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670" activeTab="1"/>
  </bookViews>
  <sheets>
    <sheet name="TackAngles" sheetId="1" r:id="rId1"/>
    <sheet name="AWD_TWD" sheetId="2" r:id="rId2"/>
    <sheet name="Avg Wind Direction" sheetId="3" r:id="rId3"/>
    <sheet name="HeadingDelta" sheetId="4" r:id="rId4"/>
    <sheet name="Performance" sheetId="6" r:id="rId5"/>
    <sheet name="StdDev" sheetId="8" r:id="rId6"/>
    <sheet name="Frequency" sheetId="7" r:id="rId7"/>
    <sheet name="LineIntersection" sheetId="5" r:id="rId8"/>
  </sheets>
  <definedNames>
    <definedName name="Alpha" localSheetId="1">AWD_TWD!$G1</definedName>
    <definedName name="alpha" localSheetId="6">Frequency!$B$5</definedName>
    <definedName name="alpha">TackAngles!$B$19</definedName>
    <definedName name="AWA">AWD_TWD!$G1</definedName>
    <definedName name="AWD">AWD_TWD!$C1</definedName>
    <definedName name="AWS">AWD_TWD!$D1</definedName>
    <definedName name="Beta" localSheetId="1">AWD_TWD!$H1</definedName>
    <definedName name="beta">TackAngles!$B$20</definedName>
    <definedName name="boatlength" localSheetId="4">Performance!$I$5</definedName>
    <definedName name="BTM">TackAngles!$B$18</definedName>
    <definedName name="BTM_North">TackAngles!$B$3</definedName>
    <definedName name="COG" localSheetId="1">AWD_TWD!$B1</definedName>
    <definedName name="COG">TackAngles!$B$5</definedName>
    <definedName name="delta">TackAngles!$F$21</definedName>
    <definedName name="dist1">TackAngles!$B$15</definedName>
    <definedName name="dist2">TackAngles!$B$16</definedName>
    <definedName name="DTM">TackAngles!$B$2</definedName>
    <definedName name="Gamma">AWD_TWD!$I1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ecMileDegree" localSheetId="4">Performance!$I$8</definedName>
    <definedName name="SOG">AWD_TWD!$A1</definedName>
    <definedName name="Tack">TackAngles!$B$7</definedName>
    <definedName name="tackangle" localSheetId="4">Performance!$I$6</definedName>
    <definedName name="TackAngle">TackAngles!$B$8</definedName>
    <definedName name="TD">TackAngles!$F$22</definedName>
    <definedName name="Theta">AWD_TWD!$J1</definedName>
    <definedName name="TWA" localSheetId="1">AWD_TWD!$E1</definedName>
    <definedName name="TWA">TackAngles!$B$4</definedName>
    <definedName name="TWS">AWD_TWD!$F1</definedName>
    <definedName name="WindDirection">TackAngles!$B$6</definedName>
    <definedName name="windshift" localSheetId="4">Performance!$I$4</definedName>
    <definedName name="X">AWD_TWD!$K1</definedName>
    <definedName name="Y">AWD_TWD!$L1</definedName>
    <definedName name="Z">AWD_TWD!$M1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M25" i="2" s="1"/>
  <c r="G24" i="2"/>
  <c r="M24" i="2" s="1"/>
  <c r="K25" i="2" l="1"/>
  <c r="L25" i="2" s="1"/>
  <c r="F25" i="2" s="1"/>
  <c r="H25" i="2"/>
  <c r="K24" i="2"/>
  <c r="L24" i="2" s="1"/>
  <c r="F24" i="2" s="1"/>
  <c r="H24" i="2"/>
  <c r="F11" i="3"/>
  <c r="G11" i="3"/>
  <c r="I25" i="2" l="1"/>
  <c r="J25" i="2" s="1"/>
  <c r="I24" i="2"/>
  <c r="J24" i="2" s="1"/>
  <c r="E24" i="2" s="1"/>
  <c r="R29" i="3"/>
  <c r="T29" i="3" s="1"/>
  <c r="Q29" i="3"/>
  <c r="S29" i="3" s="1"/>
  <c r="O29" i="3"/>
  <c r="R28" i="3"/>
  <c r="Q28" i="3"/>
  <c r="S28" i="3" s="1"/>
  <c r="O28" i="3"/>
  <c r="O24" i="3"/>
  <c r="R23" i="3"/>
  <c r="Q23" i="3"/>
  <c r="T23" i="3" s="1"/>
  <c r="O23" i="3"/>
  <c r="R27" i="3"/>
  <c r="Q27" i="3"/>
  <c r="O16" i="3"/>
  <c r="O17" i="3" s="1"/>
  <c r="O18" i="3" s="1"/>
  <c r="O19" i="3" s="1"/>
  <c r="O20" i="3" s="1"/>
  <c r="O21" i="3" s="1"/>
  <c r="O22" i="3" s="1"/>
  <c r="O15" i="3"/>
  <c r="R26" i="3"/>
  <c r="Q26" i="3"/>
  <c r="S26" i="3" s="1"/>
  <c r="R25" i="3"/>
  <c r="Q25" i="3"/>
  <c r="R24" i="3"/>
  <c r="Q24" i="3"/>
  <c r="T24" i="3" s="1"/>
  <c r="C26" i="5"/>
  <c r="E25" i="2" l="1"/>
  <c r="P25" i="2"/>
  <c r="O25" i="2" s="1"/>
  <c r="U29" i="3"/>
  <c r="T28" i="3"/>
  <c r="U28" i="3" s="1"/>
  <c r="S25" i="3"/>
  <c r="O25" i="3"/>
  <c r="O26" i="3" s="1"/>
  <c r="O27" i="3" s="1"/>
  <c r="U23" i="3"/>
  <c r="S23" i="3"/>
  <c r="S27" i="3"/>
  <c r="T27" i="3"/>
  <c r="U27" i="3" s="1"/>
  <c r="T26" i="3"/>
  <c r="U26" i="3" s="1"/>
  <c r="U24" i="3"/>
  <c r="S24" i="3"/>
  <c r="T25" i="3"/>
  <c r="U25" i="3" s="1"/>
  <c r="G21" i="5"/>
  <c r="F21" i="5"/>
  <c r="F24" i="5"/>
  <c r="F23" i="5"/>
  <c r="F22" i="5"/>
  <c r="D21" i="5" l="1"/>
  <c r="D4" i="5" s="1"/>
  <c r="C21" i="5"/>
  <c r="C4" i="5" s="1"/>
  <c r="C22" i="5"/>
  <c r="D9" i="5"/>
  <c r="C9" i="5"/>
  <c r="R22" i="3" l="1"/>
  <c r="R17" i="3"/>
  <c r="T17" i="3" s="1"/>
  <c r="U17" i="3" s="1"/>
  <c r="Q17" i="3"/>
  <c r="R16" i="3"/>
  <c r="Q16" i="3"/>
  <c r="R15" i="3"/>
  <c r="Q15" i="3"/>
  <c r="R14" i="3"/>
  <c r="Q14" i="3"/>
  <c r="R21" i="3"/>
  <c r="Q20" i="3"/>
  <c r="R19" i="3"/>
  <c r="Q18" i="3"/>
  <c r="R18" i="3" l="1"/>
  <c r="R20" i="3"/>
  <c r="S17" i="3"/>
  <c r="Q19" i="3"/>
  <c r="T19" i="3" s="1"/>
  <c r="Q21" i="3"/>
  <c r="Q22" i="3"/>
  <c r="T20" i="3"/>
  <c r="U20" i="3" s="1"/>
  <c r="U16" i="3"/>
  <c r="S20" i="3"/>
  <c r="V6" i="3"/>
  <c r="U6" i="3"/>
  <c r="V5" i="3"/>
  <c r="U5" i="3"/>
  <c r="V4" i="3"/>
  <c r="U4" i="3"/>
  <c r="V3" i="3"/>
  <c r="U3" i="3"/>
  <c r="V2" i="3"/>
  <c r="U2" i="3"/>
  <c r="S19" i="3" l="1"/>
  <c r="U19" i="3"/>
  <c r="S21" i="3"/>
  <c r="T21" i="3"/>
  <c r="U21" i="3" s="1"/>
  <c r="S22" i="3"/>
  <c r="T22" i="3"/>
  <c r="U22" i="3" s="1"/>
  <c r="S15" i="3"/>
  <c r="T15" i="3"/>
  <c r="U15" i="3" s="1"/>
  <c r="S14" i="3"/>
  <c r="T14" i="3"/>
  <c r="U14" i="3" s="1"/>
  <c r="T18" i="3"/>
  <c r="U18" i="3" s="1"/>
  <c r="S18" i="3"/>
  <c r="S16" i="3"/>
  <c r="U7" i="3"/>
  <c r="V7" i="3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D10" i="3"/>
  <c r="D11" i="3"/>
  <c r="V10" i="3" l="1"/>
  <c r="U8" i="3"/>
  <c r="U9" i="3" s="1"/>
  <c r="U10" i="3" s="1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Q3393" i="8" l="1"/>
  <c r="Q3392" i="8"/>
  <c r="Q3391" i="8"/>
  <c r="Q3390" i="8"/>
  <c r="Q3389" i="8"/>
  <c r="Q3388" i="8"/>
  <c r="Q3387" i="8"/>
  <c r="Q3386" i="8"/>
  <c r="Q3385" i="8"/>
  <c r="Q3384" i="8"/>
  <c r="Q3383" i="8"/>
  <c r="Q3382" i="8"/>
  <c r="Q3381" i="8"/>
  <c r="Q3380" i="8"/>
  <c r="Q3379" i="8"/>
  <c r="Q3378" i="8"/>
  <c r="Q3377" i="8"/>
  <c r="Q3376" i="8"/>
  <c r="Q3375" i="8"/>
  <c r="Q3374" i="8"/>
  <c r="Q3373" i="8"/>
  <c r="Q3372" i="8"/>
  <c r="Q3371" i="8"/>
  <c r="Q3370" i="8"/>
  <c r="Q3369" i="8"/>
  <c r="Q3368" i="8"/>
  <c r="Q3367" i="8"/>
  <c r="Q3366" i="8"/>
  <c r="Q3365" i="8"/>
  <c r="Q3364" i="8"/>
  <c r="Q3363" i="8"/>
  <c r="Q3362" i="8"/>
  <c r="Q3361" i="8"/>
  <c r="Q3360" i="8"/>
  <c r="Q3359" i="8"/>
  <c r="Q3358" i="8"/>
  <c r="Q3357" i="8"/>
  <c r="Q3356" i="8"/>
  <c r="Q3355" i="8"/>
  <c r="Q3354" i="8"/>
  <c r="Q3353" i="8"/>
  <c r="Q3352" i="8"/>
  <c r="Q3351" i="8"/>
  <c r="Q3350" i="8"/>
  <c r="Q3349" i="8"/>
  <c r="Q3348" i="8"/>
  <c r="Q3347" i="8"/>
  <c r="Q3346" i="8"/>
  <c r="Q3345" i="8"/>
  <c r="Q3344" i="8"/>
  <c r="Q3343" i="8"/>
  <c r="Q3342" i="8"/>
  <c r="Q3341" i="8"/>
  <c r="Q3340" i="8"/>
  <c r="Q3339" i="8"/>
  <c r="Q3338" i="8"/>
  <c r="Q3337" i="8"/>
  <c r="Q3336" i="8"/>
  <c r="Q3335" i="8"/>
  <c r="Q3334" i="8"/>
  <c r="Q3333" i="8"/>
  <c r="Q3332" i="8"/>
  <c r="Q3331" i="8"/>
  <c r="Q3330" i="8"/>
  <c r="Q3329" i="8"/>
  <c r="Q3328" i="8"/>
  <c r="Q3327" i="8"/>
  <c r="Q3326" i="8"/>
  <c r="Q3325" i="8"/>
  <c r="Q3324" i="8"/>
  <c r="Q3323" i="8"/>
  <c r="Q3322" i="8"/>
  <c r="Q3321" i="8"/>
  <c r="Q3320" i="8"/>
  <c r="Q3319" i="8"/>
  <c r="Q3318" i="8"/>
  <c r="Q3317" i="8"/>
  <c r="Q3316" i="8"/>
  <c r="Q3315" i="8"/>
  <c r="Q3314" i="8"/>
  <c r="Q3313" i="8"/>
  <c r="Q3312" i="8"/>
  <c r="Q3311" i="8"/>
  <c r="Q3310" i="8"/>
  <c r="Q3309" i="8"/>
  <c r="Q3308" i="8"/>
  <c r="Q3307" i="8"/>
  <c r="Q3306" i="8"/>
  <c r="Q3305" i="8"/>
  <c r="Q3304" i="8"/>
  <c r="Q3303" i="8"/>
  <c r="Q3302" i="8"/>
  <c r="Q3301" i="8"/>
  <c r="Q3300" i="8"/>
  <c r="Q3299" i="8"/>
  <c r="Q3298" i="8"/>
  <c r="Q3297" i="8"/>
  <c r="Q3296" i="8"/>
  <c r="Q3295" i="8"/>
  <c r="Q3294" i="8"/>
  <c r="Q3293" i="8"/>
  <c r="Q3292" i="8"/>
  <c r="Q3291" i="8"/>
  <c r="Q3290" i="8"/>
  <c r="Q3289" i="8"/>
  <c r="Q3288" i="8"/>
  <c r="Q3287" i="8"/>
  <c r="Q3286" i="8"/>
  <c r="Q3285" i="8"/>
  <c r="Q3284" i="8"/>
  <c r="Q3283" i="8"/>
  <c r="Q3282" i="8"/>
  <c r="Q3281" i="8"/>
  <c r="Q3280" i="8"/>
  <c r="Q3279" i="8"/>
  <c r="Q3278" i="8"/>
  <c r="Q3277" i="8"/>
  <c r="Q3276" i="8"/>
  <c r="Q3275" i="8"/>
  <c r="Q3274" i="8"/>
  <c r="Q3273" i="8"/>
  <c r="Q3272" i="8"/>
  <c r="Q3271" i="8"/>
  <c r="Q3270" i="8"/>
  <c r="Q3269" i="8"/>
  <c r="Q3268" i="8"/>
  <c r="Q3267" i="8"/>
  <c r="Q3266" i="8"/>
  <c r="Q3265" i="8"/>
  <c r="Q3264" i="8"/>
  <c r="Q3263" i="8"/>
  <c r="Q3262" i="8"/>
  <c r="Q3261" i="8"/>
  <c r="Q3260" i="8"/>
  <c r="Q3259" i="8"/>
  <c r="Q3258" i="8"/>
  <c r="Q3257" i="8"/>
  <c r="Q3256" i="8"/>
  <c r="Q3255" i="8"/>
  <c r="Q3254" i="8"/>
  <c r="Q3253" i="8"/>
  <c r="Q3252" i="8"/>
  <c r="Q3251" i="8"/>
  <c r="Q3250" i="8"/>
  <c r="Q3249" i="8"/>
  <c r="Q3248" i="8"/>
  <c r="Q3247" i="8"/>
  <c r="Q3246" i="8"/>
  <c r="Q3245" i="8"/>
  <c r="Q3244" i="8"/>
  <c r="Q3243" i="8"/>
  <c r="Q3242" i="8"/>
  <c r="Q3241" i="8"/>
  <c r="Q3240" i="8"/>
  <c r="Q3239" i="8"/>
  <c r="Q3238" i="8"/>
  <c r="Q3237" i="8"/>
  <c r="Q3236" i="8"/>
  <c r="Q3235" i="8"/>
  <c r="Q3234" i="8"/>
  <c r="Q3233" i="8"/>
  <c r="Q3232" i="8"/>
  <c r="Q3231" i="8"/>
  <c r="Q3230" i="8"/>
  <c r="Q3229" i="8"/>
  <c r="Q3228" i="8"/>
  <c r="Q3227" i="8"/>
  <c r="Q3226" i="8"/>
  <c r="Q3225" i="8"/>
  <c r="Q3224" i="8"/>
  <c r="Q3223" i="8"/>
  <c r="Q3222" i="8"/>
  <c r="Q3221" i="8"/>
  <c r="Q3220" i="8"/>
  <c r="Q3219" i="8"/>
  <c r="Q3218" i="8"/>
  <c r="Q3217" i="8"/>
  <c r="Q3216" i="8"/>
  <c r="Q3215" i="8"/>
  <c r="Q3214" i="8"/>
  <c r="Q3213" i="8"/>
  <c r="Q3212" i="8"/>
  <c r="Q3211" i="8"/>
  <c r="Q3210" i="8"/>
  <c r="Q3209" i="8"/>
  <c r="Q3208" i="8"/>
  <c r="Q3207" i="8"/>
  <c r="Q3206" i="8"/>
  <c r="Q3205" i="8"/>
  <c r="Q3204" i="8"/>
  <c r="Q3203" i="8"/>
  <c r="Q3202" i="8"/>
  <c r="Q3201" i="8"/>
  <c r="Q3200" i="8"/>
  <c r="Q3199" i="8"/>
  <c r="Q3198" i="8"/>
  <c r="Q3197" i="8"/>
  <c r="Q3196" i="8"/>
  <c r="Q3195" i="8"/>
  <c r="Q3194" i="8"/>
  <c r="Q3193" i="8"/>
  <c r="Q3192" i="8"/>
  <c r="Q3191" i="8"/>
  <c r="Q3190" i="8"/>
  <c r="Q3189" i="8"/>
  <c r="Q3188" i="8"/>
  <c r="Q3187" i="8"/>
  <c r="Q3186" i="8"/>
  <c r="Q3185" i="8"/>
  <c r="Q3184" i="8"/>
  <c r="Q3183" i="8"/>
  <c r="Q3182" i="8"/>
  <c r="Q3181" i="8"/>
  <c r="Q3180" i="8"/>
  <c r="Q3179" i="8"/>
  <c r="Q3178" i="8"/>
  <c r="Q3177" i="8"/>
  <c r="Q3176" i="8"/>
  <c r="Q3175" i="8"/>
  <c r="Q3174" i="8"/>
  <c r="Q3173" i="8"/>
  <c r="Q3172" i="8"/>
  <c r="Q3171" i="8"/>
  <c r="Q3170" i="8"/>
  <c r="Q3169" i="8"/>
  <c r="Q3168" i="8"/>
  <c r="Q3167" i="8"/>
  <c r="Q3166" i="8"/>
  <c r="Q3165" i="8"/>
  <c r="Q3164" i="8"/>
  <c r="Q3163" i="8"/>
  <c r="Q3162" i="8"/>
  <c r="Q3161" i="8"/>
  <c r="Q3160" i="8"/>
  <c r="Q3159" i="8"/>
  <c r="Q3158" i="8"/>
  <c r="Q3157" i="8"/>
  <c r="Q3156" i="8"/>
  <c r="Q3155" i="8"/>
  <c r="Q3154" i="8"/>
  <c r="Q3153" i="8"/>
  <c r="Q3152" i="8"/>
  <c r="Q3151" i="8"/>
  <c r="Q3150" i="8"/>
  <c r="Q3149" i="8"/>
  <c r="Q3148" i="8"/>
  <c r="Q3147" i="8"/>
  <c r="Q3146" i="8"/>
  <c r="Q3145" i="8"/>
  <c r="Q3144" i="8"/>
  <c r="Q3143" i="8"/>
  <c r="Q3142" i="8"/>
  <c r="Q3141" i="8"/>
  <c r="Q3140" i="8"/>
  <c r="Q3139" i="8"/>
  <c r="Q3138" i="8"/>
  <c r="Q3137" i="8"/>
  <c r="Q3136" i="8"/>
  <c r="Q3135" i="8"/>
  <c r="Q3134" i="8"/>
  <c r="Q3133" i="8"/>
  <c r="Q3132" i="8"/>
  <c r="Q3131" i="8"/>
  <c r="Q3130" i="8"/>
  <c r="Q3129" i="8"/>
  <c r="Q3128" i="8"/>
  <c r="Q3127" i="8"/>
  <c r="Q3126" i="8"/>
  <c r="Q3125" i="8"/>
  <c r="Q3124" i="8"/>
  <c r="Q3123" i="8"/>
  <c r="Q3122" i="8"/>
  <c r="Q3121" i="8"/>
  <c r="Q3120" i="8"/>
  <c r="Q3119" i="8"/>
  <c r="Q3118" i="8"/>
  <c r="Q3117" i="8"/>
  <c r="Q3116" i="8"/>
  <c r="Q3115" i="8"/>
  <c r="Q3114" i="8"/>
  <c r="Q3113" i="8"/>
  <c r="Q3112" i="8"/>
  <c r="Q3111" i="8"/>
  <c r="Q3110" i="8"/>
  <c r="Q3109" i="8"/>
  <c r="Q3108" i="8"/>
  <c r="Q3107" i="8"/>
  <c r="Q3106" i="8"/>
  <c r="Q3105" i="8"/>
  <c r="Q3104" i="8"/>
  <c r="Q3103" i="8"/>
  <c r="Q3102" i="8"/>
  <c r="Q3101" i="8"/>
  <c r="Q3100" i="8"/>
  <c r="Q3099" i="8"/>
  <c r="Q3098" i="8"/>
  <c r="Q3097" i="8"/>
  <c r="Q3096" i="8"/>
  <c r="Q3095" i="8"/>
  <c r="Q3094" i="8"/>
  <c r="Q3093" i="8"/>
  <c r="Q3092" i="8"/>
  <c r="Q3091" i="8"/>
  <c r="Q3090" i="8"/>
  <c r="Q3089" i="8"/>
  <c r="Q3088" i="8"/>
  <c r="Q3087" i="8"/>
  <c r="Q3086" i="8"/>
  <c r="Q3085" i="8"/>
  <c r="Q3084" i="8"/>
  <c r="Q3083" i="8"/>
  <c r="Q3082" i="8"/>
  <c r="Q3081" i="8"/>
  <c r="Q3080" i="8"/>
  <c r="Q3079" i="8"/>
  <c r="Q3078" i="8"/>
  <c r="Q3077" i="8"/>
  <c r="Q3076" i="8"/>
  <c r="Q3075" i="8"/>
  <c r="Q3074" i="8"/>
  <c r="Q3073" i="8"/>
  <c r="Q3072" i="8"/>
  <c r="Q3071" i="8"/>
  <c r="Q3070" i="8"/>
  <c r="Q3069" i="8"/>
  <c r="Q3068" i="8"/>
  <c r="Q3067" i="8"/>
  <c r="Q3066" i="8"/>
  <c r="Q3065" i="8"/>
  <c r="Q3064" i="8"/>
  <c r="Q3063" i="8"/>
  <c r="Q3062" i="8"/>
  <c r="Q3061" i="8"/>
  <c r="Q3060" i="8"/>
  <c r="Q3059" i="8"/>
  <c r="Q3058" i="8"/>
  <c r="Q3057" i="8"/>
  <c r="Q3056" i="8"/>
  <c r="Q3055" i="8"/>
  <c r="Q3054" i="8"/>
  <c r="Q3053" i="8"/>
  <c r="Q3052" i="8"/>
  <c r="Q3051" i="8"/>
  <c r="Q3050" i="8"/>
  <c r="Q3049" i="8"/>
  <c r="Q3048" i="8"/>
  <c r="Q3047" i="8"/>
  <c r="Q3046" i="8"/>
  <c r="Q3045" i="8"/>
  <c r="Q3044" i="8"/>
  <c r="Q3043" i="8"/>
  <c r="Q3042" i="8"/>
  <c r="Q3041" i="8"/>
  <c r="Q3040" i="8"/>
  <c r="Q3039" i="8"/>
  <c r="Q3038" i="8"/>
  <c r="Q3037" i="8"/>
  <c r="Q3036" i="8"/>
  <c r="Q3035" i="8"/>
  <c r="Q3034" i="8"/>
  <c r="Q3033" i="8"/>
  <c r="Q3032" i="8"/>
  <c r="Q3031" i="8"/>
  <c r="Q3030" i="8"/>
  <c r="Q3029" i="8"/>
  <c r="Q3028" i="8"/>
  <c r="Q3027" i="8"/>
  <c r="Q3026" i="8"/>
  <c r="Q3025" i="8"/>
  <c r="Q3024" i="8"/>
  <c r="Q3023" i="8"/>
  <c r="Q3022" i="8"/>
  <c r="Q3021" i="8"/>
  <c r="Q3020" i="8"/>
  <c r="Q3019" i="8"/>
  <c r="Q3018" i="8"/>
  <c r="Q3017" i="8"/>
  <c r="Q3016" i="8"/>
  <c r="Q3015" i="8"/>
  <c r="Q3014" i="8"/>
  <c r="Q3013" i="8"/>
  <c r="Q3012" i="8"/>
  <c r="Q3011" i="8"/>
  <c r="Q3010" i="8"/>
  <c r="Q3009" i="8"/>
  <c r="Q3008" i="8"/>
  <c r="Q3007" i="8"/>
  <c r="Q3006" i="8"/>
  <c r="Q3005" i="8"/>
  <c r="Q3004" i="8"/>
  <c r="Q3003" i="8"/>
  <c r="Q3002" i="8"/>
  <c r="Q3001" i="8"/>
  <c r="Q3000" i="8"/>
  <c r="Q2999" i="8"/>
  <c r="Q2998" i="8"/>
  <c r="Q2997" i="8"/>
  <c r="Q2996" i="8"/>
  <c r="Q2995" i="8"/>
  <c r="Q2994" i="8"/>
  <c r="Q2993" i="8"/>
  <c r="Q2992" i="8"/>
  <c r="Q2991" i="8"/>
  <c r="Q2990" i="8"/>
  <c r="Q2989" i="8"/>
  <c r="Q2988" i="8"/>
  <c r="Q2987" i="8"/>
  <c r="Q2986" i="8"/>
  <c r="Q2985" i="8"/>
  <c r="Q2984" i="8"/>
  <c r="Q2983" i="8"/>
  <c r="Q2982" i="8"/>
  <c r="Q2981" i="8"/>
  <c r="Q2980" i="8"/>
  <c r="Q2979" i="8"/>
  <c r="Q2978" i="8"/>
  <c r="Q2977" i="8"/>
  <c r="Q2976" i="8"/>
  <c r="Q2975" i="8"/>
  <c r="Q2974" i="8"/>
  <c r="Q2973" i="8"/>
  <c r="Q2972" i="8"/>
  <c r="Q2971" i="8"/>
  <c r="Q2970" i="8"/>
  <c r="Q2969" i="8"/>
  <c r="Q2968" i="8"/>
  <c r="Q2967" i="8"/>
  <c r="Q2966" i="8"/>
  <c r="Q2965" i="8"/>
  <c r="Q2964" i="8"/>
  <c r="Q2963" i="8"/>
  <c r="Q2962" i="8"/>
  <c r="Q2961" i="8"/>
  <c r="Q2960" i="8"/>
  <c r="Q2959" i="8"/>
  <c r="Q2958" i="8"/>
  <c r="Q2957" i="8"/>
  <c r="Q2956" i="8"/>
  <c r="Q2955" i="8"/>
  <c r="Q2954" i="8"/>
  <c r="Q2953" i="8"/>
  <c r="Q2952" i="8"/>
  <c r="Q2951" i="8"/>
  <c r="Q2950" i="8"/>
  <c r="Q2949" i="8"/>
  <c r="Q2948" i="8"/>
  <c r="Q2947" i="8"/>
  <c r="Q2946" i="8"/>
  <c r="Q2945" i="8"/>
  <c r="Q2944" i="8"/>
  <c r="Q2943" i="8"/>
  <c r="Q2942" i="8"/>
  <c r="Q2941" i="8"/>
  <c r="Q2940" i="8"/>
  <c r="Q2939" i="8"/>
  <c r="Q2938" i="8"/>
  <c r="Q2937" i="8"/>
  <c r="Q2936" i="8"/>
  <c r="Q2935" i="8"/>
  <c r="Q2934" i="8"/>
  <c r="Q2933" i="8"/>
  <c r="Q2932" i="8"/>
  <c r="Q2931" i="8"/>
  <c r="Q2930" i="8"/>
  <c r="Q2929" i="8"/>
  <c r="Q2928" i="8"/>
  <c r="Q2927" i="8"/>
  <c r="Q2926" i="8"/>
  <c r="Q2925" i="8"/>
  <c r="Q2924" i="8"/>
  <c r="Q2923" i="8"/>
  <c r="Q2922" i="8"/>
  <c r="Q2921" i="8"/>
  <c r="Q2920" i="8"/>
  <c r="Q2919" i="8"/>
  <c r="Q2918" i="8"/>
  <c r="Q2917" i="8"/>
  <c r="Q2916" i="8"/>
  <c r="Q2915" i="8"/>
  <c r="Q2914" i="8"/>
  <c r="Q2913" i="8"/>
  <c r="Q2912" i="8"/>
  <c r="Q2911" i="8"/>
  <c r="Q2910" i="8"/>
  <c r="Q2909" i="8"/>
  <c r="Q2908" i="8"/>
  <c r="Q2907" i="8"/>
  <c r="Q2906" i="8"/>
  <c r="Q2905" i="8"/>
  <c r="Q2904" i="8"/>
  <c r="Q2903" i="8"/>
  <c r="Q2902" i="8"/>
  <c r="Q2901" i="8"/>
  <c r="Q2900" i="8"/>
  <c r="Q2899" i="8"/>
  <c r="Q2898" i="8"/>
  <c r="Q2897" i="8"/>
  <c r="Q2896" i="8"/>
  <c r="Q2895" i="8"/>
  <c r="Q2894" i="8"/>
  <c r="Q2893" i="8"/>
  <c r="Q2892" i="8"/>
  <c r="Q2891" i="8"/>
  <c r="Q2890" i="8"/>
  <c r="Q2889" i="8"/>
  <c r="Q2888" i="8"/>
  <c r="Q2887" i="8"/>
  <c r="Q2886" i="8"/>
  <c r="Q2885" i="8"/>
  <c r="Q2884" i="8"/>
  <c r="Q2883" i="8"/>
  <c r="Q2882" i="8"/>
  <c r="Q2881" i="8"/>
  <c r="Q2880" i="8"/>
  <c r="Q2879" i="8"/>
  <c r="Q2878" i="8"/>
  <c r="Q2877" i="8"/>
  <c r="Q2876" i="8"/>
  <c r="Q2875" i="8"/>
  <c r="Q2874" i="8"/>
  <c r="Q2873" i="8"/>
  <c r="Q2872" i="8"/>
  <c r="Q2871" i="8"/>
  <c r="Q2870" i="8"/>
  <c r="Q2869" i="8"/>
  <c r="Q2868" i="8"/>
  <c r="Q2867" i="8"/>
  <c r="Q2866" i="8"/>
  <c r="Q2865" i="8"/>
  <c r="Q2864" i="8"/>
  <c r="Q2863" i="8"/>
  <c r="Q2862" i="8"/>
  <c r="Q2861" i="8"/>
  <c r="Q2860" i="8"/>
  <c r="Q2859" i="8"/>
  <c r="Q2858" i="8"/>
  <c r="Q2857" i="8"/>
  <c r="Q2856" i="8"/>
  <c r="Q2855" i="8"/>
  <c r="Q2854" i="8"/>
  <c r="Q2853" i="8"/>
  <c r="Q2852" i="8"/>
  <c r="Q2851" i="8"/>
  <c r="Q2850" i="8"/>
  <c r="Q2849" i="8"/>
  <c r="Q2848" i="8"/>
  <c r="Q2847" i="8"/>
  <c r="Q2846" i="8"/>
  <c r="Q2845" i="8"/>
  <c r="Q2844" i="8"/>
  <c r="Q2843" i="8"/>
  <c r="Q2842" i="8"/>
  <c r="Q2841" i="8"/>
  <c r="Q2840" i="8"/>
  <c r="Q2839" i="8"/>
  <c r="Q2838" i="8"/>
  <c r="Q2837" i="8"/>
  <c r="Q2836" i="8"/>
  <c r="Q2835" i="8"/>
  <c r="Q2834" i="8"/>
  <c r="Q2833" i="8"/>
  <c r="Q2832" i="8"/>
  <c r="Q2831" i="8"/>
  <c r="Q2830" i="8"/>
  <c r="Q2829" i="8"/>
  <c r="Q2828" i="8"/>
  <c r="Q2827" i="8"/>
  <c r="Q2826" i="8"/>
  <c r="Q2825" i="8"/>
  <c r="Q2824" i="8"/>
  <c r="Q2823" i="8"/>
  <c r="Q2822" i="8"/>
  <c r="Q2821" i="8"/>
  <c r="Q2820" i="8"/>
  <c r="Q2819" i="8"/>
  <c r="Q2818" i="8"/>
  <c r="Q2817" i="8"/>
  <c r="Q2816" i="8"/>
  <c r="Q2815" i="8"/>
  <c r="Q2814" i="8"/>
  <c r="Q2813" i="8"/>
  <c r="Q2812" i="8"/>
  <c r="Q2811" i="8"/>
  <c r="Q2810" i="8"/>
  <c r="Q2809" i="8"/>
  <c r="Q2808" i="8"/>
  <c r="Q2807" i="8"/>
  <c r="Q2806" i="8"/>
  <c r="Q2805" i="8"/>
  <c r="Q2804" i="8"/>
  <c r="Q2803" i="8"/>
  <c r="Q2802" i="8"/>
  <c r="Q2801" i="8"/>
  <c r="Q2800" i="8"/>
  <c r="Q2799" i="8"/>
  <c r="Q2798" i="8"/>
  <c r="Q2797" i="8"/>
  <c r="Q2796" i="8"/>
  <c r="Q2795" i="8"/>
  <c r="Q2794" i="8"/>
  <c r="Q2793" i="8"/>
  <c r="Q2792" i="8"/>
  <c r="Q2791" i="8"/>
  <c r="Q2790" i="8"/>
  <c r="Q2789" i="8"/>
  <c r="Q2788" i="8"/>
  <c r="Q2787" i="8"/>
  <c r="Q2786" i="8"/>
  <c r="Q2785" i="8"/>
  <c r="Q2784" i="8"/>
  <c r="Q2783" i="8"/>
  <c r="Q2782" i="8"/>
  <c r="Q2781" i="8"/>
  <c r="Q2780" i="8"/>
  <c r="Q2779" i="8"/>
  <c r="Q2778" i="8"/>
  <c r="Q2777" i="8"/>
  <c r="Q2776" i="8"/>
  <c r="Q2775" i="8"/>
  <c r="Q2774" i="8"/>
  <c r="Q2773" i="8"/>
  <c r="Q2772" i="8"/>
  <c r="Q2771" i="8"/>
  <c r="Q2770" i="8"/>
  <c r="Q2769" i="8"/>
  <c r="Q2768" i="8"/>
  <c r="Q2767" i="8"/>
  <c r="Q2766" i="8"/>
  <c r="Q2765" i="8"/>
  <c r="Q2764" i="8"/>
  <c r="Q2763" i="8"/>
  <c r="Q2762" i="8"/>
  <c r="Q2761" i="8"/>
  <c r="Q2760" i="8"/>
  <c r="Q2759" i="8"/>
  <c r="Q2758" i="8"/>
  <c r="Q2757" i="8"/>
  <c r="Q2756" i="8"/>
  <c r="Q2755" i="8"/>
  <c r="Q2754" i="8"/>
  <c r="Q2753" i="8"/>
  <c r="Q2752" i="8"/>
  <c r="Q2751" i="8"/>
  <c r="Q2750" i="8"/>
  <c r="Q2749" i="8"/>
  <c r="Q2748" i="8"/>
  <c r="Q2747" i="8"/>
  <c r="Q2746" i="8"/>
  <c r="Q2745" i="8"/>
  <c r="Q2744" i="8"/>
  <c r="Q2743" i="8"/>
  <c r="Q2742" i="8"/>
  <c r="Q2741" i="8"/>
  <c r="Q2740" i="8"/>
  <c r="Q2739" i="8"/>
  <c r="Q2738" i="8"/>
  <c r="Q2737" i="8"/>
  <c r="Q2736" i="8"/>
  <c r="Q2735" i="8"/>
  <c r="Q2734" i="8"/>
  <c r="Q2733" i="8"/>
  <c r="Q2732" i="8"/>
  <c r="Q2731" i="8"/>
  <c r="Q2730" i="8"/>
  <c r="Q2729" i="8"/>
  <c r="Q2728" i="8"/>
  <c r="Q2727" i="8"/>
  <c r="Q2726" i="8"/>
  <c r="Q2725" i="8"/>
  <c r="Q2724" i="8"/>
  <c r="Q2723" i="8"/>
  <c r="Q2722" i="8"/>
  <c r="Q2721" i="8"/>
  <c r="Q2720" i="8"/>
  <c r="Q2719" i="8"/>
  <c r="Q2718" i="8"/>
  <c r="Q2717" i="8"/>
  <c r="Q2716" i="8"/>
  <c r="Q2715" i="8"/>
  <c r="Q2714" i="8"/>
  <c r="Q2713" i="8"/>
  <c r="Q2712" i="8"/>
  <c r="Q2711" i="8"/>
  <c r="Q2710" i="8"/>
  <c r="Q2709" i="8"/>
  <c r="Q2708" i="8"/>
  <c r="Q2707" i="8"/>
  <c r="Q2706" i="8"/>
  <c r="Q2705" i="8"/>
  <c r="Q2704" i="8"/>
  <c r="Q2703" i="8"/>
  <c r="Q2702" i="8"/>
  <c r="Q2701" i="8"/>
  <c r="Q2700" i="8"/>
  <c r="Q2699" i="8"/>
  <c r="Q2698" i="8"/>
  <c r="Q2697" i="8"/>
  <c r="Q2696" i="8"/>
  <c r="Q2695" i="8"/>
  <c r="Q2694" i="8"/>
  <c r="Q2693" i="8"/>
  <c r="Q2692" i="8"/>
  <c r="Q2691" i="8"/>
  <c r="Q2690" i="8"/>
  <c r="Q2689" i="8"/>
  <c r="Q2688" i="8"/>
  <c r="Q2687" i="8"/>
  <c r="Q2686" i="8"/>
  <c r="Q2685" i="8"/>
  <c r="Q2684" i="8"/>
  <c r="Q2683" i="8"/>
  <c r="Q2682" i="8"/>
  <c r="Q2681" i="8"/>
  <c r="Q2680" i="8"/>
  <c r="Q2679" i="8"/>
  <c r="Q2678" i="8"/>
  <c r="Q2677" i="8"/>
  <c r="Q2676" i="8"/>
  <c r="Q2675" i="8"/>
  <c r="Q2674" i="8"/>
  <c r="Q2673" i="8"/>
  <c r="Q2672" i="8"/>
  <c r="Q2671" i="8"/>
  <c r="Q2670" i="8"/>
  <c r="Q2669" i="8"/>
  <c r="Q2668" i="8"/>
  <c r="Q2667" i="8"/>
  <c r="Q2666" i="8"/>
  <c r="Q2665" i="8"/>
  <c r="Q2664" i="8"/>
  <c r="Q2663" i="8"/>
  <c r="Q2662" i="8"/>
  <c r="Q2661" i="8"/>
  <c r="Q2660" i="8"/>
  <c r="Q2659" i="8"/>
  <c r="Q2658" i="8"/>
  <c r="Q2657" i="8"/>
  <c r="Q2656" i="8"/>
  <c r="Q2655" i="8"/>
  <c r="Q2654" i="8"/>
  <c r="Q2653" i="8"/>
  <c r="Q2652" i="8"/>
  <c r="Q2651" i="8"/>
  <c r="Q2650" i="8"/>
  <c r="Q2649" i="8"/>
  <c r="Q2648" i="8"/>
  <c r="Q2647" i="8"/>
  <c r="Q2646" i="8"/>
  <c r="Q2645" i="8"/>
  <c r="Q2644" i="8"/>
  <c r="Q2643" i="8"/>
  <c r="Q2642" i="8"/>
  <c r="Q2641" i="8"/>
  <c r="Q2640" i="8"/>
  <c r="Q2639" i="8"/>
  <c r="Q2638" i="8"/>
  <c r="Q2637" i="8"/>
  <c r="Q2636" i="8"/>
  <c r="Q2635" i="8"/>
  <c r="Q2634" i="8"/>
  <c r="Q2633" i="8"/>
  <c r="Q2632" i="8"/>
  <c r="Q2631" i="8"/>
  <c r="Q2630" i="8"/>
  <c r="Q2629" i="8"/>
  <c r="Q2628" i="8"/>
  <c r="Q2627" i="8"/>
  <c r="Q2626" i="8"/>
  <c r="Q2625" i="8"/>
  <c r="Q2624" i="8"/>
  <c r="Q2623" i="8"/>
  <c r="Q2622" i="8"/>
  <c r="Q2621" i="8"/>
  <c r="Q2620" i="8"/>
  <c r="Q2619" i="8"/>
  <c r="Q2618" i="8"/>
  <c r="Q2617" i="8"/>
  <c r="Q2616" i="8"/>
  <c r="Q2615" i="8"/>
  <c r="Q2614" i="8"/>
  <c r="Q2613" i="8"/>
  <c r="Q2612" i="8"/>
  <c r="Q2611" i="8"/>
  <c r="Q2610" i="8"/>
  <c r="Q2609" i="8"/>
  <c r="Q2608" i="8"/>
  <c r="Q2607" i="8"/>
  <c r="Q2606" i="8"/>
  <c r="Q2605" i="8"/>
  <c r="Q2604" i="8"/>
  <c r="Q2603" i="8"/>
  <c r="Q2602" i="8"/>
  <c r="Q2601" i="8"/>
  <c r="Q2600" i="8"/>
  <c r="Q2599" i="8"/>
  <c r="Q2598" i="8"/>
  <c r="Q2597" i="8"/>
  <c r="Q2596" i="8"/>
  <c r="Q2595" i="8"/>
  <c r="Q2594" i="8"/>
  <c r="Q2593" i="8"/>
  <c r="Q2592" i="8"/>
  <c r="Q2591" i="8"/>
  <c r="Q2590" i="8"/>
  <c r="Q2589" i="8"/>
  <c r="Q2588" i="8"/>
  <c r="Q2587" i="8"/>
  <c r="Q2586" i="8"/>
  <c r="Q2585" i="8"/>
  <c r="Q2584" i="8"/>
  <c r="Q2583" i="8"/>
  <c r="Q2582" i="8"/>
  <c r="Q2581" i="8"/>
  <c r="Q2580" i="8"/>
  <c r="Q2579" i="8"/>
  <c r="Q2578" i="8"/>
  <c r="Q2577" i="8"/>
  <c r="Q2576" i="8"/>
  <c r="Q2575" i="8"/>
  <c r="Q2574" i="8"/>
  <c r="Q2573" i="8"/>
  <c r="Q2572" i="8"/>
  <c r="Q2571" i="8"/>
  <c r="Q2570" i="8"/>
  <c r="Q2569" i="8"/>
  <c r="Q2568" i="8"/>
  <c r="Q2567" i="8"/>
  <c r="Q2566" i="8"/>
  <c r="Q2565" i="8"/>
  <c r="Q2564" i="8"/>
  <c r="Q2563" i="8"/>
  <c r="Q2562" i="8"/>
  <c r="Q2561" i="8"/>
  <c r="Q2560" i="8"/>
  <c r="Q2559" i="8"/>
  <c r="Q2558" i="8"/>
  <c r="Q2557" i="8"/>
  <c r="Q2556" i="8"/>
  <c r="Q2555" i="8"/>
  <c r="Q2554" i="8"/>
  <c r="Q2553" i="8"/>
  <c r="Q2552" i="8"/>
  <c r="Q2551" i="8"/>
  <c r="Q2550" i="8"/>
  <c r="Q2549" i="8"/>
  <c r="Q2548" i="8"/>
  <c r="Q2547" i="8"/>
  <c r="Q2546" i="8"/>
  <c r="Q2545" i="8"/>
  <c r="Q2544" i="8"/>
  <c r="Q2543" i="8"/>
  <c r="Q2542" i="8"/>
  <c r="Q2541" i="8"/>
  <c r="Q2540" i="8"/>
  <c r="Q2539" i="8"/>
  <c r="Q2538" i="8"/>
  <c r="Q2537" i="8"/>
  <c r="Q2536" i="8"/>
  <c r="Q2535" i="8"/>
  <c r="Q2534" i="8"/>
  <c r="Q2533" i="8"/>
  <c r="Q2532" i="8"/>
  <c r="Q2531" i="8"/>
  <c r="Q2530" i="8"/>
  <c r="Q2529" i="8"/>
  <c r="Q2528" i="8"/>
  <c r="Q2527" i="8"/>
  <c r="Q2526" i="8"/>
  <c r="Q2525" i="8"/>
  <c r="Q2524" i="8"/>
  <c r="Q2523" i="8"/>
  <c r="Q2522" i="8"/>
  <c r="Q2521" i="8"/>
  <c r="Q2520" i="8"/>
  <c r="Q2519" i="8"/>
  <c r="Q2518" i="8"/>
  <c r="Q2517" i="8"/>
  <c r="Q2516" i="8"/>
  <c r="Q2515" i="8"/>
  <c r="Q2514" i="8"/>
  <c r="Q2513" i="8"/>
  <c r="Q2512" i="8"/>
  <c r="Q2511" i="8"/>
  <c r="Q2510" i="8"/>
  <c r="Q2509" i="8"/>
  <c r="Q2508" i="8"/>
  <c r="Q2507" i="8"/>
  <c r="Q2506" i="8"/>
  <c r="Q2505" i="8"/>
  <c r="Q2504" i="8"/>
  <c r="Q2503" i="8"/>
  <c r="Q2502" i="8"/>
  <c r="Q2501" i="8"/>
  <c r="Q2500" i="8"/>
  <c r="Q2499" i="8"/>
  <c r="Q2498" i="8"/>
  <c r="Q2497" i="8"/>
  <c r="Q2496" i="8"/>
  <c r="Q2495" i="8"/>
  <c r="Q2494" i="8"/>
  <c r="Q2493" i="8"/>
  <c r="Q2492" i="8"/>
  <c r="Q2491" i="8"/>
  <c r="Q2490" i="8"/>
  <c r="Q2489" i="8"/>
  <c r="Q2488" i="8"/>
  <c r="Q2487" i="8"/>
  <c r="Q2486" i="8"/>
  <c r="Q2485" i="8"/>
  <c r="Q2484" i="8"/>
  <c r="Q2483" i="8"/>
  <c r="Q2482" i="8"/>
  <c r="Q2481" i="8"/>
  <c r="Q2480" i="8"/>
  <c r="Q2479" i="8"/>
  <c r="Q2478" i="8"/>
  <c r="Q2477" i="8"/>
  <c r="Q2476" i="8"/>
  <c r="Q2475" i="8"/>
  <c r="Q2474" i="8"/>
  <c r="Q2473" i="8"/>
  <c r="Q2472" i="8"/>
  <c r="Q2471" i="8"/>
  <c r="Q2470" i="8"/>
  <c r="Q2469" i="8"/>
  <c r="Q2468" i="8"/>
  <c r="Q2467" i="8"/>
  <c r="Q2466" i="8"/>
  <c r="Q2465" i="8"/>
  <c r="Q2464" i="8"/>
  <c r="Q2463" i="8"/>
  <c r="Q2462" i="8"/>
  <c r="Q2461" i="8"/>
  <c r="Q2460" i="8"/>
  <c r="Q2459" i="8"/>
  <c r="Q2458" i="8"/>
  <c r="Q2457" i="8"/>
  <c r="Q2456" i="8"/>
  <c r="Q2455" i="8"/>
  <c r="Q2454" i="8"/>
  <c r="Q2453" i="8"/>
  <c r="Q2452" i="8"/>
  <c r="Q2451" i="8"/>
  <c r="Q2450" i="8"/>
  <c r="Q2449" i="8"/>
  <c r="Q2448" i="8"/>
  <c r="Q2447" i="8"/>
  <c r="Q2446" i="8"/>
  <c r="Q2445" i="8"/>
  <c r="Q2444" i="8"/>
  <c r="Q2443" i="8"/>
  <c r="Q2442" i="8"/>
  <c r="Q2441" i="8"/>
  <c r="Q2440" i="8"/>
  <c r="Q2439" i="8"/>
  <c r="Q2438" i="8"/>
  <c r="Q2437" i="8"/>
  <c r="Q2436" i="8"/>
  <c r="Q2435" i="8"/>
  <c r="Q2434" i="8"/>
  <c r="Q2433" i="8"/>
  <c r="Q2432" i="8"/>
  <c r="Q2431" i="8"/>
  <c r="Q2430" i="8"/>
  <c r="Q2429" i="8"/>
  <c r="Q2428" i="8"/>
  <c r="Q2427" i="8"/>
  <c r="Q2426" i="8"/>
  <c r="Q2425" i="8"/>
  <c r="Q2424" i="8"/>
  <c r="Q2423" i="8"/>
  <c r="Q2422" i="8"/>
  <c r="Q2421" i="8"/>
  <c r="Q2420" i="8"/>
  <c r="Q2419" i="8"/>
  <c r="Q2418" i="8"/>
  <c r="Q2417" i="8"/>
  <c r="Q2416" i="8"/>
  <c r="Q2415" i="8"/>
  <c r="Q2414" i="8"/>
  <c r="Q2413" i="8"/>
  <c r="Q2412" i="8"/>
  <c r="Q2411" i="8"/>
  <c r="Q2410" i="8"/>
  <c r="Q2409" i="8"/>
  <c r="Q2408" i="8"/>
  <c r="Q2407" i="8"/>
  <c r="Q2406" i="8"/>
  <c r="Q2405" i="8"/>
  <c r="Q2404" i="8"/>
  <c r="Q2403" i="8"/>
  <c r="Q2402" i="8"/>
  <c r="Q2401" i="8"/>
  <c r="Q2400" i="8"/>
  <c r="Q2399" i="8"/>
  <c r="Q2398" i="8"/>
  <c r="Q2397" i="8"/>
  <c r="Q2396" i="8"/>
  <c r="Q2395" i="8"/>
  <c r="Q2394" i="8"/>
  <c r="Q2393" i="8"/>
  <c r="Q2392" i="8"/>
  <c r="Q2391" i="8"/>
  <c r="Q2390" i="8"/>
  <c r="Q2389" i="8"/>
  <c r="Q2388" i="8"/>
  <c r="Q2387" i="8"/>
  <c r="Q2386" i="8"/>
  <c r="Q2385" i="8"/>
  <c r="Q2384" i="8"/>
  <c r="Q2383" i="8"/>
  <c r="Q2382" i="8"/>
  <c r="Q2381" i="8"/>
  <c r="Q2380" i="8"/>
  <c r="Q2379" i="8"/>
  <c r="Q2378" i="8"/>
  <c r="Q2377" i="8"/>
  <c r="Q2376" i="8"/>
  <c r="Q2375" i="8"/>
  <c r="Q2374" i="8"/>
  <c r="Q2373" i="8"/>
  <c r="Q2372" i="8"/>
  <c r="Q2371" i="8"/>
  <c r="Q2370" i="8"/>
  <c r="Q2369" i="8"/>
  <c r="Q2368" i="8"/>
  <c r="Q2367" i="8"/>
  <c r="Q2366" i="8"/>
  <c r="Q2365" i="8"/>
  <c r="Q2364" i="8"/>
  <c r="Q2363" i="8"/>
  <c r="Q2362" i="8"/>
  <c r="Q2361" i="8"/>
  <c r="Q2360" i="8"/>
  <c r="Q2359" i="8"/>
  <c r="Q2358" i="8"/>
  <c r="Q2357" i="8"/>
  <c r="Q2356" i="8"/>
  <c r="Q2355" i="8"/>
  <c r="Q2354" i="8"/>
  <c r="Q2353" i="8"/>
  <c r="Q2352" i="8"/>
  <c r="Q2351" i="8"/>
  <c r="Q2350" i="8"/>
  <c r="Q2349" i="8"/>
  <c r="Q2348" i="8"/>
  <c r="Q2347" i="8"/>
  <c r="Q2346" i="8"/>
  <c r="Q2345" i="8"/>
  <c r="Q2344" i="8"/>
  <c r="Q2343" i="8"/>
  <c r="Q2342" i="8"/>
  <c r="Q2341" i="8"/>
  <c r="Q2340" i="8"/>
  <c r="Q2339" i="8"/>
  <c r="Q2338" i="8"/>
  <c r="Q2337" i="8"/>
  <c r="Q2336" i="8"/>
  <c r="Q2335" i="8"/>
  <c r="Q2334" i="8"/>
  <c r="Q2333" i="8"/>
  <c r="Q2332" i="8"/>
  <c r="Q2331" i="8"/>
  <c r="Q2330" i="8"/>
  <c r="Q2329" i="8"/>
  <c r="Q2328" i="8"/>
  <c r="Q2327" i="8"/>
  <c r="Q2326" i="8"/>
  <c r="Q2325" i="8"/>
  <c r="Q2324" i="8"/>
  <c r="Q2323" i="8"/>
  <c r="Q2322" i="8"/>
  <c r="Q2321" i="8"/>
  <c r="Q2320" i="8"/>
  <c r="Q2319" i="8"/>
  <c r="Q2318" i="8"/>
  <c r="Q2317" i="8"/>
  <c r="Q2316" i="8"/>
  <c r="Q2315" i="8"/>
  <c r="Q2314" i="8"/>
  <c r="Q2313" i="8"/>
  <c r="Q2312" i="8"/>
  <c r="Q2311" i="8"/>
  <c r="Q2310" i="8"/>
  <c r="Q2309" i="8"/>
  <c r="Q2308" i="8"/>
  <c r="Q2307" i="8"/>
  <c r="Q2306" i="8"/>
  <c r="Q2305" i="8"/>
  <c r="Q2304" i="8"/>
  <c r="Q2303" i="8"/>
  <c r="Q2302" i="8"/>
  <c r="Q2301" i="8"/>
  <c r="Q2300" i="8"/>
  <c r="Q2299" i="8"/>
  <c r="Q2298" i="8"/>
  <c r="Q2297" i="8"/>
  <c r="Q2296" i="8"/>
  <c r="Q2295" i="8"/>
  <c r="Q2294" i="8"/>
  <c r="Q2293" i="8"/>
  <c r="Q2292" i="8"/>
  <c r="Q2291" i="8"/>
  <c r="Q2290" i="8"/>
  <c r="Q2289" i="8"/>
  <c r="Q2288" i="8"/>
  <c r="Q2287" i="8"/>
  <c r="Q2286" i="8"/>
  <c r="Q2285" i="8"/>
  <c r="Q2284" i="8"/>
  <c r="Q2283" i="8"/>
  <c r="Q2282" i="8"/>
  <c r="Q2281" i="8"/>
  <c r="Q2280" i="8"/>
  <c r="Q2279" i="8"/>
  <c r="Q2278" i="8"/>
  <c r="Q2277" i="8"/>
  <c r="Q2276" i="8"/>
  <c r="Q2275" i="8"/>
  <c r="Q2274" i="8"/>
  <c r="Q2273" i="8"/>
  <c r="Q2272" i="8"/>
  <c r="Q2271" i="8"/>
  <c r="Q2270" i="8"/>
  <c r="Q2269" i="8"/>
  <c r="Q2268" i="8"/>
  <c r="Q2267" i="8"/>
  <c r="Q2266" i="8"/>
  <c r="Q2265" i="8"/>
  <c r="Q2264" i="8"/>
  <c r="Q2263" i="8"/>
  <c r="Q2262" i="8"/>
  <c r="Q2261" i="8"/>
  <c r="Q2260" i="8"/>
  <c r="Q2259" i="8"/>
  <c r="Q2258" i="8"/>
  <c r="Q2257" i="8"/>
  <c r="Q2256" i="8"/>
  <c r="Q2255" i="8"/>
  <c r="Q2254" i="8"/>
  <c r="Q2253" i="8"/>
  <c r="Q2252" i="8"/>
  <c r="Q2251" i="8"/>
  <c r="Q2250" i="8"/>
  <c r="Q2249" i="8"/>
  <c r="Q2248" i="8"/>
  <c r="Q2247" i="8"/>
  <c r="Q2246" i="8"/>
  <c r="Q2245" i="8"/>
  <c r="Q2244" i="8"/>
  <c r="Q2243" i="8"/>
  <c r="Q2242" i="8"/>
  <c r="Q2241" i="8"/>
  <c r="Q2240" i="8"/>
  <c r="Q2239" i="8"/>
  <c r="Q2238" i="8"/>
  <c r="Q2237" i="8"/>
  <c r="Q2236" i="8"/>
  <c r="Q2235" i="8"/>
  <c r="Q2234" i="8"/>
  <c r="Q2233" i="8"/>
  <c r="Q2232" i="8"/>
  <c r="Q2231" i="8"/>
  <c r="Q2230" i="8"/>
  <c r="Q2229" i="8"/>
  <c r="Q2228" i="8"/>
  <c r="Q2227" i="8"/>
  <c r="Q2226" i="8"/>
  <c r="Q2225" i="8"/>
  <c r="Q2224" i="8"/>
  <c r="Q2223" i="8"/>
  <c r="Q2222" i="8"/>
  <c r="Q2221" i="8"/>
  <c r="Q2220" i="8"/>
  <c r="Q2219" i="8"/>
  <c r="Q2218" i="8"/>
  <c r="Q2217" i="8"/>
  <c r="Q2216" i="8"/>
  <c r="Q2215" i="8"/>
  <c r="Q2214" i="8"/>
  <c r="Q2213" i="8"/>
  <c r="Q2212" i="8"/>
  <c r="Q2211" i="8"/>
  <c r="Q2210" i="8"/>
  <c r="Q2209" i="8"/>
  <c r="Q2208" i="8"/>
  <c r="Q2207" i="8"/>
  <c r="Q2206" i="8"/>
  <c r="Q2205" i="8"/>
  <c r="Q2204" i="8"/>
  <c r="Q2203" i="8"/>
  <c r="Q2202" i="8"/>
  <c r="Q2201" i="8"/>
  <c r="Q2200" i="8"/>
  <c r="Q2199" i="8"/>
  <c r="Q2198" i="8"/>
  <c r="Q2197" i="8"/>
  <c r="Q2196" i="8"/>
  <c r="Q2195" i="8"/>
  <c r="Q2194" i="8"/>
  <c r="Q2193" i="8"/>
  <c r="Q2192" i="8"/>
  <c r="Q2191" i="8"/>
  <c r="Q2190" i="8"/>
  <c r="Q2189" i="8"/>
  <c r="Q2188" i="8"/>
  <c r="Q2187" i="8"/>
  <c r="Q2186" i="8"/>
  <c r="Q2185" i="8"/>
  <c r="Q2184" i="8"/>
  <c r="Q2183" i="8"/>
  <c r="Q2182" i="8"/>
  <c r="Q2181" i="8"/>
  <c r="Q2180" i="8"/>
  <c r="Q2179" i="8"/>
  <c r="Q2178" i="8"/>
  <c r="Q2177" i="8"/>
  <c r="Q2176" i="8"/>
  <c r="Q2175" i="8"/>
  <c r="Q2174" i="8"/>
  <c r="Q2173" i="8"/>
  <c r="Q2172" i="8"/>
  <c r="Q2171" i="8"/>
  <c r="Q2170" i="8"/>
  <c r="Q2169" i="8"/>
  <c r="Q2168" i="8"/>
  <c r="Q2167" i="8"/>
  <c r="Q2166" i="8"/>
  <c r="Q2165" i="8"/>
  <c r="Q2164" i="8"/>
  <c r="Q2163" i="8"/>
  <c r="Q2162" i="8"/>
  <c r="Q2161" i="8"/>
  <c r="Q2160" i="8"/>
  <c r="Q2159" i="8"/>
  <c r="Q2158" i="8"/>
  <c r="Q2157" i="8"/>
  <c r="Q2156" i="8"/>
  <c r="Q2155" i="8"/>
  <c r="Q2154" i="8"/>
  <c r="Q2153" i="8"/>
  <c r="Q2152" i="8"/>
  <c r="Q2151" i="8"/>
  <c r="Q2150" i="8"/>
  <c r="Q2149" i="8"/>
  <c r="Q2148" i="8"/>
  <c r="Q2147" i="8"/>
  <c r="Q2146" i="8"/>
  <c r="Q2145" i="8"/>
  <c r="Q2144" i="8"/>
  <c r="Q2143" i="8"/>
  <c r="Q2142" i="8"/>
  <c r="Q2141" i="8"/>
  <c r="Q2140" i="8"/>
  <c r="Q2139" i="8"/>
  <c r="Q2138" i="8"/>
  <c r="Q2137" i="8"/>
  <c r="Q2136" i="8"/>
  <c r="Q2135" i="8"/>
  <c r="Q2134" i="8"/>
  <c r="Q2133" i="8"/>
  <c r="Q2132" i="8"/>
  <c r="Q2131" i="8"/>
  <c r="Q2130" i="8"/>
  <c r="Q2129" i="8"/>
  <c r="Q2128" i="8"/>
  <c r="Q2127" i="8"/>
  <c r="Q2126" i="8"/>
  <c r="Q2125" i="8"/>
  <c r="Q2124" i="8"/>
  <c r="Q2123" i="8"/>
  <c r="Q2122" i="8"/>
  <c r="Q2121" i="8"/>
  <c r="Q2120" i="8"/>
  <c r="Q2119" i="8"/>
  <c r="Q2118" i="8"/>
  <c r="Q2117" i="8"/>
  <c r="Q2116" i="8"/>
  <c r="Q2115" i="8"/>
  <c r="Q2114" i="8"/>
  <c r="Q2113" i="8"/>
  <c r="Q2112" i="8"/>
  <c r="Q2111" i="8"/>
  <c r="Q2110" i="8"/>
  <c r="Q2109" i="8"/>
  <c r="Q2108" i="8"/>
  <c r="Q2107" i="8"/>
  <c r="Q2106" i="8"/>
  <c r="Q2105" i="8"/>
  <c r="Q2104" i="8"/>
  <c r="Q2103" i="8"/>
  <c r="Q2102" i="8"/>
  <c r="Q2101" i="8"/>
  <c r="Q2100" i="8"/>
  <c r="Q2099" i="8"/>
  <c r="Q2098" i="8"/>
  <c r="Q2097" i="8"/>
  <c r="Q2096" i="8"/>
  <c r="Q2095" i="8"/>
  <c r="Q2094" i="8"/>
  <c r="Q2093" i="8"/>
  <c r="Q2092" i="8"/>
  <c r="Q2091" i="8"/>
  <c r="Q2090" i="8"/>
  <c r="Q2089" i="8"/>
  <c r="Q2088" i="8"/>
  <c r="Q2087" i="8"/>
  <c r="Q2086" i="8"/>
  <c r="Q2085" i="8"/>
  <c r="Q2084" i="8"/>
  <c r="Q2083" i="8"/>
  <c r="Q2082" i="8"/>
  <c r="Q2081" i="8"/>
  <c r="Q2080" i="8"/>
  <c r="Q2079" i="8"/>
  <c r="Q2078" i="8"/>
  <c r="Q2077" i="8"/>
  <c r="Q2076" i="8"/>
  <c r="Q2075" i="8"/>
  <c r="Q2074" i="8"/>
  <c r="Q2073" i="8"/>
  <c r="Q2072" i="8"/>
  <c r="Q2071" i="8"/>
  <c r="Q2070" i="8"/>
  <c r="Q2069" i="8"/>
  <c r="Q2068" i="8"/>
  <c r="Q2067" i="8"/>
  <c r="Q2066" i="8"/>
  <c r="Q2065" i="8"/>
  <c r="Q2064" i="8"/>
  <c r="Q2063" i="8"/>
  <c r="Q2062" i="8"/>
  <c r="Q2061" i="8"/>
  <c r="Q2060" i="8"/>
  <c r="Q2059" i="8"/>
  <c r="Q2058" i="8"/>
  <c r="Q2057" i="8"/>
  <c r="Q2056" i="8"/>
  <c r="Q2055" i="8"/>
  <c r="Q2054" i="8"/>
  <c r="Q2053" i="8"/>
  <c r="Q2052" i="8"/>
  <c r="Q2051" i="8"/>
  <c r="Q2050" i="8"/>
  <c r="Q2049" i="8"/>
  <c r="Q2048" i="8"/>
  <c r="Q2047" i="8"/>
  <c r="Q2046" i="8"/>
  <c r="Q2045" i="8"/>
  <c r="Q2044" i="8"/>
  <c r="Q2043" i="8"/>
  <c r="Q2042" i="8"/>
  <c r="Q2041" i="8"/>
  <c r="Q2040" i="8"/>
  <c r="Q2039" i="8"/>
  <c r="Q2038" i="8"/>
  <c r="Q2037" i="8"/>
  <c r="Q2036" i="8"/>
  <c r="Q2035" i="8"/>
  <c r="Q2034" i="8"/>
  <c r="Q2033" i="8"/>
  <c r="Q2032" i="8"/>
  <c r="Q2031" i="8"/>
  <c r="Q2030" i="8"/>
  <c r="Q2029" i="8"/>
  <c r="Q2028" i="8"/>
  <c r="Q2027" i="8"/>
  <c r="Q2026" i="8"/>
  <c r="Q2025" i="8"/>
  <c r="Q2024" i="8"/>
  <c r="Q2023" i="8"/>
  <c r="Q2022" i="8"/>
  <c r="Q2021" i="8"/>
  <c r="Q2020" i="8"/>
  <c r="Q2019" i="8"/>
  <c r="Q2018" i="8"/>
  <c r="Q2017" i="8"/>
  <c r="Q2016" i="8"/>
  <c r="Q2015" i="8"/>
  <c r="Q2014" i="8"/>
  <c r="Q2013" i="8"/>
  <c r="Q2012" i="8"/>
  <c r="Q2011" i="8"/>
  <c r="Q2010" i="8"/>
  <c r="Q2009" i="8"/>
  <c r="Q2008" i="8"/>
  <c r="Q2007" i="8"/>
  <c r="Q2006" i="8"/>
  <c r="Q2005" i="8"/>
  <c r="Q2004" i="8"/>
  <c r="Q2003" i="8"/>
  <c r="Q2002" i="8"/>
  <c r="Q2001" i="8"/>
  <c r="Q2000" i="8"/>
  <c r="Q1999" i="8"/>
  <c r="Q1998" i="8"/>
  <c r="Q1997" i="8"/>
  <c r="Q1996" i="8"/>
  <c r="Q1995" i="8"/>
  <c r="Q1994" i="8"/>
  <c r="Q1993" i="8"/>
  <c r="Q1992" i="8"/>
  <c r="Q1991" i="8"/>
  <c r="Q1990" i="8"/>
  <c r="Q1989" i="8"/>
  <c r="Q1988" i="8"/>
  <c r="Q1987" i="8"/>
  <c r="Q1986" i="8"/>
  <c r="Q1985" i="8"/>
  <c r="Q1984" i="8"/>
  <c r="Q1983" i="8"/>
  <c r="Q1982" i="8"/>
  <c r="Q1981" i="8"/>
  <c r="Q1980" i="8"/>
  <c r="Q1979" i="8"/>
  <c r="Q1978" i="8"/>
  <c r="Q1977" i="8"/>
  <c r="Q1976" i="8"/>
  <c r="Q1975" i="8"/>
  <c r="Q1974" i="8"/>
  <c r="Q1973" i="8"/>
  <c r="Q1972" i="8"/>
  <c r="Q1971" i="8"/>
  <c r="Q1970" i="8"/>
  <c r="Q1969" i="8"/>
  <c r="Q1968" i="8"/>
  <c r="Q1967" i="8"/>
  <c r="Q1966" i="8"/>
  <c r="Q1965" i="8"/>
  <c r="Q1964" i="8"/>
  <c r="Q1963" i="8"/>
  <c r="Q1962" i="8"/>
  <c r="Q1961" i="8"/>
  <c r="Q1960" i="8"/>
  <c r="Q1959" i="8"/>
  <c r="Q1958" i="8"/>
  <c r="Q1957" i="8"/>
  <c r="Q1956" i="8"/>
  <c r="Q1955" i="8"/>
  <c r="Q1954" i="8"/>
  <c r="Q1953" i="8"/>
  <c r="Q1952" i="8"/>
  <c r="Q1951" i="8"/>
  <c r="Q1950" i="8"/>
  <c r="Q1949" i="8"/>
  <c r="Q1948" i="8"/>
  <c r="Q1947" i="8"/>
  <c r="Q1946" i="8"/>
  <c r="Q1945" i="8"/>
  <c r="Q1944" i="8"/>
  <c r="Q1943" i="8"/>
  <c r="Q1942" i="8"/>
  <c r="Q1941" i="8"/>
  <c r="Q1940" i="8"/>
  <c r="Q1939" i="8"/>
  <c r="Q1938" i="8"/>
  <c r="Q1937" i="8"/>
  <c r="Q1936" i="8"/>
  <c r="Q1935" i="8"/>
  <c r="Q1934" i="8"/>
  <c r="Q1933" i="8"/>
  <c r="Q1932" i="8"/>
  <c r="Q1931" i="8"/>
  <c r="Q1930" i="8"/>
  <c r="Q1929" i="8"/>
  <c r="Q1928" i="8"/>
  <c r="Q1927" i="8"/>
  <c r="Q1926" i="8"/>
  <c r="Q1925" i="8"/>
  <c r="Q1924" i="8"/>
  <c r="Q1923" i="8"/>
  <c r="Q1922" i="8"/>
  <c r="Q1921" i="8"/>
  <c r="Q1920" i="8"/>
  <c r="Q1919" i="8"/>
  <c r="Q1918" i="8"/>
  <c r="Q1917" i="8"/>
  <c r="Q1916" i="8"/>
  <c r="Q1915" i="8"/>
  <c r="Q1914" i="8"/>
  <c r="Q1913" i="8"/>
  <c r="Q1912" i="8"/>
  <c r="Q1911" i="8"/>
  <c r="Q1910" i="8"/>
  <c r="Q1909" i="8"/>
  <c r="Q1908" i="8"/>
  <c r="Q1907" i="8"/>
  <c r="Q1906" i="8"/>
  <c r="Q1905" i="8"/>
  <c r="Q1904" i="8"/>
  <c r="Q1903" i="8"/>
  <c r="Q1902" i="8"/>
  <c r="Q1901" i="8"/>
  <c r="Q1900" i="8"/>
  <c r="Q1899" i="8"/>
  <c r="Q1898" i="8"/>
  <c r="Q1897" i="8"/>
  <c r="Q1896" i="8"/>
  <c r="Q1895" i="8"/>
  <c r="Q1894" i="8"/>
  <c r="Q1893" i="8"/>
  <c r="Q1892" i="8"/>
  <c r="Q1891" i="8"/>
  <c r="Q1890" i="8"/>
  <c r="Q1889" i="8"/>
  <c r="Q1888" i="8"/>
  <c r="Q1887" i="8"/>
  <c r="Q1886" i="8"/>
  <c r="Q1885" i="8"/>
  <c r="Q1884" i="8"/>
  <c r="Q1883" i="8"/>
  <c r="Q1882" i="8"/>
  <c r="Q1881" i="8"/>
  <c r="Q1880" i="8"/>
  <c r="Q1879" i="8"/>
  <c r="Q1878" i="8"/>
  <c r="Q1877" i="8"/>
  <c r="Q1876" i="8"/>
  <c r="Q1875" i="8"/>
  <c r="Q1874" i="8"/>
  <c r="Q1873" i="8"/>
  <c r="Q1872" i="8"/>
  <c r="Q1871" i="8"/>
  <c r="Q1870" i="8"/>
  <c r="Q1869" i="8"/>
  <c r="Q1868" i="8"/>
  <c r="Q1867" i="8"/>
  <c r="Q1866" i="8"/>
  <c r="Q1865" i="8"/>
  <c r="Q1864" i="8"/>
  <c r="Q1863" i="8"/>
  <c r="Q1862" i="8"/>
  <c r="Q1861" i="8"/>
  <c r="Q1860" i="8"/>
  <c r="Q1859" i="8"/>
  <c r="Q1858" i="8"/>
  <c r="Q1857" i="8"/>
  <c r="Q1856" i="8"/>
  <c r="Q1855" i="8"/>
  <c r="Q1854" i="8"/>
  <c r="Q1853" i="8"/>
  <c r="Q1852" i="8"/>
  <c r="Q1851" i="8"/>
  <c r="Q1850" i="8"/>
  <c r="Q1849" i="8"/>
  <c r="Q1848" i="8"/>
  <c r="Q1847" i="8"/>
  <c r="Q1846" i="8"/>
  <c r="Q1845" i="8"/>
  <c r="Q1844" i="8"/>
  <c r="Q1843" i="8"/>
  <c r="Q1842" i="8"/>
  <c r="Q1841" i="8"/>
  <c r="Q1840" i="8"/>
  <c r="Q1839" i="8"/>
  <c r="Q1838" i="8"/>
  <c r="Q1837" i="8"/>
  <c r="Q1836" i="8"/>
  <c r="Q1835" i="8"/>
  <c r="Q1834" i="8"/>
  <c r="Q1833" i="8"/>
  <c r="Q1832" i="8"/>
  <c r="Q1831" i="8"/>
  <c r="Q1830" i="8"/>
  <c r="Q1829" i="8"/>
  <c r="Q1828" i="8"/>
  <c r="Q1827" i="8"/>
  <c r="Q1826" i="8"/>
  <c r="Q1825" i="8"/>
  <c r="Q1824" i="8"/>
  <c r="Q1823" i="8"/>
  <c r="Q1822" i="8"/>
  <c r="Q1821" i="8"/>
  <c r="Q1820" i="8"/>
  <c r="Q1819" i="8"/>
  <c r="Q1818" i="8"/>
  <c r="Q1817" i="8"/>
  <c r="Q1816" i="8"/>
  <c r="Q1815" i="8"/>
  <c r="Q1814" i="8"/>
  <c r="Q1813" i="8"/>
  <c r="Q1812" i="8"/>
  <c r="Q1811" i="8"/>
  <c r="Q1810" i="8"/>
  <c r="Q1809" i="8"/>
  <c r="Q1808" i="8"/>
  <c r="Q1807" i="8"/>
  <c r="Q1806" i="8"/>
  <c r="Q1805" i="8"/>
  <c r="Q1804" i="8"/>
  <c r="Q1803" i="8"/>
  <c r="Q1802" i="8"/>
  <c r="Q1801" i="8"/>
  <c r="Q1800" i="8"/>
  <c r="Q1799" i="8"/>
  <c r="Q1798" i="8"/>
  <c r="Q1797" i="8"/>
  <c r="Q1796" i="8"/>
  <c r="Q1795" i="8"/>
  <c r="Q1794" i="8"/>
  <c r="Q1793" i="8"/>
  <c r="Q1792" i="8"/>
  <c r="Q1791" i="8"/>
  <c r="Q1790" i="8"/>
  <c r="Q1789" i="8"/>
  <c r="Q1788" i="8"/>
  <c r="Q1787" i="8"/>
  <c r="Q1786" i="8"/>
  <c r="Q1785" i="8"/>
  <c r="Q1784" i="8"/>
  <c r="Q1783" i="8"/>
  <c r="Q1782" i="8"/>
  <c r="Q1781" i="8"/>
  <c r="Q1780" i="8"/>
  <c r="Q1779" i="8"/>
  <c r="Q1778" i="8"/>
  <c r="Q1777" i="8"/>
  <c r="Q1776" i="8"/>
  <c r="Q1775" i="8"/>
  <c r="Q1774" i="8"/>
  <c r="Q1773" i="8"/>
  <c r="Q1772" i="8"/>
  <c r="Q1771" i="8"/>
  <c r="Q1770" i="8"/>
  <c r="Q1769" i="8"/>
  <c r="Q1768" i="8"/>
  <c r="Q1767" i="8"/>
  <c r="Q1766" i="8"/>
  <c r="Q1765" i="8"/>
  <c r="Q1764" i="8"/>
  <c r="Q1763" i="8"/>
  <c r="Q1762" i="8"/>
  <c r="Q1761" i="8"/>
  <c r="Q1760" i="8"/>
  <c r="Q1759" i="8"/>
  <c r="Q1758" i="8"/>
  <c r="Q1757" i="8"/>
  <c r="Q1756" i="8"/>
  <c r="Q1755" i="8"/>
  <c r="Q1754" i="8"/>
  <c r="Q1753" i="8"/>
  <c r="Q1752" i="8"/>
  <c r="Q1751" i="8"/>
  <c r="Q1750" i="8"/>
  <c r="Q1749" i="8"/>
  <c r="Q1748" i="8"/>
  <c r="Q1747" i="8"/>
  <c r="Q1746" i="8"/>
  <c r="Q1745" i="8"/>
  <c r="Q1744" i="8"/>
  <c r="Q1743" i="8"/>
  <c r="Q1742" i="8"/>
  <c r="Q1741" i="8"/>
  <c r="Q1740" i="8"/>
  <c r="Q1739" i="8"/>
  <c r="Q1738" i="8"/>
  <c r="Q1737" i="8"/>
  <c r="Q1736" i="8"/>
  <c r="Q1735" i="8"/>
  <c r="Q1734" i="8"/>
  <c r="Q1733" i="8"/>
  <c r="Q1732" i="8"/>
  <c r="Q1731" i="8"/>
  <c r="Q1730" i="8"/>
  <c r="Q1729" i="8"/>
  <c r="Q1728" i="8"/>
  <c r="Q1727" i="8"/>
  <c r="Q1726" i="8"/>
  <c r="Q1725" i="8"/>
  <c r="Q1724" i="8"/>
  <c r="Q1723" i="8"/>
  <c r="Q1722" i="8"/>
  <c r="Q1721" i="8"/>
  <c r="Q1720" i="8"/>
  <c r="Q1719" i="8"/>
  <c r="Q1718" i="8"/>
  <c r="Q1717" i="8"/>
  <c r="Q1716" i="8"/>
  <c r="Q1715" i="8"/>
  <c r="Q1714" i="8"/>
  <c r="Q1713" i="8"/>
  <c r="Q1712" i="8"/>
  <c r="Q1711" i="8"/>
  <c r="Q1710" i="8"/>
  <c r="Q1709" i="8"/>
  <c r="Q1708" i="8"/>
  <c r="Q1707" i="8"/>
  <c r="Q1706" i="8"/>
  <c r="Q1705" i="8"/>
  <c r="Q1704" i="8"/>
  <c r="Q1703" i="8"/>
  <c r="Q1702" i="8"/>
  <c r="Q1701" i="8"/>
  <c r="Q1700" i="8"/>
  <c r="Q1699" i="8"/>
  <c r="Q1698" i="8"/>
  <c r="Q1697" i="8"/>
  <c r="Q1696" i="8"/>
  <c r="Q1695" i="8"/>
  <c r="Q1694" i="8"/>
  <c r="Q1693" i="8"/>
  <c r="Q1692" i="8"/>
  <c r="Q1691" i="8"/>
  <c r="Q1690" i="8"/>
  <c r="Q1689" i="8"/>
  <c r="Q1688" i="8"/>
  <c r="Q1687" i="8"/>
  <c r="Q1686" i="8"/>
  <c r="Q1685" i="8"/>
  <c r="Q1684" i="8"/>
  <c r="Q1683" i="8"/>
  <c r="Q1682" i="8"/>
  <c r="Q1681" i="8"/>
  <c r="Q1680" i="8"/>
  <c r="Q1679" i="8"/>
  <c r="Q1678" i="8"/>
  <c r="Q1677" i="8"/>
  <c r="Q1676" i="8"/>
  <c r="Q1675" i="8"/>
  <c r="Q1674" i="8"/>
  <c r="Q1673" i="8"/>
  <c r="Q1672" i="8"/>
  <c r="Q1671" i="8"/>
  <c r="Q1670" i="8"/>
  <c r="Q1669" i="8"/>
  <c r="Q1668" i="8"/>
  <c r="Q1667" i="8"/>
  <c r="Q1666" i="8"/>
  <c r="Q1665" i="8"/>
  <c r="Q1664" i="8"/>
  <c r="Q1663" i="8"/>
  <c r="Q1662" i="8"/>
  <c r="Q1661" i="8"/>
  <c r="Q1660" i="8"/>
  <c r="Q1659" i="8"/>
  <c r="Q1658" i="8"/>
  <c r="Q1657" i="8"/>
  <c r="Q1656" i="8"/>
  <c r="Q1655" i="8"/>
  <c r="Q1654" i="8"/>
  <c r="Q1653" i="8"/>
  <c r="Q1652" i="8"/>
  <c r="Q1651" i="8"/>
  <c r="Q1650" i="8"/>
  <c r="Q1649" i="8"/>
  <c r="Q1648" i="8"/>
  <c r="Q1647" i="8"/>
  <c r="Q1646" i="8"/>
  <c r="Q1645" i="8"/>
  <c r="Q1644" i="8"/>
  <c r="Q1643" i="8"/>
  <c r="Q1642" i="8"/>
  <c r="Q1641" i="8"/>
  <c r="Q1640" i="8"/>
  <c r="Q1639" i="8"/>
  <c r="Q1638" i="8"/>
  <c r="Q1637" i="8"/>
  <c r="Q1636" i="8"/>
  <c r="Q1635" i="8"/>
  <c r="Q1634" i="8"/>
  <c r="Q1633" i="8"/>
  <c r="Q1632" i="8"/>
  <c r="Q1631" i="8"/>
  <c r="Q1630" i="8"/>
  <c r="Q1629" i="8"/>
  <c r="Q1628" i="8"/>
  <c r="Q1627" i="8"/>
  <c r="Q1626" i="8"/>
  <c r="Q1625" i="8"/>
  <c r="Q1624" i="8"/>
  <c r="Q1623" i="8"/>
  <c r="Q1622" i="8"/>
  <c r="Q1621" i="8"/>
  <c r="Q1620" i="8"/>
  <c r="Q1619" i="8"/>
  <c r="Q1618" i="8"/>
  <c r="Q1617" i="8"/>
  <c r="Q1616" i="8"/>
  <c r="Q1615" i="8"/>
  <c r="Q1614" i="8"/>
  <c r="Q1613" i="8"/>
  <c r="Q1612" i="8"/>
  <c r="Q1611" i="8"/>
  <c r="Q1610" i="8"/>
  <c r="Q1609" i="8"/>
  <c r="Q1608" i="8"/>
  <c r="Q1607" i="8"/>
  <c r="Q1606" i="8"/>
  <c r="Q1605" i="8"/>
  <c r="Q1604" i="8"/>
  <c r="Q1603" i="8"/>
  <c r="Q1602" i="8"/>
  <c r="Q1601" i="8"/>
  <c r="Q1600" i="8"/>
  <c r="Q1599" i="8"/>
  <c r="Q1598" i="8"/>
  <c r="Q1597" i="8"/>
  <c r="Q1596" i="8"/>
  <c r="Q1595" i="8"/>
  <c r="Q1594" i="8"/>
  <c r="Q1593" i="8"/>
  <c r="Q1592" i="8"/>
  <c r="Q1591" i="8"/>
  <c r="Q1590" i="8"/>
  <c r="Q1589" i="8"/>
  <c r="Q1588" i="8"/>
  <c r="Q1587" i="8"/>
  <c r="Q1586" i="8"/>
  <c r="Q1585" i="8"/>
  <c r="Q1584" i="8"/>
  <c r="Q1583" i="8"/>
  <c r="Q1582" i="8"/>
  <c r="Q1581" i="8"/>
  <c r="Q1580" i="8"/>
  <c r="Q1579" i="8"/>
  <c r="Q1578" i="8"/>
  <c r="Q1577" i="8"/>
  <c r="Q1576" i="8"/>
  <c r="Q1575" i="8"/>
  <c r="Q1574" i="8"/>
  <c r="Q1573" i="8"/>
  <c r="Q1572" i="8"/>
  <c r="Q1571" i="8"/>
  <c r="Q1570" i="8"/>
  <c r="Q1569" i="8"/>
  <c r="Q1568" i="8"/>
  <c r="Q1567" i="8"/>
  <c r="Q1566" i="8"/>
  <c r="Q1565" i="8"/>
  <c r="Q1564" i="8"/>
  <c r="Q1563" i="8"/>
  <c r="Q1562" i="8"/>
  <c r="Q1561" i="8"/>
  <c r="Q1560" i="8"/>
  <c r="Q1559" i="8"/>
  <c r="Q1558" i="8"/>
  <c r="Q1557" i="8"/>
  <c r="Q1556" i="8"/>
  <c r="Q1555" i="8"/>
  <c r="Q1554" i="8"/>
  <c r="Q1553" i="8"/>
  <c r="Q1552" i="8"/>
  <c r="Q1551" i="8"/>
  <c r="Q1550" i="8"/>
  <c r="Q1549" i="8"/>
  <c r="Q1548" i="8"/>
  <c r="Q1547" i="8"/>
  <c r="Q1546" i="8"/>
  <c r="Q1545" i="8"/>
  <c r="Q1544" i="8"/>
  <c r="Q1543" i="8"/>
  <c r="Q1542" i="8"/>
  <c r="Q1541" i="8"/>
  <c r="Q1540" i="8"/>
  <c r="Q1539" i="8"/>
  <c r="Q1538" i="8"/>
  <c r="Q1537" i="8"/>
  <c r="Q1536" i="8"/>
  <c r="Q1535" i="8"/>
  <c r="Q1534" i="8"/>
  <c r="Q1533" i="8"/>
  <c r="Q1532" i="8"/>
  <c r="Q1531" i="8"/>
  <c r="Q1530" i="8"/>
  <c r="Q1529" i="8"/>
  <c r="Q1528" i="8"/>
  <c r="Q1527" i="8"/>
  <c r="Q1526" i="8"/>
  <c r="Q1525" i="8"/>
  <c r="Q1524" i="8"/>
  <c r="Q1523" i="8"/>
  <c r="Q1522" i="8"/>
  <c r="Q1521" i="8"/>
  <c r="Q1520" i="8"/>
  <c r="Q1519" i="8"/>
  <c r="Q1518" i="8"/>
  <c r="Q1517" i="8"/>
  <c r="Q1516" i="8"/>
  <c r="Q1515" i="8"/>
  <c r="Q1514" i="8"/>
  <c r="Q1513" i="8"/>
  <c r="Q1512" i="8"/>
  <c r="Q1511" i="8"/>
  <c r="Q1510" i="8"/>
  <c r="Q1509" i="8"/>
  <c r="Q1508" i="8"/>
  <c r="Q1507" i="8"/>
  <c r="Q1506" i="8"/>
  <c r="Q1505" i="8"/>
  <c r="Q1504" i="8"/>
  <c r="Q1503" i="8"/>
  <c r="Q1502" i="8"/>
  <c r="Q1501" i="8"/>
  <c r="Q1500" i="8"/>
  <c r="Q1499" i="8"/>
  <c r="Q1498" i="8"/>
  <c r="Q1497" i="8"/>
  <c r="Q1496" i="8"/>
  <c r="Q1495" i="8"/>
  <c r="Q1494" i="8"/>
  <c r="Q1493" i="8"/>
  <c r="Q1492" i="8"/>
  <c r="Q1491" i="8"/>
  <c r="Q1490" i="8"/>
  <c r="Q1489" i="8"/>
  <c r="Q1488" i="8"/>
  <c r="Q1487" i="8"/>
  <c r="Q1486" i="8"/>
  <c r="Q1485" i="8"/>
  <c r="Q1484" i="8"/>
  <c r="Q1483" i="8"/>
  <c r="Q1482" i="8"/>
  <c r="Q1481" i="8"/>
  <c r="Q1480" i="8"/>
  <c r="Q1479" i="8"/>
  <c r="Q1478" i="8"/>
  <c r="Q1477" i="8"/>
  <c r="Q1476" i="8"/>
  <c r="Q1475" i="8"/>
  <c r="Q1474" i="8"/>
  <c r="Q1473" i="8"/>
  <c r="Q1472" i="8"/>
  <c r="Q1471" i="8"/>
  <c r="Q1470" i="8"/>
  <c r="Q1469" i="8"/>
  <c r="Q1468" i="8"/>
  <c r="Q1467" i="8"/>
  <c r="Q1466" i="8"/>
  <c r="Q1465" i="8"/>
  <c r="Q1464" i="8"/>
  <c r="Q1463" i="8"/>
  <c r="Q1462" i="8"/>
  <c r="Q1461" i="8"/>
  <c r="Q1460" i="8"/>
  <c r="Q1459" i="8"/>
  <c r="Q1458" i="8"/>
  <c r="Q1457" i="8"/>
  <c r="Q1456" i="8"/>
  <c r="Q1455" i="8"/>
  <c r="Q1454" i="8"/>
  <c r="Q1453" i="8"/>
  <c r="Q1452" i="8"/>
  <c r="Q1451" i="8"/>
  <c r="Q1450" i="8"/>
  <c r="Q1449" i="8"/>
  <c r="Q1448" i="8"/>
  <c r="Q1447" i="8"/>
  <c r="Q1446" i="8"/>
  <c r="Q1445" i="8"/>
  <c r="Q1444" i="8"/>
  <c r="Q1443" i="8"/>
  <c r="Q1442" i="8"/>
  <c r="Q1441" i="8"/>
  <c r="Q1440" i="8"/>
  <c r="Q1439" i="8"/>
  <c r="Q1438" i="8"/>
  <c r="Q1437" i="8"/>
  <c r="Q1436" i="8"/>
  <c r="Q1435" i="8"/>
  <c r="Q1434" i="8"/>
  <c r="Q1433" i="8"/>
  <c r="Q1432" i="8"/>
  <c r="Q1431" i="8"/>
  <c r="Q1430" i="8"/>
  <c r="Q1429" i="8"/>
  <c r="Q1428" i="8"/>
  <c r="Q1427" i="8"/>
  <c r="Q1426" i="8"/>
  <c r="Q1425" i="8"/>
  <c r="Q1424" i="8"/>
  <c r="Q1423" i="8"/>
  <c r="Q1422" i="8"/>
  <c r="Q1421" i="8"/>
  <c r="Q1420" i="8"/>
  <c r="Q1419" i="8"/>
  <c r="Q1418" i="8"/>
  <c r="Q1417" i="8"/>
  <c r="Q1416" i="8"/>
  <c r="Q1415" i="8"/>
  <c r="Q1414" i="8"/>
  <c r="Q1413" i="8"/>
  <c r="Q1412" i="8"/>
  <c r="Q1411" i="8"/>
  <c r="Q1410" i="8"/>
  <c r="Q1409" i="8"/>
  <c r="Q1408" i="8"/>
  <c r="Q1407" i="8"/>
  <c r="Q1406" i="8"/>
  <c r="Q1405" i="8"/>
  <c r="Q1404" i="8"/>
  <c r="Q1403" i="8"/>
  <c r="Q1402" i="8"/>
  <c r="Q1401" i="8"/>
  <c r="Q1400" i="8"/>
  <c r="Q1399" i="8"/>
  <c r="Q1398" i="8"/>
  <c r="Q1397" i="8"/>
  <c r="Q1396" i="8"/>
  <c r="Q1395" i="8"/>
  <c r="Q1394" i="8"/>
  <c r="Q1393" i="8"/>
  <c r="Q1392" i="8"/>
  <c r="Q1391" i="8"/>
  <c r="Q1390" i="8"/>
  <c r="Q1389" i="8"/>
  <c r="Q1388" i="8"/>
  <c r="Q1387" i="8"/>
  <c r="Q1386" i="8"/>
  <c r="Q1385" i="8"/>
  <c r="Q1384" i="8"/>
  <c r="Q1383" i="8"/>
  <c r="Q1382" i="8"/>
  <c r="Q1381" i="8"/>
  <c r="Q1380" i="8"/>
  <c r="Q1379" i="8"/>
  <c r="Q1378" i="8"/>
  <c r="Q1377" i="8"/>
  <c r="Q1376" i="8"/>
  <c r="Q1375" i="8"/>
  <c r="Q1374" i="8"/>
  <c r="Q1373" i="8"/>
  <c r="Q1372" i="8"/>
  <c r="Q1371" i="8"/>
  <c r="Q1370" i="8"/>
  <c r="Q1369" i="8"/>
  <c r="Q1368" i="8"/>
  <c r="Q1367" i="8"/>
  <c r="Q1366" i="8"/>
  <c r="Q1365" i="8"/>
  <c r="Q1364" i="8"/>
  <c r="Q1363" i="8"/>
  <c r="Q1362" i="8"/>
  <c r="Q1361" i="8"/>
  <c r="Q1360" i="8"/>
  <c r="Q1359" i="8"/>
  <c r="Q1358" i="8"/>
  <c r="Q1357" i="8"/>
  <c r="Q1356" i="8"/>
  <c r="Q1355" i="8"/>
  <c r="Q1354" i="8"/>
  <c r="Q1353" i="8"/>
  <c r="Q1352" i="8"/>
  <c r="Q1351" i="8"/>
  <c r="Q1350" i="8"/>
  <c r="Q1349" i="8"/>
  <c r="Q1348" i="8"/>
  <c r="Q1347" i="8"/>
  <c r="Q1346" i="8"/>
  <c r="Q1345" i="8"/>
  <c r="Q1344" i="8"/>
  <c r="Q1343" i="8"/>
  <c r="Q1342" i="8"/>
  <c r="Q1341" i="8"/>
  <c r="Q1340" i="8"/>
  <c r="Q1339" i="8"/>
  <c r="Q1338" i="8"/>
  <c r="Q1337" i="8"/>
  <c r="Q1336" i="8"/>
  <c r="Q1335" i="8"/>
  <c r="Q1334" i="8"/>
  <c r="Q1333" i="8"/>
  <c r="Q1332" i="8"/>
  <c r="Q1331" i="8"/>
  <c r="Q1330" i="8"/>
  <c r="Q1329" i="8"/>
  <c r="Q1328" i="8"/>
  <c r="Q1327" i="8"/>
  <c r="Q1326" i="8"/>
  <c r="Q1325" i="8"/>
  <c r="Q1324" i="8"/>
  <c r="Q1323" i="8"/>
  <c r="Q1322" i="8"/>
  <c r="Q1321" i="8"/>
  <c r="Q1320" i="8"/>
  <c r="Q1319" i="8"/>
  <c r="Q1318" i="8"/>
  <c r="Q1317" i="8"/>
  <c r="Q1316" i="8"/>
  <c r="Q1315" i="8"/>
  <c r="Q1314" i="8"/>
  <c r="Q1313" i="8"/>
  <c r="Q1312" i="8"/>
  <c r="Q1311" i="8"/>
  <c r="Q1310" i="8"/>
  <c r="Q1309" i="8"/>
  <c r="Q1308" i="8"/>
  <c r="Q1307" i="8"/>
  <c r="Q1306" i="8"/>
  <c r="Q1305" i="8"/>
  <c r="Q1304" i="8"/>
  <c r="Q1303" i="8"/>
  <c r="Q1302" i="8"/>
  <c r="Q1301" i="8"/>
  <c r="Q1300" i="8"/>
  <c r="Q1299" i="8"/>
  <c r="Q1298" i="8"/>
  <c r="Q1297" i="8"/>
  <c r="Q1296" i="8"/>
  <c r="Q1295" i="8"/>
  <c r="Q1294" i="8"/>
  <c r="Q1293" i="8"/>
  <c r="Q1292" i="8"/>
  <c r="Q1291" i="8"/>
  <c r="Q1290" i="8"/>
  <c r="Q1289" i="8"/>
  <c r="Q1288" i="8"/>
  <c r="Q1287" i="8"/>
  <c r="Q1286" i="8"/>
  <c r="Q1285" i="8"/>
  <c r="Q1284" i="8"/>
  <c r="Q1283" i="8"/>
  <c r="Q1282" i="8"/>
  <c r="Q1281" i="8"/>
  <c r="Q1280" i="8"/>
  <c r="Q1279" i="8"/>
  <c r="Q1278" i="8"/>
  <c r="Q1277" i="8"/>
  <c r="Q1276" i="8"/>
  <c r="Q1275" i="8"/>
  <c r="Q1274" i="8"/>
  <c r="Q1273" i="8"/>
  <c r="Q1272" i="8"/>
  <c r="Q1271" i="8"/>
  <c r="Q1270" i="8"/>
  <c r="Q1269" i="8"/>
  <c r="Q1268" i="8"/>
  <c r="Q1267" i="8"/>
  <c r="Q1266" i="8"/>
  <c r="Q1265" i="8"/>
  <c r="Q1264" i="8"/>
  <c r="Q1263" i="8"/>
  <c r="Q1262" i="8"/>
  <c r="Q1261" i="8"/>
  <c r="Q1260" i="8"/>
  <c r="Q1259" i="8"/>
  <c r="Q1258" i="8"/>
  <c r="Q1257" i="8"/>
  <c r="Q1256" i="8"/>
  <c r="Q1255" i="8"/>
  <c r="Q1254" i="8"/>
  <c r="Q1253" i="8"/>
  <c r="Q1252" i="8"/>
  <c r="Q1251" i="8"/>
  <c r="Q1250" i="8"/>
  <c r="Q1249" i="8"/>
  <c r="Q1248" i="8"/>
  <c r="Q1247" i="8"/>
  <c r="Q1246" i="8"/>
  <c r="Q1245" i="8"/>
  <c r="Q1244" i="8"/>
  <c r="Q1243" i="8"/>
  <c r="Q1242" i="8"/>
  <c r="Q1241" i="8"/>
  <c r="Q1240" i="8"/>
  <c r="Q1239" i="8"/>
  <c r="Q1238" i="8"/>
  <c r="Q1237" i="8"/>
  <c r="Q1236" i="8"/>
  <c r="Q1235" i="8"/>
  <c r="Q1234" i="8"/>
  <c r="Q1233" i="8"/>
  <c r="Q1232" i="8"/>
  <c r="Q1231" i="8"/>
  <c r="Q1230" i="8"/>
  <c r="Q1229" i="8"/>
  <c r="Q1228" i="8"/>
  <c r="Q1227" i="8"/>
  <c r="Q1226" i="8"/>
  <c r="Q1225" i="8"/>
  <c r="Q1224" i="8"/>
  <c r="Q1223" i="8"/>
  <c r="Q1222" i="8"/>
  <c r="Q1221" i="8"/>
  <c r="Q1220" i="8"/>
  <c r="Q1219" i="8"/>
  <c r="Q1218" i="8"/>
  <c r="Q1217" i="8"/>
  <c r="Q1216" i="8"/>
  <c r="Q1215" i="8"/>
  <c r="Q1214" i="8"/>
  <c r="Q1213" i="8"/>
  <c r="Q1212" i="8"/>
  <c r="Q1211" i="8"/>
  <c r="Q1210" i="8"/>
  <c r="Q1209" i="8"/>
  <c r="Q1208" i="8"/>
  <c r="Q1207" i="8"/>
  <c r="Q1206" i="8"/>
  <c r="Q1205" i="8"/>
  <c r="Q1204" i="8"/>
  <c r="Q1203" i="8"/>
  <c r="Q1202" i="8"/>
  <c r="Q1201" i="8"/>
  <c r="Q1200" i="8"/>
  <c r="Q1199" i="8"/>
  <c r="Q1198" i="8"/>
  <c r="Q1197" i="8"/>
  <c r="Q1196" i="8"/>
  <c r="Q1195" i="8"/>
  <c r="Q1194" i="8"/>
  <c r="Q1193" i="8"/>
  <c r="Q1192" i="8"/>
  <c r="Q1191" i="8"/>
  <c r="Q1190" i="8"/>
  <c r="Q1189" i="8"/>
  <c r="Q1188" i="8"/>
  <c r="Q1187" i="8"/>
  <c r="Q1186" i="8"/>
  <c r="Q1185" i="8"/>
  <c r="Q1184" i="8"/>
  <c r="Q1183" i="8"/>
  <c r="Q1182" i="8"/>
  <c r="Q1181" i="8"/>
  <c r="Q1180" i="8"/>
  <c r="Q1179" i="8"/>
  <c r="Q1178" i="8"/>
  <c r="Q1177" i="8"/>
  <c r="Q1176" i="8"/>
  <c r="Q1175" i="8"/>
  <c r="Q1174" i="8"/>
  <c r="Q1173" i="8"/>
  <c r="Q1172" i="8"/>
  <c r="Q1171" i="8"/>
  <c r="Q1170" i="8"/>
  <c r="Q1169" i="8"/>
  <c r="Q1168" i="8"/>
  <c r="Q1167" i="8"/>
  <c r="Q1166" i="8"/>
  <c r="Q1165" i="8"/>
  <c r="Q1164" i="8"/>
  <c r="Q1163" i="8"/>
  <c r="Q1162" i="8"/>
  <c r="Q1161" i="8"/>
  <c r="Q1160" i="8"/>
  <c r="Q1159" i="8"/>
  <c r="Q1158" i="8"/>
  <c r="Q1157" i="8"/>
  <c r="Q1156" i="8"/>
  <c r="Q1155" i="8"/>
  <c r="Q1154" i="8"/>
  <c r="Q1153" i="8"/>
  <c r="Q1152" i="8"/>
  <c r="Q1151" i="8"/>
  <c r="Q1150" i="8"/>
  <c r="Q1149" i="8"/>
  <c r="Q1148" i="8"/>
  <c r="Q1147" i="8"/>
  <c r="Q1146" i="8"/>
  <c r="Q1145" i="8"/>
  <c r="Q1144" i="8"/>
  <c r="Q1143" i="8"/>
  <c r="Q1142" i="8"/>
  <c r="Q1141" i="8"/>
  <c r="Q1140" i="8"/>
  <c r="Q1139" i="8"/>
  <c r="Q1138" i="8"/>
  <c r="Q1137" i="8"/>
  <c r="Q1136" i="8"/>
  <c r="Q1135" i="8"/>
  <c r="Q1134" i="8"/>
  <c r="Q1133" i="8"/>
  <c r="Q1132" i="8"/>
  <c r="Q1131" i="8"/>
  <c r="Q1130" i="8"/>
  <c r="Q1129" i="8"/>
  <c r="Q1128" i="8"/>
  <c r="Q1127" i="8"/>
  <c r="Q1126" i="8"/>
  <c r="Q1125" i="8"/>
  <c r="Q1124" i="8"/>
  <c r="Q1123" i="8"/>
  <c r="Q1122" i="8"/>
  <c r="Q1121" i="8"/>
  <c r="Q1120" i="8"/>
  <c r="Q1119" i="8"/>
  <c r="Q1118" i="8"/>
  <c r="Q1117" i="8"/>
  <c r="Q1116" i="8"/>
  <c r="Q1115" i="8"/>
  <c r="Q1114" i="8"/>
  <c r="Q1113" i="8"/>
  <c r="Q1112" i="8"/>
  <c r="Q1111" i="8"/>
  <c r="Q1110" i="8"/>
  <c r="Q1109" i="8"/>
  <c r="Q1108" i="8"/>
  <c r="Q1107" i="8"/>
  <c r="Q1106" i="8"/>
  <c r="Q1105" i="8"/>
  <c r="Q1104" i="8"/>
  <c r="Q1103" i="8"/>
  <c r="Q1102" i="8"/>
  <c r="Q1101" i="8"/>
  <c r="Q1100" i="8"/>
  <c r="Q1099" i="8"/>
  <c r="Q1098" i="8"/>
  <c r="Q1097" i="8"/>
  <c r="Q1096" i="8"/>
  <c r="Q1095" i="8"/>
  <c r="Q1094" i="8"/>
  <c r="Q1093" i="8"/>
  <c r="Q1092" i="8"/>
  <c r="Q1091" i="8"/>
  <c r="Q1090" i="8"/>
  <c r="Q1089" i="8"/>
  <c r="Q1088" i="8"/>
  <c r="Q1087" i="8"/>
  <c r="Q1086" i="8"/>
  <c r="Q1085" i="8"/>
  <c r="Q1084" i="8"/>
  <c r="Q1083" i="8"/>
  <c r="Q1082" i="8"/>
  <c r="Q1081" i="8"/>
  <c r="Q1080" i="8"/>
  <c r="Q1079" i="8"/>
  <c r="Q1078" i="8"/>
  <c r="Q1077" i="8"/>
  <c r="Q1076" i="8"/>
  <c r="Q1075" i="8"/>
  <c r="Q1074" i="8"/>
  <c r="Q1073" i="8"/>
  <c r="Q1072" i="8"/>
  <c r="Q1071" i="8"/>
  <c r="Q1070" i="8"/>
  <c r="Q1069" i="8"/>
  <c r="Q1068" i="8"/>
  <c r="Q1067" i="8"/>
  <c r="Q1066" i="8"/>
  <c r="Q1065" i="8"/>
  <c r="Q1064" i="8"/>
  <c r="Q1063" i="8"/>
  <c r="Q1062" i="8"/>
  <c r="Q1061" i="8"/>
  <c r="Q1060" i="8"/>
  <c r="Q1059" i="8"/>
  <c r="Q1058" i="8"/>
  <c r="Q1057" i="8"/>
  <c r="Q1056" i="8"/>
  <c r="Q1055" i="8"/>
  <c r="Q1054" i="8"/>
  <c r="Q1053" i="8"/>
  <c r="Q1052" i="8"/>
  <c r="Q1051" i="8"/>
  <c r="Q1050" i="8"/>
  <c r="Q1049" i="8"/>
  <c r="Q1048" i="8"/>
  <c r="Q1047" i="8"/>
  <c r="Q1046" i="8"/>
  <c r="Q1045" i="8"/>
  <c r="Q1044" i="8"/>
  <c r="Q1043" i="8"/>
  <c r="Q1042" i="8"/>
  <c r="Q1041" i="8"/>
  <c r="Q1040" i="8"/>
  <c r="Q1039" i="8"/>
  <c r="Q1038" i="8"/>
  <c r="Q1037" i="8"/>
  <c r="Q1036" i="8"/>
  <c r="Q1035" i="8"/>
  <c r="Q1034" i="8"/>
  <c r="Q1033" i="8"/>
  <c r="Q1032" i="8"/>
  <c r="Q1031" i="8"/>
  <c r="Q1030" i="8"/>
  <c r="Q1029" i="8"/>
  <c r="Q1028" i="8"/>
  <c r="Q1027" i="8"/>
  <c r="Q1026" i="8"/>
  <c r="Q1025" i="8"/>
  <c r="Q1024" i="8"/>
  <c r="Q1023" i="8"/>
  <c r="Q1022" i="8"/>
  <c r="Q1021" i="8"/>
  <c r="Q1020" i="8"/>
  <c r="Q1019" i="8"/>
  <c r="Q1018" i="8"/>
  <c r="Q1017" i="8"/>
  <c r="Q1016" i="8"/>
  <c r="Q1015" i="8"/>
  <c r="Q1014" i="8"/>
  <c r="Q1013" i="8"/>
  <c r="Q1012" i="8"/>
  <c r="Q1011" i="8"/>
  <c r="Q1010" i="8"/>
  <c r="Q1009" i="8"/>
  <c r="Q1008" i="8"/>
  <c r="Q1007" i="8"/>
  <c r="Q1006" i="8"/>
  <c r="Q1005" i="8"/>
  <c r="Q1004" i="8"/>
  <c r="Q1003" i="8"/>
  <c r="Q1002" i="8"/>
  <c r="Q1001" i="8"/>
  <c r="Q1000" i="8"/>
  <c r="Q999" i="8"/>
  <c r="Q998" i="8"/>
  <c r="Q997" i="8"/>
  <c r="Q996" i="8"/>
  <c r="Q995" i="8"/>
  <c r="Q994" i="8"/>
  <c r="Q993" i="8"/>
  <c r="Q992" i="8"/>
  <c r="Q991" i="8"/>
  <c r="Q990" i="8"/>
  <c r="Q989" i="8"/>
  <c r="Q988" i="8"/>
  <c r="Q987" i="8"/>
  <c r="Q986" i="8"/>
  <c r="Q985" i="8"/>
  <c r="Q984" i="8"/>
  <c r="Q983" i="8"/>
  <c r="Q982" i="8"/>
  <c r="Q981" i="8"/>
  <c r="Q980" i="8"/>
  <c r="Q979" i="8"/>
  <c r="Q978" i="8"/>
  <c r="Q977" i="8"/>
  <c r="Q976" i="8"/>
  <c r="Q975" i="8"/>
  <c r="Q974" i="8"/>
  <c r="Q973" i="8"/>
  <c r="Q972" i="8"/>
  <c r="Q971" i="8"/>
  <c r="Q970" i="8"/>
  <c r="Q969" i="8"/>
  <c r="Q968" i="8"/>
  <c r="Q967" i="8"/>
  <c r="Q966" i="8"/>
  <c r="Q965" i="8"/>
  <c r="Q964" i="8"/>
  <c r="Q963" i="8"/>
  <c r="Q962" i="8"/>
  <c r="Q961" i="8"/>
  <c r="Q960" i="8"/>
  <c r="Q959" i="8"/>
  <c r="Q958" i="8"/>
  <c r="Q957" i="8"/>
  <c r="Q956" i="8"/>
  <c r="Q955" i="8"/>
  <c r="Q954" i="8"/>
  <c r="Q953" i="8"/>
  <c r="Q952" i="8"/>
  <c r="Q951" i="8"/>
  <c r="Q950" i="8"/>
  <c r="Q949" i="8"/>
  <c r="Q948" i="8"/>
  <c r="Q947" i="8"/>
  <c r="Q946" i="8"/>
  <c r="Q945" i="8"/>
  <c r="Q944" i="8"/>
  <c r="Q943" i="8"/>
  <c r="Q942" i="8"/>
  <c r="Q941" i="8"/>
  <c r="Q940" i="8"/>
  <c r="Q939" i="8"/>
  <c r="Q938" i="8"/>
  <c r="Q937" i="8"/>
  <c r="Q936" i="8"/>
  <c r="Q935" i="8"/>
  <c r="Q934" i="8"/>
  <c r="Q933" i="8"/>
  <c r="Q932" i="8"/>
  <c r="Q931" i="8"/>
  <c r="Q930" i="8"/>
  <c r="Q929" i="8"/>
  <c r="Q928" i="8"/>
  <c r="Q927" i="8"/>
  <c r="Q926" i="8"/>
  <c r="Q925" i="8"/>
  <c r="Q924" i="8"/>
  <c r="Q923" i="8"/>
  <c r="Q922" i="8"/>
  <c r="Q921" i="8"/>
  <c r="Q920" i="8"/>
  <c r="Q919" i="8"/>
  <c r="Q918" i="8"/>
  <c r="Q917" i="8"/>
  <c r="Q916" i="8"/>
  <c r="Q915" i="8"/>
  <c r="Q914" i="8"/>
  <c r="Q913" i="8"/>
  <c r="Q912" i="8"/>
  <c r="Q911" i="8"/>
  <c r="Q910" i="8"/>
  <c r="Q909" i="8"/>
  <c r="Q908" i="8"/>
  <c r="Q907" i="8"/>
  <c r="Q906" i="8"/>
  <c r="Q905" i="8"/>
  <c r="Q904" i="8"/>
  <c r="Q903" i="8"/>
  <c r="Q902" i="8"/>
  <c r="Q901" i="8"/>
  <c r="Q900" i="8"/>
  <c r="Q899" i="8"/>
  <c r="Q898" i="8"/>
  <c r="Q897" i="8"/>
  <c r="Q896" i="8"/>
  <c r="Q895" i="8"/>
  <c r="Q894" i="8"/>
  <c r="Q893" i="8"/>
  <c r="Q892" i="8"/>
  <c r="Q891" i="8"/>
  <c r="Q890" i="8"/>
  <c r="Q889" i="8"/>
  <c r="Q888" i="8"/>
  <c r="Q887" i="8"/>
  <c r="Q886" i="8"/>
  <c r="Q885" i="8"/>
  <c r="Q884" i="8"/>
  <c r="Q883" i="8"/>
  <c r="Q882" i="8"/>
  <c r="Q881" i="8"/>
  <c r="Q880" i="8"/>
  <c r="Q879" i="8"/>
  <c r="Q878" i="8"/>
  <c r="Q877" i="8"/>
  <c r="Q876" i="8"/>
  <c r="Q875" i="8"/>
  <c r="Q874" i="8"/>
  <c r="Q873" i="8"/>
  <c r="Q872" i="8"/>
  <c r="Q871" i="8"/>
  <c r="Q870" i="8"/>
  <c r="Q869" i="8"/>
  <c r="Q868" i="8"/>
  <c r="Q867" i="8"/>
  <c r="Q866" i="8"/>
  <c r="Q865" i="8"/>
  <c r="Q864" i="8"/>
  <c r="Q863" i="8"/>
  <c r="Q862" i="8"/>
  <c r="Q861" i="8"/>
  <c r="Q860" i="8"/>
  <c r="Q859" i="8"/>
  <c r="Q858" i="8"/>
  <c r="Q857" i="8"/>
  <c r="Q856" i="8"/>
  <c r="Q855" i="8"/>
  <c r="Q854" i="8"/>
  <c r="Q853" i="8"/>
  <c r="Q852" i="8"/>
  <c r="Q851" i="8"/>
  <c r="Q850" i="8"/>
  <c r="Q849" i="8"/>
  <c r="Q848" i="8"/>
  <c r="Q847" i="8"/>
  <c r="Q846" i="8"/>
  <c r="Q845" i="8"/>
  <c r="Q844" i="8"/>
  <c r="Q843" i="8"/>
  <c r="Q842" i="8"/>
  <c r="Q841" i="8"/>
  <c r="Q840" i="8"/>
  <c r="Q839" i="8"/>
  <c r="Q838" i="8"/>
  <c r="Q837" i="8"/>
  <c r="Q836" i="8"/>
  <c r="Q835" i="8"/>
  <c r="Q834" i="8"/>
  <c r="Q833" i="8"/>
  <c r="Q832" i="8"/>
  <c r="Q831" i="8"/>
  <c r="Q830" i="8"/>
  <c r="Q829" i="8"/>
  <c r="Q828" i="8"/>
  <c r="Q827" i="8"/>
  <c r="Q826" i="8"/>
  <c r="Q825" i="8"/>
  <c r="Q824" i="8"/>
  <c r="Q823" i="8"/>
  <c r="Q822" i="8"/>
  <c r="Q821" i="8"/>
  <c r="Q820" i="8"/>
  <c r="Q819" i="8"/>
  <c r="Q818" i="8"/>
  <c r="Q817" i="8"/>
  <c r="Q816" i="8"/>
  <c r="Q815" i="8"/>
  <c r="Q814" i="8"/>
  <c r="Q813" i="8"/>
  <c r="Q812" i="8"/>
  <c r="Q811" i="8"/>
  <c r="Q810" i="8"/>
  <c r="Q809" i="8"/>
  <c r="Q808" i="8"/>
  <c r="Q807" i="8"/>
  <c r="Q806" i="8"/>
  <c r="Q805" i="8"/>
  <c r="Q804" i="8"/>
  <c r="Q803" i="8"/>
  <c r="Q802" i="8"/>
  <c r="Q801" i="8"/>
  <c r="Q800" i="8"/>
  <c r="Q799" i="8"/>
  <c r="Q798" i="8"/>
  <c r="Q797" i="8"/>
  <c r="Q796" i="8"/>
  <c r="Q795" i="8"/>
  <c r="Q794" i="8"/>
  <c r="Q793" i="8"/>
  <c r="Q792" i="8"/>
  <c r="Q791" i="8"/>
  <c r="Q790" i="8"/>
  <c r="Q789" i="8"/>
  <c r="Q788" i="8"/>
  <c r="Q787" i="8"/>
  <c r="Q786" i="8"/>
  <c r="Q785" i="8"/>
  <c r="Q784" i="8"/>
  <c r="Q783" i="8"/>
  <c r="Q782" i="8"/>
  <c r="Q781" i="8"/>
  <c r="Q780" i="8"/>
  <c r="Q779" i="8"/>
  <c r="Q778" i="8"/>
  <c r="Q777" i="8"/>
  <c r="Q776" i="8"/>
  <c r="Q775" i="8"/>
  <c r="Q774" i="8"/>
  <c r="Q773" i="8"/>
  <c r="Q772" i="8"/>
  <c r="Q771" i="8"/>
  <c r="Q770" i="8"/>
  <c r="Q769" i="8"/>
  <c r="Q768" i="8"/>
  <c r="Q767" i="8"/>
  <c r="Q766" i="8"/>
  <c r="Q765" i="8"/>
  <c r="Q764" i="8"/>
  <c r="Q763" i="8"/>
  <c r="Q762" i="8"/>
  <c r="Q761" i="8"/>
  <c r="Q760" i="8"/>
  <c r="Q759" i="8"/>
  <c r="Q758" i="8"/>
  <c r="Q757" i="8"/>
  <c r="Q756" i="8"/>
  <c r="Q755" i="8"/>
  <c r="Q754" i="8"/>
  <c r="Q753" i="8"/>
  <c r="Q752" i="8"/>
  <c r="Q751" i="8"/>
  <c r="Q750" i="8"/>
  <c r="Q749" i="8"/>
  <c r="Q748" i="8"/>
  <c r="Q747" i="8"/>
  <c r="Q746" i="8"/>
  <c r="Q745" i="8"/>
  <c r="Q744" i="8"/>
  <c r="Q743" i="8"/>
  <c r="Q742" i="8"/>
  <c r="Q741" i="8"/>
  <c r="Q740" i="8"/>
  <c r="Q739" i="8"/>
  <c r="Q738" i="8"/>
  <c r="Q737" i="8"/>
  <c r="Q736" i="8"/>
  <c r="Q735" i="8"/>
  <c r="Q734" i="8"/>
  <c r="Q733" i="8"/>
  <c r="Q732" i="8"/>
  <c r="Q731" i="8"/>
  <c r="Q730" i="8"/>
  <c r="Q729" i="8"/>
  <c r="Q728" i="8"/>
  <c r="Q727" i="8"/>
  <c r="Q726" i="8"/>
  <c r="Q725" i="8"/>
  <c r="Q724" i="8"/>
  <c r="Q723" i="8"/>
  <c r="Q722" i="8"/>
  <c r="Q721" i="8"/>
  <c r="Q720" i="8"/>
  <c r="Q719" i="8"/>
  <c r="Q718" i="8"/>
  <c r="Q717" i="8"/>
  <c r="Q716" i="8"/>
  <c r="Q715" i="8"/>
  <c r="Q714" i="8"/>
  <c r="Q713" i="8"/>
  <c r="Q712" i="8"/>
  <c r="Q711" i="8"/>
  <c r="Q710" i="8"/>
  <c r="Q709" i="8"/>
  <c r="Q708" i="8"/>
  <c r="Q707" i="8"/>
  <c r="Q706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4" i="8"/>
  <c r="Q605" i="8"/>
  <c r="Q606" i="8"/>
  <c r="Q608" i="8"/>
  <c r="Q607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4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M308" i="8" s="1"/>
  <c r="M309" i="8" s="1"/>
  <c r="M310" i="8" s="1"/>
  <c r="M311" i="8" s="1"/>
  <c r="M312" i="8" s="1"/>
  <c r="M313" i="8" s="1"/>
  <c r="M314" i="8" s="1"/>
  <c r="M315" i="8" s="1"/>
  <c r="M316" i="8" s="1"/>
  <c r="M317" i="8" s="1"/>
  <c r="M318" i="8" s="1"/>
  <c r="M319" i="8" s="1"/>
  <c r="M320" i="8" s="1"/>
  <c r="M321" i="8" s="1"/>
  <c r="M322" i="8" s="1"/>
  <c r="M323" i="8" s="1"/>
  <c r="M324" i="8" s="1"/>
  <c r="M325" i="8" s="1"/>
  <c r="M326" i="8" s="1"/>
  <c r="M327" i="8" s="1"/>
  <c r="M328" i="8" s="1"/>
  <c r="M329" i="8" s="1"/>
  <c r="M330" i="8" s="1"/>
  <c r="M331" i="8" s="1"/>
  <c r="M332" i="8" s="1"/>
  <c r="M333" i="8" s="1"/>
  <c r="M334" i="8" s="1"/>
  <c r="M335" i="8" s="1"/>
  <c r="M336" i="8" s="1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M375" i="8" s="1"/>
  <c r="M376" i="8" s="1"/>
  <c r="M377" i="8" s="1"/>
  <c r="M378" i="8" s="1"/>
  <c r="M379" i="8" s="1"/>
  <c r="M380" i="8" s="1"/>
  <c r="M381" i="8" s="1"/>
  <c r="M382" i="8" s="1"/>
  <c r="M383" i="8" s="1"/>
  <c r="M384" i="8" s="1"/>
  <c r="M385" i="8" s="1"/>
  <c r="M386" i="8" s="1"/>
  <c r="M387" i="8" s="1"/>
  <c r="M388" i="8" s="1"/>
  <c r="M389" i="8" s="1"/>
  <c r="M390" i="8" s="1"/>
  <c r="M391" i="8" s="1"/>
  <c r="M392" i="8" s="1"/>
  <c r="M393" i="8" s="1"/>
  <c r="M394" i="8" s="1"/>
  <c r="M395" i="8" s="1"/>
  <c r="M396" i="8" s="1"/>
  <c r="M397" i="8" s="1"/>
  <c r="M398" i="8" s="1"/>
  <c r="M399" i="8" s="1"/>
  <c r="M400" i="8" s="1"/>
  <c r="M401" i="8" s="1"/>
  <c r="M402" i="8" s="1"/>
  <c r="M403" i="8" s="1"/>
  <c r="M404" i="8" s="1"/>
  <c r="M405" i="8" s="1"/>
  <c r="M406" i="8" s="1"/>
  <c r="M407" i="8" s="1"/>
  <c r="M408" i="8" s="1"/>
  <c r="M409" i="8" s="1"/>
  <c r="M410" i="8" s="1"/>
  <c r="M411" i="8" s="1"/>
  <c r="M412" i="8" s="1"/>
  <c r="M413" i="8" s="1"/>
  <c r="M414" i="8" s="1"/>
  <c r="M415" i="8" s="1"/>
  <c r="M416" i="8" s="1"/>
  <c r="M417" i="8" s="1"/>
  <c r="M418" i="8" s="1"/>
  <c r="M419" i="8" s="1"/>
  <c r="M420" i="8" s="1"/>
  <c r="M421" i="8" s="1"/>
  <c r="M422" i="8" s="1"/>
  <c r="M423" i="8" s="1"/>
  <c r="M424" i="8" s="1"/>
  <c r="M425" i="8" s="1"/>
  <c r="M426" i="8" s="1"/>
  <c r="M427" i="8" s="1"/>
  <c r="M428" i="8" s="1"/>
  <c r="M429" i="8" s="1"/>
  <c r="M430" i="8" s="1"/>
  <c r="M431" i="8" s="1"/>
  <c r="M432" i="8" s="1"/>
  <c r="M433" i="8" s="1"/>
  <c r="M434" i="8" s="1"/>
  <c r="M435" i="8" s="1"/>
  <c r="M436" i="8" s="1"/>
  <c r="M437" i="8" s="1"/>
  <c r="M438" i="8" s="1"/>
  <c r="M439" i="8" s="1"/>
  <c r="M440" i="8" s="1"/>
  <c r="M441" i="8" s="1"/>
  <c r="M442" i="8" s="1"/>
  <c r="M443" i="8" s="1"/>
  <c r="M444" i="8" s="1"/>
  <c r="M445" i="8" s="1"/>
  <c r="M446" i="8" s="1"/>
  <c r="M447" i="8" s="1"/>
  <c r="M448" i="8" s="1"/>
  <c r="M449" i="8" s="1"/>
  <c r="M450" i="8" s="1"/>
  <c r="M451" i="8" s="1"/>
  <c r="M452" i="8" s="1"/>
  <c r="M453" i="8" s="1"/>
  <c r="M454" i="8" s="1"/>
  <c r="M455" i="8" s="1"/>
  <c r="M456" i="8" s="1"/>
  <c r="M457" i="8" s="1"/>
  <c r="M458" i="8" s="1"/>
  <c r="M459" i="8" s="1"/>
  <c r="M460" i="8" s="1"/>
  <c r="M461" i="8" s="1"/>
  <c r="M462" i="8" s="1"/>
  <c r="M463" i="8" s="1"/>
  <c r="M464" i="8" s="1"/>
  <c r="M465" i="8" s="1"/>
  <c r="M466" i="8" s="1"/>
  <c r="M467" i="8" s="1"/>
  <c r="M468" i="8" s="1"/>
  <c r="M469" i="8" s="1"/>
  <c r="M470" i="8" s="1"/>
  <c r="M471" i="8" s="1"/>
  <c r="M472" i="8" s="1"/>
  <c r="M473" i="8" s="1"/>
  <c r="M474" i="8" s="1"/>
  <c r="M475" i="8" s="1"/>
  <c r="M476" i="8" s="1"/>
  <c r="M477" i="8" s="1"/>
  <c r="M478" i="8" s="1"/>
  <c r="M479" i="8" s="1"/>
  <c r="M480" i="8" s="1"/>
  <c r="M481" i="8" s="1"/>
  <c r="M482" i="8" s="1"/>
  <c r="M483" i="8" s="1"/>
  <c r="M484" i="8" s="1"/>
  <c r="M485" i="8" s="1"/>
  <c r="M486" i="8" s="1"/>
  <c r="M487" i="8" s="1"/>
  <c r="M488" i="8" s="1"/>
  <c r="M489" i="8" s="1"/>
  <c r="M490" i="8" s="1"/>
  <c r="M491" i="8" s="1"/>
  <c r="M492" i="8" s="1"/>
  <c r="M493" i="8" s="1"/>
  <c r="M494" i="8" s="1"/>
  <c r="M495" i="8" s="1"/>
  <c r="M496" i="8" s="1"/>
  <c r="M497" i="8" s="1"/>
  <c r="M498" i="8" s="1"/>
  <c r="M499" i="8" s="1"/>
  <c r="M500" i="8" s="1"/>
  <c r="M501" i="8" s="1"/>
  <c r="M502" i="8" s="1"/>
  <c r="M503" i="8" s="1"/>
  <c r="M504" i="8" s="1"/>
  <c r="M505" i="8" s="1"/>
  <c r="M506" i="8" s="1"/>
  <c r="M507" i="8" s="1"/>
  <c r="M508" i="8" s="1"/>
  <c r="M509" i="8" s="1"/>
  <c r="M510" i="8" s="1"/>
  <c r="M511" i="8" s="1"/>
  <c r="M512" i="8" s="1"/>
  <c r="M513" i="8" s="1"/>
  <c r="M514" i="8" s="1"/>
  <c r="M515" i="8" s="1"/>
  <c r="M516" i="8" s="1"/>
  <c r="M517" i="8" s="1"/>
  <c r="M518" i="8" s="1"/>
  <c r="M519" i="8" s="1"/>
  <c r="M520" i="8" s="1"/>
  <c r="M521" i="8" s="1"/>
  <c r="M522" i="8" s="1"/>
  <c r="M523" i="8" s="1"/>
  <c r="M524" i="8" s="1"/>
  <c r="M525" i="8" s="1"/>
  <c r="M526" i="8" s="1"/>
  <c r="M527" i="8" s="1"/>
  <c r="M528" i="8" s="1"/>
  <c r="M529" i="8" s="1"/>
  <c r="M530" i="8" s="1"/>
  <c r="M531" i="8" s="1"/>
  <c r="M532" i="8" s="1"/>
  <c r="M533" i="8" s="1"/>
  <c r="M534" i="8" s="1"/>
  <c r="M535" i="8" s="1"/>
  <c r="M536" i="8" s="1"/>
  <c r="M537" i="8" s="1"/>
  <c r="M538" i="8" s="1"/>
  <c r="M539" i="8" s="1"/>
  <c r="M540" i="8" s="1"/>
  <c r="M541" i="8" s="1"/>
  <c r="M542" i="8" s="1"/>
  <c r="M543" i="8" s="1"/>
  <c r="M544" i="8" s="1"/>
  <c r="M545" i="8" s="1"/>
  <c r="M546" i="8" s="1"/>
  <c r="M547" i="8" s="1"/>
  <c r="M548" i="8" s="1"/>
  <c r="M549" i="8" s="1"/>
  <c r="M550" i="8" s="1"/>
  <c r="M551" i="8" s="1"/>
  <c r="M552" i="8" s="1"/>
  <c r="M553" i="8" s="1"/>
  <c r="M554" i="8" s="1"/>
  <c r="M555" i="8" s="1"/>
  <c r="M556" i="8" s="1"/>
  <c r="M557" i="8" s="1"/>
  <c r="M558" i="8" s="1"/>
  <c r="M559" i="8" s="1"/>
  <c r="M560" i="8" s="1"/>
  <c r="M561" i="8" s="1"/>
  <c r="M562" i="8" s="1"/>
  <c r="M563" i="8" s="1"/>
  <c r="M564" i="8" s="1"/>
  <c r="M565" i="8" s="1"/>
  <c r="M566" i="8" s="1"/>
  <c r="M567" i="8" s="1"/>
  <c r="M568" i="8" s="1"/>
  <c r="M569" i="8" s="1"/>
  <c r="M570" i="8" s="1"/>
  <c r="M571" i="8" s="1"/>
  <c r="M572" i="8" s="1"/>
  <c r="M573" i="8" s="1"/>
  <c r="M574" i="8" s="1"/>
  <c r="M575" i="8" s="1"/>
  <c r="M576" i="8" s="1"/>
  <c r="M577" i="8" s="1"/>
  <c r="M578" i="8" s="1"/>
  <c r="M579" i="8" s="1"/>
  <c r="M580" i="8" s="1"/>
  <c r="M581" i="8" s="1"/>
  <c r="M582" i="8" s="1"/>
  <c r="M583" i="8" s="1"/>
  <c r="M584" i="8" s="1"/>
  <c r="M585" i="8" s="1"/>
  <c r="M586" i="8" s="1"/>
  <c r="M587" i="8" s="1"/>
  <c r="M588" i="8" s="1"/>
  <c r="M589" i="8" s="1"/>
  <c r="M590" i="8" s="1"/>
  <c r="M591" i="8" s="1"/>
  <c r="M592" i="8" s="1"/>
  <c r="M593" i="8" s="1"/>
  <c r="M594" i="8" s="1"/>
  <c r="M595" i="8" s="1"/>
  <c r="M596" i="8" s="1"/>
  <c r="M597" i="8" s="1"/>
  <c r="M598" i="8" s="1"/>
  <c r="M599" i="8" s="1"/>
  <c r="M600" i="8" s="1"/>
  <c r="M601" i="8" s="1"/>
  <c r="M602" i="8" s="1"/>
  <c r="M603" i="8" s="1"/>
  <c r="M604" i="8" s="1"/>
  <c r="M605" i="8" s="1"/>
  <c r="M606" i="8" s="1"/>
  <c r="M607" i="8" s="1"/>
  <c r="M608" i="8" s="1"/>
  <c r="M609" i="8" s="1"/>
  <c r="M610" i="8" s="1"/>
  <c r="M611" i="8" s="1"/>
  <c r="M612" i="8" s="1"/>
  <c r="M613" i="8" s="1"/>
  <c r="M614" i="8" s="1"/>
  <c r="M615" i="8" s="1"/>
  <c r="M616" i="8" s="1"/>
  <c r="M617" i="8" s="1"/>
  <c r="M618" i="8" s="1"/>
  <c r="M619" i="8" s="1"/>
  <c r="M620" i="8" s="1"/>
  <c r="M621" i="8" s="1"/>
  <c r="M622" i="8" s="1"/>
  <c r="M623" i="8" s="1"/>
  <c r="M624" i="8" s="1"/>
  <c r="M625" i="8" s="1"/>
  <c r="M626" i="8" s="1"/>
  <c r="M627" i="8" s="1"/>
  <c r="M628" i="8" s="1"/>
  <c r="M629" i="8" s="1"/>
  <c r="M630" i="8" s="1"/>
  <c r="M631" i="8" s="1"/>
  <c r="M632" i="8" s="1"/>
  <c r="M633" i="8" s="1"/>
  <c r="M634" i="8" s="1"/>
  <c r="M635" i="8" s="1"/>
  <c r="M636" i="8" s="1"/>
  <c r="M637" i="8" s="1"/>
  <c r="M638" i="8" s="1"/>
  <c r="M639" i="8" s="1"/>
  <c r="M640" i="8" s="1"/>
  <c r="M641" i="8" s="1"/>
  <c r="M642" i="8" s="1"/>
  <c r="M643" i="8" s="1"/>
  <c r="M644" i="8" s="1"/>
  <c r="M645" i="8" s="1"/>
  <c r="M646" i="8" s="1"/>
  <c r="M647" i="8" s="1"/>
  <c r="M648" i="8" s="1"/>
  <c r="M649" i="8" s="1"/>
  <c r="M650" i="8" s="1"/>
  <c r="M651" i="8" s="1"/>
  <c r="M652" i="8" s="1"/>
  <c r="M653" i="8" s="1"/>
  <c r="M654" i="8" s="1"/>
  <c r="M655" i="8" s="1"/>
  <c r="M656" i="8" s="1"/>
  <c r="M657" i="8" s="1"/>
  <c r="M658" i="8" s="1"/>
  <c r="M659" i="8" s="1"/>
  <c r="M660" i="8" s="1"/>
  <c r="M661" i="8" s="1"/>
  <c r="M662" i="8" s="1"/>
  <c r="M663" i="8" s="1"/>
  <c r="M664" i="8" s="1"/>
  <c r="M665" i="8" s="1"/>
  <c r="M666" i="8" s="1"/>
  <c r="M667" i="8" s="1"/>
  <c r="M668" i="8" s="1"/>
  <c r="M669" i="8" s="1"/>
  <c r="M670" i="8" s="1"/>
  <c r="M671" i="8" s="1"/>
  <c r="M672" i="8" s="1"/>
  <c r="M673" i="8" s="1"/>
  <c r="M674" i="8" s="1"/>
  <c r="M675" i="8" s="1"/>
  <c r="M676" i="8" s="1"/>
  <c r="M677" i="8" s="1"/>
  <c r="M678" i="8" s="1"/>
  <c r="M679" i="8" s="1"/>
  <c r="M680" i="8" s="1"/>
  <c r="M681" i="8" s="1"/>
  <c r="M682" i="8" s="1"/>
  <c r="M683" i="8" s="1"/>
  <c r="M684" i="8" s="1"/>
  <c r="M685" i="8" s="1"/>
  <c r="M686" i="8" s="1"/>
  <c r="M687" i="8" s="1"/>
  <c r="M688" i="8" s="1"/>
  <c r="M689" i="8" s="1"/>
  <c r="M690" i="8" s="1"/>
  <c r="M691" i="8" s="1"/>
  <c r="M692" i="8" s="1"/>
  <c r="M693" i="8" s="1"/>
  <c r="M694" i="8" s="1"/>
  <c r="M695" i="8" s="1"/>
  <c r="M696" i="8" s="1"/>
  <c r="M697" i="8" s="1"/>
  <c r="M698" i="8" s="1"/>
  <c r="M699" i="8" s="1"/>
  <c r="M700" i="8" s="1"/>
  <c r="M701" i="8" s="1"/>
  <c r="M702" i="8" s="1"/>
  <c r="M703" i="8" s="1"/>
  <c r="M704" i="8" s="1"/>
  <c r="M705" i="8" s="1"/>
  <c r="M706" i="8" s="1"/>
  <c r="M707" i="8" s="1"/>
  <c r="M708" i="8" s="1"/>
  <c r="M709" i="8" s="1"/>
  <c r="M710" i="8" s="1"/>
  <c r="M711" i="8" s="1"/>
  <c r="M712" i="8" s="1"/>
  <c r="M713" i="8" s="1"/>
  <c r="M714" i="8" s="1"/>
  <c r="M715" i="8" s="1"/>
  <c r="M716" i="8" s="1"/>
  <c r="M717" i="8" s="1"/>
  <c r="M718" i="8" s="1"/>
  <c r="M719" i="8" s="1"/>
  <c r="M720" i="8" s="1"/>
  <c r="M721" i="8" s="1"/>
  <c r="M722" i="8" s="1"/>
  <c r="M723" i="8" s="1"/>
  <c r="M724" i="8" s="1"/>
  <c r="M725" i="8" s="1"/>
  <c r="M726" i="8" s="1"/>
  <c r="M727" i="8" s="1"/>
  <c r="M728" i="8" s="1"/>
  <c r="M729" i="8" s="1"/>
  <c r="M730" i="8" s="1"/>
  <c r="M731" i="8" s="1"/>
  <c r="M732" i="8" s="1"/>
  <c r="M733" i="8" s="1"/>
  <c r="M734" i="8" s="1"/>
  <c r="M735" i="8" s="1"/>
  <c r="M736" i="8" s="1"/>
  <c r="M737" i="8" s="1"/>
  <c r="M738" i="8" s="1"/>
  <c r="M739" i="8" s="1"/>
  <c r="M740" i="8" s="1"/>
  <c r="M741" i="8" s="1"/>
  <c r="M742" i="8" s="1"/>
  <c r="M743" i="8" s="1"/>
  <c r="M744" i="8" s="1"/>
  <c r="M745" i="8" s="1"/>
  <c r="M746" i="8" s="1"/>
  <c r="M747" i="8" s="1"/>
  <c r="M748" i="8" s="1"/>
  <c r="M749" i="8" s="1"/>
  <c r="M750" i="8" s="1"/>
  <c r="M751" i="8" s="1"/>
  <c r="M752" i="8" s="1"/>
  <c r="M753" i="8" s="1"/>
  <c r="M754" i="8" s="1"/>
  <c r="M755" i="8" s="1"/>
  <c r="M756" i="8" s="1"/>
  <c r="M757" i="8" s="1"/>
  <c r="M758" i="8" s="1"/>
  <c r="M759" i="8" s="1"/>
  <c r="M760" i="8" s="1"/>
  <c r="M761" i="8" s="1"/>
  <c r="M762" i="8" s="1"/>
  <c r="M763" i="8" s="1"/>
  <c r="M764" i="8" s="1"/>
  <c r="M765" i="8" s="1"/>
  <c r="M766" i="8" s="1"/>
  <c r="M767" i="8" s="1"/>
  <c r="M768" i="8" s="1"/>
  <c r="M769" i="8" s="1"/>
  <c r="M770" i="8" s="1"/>
  <c r="M771" i="8" s="1"/>
  <c r="M772" i="8" s="1"/>
  <c r="M773" i="8" s="1"/>
  <c r="M774" i="8" s="1"/>
  <c r="M775" i="8" s="1"/>
  <c r="M776" i="8" s="1"/>
  <c r="M777" i="8" s="1"/>
  <c r="M778" i="8" s="1"/>
  <c r="M779" i="8" s="1"/>
  <c r="M780" i="8" s="1"/>
  <c r="M781" i="8" s="1"/>
  <c r="M782" i="8" s="1"/>
  <c r="M783" i="8" s="1"/>
  <c r="M784" i="8" s="1"/>
  <c r="M785" i="8" s="1"/>
  <c r="M786" i="8" s="1"/>
  <c r="M787" i="8" s="1"/>
  <c r="M788" i="8" s="1"/>
  <c r="M789" i="8" s="1"/>
  <c r="M790" i="8" s="1"/>
  <c r="M791" i="8" s="1"/>
  <c r="M792" i="8" s="1"/>
  <c r="M793" i="8" s="1"/>
  <c r="M794" i="8" s="1"/>
  <c r="M795" i="8" s="1"/>
  <c r="M796" i="8" s="1"/>
  <c r="M797" i="8" s="1"/>
  <c r="M798" i="8" s="1"/>
  <c r="M799" i="8" s="1"/>
  <c r="M800" i="8" s="1"/>
  <c r="M801" i="8" s="1"/>
  <c r="M802" i="8" s="1"/>
  <c r="M803" i="8" s="1"/>
  <c r="M804" i="8" s="1"/>
  <c r="M805" i="8" s="1"/>
  <c r="M806" i="8" s="1"/>
  <c r="M807" i="8" s="1"/>
  <c r="M808" i="8" s="1"/>
  <c r="M809" i="8" s="1"/>
  <c r="M810" i="8" s="1"/>
  <c r="M811" i="8" s="1"/>
  <c r="M812" i="8" s="1"/>
  <c r="M813" i="8" s="1"/>
  <c r="M814" i="8" s="1"/>
  <c r="M815" i="8" s="1"/>
  <c r="M816" i="8" s="1"/>
  <c r="M817" i="8" s="1"/>
  <c r="M818" i="8" s="1"/>
  <c r="M819" i="8" s="1"/>
  <c r="M820" i="8" s="1"/>
  <c r="M821" i="8" s="1"/>
  <c r="M822" i="8" s="1"/>
  <c r="M823" i="8" s="1"/>
  <c r="M824" i="8" s="1"/>
  <c r="M825" i="8" s="1"/>
  <c r="M826" i="8" s="1"/>
  <c r="M827" i="8" s="1"/>
  <c r="M828" i="8" s="1"/>
  <c r="M829" i="8" s="1"/>
  <c r="M830" i="8" s="1"/>
  <c r="M831" i="8" s="1"/>
  <c r="M832" i="8" s="1"/>
  <c r="M833" i="8" s="1"/>
  <c r="M834" i="8" s="1"/>
  <c r="M835" i="8" s="1"/>
  <c r="M836" i="8" s="1"/>
  <c r="M837" i="8" s="1"/>
  <c r="M838" i="8" s="1"/>
  <c r="M839" i="8" s="1"/>
  <c r="M840" i="8" s="1"/>
  <c r="M841" i="8" s="1"/>
  <c r="M842" i="8" s="1"/>
  <c r="M843" i="8" s="1"/>
  <c r="M844" i="8" s="1"/>
  <c r="M845" i="8" s="1"/>
  <c r="M846" i="8" s="1"/>
  <c r="M847" i="8" s="1"/>
  <c r="M848" i="8" s="1"/>
  <c r="M849" i="8" s="1"/>
  <c r="M850" i="8" s="1"/>
  <c r="M851" i="8" s="1"/>
  <c r="M852" i="8" s="1"/>
  <c r="M853" i="8" s="1"/>
  <c r="M854" i="8" s="1"/>
  <c r="M855" i="8" s="1"/>
  <c r="M856" i="8" s="1"/>
  <c r="M857" i="8" s="1"/>
  <c r="M858" i="8" s="1"/>
  <c r="M859" i="8" s="1"/>
  <c r="M860" i="8" s="1"/>
  <c r="M861" i="8" s="1"/>
  <c r="M862" i="8" s="1"/>
  <c r="M863" i="8" s="1"/>
  <c r="M864" i="8" s="1"/>
  <c r="M865" i="8" s="1"/>
  <c r="M866" i="8" s="1"/>
  <c r="M867" i="8" s="1"/>
  <c r="M868" i="8" s="1"/>
  <c r="M869" i="8" s="1"/>
  <c r="M870" i="8" s="1"/>
  <c r="M871" i="8" s="1"/>
  <c r="M872" i="8" s="1"/>
  <c r="M873" i="8" s="1"/>
  <c r="M874" i="8" s="1"/>
  <c r="M875" i="8" s="1"/>
  <c r="M876" i="8" s="1"/>
  <c r="M877" i="8" s="1"/>
  <c r="M878" i="8" s="1"/>
  <c r="M879" i="8" s="1"/>
  <c r="M880" i="8" s="1"/>
  <c r="M881" i="8" s="1"/>
  <c r="M882" i="8" s="1"/>
  <c r="M883" i="8" s="1"/>
  <c r="M884" i="8" s="1"/>
  <c r="M885" i="8" s="1"/>
  <c r="M886" i="8" s="1"/>
  <c r="M887" i="8" s="1"/>
  <c r="M888" i="8" s="1"/>
  <c r="M889" i="8" s="1"/>
  <c r="M890" i="8" s="1"/>
  <c r="M891" i="8" s="1"/>
  <c r="M892" i="8" s="1"/>
  <c r="M893" i="8" s="1"/>
  <c r="M894" i="8" s="1"/>
  <c r="M895" i="8" s="1"/>
  <c r="M896" i="8" s="1"/>
  <c r="M897" i="8" s="1"/>
  <c r="M898" i="8" s="1"/>
  <c r="M899" i="8" s="1"/>
  <c r="M900" i="8" s="1"/>
  <c r="M901" i="8" s="1"/>
  <c r="M902" i="8" s="1"/>
  <c r="M903" i="8" s="1"/>
  <c r="M904" i="8" s="1"/>
  <c r="M905" i="8" s="1"/>
  <c r="M906" i="8" s="1"/>
  <c r="M907" i="8" s="1"/>
  <c r="M908" i="8" s="1"/>
  <c r="M909" i="8" s="1"/>
  <c r="M910" i="8" s="1"/>
  <c r="M911" i="8" s="1"/>
  <c r="M912" i="8" s="1"/>
  <c r="M913" i="8" s="1"/>
  <c r="M914" i="8" s="1"/>
  <c r="M915" i="8" s="1"/>
  <c r="M916" i="8" s="1"/>
  <c r="M917" i="8" s="1"/>
  <c r="M918" i="8" s="1"/>
  <c r="M919" i="8" s="1"/>
  <c r="M920" i="8" s="1"/>
  <c r="M921" i="8" s="1"/>
  <c r="M922" i="8" s="1"/>
  <c r="M923" i="8" s="1"/>
  <c r="M924" i="8" s="1"/>
  <c r="M925" i="8" s="1"/>
  <c r="M926" i="8" s="1"/>
  <c r="M927" i="8" s="1"/>
  <c r="M928" i="8" s="1"/>
  <c r="M929" i="8" s="1"/>
  <c r="M930" i="8" s="1"/>
  <c r="M931" i="8" s="1"/>
  <c r="M932" i="8" s="1"/>
  <c r="M933" i="8" s="1"/>
  <c r="M934" i="8" s="1"/>
  <c r="M935" i="8" s="1"/>
  <c r="M936" i="8" s="1"/>
  <c r="M937" i="8" s="1"/>
  <c r="M938" i="8" s="1"/>
  <c r="M939" i="8" s="1"/>
  <c r="M940" i="8" s="1"/>
  <c r="M941" i="8" s="1"/>
  <c r="M942" i="8" s="1"/>
  <c r="M943" i="8" s="1"/>
  <c r="M944" i="8" s="1"/>
  <c r="M945" i="8" s="1"/>
  <c r="M946" i="8" s="1"/>
  <c r="M947" i="8" s="1"/>
  <c r="M948" i="8" s="1"/>
  <c r="M949" i="8" s="1"/>
  <c r="M950" i="8" s="1"/>
  <c r="M951" i="8" s="1"/>
  <c r="M952" i="8" s="1"/>
  <c r="M953" i="8" s="1"/>
  <c r="M954" i="8" s="1"/>
  <c r="M955" i="8" s="1"/>
  <c r="M956" i="8" s="1"/>
  <c r="M957" i="8" s="1"/>
  <c r="M958" i="8" s="1"/>
  <c r="M959" i="8" s="1"/>
  <c r="M960" i="8" s="1"/>
  <c r="M961" i="8" s="1"/>
  <c r="M962" i="8" s="1"/>
  <c r="M963" i="8" s="1"/>
  <c r="M964" i="8" s="1"/>
  <c r="M965" i="8" s="1"/>
  <c r="M966" i="8" s="1"/>
  <c r="M967" i="8" s="1"/>
  <c r="M968" i="8" s="1"/>
  <c r="M969" i="8" s="1"/>
  <c r="M970" i="8" s="1"/>
  <c r="M971" i="8" s="1"/>
  <c r="M972" i="8" s="1"/>
  <c r="M973" i="8" s="1"/>
  <c r="M974" i="8" s="1"/>
  <c r="M975" i="8" s="1"/>
  <c r="M976" i="8" s="1"/>
  <c r="M977" i="8" s="1"/>
  <c r="M978" i="8" s="1"/>
  <c r="M979" i="8" s="1"/>
  <c r="M980" i="8" s="1"/>
  <c r="M981" i="8" s="1"/>
  <c r="M982" i="8" s="1"/>
  <c r="M983" i="8" s="1"/>
  <c r="M984" i="8" s="1"/>
  <c r="M985" i="8" s="1"/>
  <c r="M986" i="8" s="1"/>
  <c r="M987" i="8" s="1"/>
  <c r="M988" i="8" s="1"/>
  <c r="M989" i="8" s="1"/>
  <c r="M990" i="8" s="1"/>
  <c r="M991" i="8" s="1"/>
  <c r="M992" i="8" s="1"/>
  <c r="M993" i="8" s="1"/>
  <c r="M994" i="8" s="1"/>
  <c r="M995" i="8" s="1"/>
  <c r="M996" i="8" s="1"/>
  <c r="M997" i="8" s="1"/>
  <c r="M998" i="8" s="1"/>
  <c r="M999" i="8" s="1"/>
  <c r="M1000" i="8" s="1"/>
  <c r="M1001" i="8" s="1"/>
  <c r="M1002" i="8" s="1"/>
  <c r="M1003" i="8" s="1"/>
  <c r="M1004" i="8" s="1"/>
  <c r="M1005" i="8" s="1"/>
  <c r="M1006" i="8" s="1"/>
  <c r="M1007" i="8" s="1"/>
  <c r="M1008" i="8" s="1"/>
  <c r="M1009" i="8" s="1"/>
  <c r="M1010" i="8" s="1"/>
  <c r="M1011" i="8" s="1"/>
  <c r="M1012" i="8" s="1"/>
  <c r="M1013" i="8" s="1"/>
  <c r="M1014" i="8" s="1"/>
  <c r="M1015" i="8" s="1"/>
  <c r="M1016" i="8" s="1"/>
  <c r="M1017" i="8" s="1"/>
  <c r="M1018" i="8" s="1"/>
  <c r="M1019" i="8" s="1"/>
  <c r="M1020" i="8" s="1"/>
  <c r="M1021" i="8" s="1"/>
  <c r="M1022" i="8" s="1"/>
  <c r="M1023" i="8" s="1"/>
  <c r="M1024" i="8" s="1"/>
  <c r="M1025" i="8" s="1"/>
  <c r="M1026" i="8" s="1"/>
  <c r="M1027" i="8" s="1"/>
  <c r="M1028" i="8" s="1"/>
  <c r="M1029" i="8" s="1"/>
  <c r="M1030" i="8" s="1"/>
  <c r="M1031" i="8" s="1"/>
  <c r="M1032" i="8" s="1"/>
  <c r="M1033" i="8" s="1"/>
  <c r="M1034" i="8" s="1"/>
  <c r="M1035" i="8" s="1"/>
  <c r="M1036" i="8" s="1"/>
  <c r="M1037" i="8" s="1"/>
  <c r="M1038" i="8" s="1"/>
  <c r="M1039" i="8" s="1"/>
  <c r="M1040" i="8" s="1"/>
  <c r="M1041" i="8" s="1"/>
  <c r="M1042" i="8" s="1"/>
  <c r="M1043" i="8" s="1"/>
  <c r="M1044" i="8" s="1"/>
  <c r="M1045" i="8" s="1"/>
  <c r="M1046" i="8" s="1"/>
  <c r="M1047" i="8" s="1"/>
  <c r="M1048" i="8" s="1"/>
  <c r="M1049" i="8" s="1"/>
  <c r="M1050" i="8" s="1"/>
  <c r="M1051" i="8" s="1"/>
  <c r="M1052" i="8" s="1"/>
  <c r="M1053" i="8" s="1"/>
  <c r="M1054" i="8" s="1"/>
  <c r="M1055" i="8" s="1"/>
  <c r="M1056" i="8" s="1"/>
  <c r="M1057" i="8" s="1"/>
  <c r="M1058" i="8" s="1"/>
  <c r="M1059" i="8" s="1"/>
  <c r="M1060" i="8" s="1"/>
  <c r="M1061" i="8" s="1"/>
  <c r="M1062" i="8" s="1"/>
  <c r="M1063" i="8" s="1"/>
  <c r="M1064" i="8" s="1"/>
  <c r="M1065" i="8" s="1"/>
  <c r="M1066" i="8" s="1"/>
  <c r="M1067" i="8" s="1"/>
  <c r="M1068" i="8" s="1"/>
  <c r="M1069" i="8" s="1"/>
  <c r="M1070" i="8" s="1"/>
  <c r="M1071" i="8" s="1"/>
  <c r="M1072" i="8" s="1"/>
  <c r="M1073" i="8" s="1"/>
  <c r="M1074" i="8" s="1"/>
  <c r="M1075" i="8" s="1"/>
  <c r="M1076" i="8" s="1"/>
  <c r="M1077" i="8" s="1"/>
  <c r="M1078" i="8" s="1"/>
  <c r="M1079" i="8" s="1"/>
  <c r="M1080" i="8" s="1"/>
  <c r="M1081" i="8" s="1"/>
  <c r="M1082" i="8" s="1"/>
  <c r="M1083" i="8" s="1"/>
  <c r="M1084" i="8" s="1"/>
  <c r="M1085" i="8" s="1"/>
  <c r="M1086" i="8" s="1"/>
  <c r="M1087" i="8" s="1"/>
  <c r="M1088" i="8" s="1"/>
  <c r="M1089" i="8" s="1"/>
  <c r="M1090" i="8" s="1"/>
  <c r="M1091" i="8" s="1"/>
  <c r="M1092" i="8" s="1"/>
  <c r="M1093" i="8" s="1"/>
  <c r="M1094" i="8" s="1"/>
  <c r="M1095" i="8" s="1"/>
  <c r="M1096" i="8" s="1"/>
  <c r="M1097" i="8" s="1"/>
  <c r="M1098" i="8" s="1"/>
  <c r="M1099" i="8" s="1"/>
  <c r="M1100" i="8" s="1"/>
  <c r="M1101" i="8" s="1"/>
  <c r="M1102" i="8" s="1"/>
  <c r="M1103" i="8" s="1"/>
  <c r="M1104" i="8" s="1"/>
  <c r="M1105" i="8" s="1"/>
  <c r="M1106" i="8" s="1"/>
  <c r="M1107" i="8" s="1"/>
  <c r="M1108" i="8" s="1"/>
  <c r="M1109" i="8" s="1"/>
  <c r="M1110" i="8" s="1"/>
  <c r="M1111" i="8" s="1"/>
  <c r="M1112" i="8" s="1"/>
  <c r="M1113" i="8" s="1"/>
  <c r="M1114" i="8" s="1"/>
  <c r="M1115" i="8" s="1"/>
  <c r="M1116" i="8" s="1"/>
  <c r="M1117" i="8" s="1"/>
  <c r="M1118" i="8" s="1"/>
  <c r="M1119" i="8" s="1"/>
  <c r="M1120" i="8" s="1"/>
  <c r="M1121" i="8" s="1"/>
  <c r="M1122" i="8" s="1"/>
  <c r="M1123" i="8" s="1"/>
  <c r="M1124" i="8" s="1"/>
  <c r="M1125" i="8" s="1"/>
  <c r="M1126" i="8" s="1"/>
  <c r="M1127" i="8" s="1"/>
  <c r="M1128" i="8" s="1"/>
  <c r="M1129" i="8" s="1"/>
  <c r="M1130" i="8" s="1"/>
  <c r="M1131" i="8" s="1"/>
  <c r="M1132" i="8" s="1"/>
  <c r="M1133" i="8" s="1"/>
  <c r="M1134" i="8" s="1"/>
  <c r="M1135" i="8" s="1"/>
  <c r="M1136" i="8" s="1"/>
  <c r="M1137" i="8" s="1"/>
  <c r="M1138" i="8" s="1"/>
  <c r="M1139" i="8" s="1"/>
  <c r="M1140" i="8" s="1"/>
  <c r="M1141" i="8" s="1"/>
  <c r="M1142" i="8" s="1"/>
  <c r="M1143" i="8" s="1"/>
  <c r="M1144" i="8" s="1"/>
  <c r="M1145" i="8" s="1"/>
  <c r="M1146" i="8" s="1"/>
  <c r="M1147" i="8" s="1"/>
  <c r="M1148" i="8" s="1"/>
  <c r="M1149" i="8" s="1"/>
  <c r="M1150" i="8" s="1"/>
  <c r="M1151" i="8" s="1"/>
  <c r="M1152" i="8" s="1"/>
  <c r="M1153" i="8" s="1"/>
  <c r="M1154" i="8" s="1"/>
  <c r="M1155" i="8" s="1"/>
  <c r="M1156" i="8" s="1"/>
  <c r="M1157" i="8" s="1"/>
  <c r="M1158" i="8" s="1"/>
  <c r="M1159" i="8" s="1"/>
  <c r="M1160" i="8" s="1"/>
  <c r="M1161" i="8" s="1"/>
  <c r="M1162" i="8" s="1"/>
  <c r="M1163" i="8" s="1"/>
  <c r="M1164" i="8" s="1"/>
  <c r="M1165" i="8" s="1"/>
  <c r="M1166" i="8" s="1"/>
  <c r="M1167" i="8" s="1"/>
  <c r="M1168" i="8" s="1"/>
  <c r="M1169" i="8" s="1"/>
  <c r="M1170" i="8" s="1"/>
  <c r="M1171" i="8" s="1"/>
  <c r="M1172" i="8" s="1"/>
  <c r="M1173" i="8" s="1"/>
  <c r="M1174" i="8" s="1"/>
  <c r="M1175" i="8" s="1"/>
  <c r="M1176" i="8" s="1"/>
  <c r="M1177" i="8" s="1"/>
  <c r="M1178" i="8" s="1"/>
  <c r="M1179" i="8" s="1"/>
  <c r="M1180" i="8" s="1"/>
  <c r="M1181" i="8" s="1"/>
  <c r="M1182" i="8" s="1"/>
  <c r="M1183" i="8" s="1"/>
  <c r="M1184" i="8" s="1"/>
  <c r="M1185" i="8" s="1"/>
  <c r="M1186" i="8" s="1"/>
  <c r="M1187" i="8" s="1"/>
  <c r="M1188" i="8" s="1"/>
  <c r="M1189" i="8" s="1"/>
  <c r="M1190" i="8" s="1"/>
  <c r="M1191" i="8" s="1"/>
  <c r="M1192" i="8" s="1"/>
  <c r="M1193" i="8" s="1"/>
  <c r="M1194" i="8" s="1"/>
  <c r="M1195" i="8" s="1"/>
  <c r="M1196" i="8" s="1"/>
  <c r="M1197" i="8" s="1"/>
  <c r="M1198" i="8" s="1"/>
  <c r="M1199" i="8" s="1"/>
  <c r="M1200" i="8" s="1"/>
  <c r="M1201" i="8" s="1"/>
  <c r="M1202" i="8" s="1"/>
  <c r="M1203" i="8" s="1"/>
  <c r="M1204" i="8" s="1"/>
  <c r="M1205" i="8" s="1"/>
  <c r="M1206" i="8" s="1"/>
  <c r="M1207" i="8" s="1"/>
  <c r="M1208" i="8" s="1"/>
  <c r="M1209" i="8" s="1"/>
  <c r="M1210" i="8" s="1"/>
  <c r="M1211" i="8" s="1"/>
  <c r="M1212" i="8" s="1"/>
  <c r="M1213" i="8" s="1"/>
  <c r="M1214" i="8" s="1"/>
  <c r="M1215" i="8" s="1"/>
  <c r="M1216" i="8" s="1"/>
  <c r="M1217" i="8" s="1"/>
  <c r="M1218" i="8" s="1"/>
  <c r="M1219" i="8" s="1"/>
  <c r="M1220" i="8" s="1"/>
  <c r="M1221" i="8" s="1"/>
  <c r="M1222" i="8" s="1"/>
  <c r="M1223" i="8" s="1"/>
  <c r="M1224" i="8" s="1"/>
  <c r="M1225" i="8" s="1"/>
  <c r="M1226" i="8" s="1"/>
  <c r="M1227" i="8" s="1"/>
  <c r="M1228" i="8" s="1"/>
  <c r="M1229" i="8" s="1"/>
  <c r="M1230" i="8" s="1"/>
  <c r="M1231" i="8" s="1"/>
  <c r="M1232" i="8" s="1"/>
  <c r="M1233" i="8" s="1"/>
  <c r="M1234" i="8" s="1"/>
  <c r="M1235" i="8" s="1"/>
  <c r="M1236" i="8" s="1"/>
  <c r="M1237" i="8" s="1"/>
  <c r="M1238" i="8" s="1"/>
  <c r="M1239" i="8" s="1"/>
  <c r="M1240" i="8" s="1"/>
  <c r="M1241" i="8" s="1"/>
  <c r="M1242" i="8" s="1"/>
  <c r="M1243" i="8" s="1"/>
  <c r="M1244" i="8" s="1"/>
  <c r="M1245" i="8" s="1"/>
  <c r="M1246" i="8" s="1"/>
  <c r="M1247" i="8" s="1"/>
  <c r="M1248" i="8" s="1"/>
  <c r="M1249" i="8" s="1"/>
  <c r="M1250" i="8" s="1"/>
  <c r="M1251" i="8" s="1"/>
  <c r="M1252" i="8" s="1"/>
  <c r="M1253" i="8" s="1"/>
  <c r="M1254" i="8" s="1"/>
  <c r="M1255" i="8" s="1"/>
  <c r="M1256" i="8" s="1"/>
  <c r="M1257" i="8" s="1"/>
  <c r="M1258" i="8" s="1"/>
  <c r="M1259" i="8" s="1"/>
  <c r="M1260" i="8" s="1"/>
  <c r="M1261" i="8" s="1"/>
  <c r="M1262" i="8" s="1"/>
  <c r="M1263" i="8" s="1"/>
  <c r="M1264" i="8" s="1"/>
  <c r="M1265" i="8" s="1"/>
  <c r="M1266" i="8" s="1"/>
  <c r="M1267" i="8" s="1"/>
  <c r="M1268" i="8" s="1"/>
  <c r="M1269" i="8" s="1"/>
  <c r="M1270" i="8" s="1"/>
  <c r="M1271" i="8" s="1"/>
  <c r="M1272" i="8" s="1"/>
  <c r="M1273" i="8" s="1"/>
  <c r="M1274" i="8" s="1"/>
  <c r="M1275" i="8" s="1"/>
  <c r="M1276" i="8" s="1"/>
  <c r="M1277" i="8" s="1"/>
  <c r="M1278" i="8" s="1"/>
  <c r="M1279" i="8" s="1"/>
  <c r="M1280" i="8" s="1"/>
  <c r="M1281" i="8" s="1"/>
  <c r="M1282" i="8" s="1"/>
  <c r="M1283" i="8" s="1"/>
  <c r="M1284" i="8" s="1"/>
  <c r="M1285" i="8" s="1"/>
  <c r="M1286" i="8" s="1"/>
  <c r="M1287" i="8" s="1"/>
  <c r="M1288" i="8" s="1"/>
  <c r="M1289" i="8" s="1"/>
  <c r="M1290" i="8" s="1"/>
  <c r="M1291" i="8" s="1"/>
  <c r="M1292" i="8" s="1"/>
  <c r="M1293" i="8" s="1"/>
  <c r="M1294" i="8" s="1"/>
  <c r="M1295" i="8" s="1"/>
  <c r="M1296" i="8" s="1"/>
  <c r="M1297" i="8" s="1"/>
  <c r="M1298" i="8" s="1"/>
  <c r="M1299" i="8" s="1"/>
  <c r="M1300" i="8" s="1"/>
  <c r="M1301" i="8" s="1"/>
  <c r="M1302" i="8" s="1"/>
  <c r="M1303" i="8" s="1"/>
  <c r="M1304" i="8" s="1"/>
  <c r="M1305" i="8" s="1"/>
  <c r="M1306" i="8" s="1"/>
  <c r="M1307" i="8" s="1"/>
  <c r="M1308" i="8" s="1"/>
  <c r="M1309" i="8" s="1"/>
  <c r="M1310" i="8" s="1"/>
  <c r="M1311" i="8" s="1"/>
  <c r="M1312" i="8" s="1"/>
  <c r="M1313" i="8" s="1"/>
  <c r="M1314" i="8" s="1"/>
  <c r="M1315" i="8" s="1"/>
  <c r="M1316" i="8" s="1"/>
  <c r="M1317" i="8" s="1"/>
  <c r="M1318" i="8" s="1"/>
  <c r="M1319" i="8" s="1"/>
  <c r="M1320" i="8" s="1"/>
  <c r="M1321" i="8" s="1"/>
  <c r="M1322" i="8" s="1"/>
  <c r="M1323" i="8" s="1"/>
  <c r="M1324" i="8" s="1"/>
  <c r="M1325" i="8" s="1"/>
  <c r="M1326" i="8" s="1"/>
  <c r="M1327" i="8" s="1"/>
  <c r="M1328" i="8" s="1"/>
  <c r="M1329" i="8" s="1"/>
  <c r="M1330" i="8" s="1"/>
  <c r="M1331" i="8" s="1"/>
  <c r="M1332" i="8" s="1"/>
  <c r="M1333" i="8" s="1"/>
  <c r="M1334" i="8" s="1"/>
  <c r="M1335" i="8" s="1"/>
  <c r="M1336" i="8" s="1"/>
  <c r="M1337" i="8" s="1"/>
  <c r="M1338" i="8" s="1"/>
  <c r="M1339" i="8" s="1"/>
  <c r="M1340" i="8" s="1"/>
  <c r="M1341" i="8" s="1"/>
  <c r="M1342" i="8" s="1"/>
  <c r="M1343" i="8" s="1"/>
  <c r="M1344" i="8" s="1"/>
  <c r="M1345" i="8" s="1"/>
  <c r="M1346" i="8" s="1"/>
  <c r="M1347" i="8" s="1"/>
  <c r="M1348" i="8" s="1"/>
  <c r="M1349" i="8" s="1"/>
  <c r="M1350" i="8" s="1"/>
  <c r="M1351" i="8" s="1"/>
  <c r="M1352" i="8" s="1"/>
  <c r="M1353" i="8" s="1"/>
  <c r="M1354" i="8" s="1"/>
  <c r="M1355" i="8" s="1"/>
  <c r="M1356" i="8" s="1"/>
  <c r="M1357" i="8" s="1"/>
  <c r="M1358" i="8" s="1"/>
  <c r="M1359" i="8" s="1"/>
  <c r="M1360" i="8" s="1"/>
  <c r="M1361" i="8" s="1"/>
  <c r="M1362" i="8" s="1"/>
  <c r="M1363" i="8" s="1"/>
  <c r="M1364" i="8" s="1"/>
  <c r="M1365" i="8" s="1"/>
  <c r="M1366" i="8" s="1"/>
  <c r="M1367" i="8" s="1"/>
  <c r="M1368" i="8" s="1"/>
  <c r="M1369" i="8" s="1"/>
  <c r="M1370" i="8" s="1"/>
  <c r="M1371" i="8" s="1"/>
  <c r="M1372" i="8" s="1"/>
  <c r="M1373" i="8" s="1"/>
  <c r="M1374" i="8" s="1"/>
  <c r="M1375" i="8" s="1"/>
  <c r="M1376" i="8" s="1"/>
  <c r="M1377" i="8" s="1"/>
  <c r="M1378" i="8" s="1"/>
  <c r="M1379" i="8" s="1"/>
  <c r="M1380" i="8" s="1"/>
  <c r="M1381" i="8" s="1"/>
  <c r="M1382" i="8" s="1"/>
  <c r="M1383" i="8" s="1"/>
  <c r="M1384" i="8" s="1"/>
  <c r="M1385" i="8" s="1"/>
  <c r="M1386" i="8" s="1"/>
  <c r="M1387" i="8" s="1"/>
  <c r="M1388" i="8" s="1"/>
  <c r="M1389" i="8" s="1"/>
  <c r="M1390" i="8" s="1"/>
  <c r="M1391" i="8" s="1"/>
  <c r="M1392" i="8" s="1"/>
  <c r="M1393" i="8" s="1"/>
  <c r="M1394" i="8" s="1"/>
  <c r="M1395" i="8" s="1"/>
  <c r="M1396" i="8" s="1"/>
  <c r="M1397" i="8" s="1"/>
  <c r="M1398" i="8" s="1"/>
  <c r="M1399" i="8" s="1"/>
  <c r="M1400" i="8" s="1"/>
  <c r="M1401" i="8" s="1"/>
  <c r="M1402" i="8" s="1"/>
  <c r="M1403" i="8" s="1"/>
  <c r="M1404" i="8" s="1"/>
  <c r="M1405" i="8" s="1"/>
  <c r="M1406" i="8" s="1"/>
  <c r="M1407" i="8" s="1"/>
  <c r="M1408" i="8" s="1"/>
  <c r="M1409" i="8" s="1"/>
  <c r="M1410" i="8" s="1"/>
  <c r="M1411" i="8" s="1"/>
  <c r="M1412" i="8" s="1"/>
  <c r="M1413" i="8" s="1"/>
  <c r="M1414" i="8" s="1"/>
  <c r="M1415" i="8" s="1"/>
  <c r="M1416" i="8" s="1"/>
  <c r="M1417" i="8" s="1"/>
  <c r="M1418" i="8" s="1"/>
  <c r="M1419" i="8" s="1"/>
  <c r="M1420" i="8" s="1"/>
  <c r="M1421" i="8" s="1"/>
  <c r="M1422" i="8" s="1"/>
  <c r="M1423" i="8" s="1"/>
  <c r="M1424" i="8" s="1"/>
  <c r="M1425" i="8" s="1"/>
  <c r="M1426" i="8" s="1"/>
  <c r="M1427" i="8" s="1"/>
  <c r="M1428" i="8" s="1"/>
  <c r="M1429" i="8" s="1"/>
  <c r="M1430" i="8" s="1"/>
  <c r="M1431" i="8" s="1"/>
  <c r="M1432" i="8" s="1"/>
  <c r="M1433" i="8" s="1"/>
  <c r="M1434" i="8" s="1"/>
  <c r="M1435" i="8" s="1"/>
  <c r="M1436" i="8" s="1"/>
  <c r="M1437" i="8" s="1"/>
  <c r="M1438" i="8" s="1"/>
  <c r="M1439" i="8" s="1"/>
  <c r="M1440" i="8" s="1"/>
  <c r="M1441" i="8" s="1"/>
  <c r="M1442" i="8" s="1"/>
  <c r="M1443" i="8" s="1"/>
  <c r="M1444" i="8" s="1"/>
  <c r="M1445" i="8" s="1"/>
  <c r="M1446" i="8" s="1"/>
  <c r="M1447" i="8" s="1"/>
  <c r="M1448" i="8" s="1"/>
  <c r="M1449" i="8" s="1"/>
  <c r="M1450" i="8" s="1"/>
  <c r="M1451" i="8" s="1"/>
  <c r="M1452" i="8" s="1"/>
  <c r="M1453" i="8" s="1"/>
  <c r="M1454" i="8" s="1"/>
  <c r="M1455" i="8" s="1"/>
  <c r="M1456" i="8" s="1"/>
  <c r="M1457" i="8" s="1"/>
  <c r="M1458" i="8" s="1"/>
  <c r="M1459" i="8" s="1"/>
  <c r="M1460" i="8" s="1"/>
  <c r="M1461" i="8" s="1"/>
  <c r="M1462" i="8" s="1"/>
  <c r="M1463" i="8" s="1"/>
  <c r="M1464" i="8" s="1"/>
  <c r="M1465" i="8" s="1"/>
  <c r="M1466" i="8" s="1"/>
  <c r="M1467" i="8" s="1"/>
  <c r="M1468" i="8" s="1"/>
  <c r="M1469" i="8" s="1"/>
  <c r="M1470" i="8" s="1"/>
  <c r="M1471" i="8" s="1"/>
  <c r="M1472" i="8" s="1"/>
  <c r="M1473" i="8" s="1"/>
  <c r="M1474" i="8" s="1"/>
  <c r="M1475" i="8" s="1"/>
  <c r="M1476" i="8" s="1"/>
  <c r="M1477" i="8" s="1"/>
  <c r="M1478" i="8" s="1"/>
  <c r="M1479" i="8" s="1"/>
  <c r="M1480" i="8" s="1"/>
  <c r="M1481" i="8" s="1"/>
  <c r="M1482" i="8" s="1"/>
  <c r="M1483" i="8" s="1"/>
  <c r="M1484" i="8" s="1"/>
  <c r="M1485" i="8" s="1"/>
  <c r="M1486" i="8" s="1"/>
  <c r="M1487" i="8" s="1"/>
  <c r="M1488" i="8" s="1"/>
  <c r="M1489" i="8" s="1"/>
  <c r="M1490" i="8" s="1"/>
  <c r="M1491" i="8" s="1"/>
  <c r="M1492" i="8" s="1"/>
  <c r="M1493" i="8" s="1"/>
  <c r="M1494" i="8" s="1"/>
  <c r="M1495" i="8" s="1"/>
  <c r="M1496" i="8" s="1"/>
  <c r="M1497" i="8" s="1"/>
  <c r="M1498" i="8" s="1"/>
  <c r="M1499" i="8" s="1"/>
  <c r="M1500" i="8" s="1"/>
  <c r="M1501" i="8" s="1"/>
  <c r="M1502" i="8" s="1"/>
  <c r="M1503" i="8" s="1"/>
  <c r="M1504" i="8" s="1"/>
  <c r="M1505" i="8" s="1"/>
  <c r="M1506" i="8" s="1"/>
  <c r="M1507" i="8" s="1"/>
  <c r="M1508" i="8" s="1"/>
  <c r="M1509" i="8" s="1"/>
  <c r="M1510" i="8" s="1"/>
  <c r="M1511" i="8" s="1"/>
  <c r="M1512" i="8" s="1"/>
  <c r="M1513" i="8" s="1"/>
  <c r="M1514" i="8" s="1"/>
  <c r="M1515" i="8" s="1"/>
  <c r="M1516" i="8" s="1"/>
  <c r="M1517" i="8" s="1"/>
  <c r="M1518" i="8" s="1"/>
  <c r="M1519" i="8" s="1"/>
  <c r="M1520" i="8" s="1"/>
  <c r="M1521" i="8" s="1"/>
  <c r="M1522" i="8" s="1"/>
  <c r="M1523" i="8" s="1"/>
  <c r="M1524" i="8" s="1"/>
  <c r="M1525" i="8" s="1"/>
  <c r="M1526" i="8" s="1"/>
  <c r="M1527" i="8" s="1"/>
  <c r="M1528" i="8" s="1"/>
  <c r="M1529" i="8" s="1"/>
  <c r="M1530" i="8" s="1"/>
  <c r="M1531" i="8" s="1"/>
  <c r="M1532" i="8" s="1"/>
  <c r="M1533" i="8" s="1"/>
  <c r="M1534" i="8" s="1"/>
  <c r="M1535" i="8" s="1"/>
  <c r="M1536" i="8" s="1"/>
  <c r="M1537" i="8" s="1"/>
  <c r="M1538" i="8" s="1"/>
  <c r="M1539" i="8" s="1"/>
  <c r="M1540" i="8" s="1"/>
  <c r="M1541" i="8" s="1"/>
  <c r="M1542" i="8" s="1"/>
  <c r="M1543" i="8" s="1"/>
  <c r="M1544" i="8" s="1"/>
  <c r="M1545" i="8" s="1"/>
  <c r="M1546" i="8" s="1"/>
  <c r="M1547" i="8" s="1"/>
  <c r="M1548" i="8" s="1"/>
  <c r="M1549" i="8" s="1"/>
  <c r="M1550" i="8" s="1"/>
  <c r="M1551" i="8" s="1"/>
  <c r="M1552" i="8" s="1"/>
  <c r="M1553" i="8" s="1"/>
  <c r="M1554" i="8" s="1"/>
  <c r="M1555" i="8" s="1"/>
  <c r="M1556" i="8" s="1"/>
  <c r="M1557" i="8" s="1"/>
  <c r="M1558" i="8" s="1"/>
  <c r="M1559" i="8" s="1"/>
  <c r="M1560" i="8" s="1"/>
  <c r="M1561" i="8" s="1"/>
  <c r="M1562" i="8" s="1"/>
  <c r="M1563" i="8" s="1"/>
  <c r="M1564" i="8" s="1"/>
  <c r="M1565" i="8" s="1"/>
  <c r="M1566" i="8" s="1"/>
  <c r="M1567" i="8" s="1"/>
  <c r="M1568" i="8" s="1"/>
  <c r="M1569" i="8" s="1"/>
  <c r="M1570" i="8" s="1"/>
  <c r="M1571" i="8" s="1"/>
  <c r="M1572" i="8" s="1"/>
  <c r="M1573" i="8" s="1"/>
  <c r="M1574" i="8" s="1"/>
  <c r="M1575" i="8" s="1"/>
  <c r="M1576" i="8" s="1"/>
  <c r="M1577" i="8" s="1"/>
  <c r="M1578" i="8" s="1"/>
  <c r="M1579" i="8" s="1"/>
  <c r="M1580" i="8" s="1"/>
  <c r="M1581" i="8" s="1"/>
  <c r="M1582" i="8" s="1"/>
  <c r="M1583" i="8" s="1"/>
  <c r="M1584" i="8" s="1"/>
  <c r="M1585" i="8" s="1"/>
  <c r="M1586" i="8" s="1"/>
  <c r="M1587" i="8" s="1"/>
  <c r="M1588" i="8" s="1"/>
  <c r="M1589" i="8" s="1"/>
  <c r="M1590" i="8" s="1"/>
  <c r="M1591" i="8" s="1"/>
  <c r="M1592" i="8" s="1"/>
  <c r="M1593" i="8" s="1"/>
  <c r="M1594" i="8" s="1"/>
  <c r="M1595" i="8" s="1"/>
  <c r="M1596" i="8" s="1"/>
  <c r="M1597" i="8" s="1"/>
  <c r="M1598" i="8" s="1"/>
  <c r="M1599" i="8" s="1"/>
  <c r="M1600" i="8" s="1"/>
  <c r="M1601" i="8" s="1"/>
  <c r="M1602" i="8" s="1"/>
  <c r="M1603" i="8" s="1"/>
  <c r="M1604" i="8" s="1"/>
  <c r="M1605" i="8" s="1"/>
  <c r="M1606" i="8" s="1"/>
  <c r="M1607" i="8" s="1"/>
  <c r="M1608" i="8" s="1"/>
  <c r="M1609" i="8" s="1"/>
  <c r="M1610" i="8" s="1"/>
  <c r="M1611" i="8" s="1"/>
  <c r="M1612" i="8" s="1"/>
  <c r="M1613" i="8" s="1"/>
  <c r="M1614" i="8" s="1"/>
  <c r="M1615" i="8" s="1"/>
  <c r="M1616" i="8" s="1"/>
  <c r="M1617" i="8" s="1"/>
  <c r="M1618" i="8" s="1"/>
  <c r="M1619" i="8" s="1"/>
  <c r="M1620" i="8" s="1"/>
  <c r="M1621" i="8" s="1"/>
  <c r="M1622" i="8" s="1"/>
  <c r="M1623" i="8" s="1"/>
  <c r="M1624" i="8" s="1"/>
  <c r="M1625" i="8" s="1"/>
  <c r="M1626" i="8" s="1"/>
  <c r="M1627" i="8" s="1"/>
  <c r="M1628" i="8" s="1"/>
  <c r="M1629" i="8" s="1"/>
  <c r="M1630" i="8" s="1"/>
  <c r="M1631" i="8" s="1"/>
  <c r="M1632" i="8" s="1"/>
  <c r="M1633" i="8" s="1"/>
  <c r="M1634" i="8" s="1"/>
  <c r="M1635" i="8" s="1"/>
  <c r="M1636" i="8" s="1"/>
  <c r="M1637" i="8" s="1"/>
  <c r="M1638" i="8" s="1"/>
  <c r="M1639" i="8" s="1"/>
  <c r="M1640" i="8" s="1"/>
  <c r="M1641" i="8" s="1"/>
  <c r="M1642" i="8" s="1"/>
  <c r="M1643" i="8" s="1"/>
  <c r="M1644" i="8" s="1"/>
  <c r="M1645" i="8" s="1"/>
  <c r="M1646" i="8" s="1"/>
  <c r="M1647" i="8" s="1"/>
  <c r="M1648" i="8" s="1"/>
  <c r="M1649" i="8" s="1"/>
  <c r="M1650" i="8" s="1"/>
  <c r="M1651" i="8" s="1"/>
  <c r="M1652" i="8" s="1"/>
  <c r="M1653" i="8" s="1"/>
  <c r="M1654" i="8" s="1"/>
  <c r="M1655" i="8" s="1"/>
  <c r="M1656" i="8" s="1"/>
  <c r="M1657" i="8" s="1"/>
  <c r="M1658" i="8" s="1"/>
  <c r="M1659" i="8" s="1"/>
  <c r="M1660" i="8" s="1"/>
  <c r="M1661" i="8" s="1"/>
  <c r="M1662" i="8" s="1"/>
  <c r="M1663" i="8" s="1"/>
  <c r="M1664" i="8" s="1"/>
  <c r="M1665" i="8" s="1"/>
  <c r="M1666" i="8" s="1"/>
  <c r="M1667" i="8" s="1"/>
  <c r="M1668" i="8" s="1"/>
  <c r="M1669" i="8" s="1"/>
  <c r="M1670" i="8" s="1"/>
  <c r="M1671" i="8" s="1"/>
  <c r="M1672" i="8" s="1"/>
  <c r="M1673" i="8" s="1"/>
  <c r="M1674" i="8" s="1"/>
  <c r="M1675" i="8" s="1"/>
  <c r="M1676" i="8" s="1"/>
  <c r="M1677" i="8" s="1"/>
  <c r="M1678" i="8" s="1"/>
  <c r="M1679" i="8" s="1"/>
  <c r="M1680" i="8" s="1"/>
  <c r="M1681" i="8" s="1"/>
  <c r="M1682" i="8" s="1"/>
  <c r="M1683" i="8" s="1"/>
  <c r="M1684" i="8" s="1"/>
  <c r="M1685" i="8" s="1"/>
  <c r="M1686" i="8" s="1"/>
  <c r="M1687" i="8" s="1"/>
  <c r="M1688" i="8" s="1"/>
  <c r="M1689" i="8" s="1"/>
  <c r="M1690" i="8" s="1"/>
  <c r="M1691" i="8" s="1"/>
  <c r="M1692" i="8" s="1"/>
  <c r="M1693" i="8" s="1"/>
  <c r="M1694" i="8" s="1"/>
  <c r="M1695" i="8" s="1"/>
  <c r="M1696" i="8" s="1"/>
  <c r="M1697" i="8" s="1"/>
  <c r="M1698" i="8" s="1"/>
  <c r="M1699" i="8" s="1"/>
  <c r="M1700" i="8" s="1"/>
  <c r="M1701" i="8" s="1"/>
  <c r="M1702" i="8" s="1"/>
  <c r="M1703" i="8" s="1"/>
  <c r="M1704" i="8" s="1"/>
  <c r="M1705" i="8" s="1"/>
  <c r="M1706" i="8" s="1"/>
  <c r="M1707" i="8" s="1"/>
  <c r="M1708" i="8" s="1"/>
  <c r="M1709" i="8" s="1"/>
  <c r="M1710" i="8" s="1"/>
  <c r="M1711" i="8" s="1"/>
  <c r="M1712" i="8" s="1"/>
  <c r="M1713" i="8" s="1"/>
  <c r="M1714" i="8" s="1"/>
  <c r="M1715" i="8" s="1"/>
  <c r="M1716" i="8" s="1"/>
  <c r="M1717" i="8" s="1"/>
  <c r="M1718" i="8" s="1"/>
  <c r="M1719" i="8" s="1"/>
  <c r="M1720" i="8" s="1"/>
  <c r="M1721" i="8" s="1"/>
  <c r="M1722" i="8" s="1"/>
  <c r="M1723" i="8" s="1"/>
  <c r="M1724" i="8" s="1"/>
  <c r="M1725" i="8" s="1"/>
  <c r="M1726" i="8" s="1"/>
  <c r="M1727" i="8" s="1"/>
  <c r="M1728" i="8" s="1"/>
  <c r="M1729" i="8" s="1"/>
  <c r="M1730" i="8" s="1"/>
  <c r="M1731" i="8" s="1"/>
  <c r="M1732" i="8" s="1"/>
  <c r="M1733" i="8" s="1"/>
  <c r="M1734" i="8" s="1"/>
  <c r="M1735" i="8" s="1"/>
  <c r="M1736" i="8" s="1"/>
  <c r="M1737" i="8" s="1"/>
  <c r="M1738" i="8" s="1"/>
  <c r="M1739" i="8" s="1"/>
  <c r="M1740" i="8" s="1"/>
  <c r="M1741" i="8" s="1"/>
  <c r="M1742" i="8" s="1"/>
  <c r="M1743" i="8" s="1"/>
  <c r="M1744" i="8" s="1"/>
  <c r="M1745" i="8" s="1"/>
  <c r="M1746" i="8" s="1"/>
  <c r="M1747" i="8" s="1"/>
  <c r="M1748" i="8" s="1"/>
  <c r="M1749" i="8" s="1"/>
  <c r="M1750" i="8" s="1"/>
  <c r="M1751" i="8" s="1"/>
  <c r="M1752" i="8" s="1"/>
  <c r="M1753" i="8" s="1"/>
  <c r="M1754" i="8" s="1"/>
  <c r="M1755" i="8" s="1"/>
  <c r="M1756" i="8" s="1"/>
  <c r="M1757" i="8" s="1"/>
  <c r="M1758" i="8" s="1"/>
  <c r="M1759" i="8" s="1"/>
  <c r="M1760" i="8" s="1"/>
  <c r="M1761" i="8" s="1"/>
  <c r="M1762" i="8" s="1"/>
  <c r="M1763" i="8" s="1"/>
  <c r="M1764" i="8" s="1"/>
  <c r="M1765" i="8" s="1"/>
  <c r="M1766" i="8" s="1"/>
  <c r="M1767" i="8" s="1"/>
  <c r="M1768" i="8" s="1"/>
  <c r="M1769" i="8" s="1"/>
  <c r="M1770" i="8" s="1"/>
  <c r="M1771" i="8" s="1"/>
  <c r="M1772" i="8" s="1"/>
  <c r="M1773" i="8" s="1"/>
  <c r="M1774" i="8" s="1"/>
  <c r="M1775" i="8" s="1"/>
  <c r="M1776" i="8" s="1"/>
  <c r="M1777" i="8" s="1"/>
  <c r="M1778" i="8" s="1"/>
  <c r="M1779" i="8" s="1"/>
  <c r="M1780" i="8" s="1"/>
  <c r="M1781" i="8" s="1"/>
  <c r="M1782" i="8" s="1"/>
  <c r="M1783" i="8" s="1"/>
  <c r="M1784" i="8" s="1"/>
  <c r="M1785" i="8" s="1"/>
  <c r="M1786" i="8" s="1"/>
  <c r="M1787" i="8" s="1"/>
  <c r="M1788" i="8" s="1"/>
  <c r="M1789" i="8" s="1"/>
  <c r="M1790" i="8" s="1"/>
  <c r="M1791" i="8" s="1"/>
  <c r="M1792" i="8" s="1"/>
  <c r="M1793" i="8" s="1"/>
  <c r="M1794" i="8" s="1"/>
  <c r="M1795" i="8" s="1"/>
  <c r="M1796" i="8" s="1"/>
  <c r="M1797" i="8" s="1"/>
  <c r="M1798" i="8" s="1"/>
  <c r="M1799" i="8" s="1"/>
  <c r="M1800" i="8" s="1"/>
  <c r="M1801" i="8" s="1"/>
  <c r="M1802" i="8" s="1"/>
  <c r="M1803" i="8" s="1"/>
  <c r="M1804" i="8" s="1"/>
  <c r="M1805" i="8" s="1"/>
  <c r="M1806" i="8" s="1"/>
  <c r="M1807" i="8" s="1"/>
  <c r="M1808" i="8" s="1"/>
  <c r="M1809" i="8" s="1"/>
  <c r="M1810" i="8" s="1"/>
  <c r="M1811" i="8" s="1"/>
  <c r="M1812" i="8" s="1"/>
  <c r="M1813" i="8" s="1"/>
  <c r="M1814" i="8" s="1"/>
  <c r="M1815" i="8" s="1"/>
  <c r="M1816" i="8" s="1"/>
  <c r="M1817" i="8" s="1"/>
  <c r="M1818" i="8" s="1"/>
  <c r="M1819" i="8" s="1"/>
  <c r="M1820" i="8" s="1"/>
  <c r="M1821" i="8" s="1"/>
  <c r="M1822" i="8" s="1"/>
  <c r="M1823" i="8" s="1"/>
  <c r="M1824" i="8" s="1"/>
  <c r="M1825" i="8" s="1"/>
  <c r="M1826" i="8" s="1"/>
  <c r="M1827" i="8" s="1"/>
  <c r="M1828" i="8" s="1"/>
  <c r="M1829" i="8" s="1"/>
  <c r="M1830" i="8" s="1"/>
  <c r="M1831" i="8" s="1"/>
  <c r="M1832" i="8" s="1"/>
  <c r="M1833" i="8" s="1"/>
  <c r="M1834" i="8" s="1"/>
  <c r="M1835" i="8" s="1"/>
  <c r="M1836" i="8" s="1"/>
  <c r="M1837" i="8" s="1"/>
  <c r="M1838" i="8" s="1"/>
  <c r="M1839" i="8" s="1"/>
  <c r="M1840" i="8" s="1"/>
  <c r="M1841" i="8" s="1"/>
  <c r="M1842" i="8" s="1"/>
  <c r="M1843" i="8" s="1"/>
  <c r="M1844" i="8" s="1"/>
  <c r="M1845" i="8" s="1"/>
  <c r="M1846" i="8" s="1"/>
  <c r="M1847" i="8" s="1"/>
  <c r="M1848" i="8" s="1"/>
  <c r="M1849" i="8" s="1"/>
  <c r="M1850" i="8" s="1"/>
  <c r="M1851" i="8" s="1"/>
  <c r="M1852" i="8" s="1"/>
  <c r="M1853" i="8" s="1"/>
  <c r="M1854" i="8" s="1"/>
  <c r="M1855" i="8" s="1"/>
  <c r="M1856" i="8" s="1"/>
  <c r="M1857" i="8" s="1"/>
  <c r="M1858" i="8" s="1"/>
  <c r="M1859" i="8" s="1"/>
  <c r="M1860" i="8" s="1"/>
  <c r="M1861" i="8" s="1"/>
  <c r="M1862" i="8" s="1"/>
  <c r="M1863" i="8" s="1"/>
  <c r="M1864" i="8" s="1"/>
  <c r="M1865" i="8" s="1"/>
  <c r="M1866" i="8" s="1"/>
  <c r="M1867" i="8" s="1"/>
  <c r="M1868" i="8" s="1"/>
  <c r="M1869" i="8" s="1"/>
  <c r="M1870" i="8" s="1"/>
  <c r="M1871" i="8" s="1"/>
  <c r="M1872" i="8" s="1"/>
  <c r="M1873" i="8" s="1"/>
  <c r="M1874" i="8" s="1"/>
  <c r="M1875" i="8" s="1"/>
  <c r="M1876" i="8" s="1"/>
  <c r="M1877" i="8" s="1"/>
  <c r="M1878" i="8" s="1"/>
  <c r="M1879" i="8" s="1"/>
  <c r="M1880" i="8" s="1"/>
  <c r="M1881" i="8" s="1"/>
  <c r="M1882" i="8" s="1"/>
  <c r="M1883" i="8" s="1"/>
  <c r="M1884" i="8" s="1"/>
  <c r="M1885" i="8" s="1"/>
  <c r="M1886" i="8" s="1"/>
  <c r="M1887" i="8" s="1"/>
  <c r="M1888" i="8" s="1"/>
  <c r="M1889" i="8" s="1"/>
  <c r="M1890" i="8" s="1"/>
  <c r="M1891" i="8" s="1"/>
  <c r="M1892" i="8" s="1"/>
  <c r="M1893" i="8" s="1"/>
  <c r="M1894" i="8" s="1"/>
  <c r="M1895" i="8" s="1"/>
  <c r="M1896" i="8" s="1"/>
  <c r="M1897" i="8" s="1"/>
  <c r="M1898" i="8" s="1"/>
  <c r="M1899" i="8" s="1"/>
  <c r="M1900" i="8" s="1"/>
  <c r="M1901" i="8" s="1"/>
  <c r="M1902" i="8" s="1"/>
  <c r="M1903" i="8" s="1"/>
  <c r="M1904" i="8" s="1"/>
  <c r="M1905" i="8" s="1"/>
  <c r="M1906" i="8" s="1"/>
  <c r="M1907" i="8" s="1"/>
  <c r="M1908" i="8" s="1"/>
  <c r="M1909" i="8" s="1"/>
  <c r="M1910" i="8" s="1"/>
  <c r="M1911" i="8" s="1"/>
  <c r="M1912" i="8" s="1"/>
  <c r="M1913" i="8" s="1"/>
  <c r="M1914" i="8" s="1"/>
  <c r="M1915" i="8" s="1"/>
  <c r="M1916" i="8" s="1"/>
  <c r="M1917" i="8" s="1"/>
  <c r="M1918" i="8" s="1"/>
  <c r="M1919" i="8" s="1"/>
  <c r="M1920" i="8" s="1"/>
  <c r="M1921" i="8" s="1"/>
  <c r="M1922" i="8" s="1"/>
  <c r="M1923" i="8" s="1"/>
  <c r="M1924" i="8" s="1"/>
  <c r="M1925" i="8" s="1"/>
  <c r="M1926" i="8" s="1"/>
  <c r="M1927" i="8" s="1"/>
  <c r="M1928" i="8" s="1"/>
  <c r="M1929" i="8" s="1"/>
  <c r="M1930" i="8" s="1"/>
  <c r="M1931" i="8" s="1"/>
  <c r="M1932" i="8" s="1"/>
  <c r="M1933" i="8" s="1"/>
  <c r="M1934" i="8" s="1"/>
  <c r="M1935" i="8" s="1"/>
  <c r="M1936" i="8" s="1"/>
  <c r="M1937" i="8" s="1"/>
  <c r="M1938" i="8" s="1"/>
  <c r="M1939" i="8" s="1"/>
  <c r="M1940" i="8" s="1"/>
  <c r="M1941" i="8" s="1"/>
  <c r="M1942" i="8" s="1"/>
  <c r="M1943" i="8" s="1"/>
  <c r="M1944" i="8" s="1"/>
  <c r="M1945" i="8" s="1"/>
  <c r="M1946" i="8" s="1"/>
  <c r="M1947" i="8" s="1"/>
  <c r="M1948" i="8" s="1"/>
  <c r="M1949" i="8" s="1"/>
  <c r="M1950" i="8" s="1"/>
  <c r="M1951" i="8" s="1"/>
  <c r="M1952" i="8" s="1"/>
  <c r="M1953" i="8" s="1"/>
  <c r="M1954" i="8" s="1"/>
  <c r="M1955" i="8" s="1"/>
  <c r="M1956" i="8" s="1"/>
  <c r="M1957" i="8" s="1"/>
  <c r="M1958" i="8" s="1"/>
  <c r="M1959" i="8" s="1"/>
  <c r="M1960" i="8" s="1"/>
  <c r="M1961" i="8" s="1"/>
  <c r="M1962" i="8" s="1"/>
  <c r="M1963" i="8" s="1"/>
  <c r="M1964" i="8" s="1"/>
  <c r="M1965" i="8" s="1"/>
  <c r="M1966" i="8" s="1"/>
  <c r="M1967" i="8" s="1"/>
  <c r="M1968" i="8" s="1"/>
  <c r="M1969" i="8" s="1"/>
  <c r="M1970" i="8" s="1"/>
  <c r="M1971" i="8" s="1"/>
  <c r="M1972" i="8" s="1"/>
  <c r="M1973" i="8" s="1"/>
  <c r="M1974" i="8" s="1"/>
  <c r="M1975" i="8" s="1"/>
  <c r="M1976" i="8" s="1"/>
  <c r="M1977" i="8" s="1"/>
  <c r="M1978" i="8" s="1"/>
  <c r="M1979" i="8" s="1"/>
  <c r="M1980" i="8" s="1"/>
  <c r="M1981" i="8" s="1"/>
  <c r="M1982" i="8" s="1"/>
  <c r="M1983" i="8" s="1"/>
  <c r="M1984" i="8" s="1"/>
  <c r="M1985" i="8" s="1"/>
  <c r="M1986" i="8" s="1"/>
  <c r="M1987" i="8" s="1"/>
  <c r="M1988" i="8" s="1"/>
  <c r="M1989" i="8" s="1"/>
  <c r="M1990" i="8" s="1"/>
  <c r="M1991" i="8" s="1"/>
  <c r="M1992" i="8" s="1"/>
  <c r="M1993" i="8" s="1"/>
  <c r="M1994" i="8" s="1"/>
  <c r="M1995" i="8" s="1"/>
  <c r="M1996" i="8" s="1"/>
  <c r="M1997" i="8" s="1"/>
  <c r="M1998" i="8" s="1"/>
  <c r="M1999" i="8" s="1"/>
  <c r="M2000" i="8" s="1"/>
  <c r="M2001" i="8" s="1"/>
  <c r="M2002" i="8" s="1"/>
  <c r="M2003" i="8" s="1"/>
  <c r="M2004" i="8" s="1"/>
  <c r="M2005" i="8" s="1"/>
  <c r="M2006" i="8" s="1"/>
  <c r="M2007" i="8" s="1"/>
  <c r="M2008" i="8" s="1"/>
  <c r="M2009" i="8" s="1"/>
  <c r="M2010" i="8" s="1"/>
  <c r="M2011" i="8" s="1"/>
  <c r="M2012" i="8" s="1"/>
  <c r="M2013" i="8" s="1"/>
  <c r="M2014" i="8" s="1"/>
  <c r="M2015" i="8" s="1"/>
  <c r="M2016" i="8" s="1"/>
  <c r="M2017" i="8" s="1"/>
  <c r="M2018" i="8" s="1"/>
  <c r="M2019" i="8" s="1"/>
  <c r="M2020" i="8" s="1"/>
  <c r="M2021" i="8" s="1"/>
  <c r="M2022" i="8" s="1"/>
  <c r="M2023" i="8" s="1"/>
  <c r="M2024" i="8" s="1"/>
  <c r="M2025" i="8" s="1"/>
  <c r="M2026" i="8" s="1"/>
  <c r="M2027" i="8" s="1"/>
  <c r="M2028" i="8" s="1"/>
  <c r="M2029" i="8" s="1"/>
  <c r="M2030" i="8" s="1"/>
  <c r="M2031" i="8" s="1"/>
  <c r="M2032" i="8" s="1"/>
  <c r="M2033" i="8" s="1"/>
  <c r="M2034" i="8" s="1"/>
  <c r="M2035" i="8" s="1"/>
  <c r="M2036" i="8" s="1"/>
  <c r="M2037" i="8" s="1"/>
  <c r="M2038" i="8" s="1"/>
  <c r="M2039" i="8" s="1"/>
  <c r="M2040" i="8" s="1"/>
  <c r="M2041" i="8" s="1"/>
  <c r="M2042" i="8" s="1"/>
  <c r="M2043" i="8" s="1"/>
  <c r="M2044" i="8" s="1"/>
  <c r="M2045" i="8" s="1"/>
  <c r="M2046" i="8" s="1"/>
  <c r="M2047" i="8" s="1"/>
  <c r="M2048" i="8" s="1"/>
  <c r="M2049" i="8" s="1"/>
  <c r="M2050" i="8" s="1"/>
  <c r="M2051" i="8" s="1"/>
  <c r="M2052" i="8" s="1"/>
  <c r="M2053" i="8" s="1"/>
  <c r="M2054" i="8" s="1"/>
  <c r="M2055" i="8" s="1"/>
  <c r="M2056" i="8" s="1"/>
  <c r="M2057" i="8" s="1"/>
  <c r="M2058" i="8" s="1"/>
  <c r="M2059" i="8" s="1"/>
  <c r="M2060" i="8" s="1"/>
  <c r="M2061" i="8" s="1"/>
  <c r="M2062" i="8" s="1"/>
  <c r="M2063" i="8" s="1"/>
  <c r="M2064" i="8" s="1"/>
  <c r="M2065" i="8" s="1"/>
  <c r="M2066" i="8" s="1"/>
  <c r="M2067" i="8" s="1"/>
  <c r="M2068" i="8" s="1"/>
  <c r="M2069" i="8" s="1"/>
  <c r="M2070" i="8" s="1"/>
  <c r="M2071" i="8" s="1"/>
  <c r="M2072" i="8" s="1"/>
  <c r="M2073" i="8" s="1"/>
  <c r="M2074" i="8" s="1"/>
  <c r="M2075" i="8" s="1"/>
  <c r="M2076" i="8" s="1"/>
  <c r="M2077" i="8" s="1"/>
  <c r="M2078" i="8" s="1"/>
  <c r="M2079" i="8" s="1"/>
  <c r="M2080" i="8" s="1"/>
  <c r="M2081" i="8" s="1"/>
  <c r="M2082" i="8" s="1"/>
  <c r="M2083" i="8" s="1"/>
  <c r="M2084" i="8" s="1"/>
  <c r="M2085" i="8" s="1"/>
  <c r="M2086" i="8" s="1"/>
  <c r="M2087" i="8" s="1"/>
  <c r="M2088" i="8" s="1"/>
  <c r="M2089" i="8" s="1"/>
  <c r="M2090" i="8" s="1"/>
  <c r="M2091" i="8" s="1"/>
  <c r="M2092" i="8" s="1"/>
  <c r="M2093" i="8" s="1"/>
  <c r="M2094" i="8" s="1"/>
  <c r="M2095" i="8" s="1"/>
  <c r="M2096" i="8" s="1"/>
  <c r="M2097" i="8" s="1"/>
  <c r="M2098" i="8" s="1"/>
  <c r="M2099" i="8" s="1"/>
  <c r="M2100" i="8" s="1"/>
  <c r="M2101" i="8" s="1"/>
  <c r="M2102" i="8" s="1"/>
  <c r="M2103" i="8" s="1"/>
  <c r="M2104" i="8" s="1"/>
  <c r="M2105" i="8" s="1"/>
  <c r="M2106" i="8" s="1"/>
  <c r="M2107" i="8" s="1"/>
  <c r="M2108" i="8" s="1"/>
  <c r="M2109" i="8" s="1"/>
  <c r="M2110" i="8" s="1"/>
  <c r="M2111" i="8" s="1"/>
  <c r="M2112" i="8" s="1"/>
  <c r="M2113" i="8" s="1"/>
  <c r="M2114" i="8" s="1"/>
  <c r="M2115" i="8" s="1"/>
  <c r="M2116" i="8" s="1"/>
  <c r="M2117" i="8" s="1"/>
  <c r="M2118" i="8" s="1"/>
  <c r="M2119" i="8" s="1"/>
  <c r="M2120" i="8" s="1"/>
  <c r="M2121" i="8" s="1"/>
  <c r="M2122" i="8" s="1"/>
  <c r="M2123" i="8" s="1"/>
  <c r="M2124" i="8" s="1"/>
  <c r="M2125" i="8" s="1"/>
  <c r="M2126" i="8" s="1"/>
  <c r="M2127" i="8" s="1"/>
  <c r="M2128" i="8" s="1"/>
  <c r="M2129" i="8" s="1"/>
  <c r="M2130" i="8" s="1"/>
  <c r="M2131" i="8" s="1"/>
  <c r="M2132" i="8" s="1"/>
  <c r="M2133" i="8" s="1"/>
  <c r="M2134" i="8" s="1"/>
  <c r="M2135" i="8" s="1"/>
  <c r="M2136" i="8" s="1"/>
  <c r="M2137" i="8" s="1"/>
  <c r="M2138" i="8" s="1"/>
  <c r="M2139" i="8" s="1"/>
  <c r="M2140" i="8" s="1"/>
  <c r="M2141" i="8" s="1"/>
  <c r="M2142" i="8" s="1"/>
  <c r="M2143" i="8" s="1"/>
  <c r="M2144" i="8" s="1"/>
  <c r="M2145" i="8" s="1"/>
  <c r="M2146" i="8" s="1"/>
  <c r="M2147" i="8" s="1"/>
  <c r="M2148" i="8" s="1"/>
  <c r="M2149" i="8" s="1"/>
  <c r="M2150" i="8" s="1"/>
  <c r="M2151" i="8" s="1"/>
  <c r="M2152" i="8" s="1"/>
  <c r="M2153" i="8" s="1"/>
  <c r="M2154" i="8" s="1"/>
  <c r="M2155" i="8" s="1"/>
  <c r="M2156" i="8" s="1"/>
  <c r="M2157" i="8" s="1"/>
  <c r="M2158" i="8" s="1"/>
  <c r="M2159" i="8" s="1"/>
  <c r="M2160" i="8" s="1"/>
  <c r="M2161" i="8" s="1"/>
  <c r="M2162" i="8" s="1"/>
  <c r="M2163" i="8" s="1"/>
  <c r="M2164" i="8" s="1"/>
  <c r="M2165" i="8" s="1"/>
  <c r="M2166" i="8" s="1"/>
  <c r="M2167" i="8" s="1"/>
  <c r="M2168" i="8" s="1"/>
  <c r="M2169" i="8" s="1"/>
  <c r="M2170" i="8" s="1"/>
  <c r="M2171" i="8" s="1"/>
  <c r="M2172" i="8" s="1"/>
  <c r="M2173" i="8" s="1"/>
  <c r="M2174" i="8" s="1"/>
  <c r="M2175" i="8" s="1"/>
  <c r="M2176" i="8" s="1"/>
  <c r="M2177" i="8" s="1"/>
  <c r="M2178" i="8" s="1"/>
  <c r="M2179" i="8" s="1"/>
  <c r="M2180" i="8" s="1"/>
  <c r="M2181" i="8" s="1"/>
  <c r="M2182" i="8" s="1"/>
  <c r="M2183" i="8" s="1"/>
  <c r="M2184" i="8" s="1"/>
  <c r="M2185" i="8" s="1"/>
  <c r="M2186" i="8" s="1"/>
  <c r="M2187" i="8" s="1"/>
  <c r="M2188" i="8" s="1"/>
  <c r="M2189" i="8" s="1"/>
  <c r="M2190" i="8" s="1"/>
  <c r="M2191" i="8" s="1"/>
  <c r="M2192" i="8" s="1"/>
  <c r="M2193" i="8" s="1"/>
  <c r="M2194" i="8" s="1"/>
  <c r="M2195" i="8" s="1"/>
  <c r="M2196" i="8" s="1"/>
  <c r="M2197" i="8" s="1"/>
  <c r="M2198" i="8" s="1"/>
  <c r="M2199" i="8" s="1"/>
  <c r="M2200" i="8" s="1"/>
  <c r="M2201" i="8" s="1"/>
  <c r="M2202" i="8" s="1"/>
  <c r="M2203" i="8" s="1"/>
  <c r="M2204" i="8" s="1"/>
  <c r="M2205" i="8" s="1"/>
  <c r="M2206" i="8" s="1"/>
  <c r="M2207" i="8" s="1"/>
  <c r="M2208" i="8" s="1"/>
  <c r="M2209" i="8" s="1"/>
  <c r="M2210" i="8" s="1"/>
  <c r="M2211" i="8" s="1"/>
  <c r="M2212" i="8" s="1"/>
  <c r="M2213" i="8" s="1"/>
  <c r="M2214" i="8" s="1"/>
  <c r="M2215" i="8" s="1"/>
  <c r="M2216" i="8" s="1"/>
  <c r="M2217" i="8" s="1"/>
  <c r="M2218" i="8" s="1"/>
  <c r="M2219" i="8" s="1"/>
  <c r="M2220" i="8" s="1"/>
  <c r="M2221" i="8" s="1"/>
  <c r="M2222" i="8" s="1"/>
  <c r="M2223" i="8" s="1"/>
  <c r="M2224" i="8" s="1"/>
  <c r="M2225" i="8" s="1"/>
  <c r="M2226" i="8" s="1"/>
  <c r="M2227" i="8" s="1"/>
  <c r="M2228" i="8" s="1"/>
  <c r="M2229" i="8" s="1"/>
  <c r="M2230" i="8" s="1"/>
  <c r="M2231" i="8" s="1"/>
  <c r="M2232" i="8" s="1"/>
  <c r="M2233" i="8" s="1"/>
  <c r="M2234" i="8" s="1"/>
  <c r="M2235" i="8" s="1"/>
  <c r="M2236" i="8" s="1"/>
  <c r="M2237" i="8" s="1"/>
  <c r="M2238" i="8" s="1"/>
  <c r="M2239" i="8" s="1"/>
  <c r="M2240" i="8" s="1"/>
  <c r="M2241" i="8" s="1"/>
  <c r="M2242" i="8" s="1"/>
  <c r="M2243" i="8" s="1"/>
  <c r="M2244" i="8" s="1"/>
  <c r="M2245" i="8" s="1"/>
  <c r="M2246" i="8" s="1"/>
  <c r="M2247" i="8" s="1"/>
  <c r="M2248" i="8" s="1"/>
  <c r="M2249" i="8" s="1"/>
  <c r="M2250" i="8" s="1"/>
  <c r="M2251" i="8" s="1"/>
  <c r="M2252" i="8" s="1"/>
  <c r="M2253" i="8" s="1"/>
  <c r="M2254" i="8" s="1"/>
  <c r="M2255" i="8" s="1"/>
  <c r="M2256" i="8" s="1"/>
  <c r="M2257" i="8" s="1"/>
  <c r="M2258" i="8" s="1"/>
  <c r="M2259" i="8" s="1"/>
  <c r="M2260" i="8" s="1"/>
  <c r="M2261" i="8" s="1"/>
  <c r="M2262" i="8" s="1"/>
  <c r="M2263" i="8" s="1"/>
  <c r="M2264" i="8" s="1"/>
  <c r="M2265" i="8" s="1"/>
  <c r="M2266" i="8" s="1"/>
  <c r="M2267" i="8" s="1"/>
  <c r="M2268" i="8" s="1"/>
  <c r="M2269" i="8" s="1"/>
  <c r="M2270" i="8" s="1"/>
  <c r="M2271" i="8" s="1"/>
  <c r="M2272" i="8" s="1"/>
  <c r="M2273" i="8" s="1"/>
  <c r="M2274" i="8" s="1"/>
  <c r="M2275" i="8" s="1"/>
  <c r="M2276" i="8" s="1"/>
  <c r="M2277" i="8" s="1"/>
  <c r="M2278" i="8" s="1"/>
  <c r="M2279" i="8" s="1"/>
  <c r="M2280" i="8" s="1"/>
  <c r="M2281" i="8" s="1"/>
  <c r="M2282" i="8" s="1"/>
  <c r="M2283" i="8" s="1"/>
  <c r="M2284" i="8" s="1"/>
  <c r="M2285" i="8" s="1"/>
  <c r="M2286" i="8" s="1"/>
  <c r="M2287" i="8" s="1"/>
  <c r="M2288" i="8" s="1"/>
  <c r="M2289" i="8" s="1"/>
  <c r="M2290" i="8" s="1"/>
  <c r="M2291" i="8" s="1"/>
  <c r="M2292" i="8" s="1"/>
  <c r="M2293" i="8" s="1"/>
  <c r="M2294" i="8" s="1"/>
  <c r="M2295" i="8" s="1"/>
  <c r="M2296" i="8" s="1"/>
  <c r="M2297" i="8" s="1"/>
  <c r="M2298" i="8" s="1"/>
  <c r="M2299" i="8" s="1"/>
  <c r="M2300" i="8" s="1"/>
  <c r="M2301" i="8" s="1"/>
  <c r="M2302" i="8" s="1"/>
  <c r="M2303" i="8" s="1"/>
  <c r="M2304" i="8" s="1"/>
  <c r="M2305" i="8" s="1"/>
  <c r="M2306" i="8" s="1"/>
  <c r="M2307" i="8" s="1"/>
  <c r="M2308" i="8" s="1"/>
  <c r="M2309" i="8" s="1"/>
  <c r="M2310" i="8" s="1"/>
  <c r="M2311" i="8" s="1"/>
  <c r="M2312" i="8" s="1"/>
  <c r="M2313" i="8" s="1"/>
  <c r="M2314" i="8" s="1"/>
  <c r="M2315" i="8" s="1"/>
  <c r="M2316" i="8" s="1"/>
  <c r="M2317" i="8" s="1"/>
  <c r="M2318" i="8" s="1"/>
  <c r="M2319" i="8" s="1"/>
  <c r="M2320" i="8" s="1"/>
  <c r="M2321" i="8" s="1"/>
  <c r="M2322" i="8" s="1"/>
  <c r="M2323" i="8" s="1"/>
  <c r="M2324" i="8" s="1"/>
  <c r="M2325" i="8" s="1"/>
  <c r="M2326" i="8" s="1"/>
  <c r="M2327" i="8" s="1"/>
  <c r="M2328" i="8" s="1"/>
  <c r="M2329" i="8" s="1"/>
  <c r="M2330" i="8" s="1"/>
  <c r="M2331" i="8" s="1"/>
  <c r="M2332" i="8" s="1"/>
  <c r="M2333" i="8" s="1"/>
  <c r="M2334" i="8" s="1"/>
  <c r="M2335" i="8" s="1"/>
  <c r="M2336" i="8" s="1"/>
  <c r="M2337" i="8" s="1"/>
  <c r="M2338" i="8" s="1"/>
  <c r="M2339" i="8" s="1"/>
  <c r="M2340" i="8" s="1"/>
  <c r="M2341" i="8" s="1"/>
  <c r="M2342" i="8" s="1"/>
  <c r="M2343" i="8" s="1"/>
  <c r="M2344" i="8" s="1"/>
  <c r="M2345" i="8" s="1"/>
  <c r="M2346" i="8" s="1"/>
  <c r="M2347" i="8" s="1"/>
  <c r="M2348" i="8" s="1"/>
  <c r="M2349" i="8" s="1"/>
  <c r="M2350" i="8" s="1"/>
  <c r="M2351" i="8" s="1"/>
  <c r="M2352" i="8" s="1"/>
  <c r="M2353" i="8" s="1"/>
  <c r="M2354" i="8" s="1"/>
  <c r="M2355" i="8" s="1"/>
  <c r="M2356" i="8" s="1"/>
  <c r="M2357" i="8" s="1"/>
  <c r="M2358" i="8" s="1"/>
  <c r="M2359" i="8" s="1"/>
  <c r="M2360" i="8" s="1"/>
  <c r="M2361" i="8" s="1"/>
  <c r="M2362" i="8" s="1"/>
  <c r="M2363" i="8" s="1"/>
  <c r="M2364" i="8" s="1"/>
  <c r="M2365" i="8" s="1"/>
  <c r="M2366" i="8" s="1"/>
  <c r="M2367" i="8" s="1"/>
  <c r="M2368" i="8" s="1"/>
  <c r="M2369" i="8" s="1"/>
  <c r="M2370" i="8" s="1"/>
  <c r="M2371" i="8" s="1"/>
  <c r="M2372" i="8" s="1"/>
  <c r="M2373" i="8" s="1"/>
  <c r="M2374" i="8" s="1"/>
  <c r="M2375" i="8" s="1"/>
  <c r="M2376" i="8" s="1"/>
  <c r="M2377" i="8" s="1"/>
  <c r="M2378" i="8" s="1"/>
  <c r="M2379" i="8" s="1"/>
  <c r="M2380" i="8" s="1"/>
  <c r="M2381" i="8" s="1"/>
  <c r="M2382" i="8" s="1"/>
  <c r="M2383" i="8" s="1"/>
  <c r="M2384" i="8" s="1"/>
  <c r="M2385" i="8" s="1"/>
  <c r="M2386" i="8" s="1"/>
  <c r="M2387" i="8" s="1"/>
  <c r="M2388" i="8" s="1"/>
  <c r="M2389" i="8" s="1"/>
  <c r="M2390" i="8" s="1"/>
  <c r="M2391" i="8" s="1"/>
  <c r="M2392" i="8" s="1"/>
  <c r="M2393" i="8" s="1"/>
  <c r="M2394" i="8" s="1"/>
  <c r="M2395" i="8" s="1"/>
  <c r="M2396" i="8" s="1"/>
  <c r="M2397" i="8" s="1"/>
  <c r="M2398" i="8" s="1"/>
  <c r="M2399" i="8" s="1"/>
  <c r="M2400" i="8" s="1"/>
  <c r="M2401" i="8" s="1"/>
  <c r="M2402" i="8" s="1"/>
  <c r="M2403" i="8" s="1"/>
  <c r="M2404" i="8" s="1"/>
  <c r="M2405" i="8" s="1"/>
  <c r="M2406" i="8" s="1"/>
  <c r="M2407" i="8" s="1"/>
  <c r="M2408" i="8" s="1"/>
  <c r="M2409" i="8" s="1"/>
  <c r="M2410" i="8" s="1"/>
  <c r="M2411" i="8" s="1"/>
  <c r="M2412" i="8" s="1"/>
  <c r="M2413" i="8" s="1"/>
  <c r="M2414" i="8" s="1"/>
  <c r="M2415" i="8" s="1"/>
  <c r="M2416" i="8" s="1"/>
  <c r="M2417" i="8" s="1"/>
  <c r="M2418" i="8" s="1"/>
  <c r="M2419" i="8" s="1"/>
  <c r="M2420" i="8" s="1"/>
  <c r="M2421" i="8" s="1"/>
  <c r="M2422" i="8" s="1"/>
  <c r="M2423" i="8" s="1"/>
  <c r="M2424" i="8" s="1"/>
  <c r="M2425" i="8" s="1"/>
  <c r="M2426" i="8" s="1"/>
  <c r="M2427" i="8" s="1"/>
  <c r="M2428" i="8" s="1"/>
  <c r="M2429" i="8" s="1"/>
  <c r="M2430" i="8" s="1"/>
  <c r="M2431" i="8" s="1"/>
  <c r="M2432" i="8" s="1"/>
  <c r="M2433" i="8" s="1"/>
  <c r="M2434" i="8" s="1"/>
  <c r="M2435" i="8" s="1"/>
  <c r="M2436" i="8" s="1"/>
  <c r="M2437" i="8" s="1"/>
  <c r="M2438" i="8" s="1"/>
  <c r="M2439" i="8" s="1"/>
  <c r="M2440" i="8" s="1"/>
  <c r="M2441" i="8" s="1"/>
  <c r="M2442" i="8" s="1"/>
  <c r="M2443" i="8" s="1"/>
  <c r="M2444" i="8" s="1"/>
  <c r="M2445" i="8" s="1"/>
  <c r="M2446" i="8" s="1"/>
  <c r="M2447" i="8" s="1"/>
  <c r="M2448" i="8" s="1"/>
  <c r="M2449" i="8" s="1"/>
  <c r="M2450" i="8" s="1"/>
  <c r="M2451" i="8" s="1"/>
  <c r="M2452" i="8" s="1"/>
  <c r="M2453" i="8" s="1"/>
  <c r="M2454" i="8" s="1"/>
  <c r="M2455" i="8" s="1"/>
  <c r="M2456" i="8" s="1"/>
  <c r="M2457" i="8" s="1"/>
  <c r="M2458" i="8" s="1"/>
  <c r="M2459" i="8" s="1"/>
  <c r="M2460" i="8" s="1"/>
  <c r="M2461" i="8" s="1"/>
  <c r="M2462" i="8" s="1"/>
  <c r="M2463" i="8" s="1"/>
  <c r="M2464" i="8" s="1"/>
  <c r="M2465" i="8" s="1"/>
  <c r="M2466" i="8" s="1"/>
  <c r="M2467" i="8" s="1"/>
  <c r="M2468" i="8" s="1"/>
  <c r="M2469" i="8" s="1"/>
  <c r="M2470" i="8" s="1"/>
  <c r="M2471" i="8" s="1"/>
  <c r="M2472" i="8" s="1"/>
  <c r="M2473" i="8" s="1"/>
  <c r="M2474" i="8" s="1"/>
  <c r="M2475" i="8" s="1"/>
  <c r="M2476" i="8" s="1"/>
  <c r="M2477" i="8" s="1"/>
  <c r="M2478" i="8" s="1"/>
  <c r="M2479" i="8" s="1"/>
  <c r="M2480" i="8" s="1"/>
  <c r="M2481" i="8" s="1"/>
  <c r="M2482" i="8" s="1"/>
  <c r="M2483" i="8" s="1"/>
  <c r="M2484" i="8" s="1"/>
  <c r="M2485" i="8" s="1"/>
  <c r="M2486" i="8" s="1"/>
  <c r="M2487" i="8" s="1"/>
  <c r="M2488" i="8" s="1"/>
  <c r="M2489" i="8" s="1"/>
  <c r="M2490" i="8" s="1"/>
  <c r="M2491" i="8" s="1"/>
  <c r="M2492" i="8" s="1"/>
  <c r="M2493" i="8" s="1"/>
  <c r="M2494" i="8" s="1"/>
  <c r="M2495" i="8" s="1"/>
  <c r="M2496" i="8" s="1"/>
  <c r="M2497" i="8" s="1"/>
  <c r="M2498" i="8" s="1"/>
  <c r="M2499" i="8" s="1"/>
  <c r="M2500" i="8" s="1"/>
  <c r="M2501" i="8" s="1"/>
  <c r="M2502" i="8" s="1"/>
  <c r="M2503" i="8" s="1"/>
  <c r="M2504" i="8" s="1"/>
  <c r="M2505" i="8" s="1"/>
  <c r="M2506" i="8" s="1"/>
  <c r="M2507" i="8" s="1"/>
  <c r="M2508" i="8" s="1"/>
  <c r="M2509" i="8" s="1"/>
  <c r="M2510" i="8" s="1"/>
  <c r="M2511" i="8" s="1"/>
  <c r="M2512" i="8" s="1"/>
  <c r="M2513" i="8" s="1"/>
  <c r="M2514" i="8" s="1"/>
  <c r="M2515" i="8" s="1"/>
  <c r="M2516" i="8" s="1"/>
  <c r="M2517" i="8" s="1"/>
  <c r="M2518" i="8" s="1"/>
  <c r="M2519" i="8" s="1"/>
  <c r="M2520" i="8" s="1"/>
  <c r="M2521" i="8" s="1"/>
  <c r="M2522" i="8" s="1"/>
  <c r="M2523" i="8" s="1"/>
  <c r="M2524" i="8" s="1"/>
  <c r="M2525" i="8" s="1"/>
  <c r="M2526" i="8" s="1"/>
  <c r="M2527" i="8" s="1"/>
  <c r="M2528" i="8" s="1"/>
  <c r="M2529" i="8" s="1"/>
  <c r="M2530" i="8" s="1"/>
  <c r="M2531" i="8" s="1"/>
  <c r="M2532" i="8" s="1"/>
  <c r="M2533" i="8" s="1"/>
  <c r="M2534" i="8" s="1"/>
  <c r="M2535" i="8" s="1"/>
  <c r="M2536" i="8" s="1"/>
  <c r="M2537" i="8" s="1"/>
  <c r="M2538" i="8" s="1"/>
  <c r="M2539" i="8" s="1"/>
  <c r="M2540" i="8" s="1"/>
  <c r="M2541" i="8" s="1"/>
  <c r="M2542" i="8" s="1"/>
  <c r="M2543" i="8" s="1"/>
  <c r="M2544" i="8" s="1"/>
  <c r="M2545" i="8" s="1"/>
  <c r="M2546" i="8" s="1"/>
  <c r="M2547" i="8" s="1"/>
  <c r="M2548" i="8" s="1"/>
  <c r="M2549" i="8" s="1"/>
  <c r="M2550" i="8" s="1"/>
  <c r="M2551" i="8" s="1"/>
  <c r="M2552" i="8" s="1"/>
  <c r="M2553" i="8" s="1"/>
  <c r="M2554" i="8" s="1"/>
  <c r="M2555" i="8" s="1"/>
  <c r="M2556" i="8" s="1"/>
  <c r="M2557" i="8" s="1"/>
  <c r="M2558" i="8" s="1"/>
  <c r="M2559" i="8" s="1"/>
  <c r="M2560" i="8" s="1"/>
  <c r="M2561" i="8" s="1"/>
  <c r="M2562" i="8" s="1"/>
  <c r="M2563" i="8" s="1"/>
  <c r="M2564" i="8" s="1"/>
  <c r="M2565" i="8" s="1"/>
  <c r="M2566" i="8" s="1"/>
  <c r="M2567" i="8" s="1"/>
  <c r="M2568" i="8" s="1"/>
  <c r="M2569" i="8" s="1"/>
  <c r="M2570" i="8" s="1"/>
  <c r="M2571" i="8" s="1"/>
  <c r="M2572" i="8" s="1"/>
  <c r="M2573" i="8" s="1"/>
  <c r="M2574" i="8" s="1"/>
  <c r="M2575" i="8" s="1"/>
  <c r="M2576" i="8" s="1"/>
  <c r="M2577" i="8" s="1"/>
  <c r="M2578" i="8" s="1"/>
  <c r="M2579" i="8" s="1"/>
  <c r="M2580" i="8" s="1"/>
  <c r="M2581" i="8" s="1"/>
  <c r="M2582" i="8" s="1"/>
  <c r="M2583" i="8" s="1"/>
  <c r="M2584" i="8" s="1"/>
  <c r="M2585" i="8" s="1"/>
  <c r="M2586" i="8" s="1"/>
  <c r="M2587" i="8" s="1"/>
  <c r="M2588" i="8" s="1"/>
  <c r="M2589" i="8" s="1"/>
  <c r="M2590" i="8" s="1"/>
  <c r="M2591" i="8" s="1"/>
  <c r="M2592" i="8" s="1"/>
  <c r="M2593" i="8" s="1"/>
  <c r="M2594" i="8" s="1"/>
  <c r="M2595" i="8" s="1"/>
  <c r="M2596" i="8" s="1"/>
  <c r="M2597" i="8" s="1"/>
  <c r="M2598" i="8" s="1"/>
  <c r="M2599" i="8" s="1"/>
  <c r="M2600" i="8" s="1"/>
  <c r="M2601" i="8" s="1"/>
  <c r="M2602" i="8" s="1"/>
  <c r="M2603" i="8" s="1"/>
  <c r="M2604" i="8" s="1"/>
  <c r="M2605" i="8" s="1"/>
  <c r="M2606" i="8" s="1"/>
  <c r="M2607" i="8" s="1"/>
  <c r="M2608" i="8" s="1"/>
  <c r="M2609" i="8" s="1"/>
  <c r="M2610" i="8" s="1"/>
  <c r="M2611" i="8" s="1"/>
  <c r="M2612" i="8" s="1"/>
  <c r="M2613" i="8" s="1"/>
  <c r="M2614" i="8" s="1"/>
  <c r="M2615" i="8" s="1"/>
  <c r="M2616" i="8" s="1"/>
  <c r="M2617" i="8" s="1"/>
  <c r="M2618" i="8" s="1"/>
  <c r="M2619" i="8" s="1"/>
  <c r="M2620" i="8" s="1"/>
  <c r="M2621" i="8" s="1"/>
  <c r="M2622" i="8" s="1"/>
  <c r="M2623" i="8" s="1"/>
  <c r="M2624" i="8" s="1"/>
  <c r="M2625" i="8" s="1"/>
  <c r="M2626" i="8" s="1"/>
  <c r="M2627" i="8" s="1"/>
  <c r="M2628" i="8" s="1"/>
  <c r="M2629" i="8" s="1"/>
  <c r="M2630" i="8" s="1"/>
  <c r="M2631" i="8" s="1"/>
  <c r="M2632" i="8" s="1"/>
  <c r="M2633" i="8" s="1"/>
  <c r="M2634" i="8" s="1"/>
  <c r="M2635" i="8" s="1"/>
  <c r="M2636" i="8" s="1"/>
  <c r="M2637" i="8" s="1"/>
  <c r="M2638" i="8" s="1"/>
  <c r="M2639" i="8" s="1"/>
  <c r="M2640" i="8" s="1"/>
  <c r="M2641" i="8" s="1"/>
  <c r="M2642" i="8" s="1"/>
  <c r="M2643" i="8" s="1"/>
  <c r="M2644" i="8" s="1"/>
  <c r="M2645" i="8" s="1"/>
  <c r="M2646" i="8" s="1"/>
  <c r="M2647" i="8" s="1"/>
  <c r="M2648" i="8" s="1"/>
  <c r="M2649" i="8" s="1"/>
  <c r="M2650" i="8" s="1"/>
  <c r="M2651" i="8" s="1"/>
  <c r="M2652" i="8" s="1"/>
  <c r="M2653" i="8" s="1"/>
  <c r="M2654" i="8" s="1"/>
  <c r="M2655" i="8" s="1"/>
  <c r="M2656" i="8" s="1"/>
  <c r="M2657" i="8" s="1"/>
  <c r="M2658" i="8" s="1"/>
  <c r="M2659" i="8" s="1"/>
  <c r="M2660" i="8" s="1"/>
  <c r="M2661" i="8" s="1"/>
  <c r="M2662" i="8" s="1"/>
  <c r="M2663" i="8" s="1"/>
  <c r="M2664" i="8" s="1"/>
  <c r="M2665" i="8" s="1"/>
  <c r="M2666" i="8" s="1"/>
  <c r="M2667" i="8" s="1"/>
  <c r="M2668" i="8" s="1"/>
  <c r="M2669" i="8" s="1"/>
  <c r="M2670" i="8" s="1"/>
  <c r="M2671" i="8" s="1"/>
  <c r="M2672" i="8" s="1"/>
  <c r="M2673" i="8" s="1"/>
  <c r="M2674" i="8" s="1"/>
  <c r="M2675" i="8" s="1"/>
  <c r="M2676" i="8" s="1"/>
  <c r="M2677" i="8" s="1"/>
  <c r="M2678" i="8" s="1"/>
  <c r="M2679" i="8" s="1"/>
  <c r="M2680" i="8" s="1"/>
  <c r="M2681" i="8" s="1"/>
  <c r="M2682" i="8" s="1"/>
  <c r="M2683" i="8" s="1"/>
  <c r="M2684" i="8" s="1"/>
  <c r="M2685" i="8" s="1"/>
  <c r="M2686" i="8" s="1"/>
  <c r="M2687" i="8" s="1"/>
  <c r="M2688" i="8" s="1"/>
  <c r="M2689" i="8" s="1"/>
  <c r="M2690" i="8" s="1"/>
  <c r="M2691" i="8" s="1"/>
  <c r="M2692" i="8" s="1"/>
  <c r="M2693" i="8" s="1"/>
  <c r="M2694" i="8" s="1"/>
  <c r="M2695" i="8" s="1"/>
  <c r="M2696" i="8" s="1"/>
  <c r="M2697" i="8" s="1"/>
  <c r="M2698" i="8" s="1"/>
  <c r="M2699" i="8" s="1"/>
  <c r="M2700" i="8" s="1"/>
  <c r="M2701" i="8" s="1"/>
  <c r="M2702" i="8" s="1"/>
  <c r="M2703" i="8" s="1"/>
  <c r="M2704" i="8" s="1"/>
  <c r="M2705" i="8" s="1"/>
  <c r="M2706" i="8" s="1"/>
  <c r="M2707" i="8" s="1"/>
  <c r="M2708" i="8" s="1"/>
  <c r="M2709" i="8" s="1"/>
  <c r="M2710" i="8" s="1"/>
  <c r="M2711" i="8" s="1"/>
  <c r="M2712" i="8" s="1"/>
  <c r="M2713" i="8" s="1"/>
  <c r="M2714" i="8" s="1"/>
  <c r="M2715" i="8" s="1"/>
  <c r="M2716" i="8" s="1"/>
  <c r="M2717" i="8" s="1"/>
  <c r="M2718" i="8" s="1"/>
  <c r="M2719" i="8" s="1"/>
  <c r="M2720" i="8" s="1"/>
  <c r="M2721" i="8" s="1"/>
  <c r="M2722" i="8" s="1"/>
  <c r="M2723" i="8" s="1"/>
  <c r="M2724" i="8" s="1"/>
  <c r="M2725" i="8" s="1"/>
  <c r="M2726" i="8" s="1"/>
  <c r="M2727" i="8" s="1"/>
  <c r="M2728" i="8" s="1"/>
  <c r="M2729" i="8" s="1"/>
  <c r="M2730" i="8" s="1"/>
  <c r="M2731" i="8" s="1"/>
  <c r="M2732" i="8" s="1"/>
  <c r="M2733" i="8" s="1"/>
  <c r="M2734" i="8" s="1"/>
  <c r="M2735" i="8" s="1"/>
  <c r="M2736" i="8" s="1"/>
  <c r="M2737" i="8" s="1"/>
  <c r="M2738" i="8" s="1"/>
  <c r="M2739" i="8" s="1"/>
  <c r="M2740" i="8" s="1"/>
  <c r="M2741" i="8" s="1"/>
  <c r="M2742" i="8" s="1"/>
  <c r="M2743" i="8" s="1"/>
  <c r="M2744" i="8" s="1"/>
  <c r="M2745" i="8" s="1"/>
  <c r="M2746" i="8" s="1"/>
  <c r="M2747" i="8" s="1"/>
  <c r="M2748" i="8" s="1"/>
  <c r="M2749" i="8" s="1"/>
  <c r="M2750" i="8" s="1"/>
  <c r="M2751" i="8" s="1"/>
  <c r="M2752" i="8" s="1"/>
  <c r="M2753" i="8" s="1"/>
  <c r="M2754" i="8" s="1"/>
  <c r="M2755" i="8" s="1"/>
  <c r="M2756" i="8" s="1"/>
  <c r="M2757" i="8" s="1"/>
  <c r="M2758" i="8" s="1"/>
  <c r="M2759" i="8" s="1"/>
  <c r="M2760" i="8" s="1"/>
  <c r="M2761" i="8" s="1"/>
  <c r="M2762" i="8" s="1"/>
  <c r="M2763" i="8" s="1"/>
  <c r="M2764" i="8" s="1"/>
  <c r="M2765" i="8" s="1"/>
  <c r="M2766" i="8" s="1"/>
  <c r="M2767" i="8" s="1"/>
  <c r="M2768" i="8" s="1"/>
  <c r="M2769" i="8" s="1"/>
  <c r="M2770" i="8" s="1"/>
  <c r="M2771" i="8" s="1"/>
  <c r="M2772" i="8" s="1"/>
  <c r="M2773" i="8" s="1"/>
  <c r="M2774" i="8" s="1"/>
  <c r="M2775" i="8" s="1"/>
  <c r="M2776" i="8" s="1"/>
  <c r="M2777" i="8" s="1"/>
  <c r="M2778" i="8" s="1"/>
  <c r="M2779" i="8" s="1"/>
  <c r="M2780" i="8" s="1"/>
  <c r="M2781" i="8" s="1"/>
  <c r="M2782" i="8" s="1"/>
  <c r="M2783" i="8" s="1"/>
  <c r="M2784" i="8" s="1"/>
  <c r="M2785" i="8" s="1"/>
  <c r="M2786" i="8" s="1"/>
  <c r="M2787" i="8" s="1"/>
  <c r="M2788" i="8" s="1"/>
  <c r="M2789" i="8" s="1"/>
  <c r="M2790" i="8" s="1"/>
  <c r="M2791" i="8" s="1"/>
  <c r="M2792" i="8" s="1"/>
  <c r="M2793" i="8" s="1"/>
  <c r="M2794" i="8" s="1"/>
  <c r="M2795" i="8" s="1"/>
  <c r="M2796" i="8" s="1"/>
  <c r="M2797" i="8" s="1"/>
  <c r="M2798" i="8" s="1"/>
  <c r="M2799" i="8" s="1"/>
  <c r="M2800" i="8" s="1"/>
  <c r="M2801" i="8" s="1"/>
  <c r="M2802" i="8" s="1"/>
  <c r="M2803" i="8" s="1"/>
  <c r="M2804" i="8" s="1"/>
  <c r="M2805" i="8" s="1"/>
  <c r="M2806" i="8" s="1"/>
  <c r="M2807" i="8" s="1"/>
  <c r="M2808" i="8" s="1"/>
  <c r="M2809" i="8" s="1"/>
  <c r="M2810" i="8" s="1"/>
  <c r="M2811" i="8" s="1"/>
  <c r="M2812" i="8" s="1"/>
  <c r="M2813" i="8" s="1"/>
  <c r="M2814" i="8" s="1"/>
  <c r="M2815" i="8" s="1"/>
  <c r="M2816" i="8" s="1"/>
  <c r="M2817" i="8" s="1"/>
  <c r="M2818" i="8" s="1"/>
  <c r="M2819" i="8" s="1"/>
  <c r="M2820" i="8" s="1"/>
  <c r="M2821" i="8" s="1"/>
  <c r="M2822" i="8" s="1"/>
  <c r="M2823" i="8" s="1"/>
  <c r="M2824" i="8" s="1"/>
  <c r="M2825" i="8" s="1"/>
  <c r="M2826" i="8" s="1"/>
  <c r="M2827" i="8" s="1"/>
  <c r="M2828" i="8" s="1"/>
  <c r="M2829" i="8" s="1"/>
  <c r="M2830" i="8" s="1"/>
  <c r="M2831" i="8" s="1"/>
  <c r="M2832" i="8" s="1"/>
  <c r="M2833" i="8" s="1"/>
  <c r="M2834" i="8" s="1"/>
  <c r="M2835" i="8" s="1"/>
  <c r="M2836" i="8" s="1"/>
  <c r="M2837" i="8" s="1"/>
  <c r="M2838" i="8" s="1"/>
  <c r="M2839" i="8" s="1"/>
  <c r="M2840" i="8" s="1"/>
  <c r="M2841" i="8" s="1"/>
  <c r="M2842" i="8" s="1"/>
  <c r="M2843" i="8" s="1"/>
  <c r="M2844" i="8" s="1"/>
  <c r="M2845" i="8" s="1"/>
  <c r="M2846" i="8" s="1"/>
  <c r="M2847" i="8" s="1"/>
  <c r="M2848" i="8" s="1"/>
  <c r="M2849" i="8" s="1"/>
  <c r="M2850" i="8" s="1"/>
  <c r="M2851" i="8" s="1"/>
  <c r="M2852" i="8" s="1"/>
  <c r="M2853" i="8" s="1"/>
  <c r="M2854" i="8" s="1"/>
  <c r="M2855" i="8" s="1"/>
  <c r="M2856" i="8" s="1"/>
  <c r="M2857" i="8" s="1"/>
  <c r="M2858" i="8" s="1"/>
  <c r="M2859" i="8" s="1"/>
  <c r="M2860" i="8" s="1"/>
  <c r="M2861" i="8" s="1"/>
  <c r="M2862" i="8" s="1"/>
  <c r="M2863" i="8" s="1"/>
  <c r="M2864" i="8" s="1"/>
  <c r="M2865" i="8" s="1"/>
  <c r="M2866" i="8" s="1"/>
  <c r="M2867" i="8" s="1"/>
  <c r="M2868" i="8" s="1"/>
  <c r="M2869" i="8" s="1"/>
  <c r="M2870" i="8" s="1"/>
  <c r="M2871" i="8" s="1"/>
  <c r="M2872" i="8" s="1"/>
  <c r="M2873" i="8" s="1"/>
  <c r="M2874" i="8" s="1"/>
  <c r="M2875" i="8" s="1"/>
  <c r="M2876" i="8" s="1"/>
  <c r="M2877" i="8" s="1"/>
  <c r="M2878" i="8" s="1"/>
  <c r="M2879" i="8" s="1"/>
  <c r="M2880" i="8" s="1"/>
  <c r="M2881" i="8" s="1"/>
  <c r="M2882" i="8" s="1"/>
  <c r="M2883" i="8" s="1"/>
  <c r="M2884" i="8" s="1"/>
  <c r="M2885" i="8" s="1"/>
  <c r="M2886" i="8" s="1"/>
  <c r="M2887" i="8" s="1"/>
  <c r="M2888" i="8" s="1"/>
  <c r="M2889" i="8" s="1"/>
  <c r="M2890" i="8" s="1"/>
  <c r="M2891" i="8" s="1"/>
  <c r="M2892" i="8" s="1"/>
  <c r="M2893" i="8" s="1"/>
  <c r="M2894" i="8" s="1"/>
  <c r="M2895" i="8" s="1"/>
  <c r="M2896" i="8" s="1"/>
  <c r="M2897" i="8" s="1"/>
  <c r="M2898" i="8" s="1"/>
  <c r="M2899" i="8" s="1"/>
  <c r="M2900" i="8" s="1"/>
  <c r="M2901" i="8" s="1"/>
  <c r="M2902" i="8" s="1"/>
  <c r="M2903" i="8" s="1"/>
  <c r="M2904" i="8" s="1"/>
  <c r="M2905" i="8" s="1"/>
  <c r="M2906" i="8" s="1"/>
  <c r="M2907" i="8" s="1"/>
  <c r="M2908" i="8" s="1"/>
  <c r="M2909" i="8" s="1"/>
  <c r="M2910" i="8" s="1"/>
  <c r="M2911" i="8" s="1"/>
  <c r="M2912" i="8" s="1"/>
  <c r="M2913" i="8" s="1"/>
  <c r="M2914" i="8" s="1"/>
  <c r="M2915" i="8" s="1"/>
  <c r="M2916" i="8" s="1"/>
  <c r="M2917" i="8" s="1"/>
  <c r="M2918" i="8" s="1"/>
  <c r="M2919" i="8" s="1"/>
  <c r="M2920" i="8" s="1"/>
  <c r="M2921" i="8" s="1"/>
  <c r="M2922" i="8" s="1"/>
  <c r="M2923" i="8" s="1"/>
  <c r="M2924" i="8" s="1"/>
  <c r="M2925" i="8" s="1"/>
  <c r="M2926" i="8" s="1"/>
  <c r="M2927" i="8" s="1"/>
  <c r="M2928" i="8" s="1"/>
  <c r="M2929" i="8" s="1"/>
  <c r="M2930" i="8" s="1"/>
  <c r="M2931" i="8" s="1"/>
  <c r="M2932" i="8" s="1"/>
  <c r="M2933" i="8" s="1"/>
  <c r="M2934" i="8" s="1"/>
  <c r="M2935" i="8" s="1"/>
  <c r="M2936" i="8" s="1"/>
  <c r="M2937" i="8" s="1"/>
  <c r="M2938" i="8" s="1"/>
  <c r="M2939" i="8" s="1"/>
  <c r="M2940" i="8" s="1"/>
  <c r="M2941" i="8" s="1"/>
  <c r="M2942" i="8" s="1"/>
  <c r="M2943" i="8" s="1"/>
  <c r="M2944" i="8" s="1"/>
  <c r="M2945" i="8" s="1"/>
  <c r="M2946" i="8" s="1"/>
  <c r="M2947" i="8" s="1"/>
  <c r="M2948" i="8" s="1"/>
  <c r="M2949" i="8" s="1"/>
  <c r="M2950" i="8" s="1"/>
  <c r="M2951" i="8" s="1"/>
  <c r="M2952" i="8" s="1"/>
  <c r="M2953" i="8" s="1"/>
  <c r="M2954" i="8" s="1"/>
  <c r="M2955" i="8" s="1"/>
  <c r="M2956" i="8" s="1"/>
  <c r="M2957" i="8" s="1"/>
  <c r="M2958" i="8" s="1"/>
  <c r="M2959" i="8" s="1"/>
  <c r="M2960" i="8" s="1"/>
  <c r="M2961" i="8" s="1"/>
  <c r="M2962" i="8" s="1"/>
  <c r="M2963" i="8" s="1"/>
  <c r="M2964" i="8" s="1"/>
  <c r="M2965" i="8" s="1"/>
  <c r="M2966" i="8" s="1"/>
  <c r="M2967" i="8" s="1"/>
  <c r="M2968" i="8" s="1"/>
  <c r="M2969" i="8" s="1"/>
  <c r="M2970" i="8" s="1"/>
  <c r="M2971" i="8" s="1"/>
  <c r="M2972" i="8" s="1"/>
  <c r="M2973" i="8" s="1"/>
  <c r="M2974" i="8" s="1"/>
  <c r="M2975" i="8" s="1"/>
  <c r="M2976" i="8" s="1"/>
  <c r="M2977" i="8" s="1"/>
  <c r="M2978" i="8" s="1"/>
  <c r="M2979" i="8" s="1"/>
  <c r="M2980" i="8" s="1"/>
  <c r="M2981" i="8" s="1"/>
  <c r="M2982" i="8" s="1"/>
  <c r="M2983" i="8" s="1"/>
  <c r="M2984" i="8" s="1"/>
  <c r="M2985" i="8" s="1"/>
  <c r="M2986" i="8" s="1"/>
  <c r="M2987" i="8" s="1"/>
  <c r="M2988" i="8" s="1"/>
  <c r="M2989" i="8" s="1"/>
  <c r="M2990" i="8" s="1"/>
  <c r="M2991" i="8" s="1"/>
  <c r="M2992" i="8" s="1"/>
  <c r="M2993" i="8" s="1"/>
  <c r="M2994" i="8" s="1"/>
  <c r="M2995" i="8" s="1"/>
  <c r="M2996" i="8" s="1"/>
  <c r="M2997" i="8" s="1"/>
  <c r="M2998" i="8" s="1"/>
  <c r="M2999" i="8" s="1"/>
  <c r="M3000" i="8" s="1"/>
  <c r="M3001" i="8" s="1"/>
  <c r="M3002" i="8" s="1"/>
  <c r="M3003" i="8" s="1"/>
  <c r="M3004" i="8" s="1"/>
  <c r="M3005" i="8" s="1"/>
  <c r="M3006" i="8" s="1"/>
  <c r="M3007" i="8" s="1"/>
  <c r="M3008" i="8" s="1"/>
  <c r="M3009" i="8" s="1"/>
  <c r="M3010" i="8" s="1"/>
  <c r="M3011" i="8" s="1"/>
  <c r="M3012" i="8" s="1"/>
  <c r="M3013" i="8" s="1"/>
  <c r="M3014" i="8" s="1"/>
  <c r="M3015" i="8" s="1"/>
  <c r="M3016" i="8" s="1"/>
  <c r="M3017" i="8" s="1"/>
  <c r="M3018" i="8" s="1"/>
  <c r="M3019" i="8" s="1"/>
  <c r="M3020" i="8" s="1"/>
  <c r="M3021" i="8" s="1"/>
  <c r="M3022" i="8" s="1"/>
  <c r="M3023" i="8" s="1"/>
  <c r="M3024" i="8" s="1"/>
  <c r="M3025" i="8" s="1"/>
  <c r="M3026" i="8" s="1"/>
  <c r="M3027" i="8" s="1"/>
  <c r="M3028" i="8" s="1"/>
  <c r="M3029" i="8" s="1"/>
  <c r="M3030" i="8" s="1"/>
  <c r="M3031" i="8" s="1"/>
  <c r="M3032" i="8" s="1"/>
  <c r="M3033" i="8" s="1"/>
  <c r="M3034" i="8" s="1"/>
  <c r="M3035" i="8" s="1"/>
  <c r="M3036" i="8" s="1"/>
  <c r="M3037" i="8" s="1"/>
  <c r="M3038" i="8" s="1"/>
  <c r="M3039" i="8" s="1"/>
  <c r="M3040" i="8" s="1"/>
  <c r="M3041" i="8" s="1"/>
  <c r="M3042" i="8" s="1"/>
  <c r="M3043" i="8" s="1"/>
  <c r="M3044" i="8" s="1"/>
  <c r="M3045" i="8" s="1"/>
  <c r="M3046" i="8" s="1"/>
  <c r="M3047" i="8" s="1"/>
  <c r="M3048" i="8" s="1"/>
  <c r="M3049" i="8" s="1"/>
  <c r="M3050" i="8" s="1"/>
  <c r="M3051" i="8" s="1"/>
  <c r="M3052" i="8" s="1"/>
  <c r="M3053" i="8" s="1"/>
  <c r="M3054" i="8" s="1"/>
  <c r="M3055" i="8" s="1"/>
  <c r="M3056" i="8" s="1"/>
  <c r="M3057" i="8" s="1"/>
  <c r="M3058" i="8" s="1"/>
  <c r="M3059" i="8" s="1"/>
  <c r="M3060" i="8" s="1"/>
  <c r="M3061" i="8" s="1"/>
  <c r="M3062" i="8" s="1"/>
  <c r="M3063" i="8" s="1"/>
  <c r="M3064" i="8" s="1"/>
  <c r="M3065" i="8" s="1"/>
  <c r="M3066" i="8" s="1"/>
  <c r="M3067" i="8" s="1"/>
  <c r="M3068" i="8" s="1"/>
  <c r="M3069" i="8" s="1"/>
  <c r="M3070" i="8" s="1"/>
  <c r="M3071" i="8" s="1"/>
  <c r="M3072" i="8" s="1"/>
  <c r="M3073" i="8" s="1"/>
  <c r="M3074" i="8" s="1"/>
  <c r="M3075" i="8" s="1"/>
  <c r="M3076" i="8" s="1"/>
  <c r="M3077" i="8" s="1"/>
  <c r="M3078" i="8" s="1"/>
  <c r="M3079" i="8" s="1"/>
  <c r="M3080" i="8" s="1"/>
  <c r="M3081" i="8" s="1"/>
  <c r="M3082" i="8" s="1"/>
  <c r="M3083" i="8" s="1"/>
  <c r="M3084" i="8" s="1"/>
  <c r="M3085" i="8" s="1"/>
  <c r="M3086" i="8" s="1"/>
  <c r="M3087" i="8" s="1"/>
  <c r="M3088" i="8" s="1"/>
  <c r="M3089" i="8" s="1"/>
  <c r="M3090" i="8" s="1"/>
  <c r="M3091" i="8" s="1"/>
  <c r="M3092" i="8" s="1"/>
  <c r="M3093" i="8" s="1"/>
  <c r="M3094" i="8" s="1"/>
  <c r="M3095" i="8" s="1"/>
  <c r="M3096" i="8" s="1"/>
  <c r="M3097" i="8" s="1"/>
  <c r="M3098" i="8" s="1"/>
  <c r="M3099" i="8" s="1"/>
  <c r="M3100" i="8" s="1"/>
  <c r="M3101" i="8" s="1"/>
  <c r="M3102" i="8" s="1"/>
  <c r="M3103" i="8" s="1"/>
  <c r="M3104" i="8" s="1"/>
  <c r="M3105" i="8" s="1"/>
  <c r="M3106" i="8" s="1"/>
  <c r="M3107" i="8" s="1"/>
  <c r="M3108" i="8" s="1"/>
  <c r="M3109" i="8" s="1"/>
  <c r="M3110" i="8" s="1"/>
  <c r="M3111" i="8" s="1"/>
  <c r="M3112" i="8" s="1"/>
  <c r="M3113" i="8" s="1"/>
  <c r="M3114" i="8" s="1"/>
  <c r="M3115" i="8" s="1"/>
  <c r="M3116" i="8" s="1"/>
  <c r="M3117" i="8" s="1"/>
  <c r="M3118" i="8" s="1"/>
  <c r="M3119" i="8" s="1"/>
  <c r="M3120" i="8" s="1"/>
  <c r="M3121" i="8" s="1"/>
  <c r="M3122" i="8" s="1"/>
  <c r="M3123" i="8" s="1"/>
  <c r="M3124" i="8" s="1"/>
  <c r="M3125" i="8" s="1"/>
  <c r="M3126" i="8" s="1"/>
  <c r="M3127" i="8" s="1"/>
  <c r="M3128" i="8" s="1"/>
  <c r="M3129" i="8" s="1"/>
  <c r="M3130" i="8" s="1"/>
  <c r="M3131" i="8" s="1"/>
  <c r="M3132" i="8" s="1"/>
  <c r="M3133" i="8" s="1"/>
  <c r="M3134" i="8" s="1"/>
  <c r="M3135" i="8" s="1"/>
  <c r="M3136" i="8" s="1"/>
  <c r="M3137" i="8" s="1"/>
  <c r="M3138" i="8" s="1"/>
  <c r="M3139" i="8" s="1"/>
  <c r="M3140" i="8" s="1"/>
  <c r="M3141" i="8" s="1"/>
  <c r="M3142" i="8" s="1"/>
  <c r="M3143" i="8" s="1"/>
  <c r="M3144" i="8" s="1"/>
  <c r="M3145" i="8" s="1"/>
  <c r="M3146" i="8" s="1"/>
  <c r="M3147" i="8" s="1"/>
  <c r="M3148" i="8" s="1"/>
  <c r="M3149" i="8" s="1"/>
  <c r="M3150" i="8" s="1"/>
  <c r="M3151" i="8" s="1"/>
  <c r="M3152" i="8" s="1"/>
  <c r="M3153" i="8" s="1"/>
  <c r="M3154" i="8" s="1"/>
  <c r="M3155" i="8" s="1"/>
  <c r="M3156" i="8" s="1"/>
  <c r="M3157" i="8" s="1"/>
  <c r="M3158" i="8" s="1"/>
  <c r="M3159" i="8" s="1"/>
  <c r="M3160" i="8" s="1"/>
  <c r="M3161" i="8" s="1"/>
  <c r="M3162" i="8" s="1"/>
  <c r="M3163" i="8" s="1"/>
  <c r="M3164" i="8" s="1"/>
  <c r="M3165" i="8" s="1"/>
  <c r="M3166" i="8" s="1"/>
  <c r="M3167" i="8" s="1"/>
  <c r="M3168" i="8" s="1"/>
  <c r="M3169" i="8" s="1"/>
  <c r="M3170" i="8" s="1"/>
  <c r="M3171" i="8" s="1"/>
  <c r="M3172" i="8" s="1"/>
  <c r="M3173" i="8" s="1"/>
  <c r="M3174" i="8" s="1"/>
  <c r="M3175" i="8" s="1"/>
  <c r="M3176" i="8" s="1"/>
  <c r="M3177" i="8" s="1"/>
  <c r="M3178" i="8" s="1"/>
  <c r="M3179" i="8" s="1"/>
  <c r="M3180" i="8" s="1"/>
  <c r="M3181" i="8" s="1"/>
  <c r="M3182" i="8" s="1"/>
  <c r="M3183" i="8" s="1"/>
  <c r="M3184" i="8" s="1"/>
  <c r="M3185" i="8" s="1"/>
  <c r="M3186" i="8" s="1"/>
  <c r="M3187" i="8" s="1"/>
  <c r="M3188" i="8" s="1"/>
  <c r="M3189" i="8" s="1"/>
  <c r="M3190" i="8" s="1"/>
  <c r="M3191" i="8" s="1"/>
  <c r="M3192" i="8" s="1"/>
  <c r="M3193" i="8" s="1"/>
  <c r="M3194" i="8" s="1"/>
  <c r="M3195" i="8" s="1"/>
  <c r="M3196" i="8" s="1"/>
  <c r="M3197" i="8" s="1"/>
  <c r="M3198" i="8" s="1"/>
  <c r="M3199" i="8" s="1"/>
  <c r="M3200" i="8" s="1"/>
  <c r="M3201" i="8" s="1"/>
  <c r="M3202" i="8" s="1"/>
  <c r="M3203" i="8" s="1"/>
  <c r="M3204" i="8" s="1"/>
  <c r="M3205" i="8" s="1"/>
  <c r="M3206" i="8" s="1"/>
  <c r="M3207" i="8" s="1"/>
  <c r="M3208" i="8" s="1"/>
  <c r="M3209" i="8" s="1"/>
  <c r="M3210" i="8" s="1"/>
  <c r="M3211" i="8" s="1"/>
  <c r="M3212" i="8" s="1"/>
  <c r="M3213" i="8" s="1"/>
  <c r="M3214" i="8" s="1"/>
  <c r="M3215" i="8" s="1"/>
  <c r="M3216" i="8" s="1"/>
  <c r="M3217" i="8" s="1"/>
  <c r="M3218" i="8" s="1"/>
  <c r="M3219" i="8" s="1"/>
  <c r="M3220" i="8" s="1"/>
  <c r="M3221" i="8" s="1"/>
  <c r="M3222" i="8" s="1"/>
  <c r="M3223" i="8" s="1"/>
  <c r="M3224" i="8" s="1"/>
  <c r="M3225" i="8" s="1"/>
  <c r="M3226" i="8" s="1"/>
  <c r="M3227" i="8" s="1"/>
  <c r="M3228" i="8" s="1"/>
  <c r="M3229" i="8" s="1"/>
  <c r="M3230" i="8" s="1"/>
  <c r="M3231" i="8" s="1"/>
  <c r="M3232" i="8" s="1"/>
  <c r="M3233" i="8" s="1"/>
  <c r="M3234" i="8" s="1"/>
  <c r="M3235" i="8" s="1"/>
  <c r="M3236" i="8" s="1"/>
  <c r="M3237" i="8" s="1"/>
  <c r="M3238" i="8" s="1"/>
  <c r="M3239" i="8" s="1"/>
  <c r="M3240" i="8" s="1"/>
  <c r="M3241" i="8" s="1"/>
  <c r="M3242" i="8" s="1"/>
  <c r="M3243" i="8" s="1"/>
  <c r="M3244" i="8" s="1"/>
  <c r="M3245" i="8" s="1"/>
  <c r="M3246" i="8" s="1"/>
  <c r="M3247" i="8" s="1"/>
  <c r="M3248" i="8" s="1"/>
  <c r="M3249" i="8" s="1"/>
  <c r="M3250" i="8" s="1"/>
  <c r="M3251" i="8" s="1"/>
  <c r="M3252" i="8" s="1"/>
  <c r="M3253" i="8" s="1"/>
  <c r="M3254" i="8" s="1"/>
  <c r="M3255" i="8" s="1"/>
  <c r="M3256" i="8" s="1"/>
  <c r="M3257" i="8" s="1"/>
  <c r="M3258" i="8" s="1"/>
  <c r="M3259" i="8" s="1"/>
  <c r="M3260" i="8" s="1"/>
  <c r="M3261" i="8" s="1"/>
  <c r="M3262" i="8" s="1"/>
  <c r="M3263" i="8" s="1"/>
  <c r="M3264" i="8" s="1"/>
  <c r="M3265" i="8" s="1"/>
  <c r="M3266" i="8" s="1"/>
  <c r="M3267" i="8" s="1"/>
  <c r="M3268" i="8" s="1"/>
  <c r="M3269" i="8" s="1"/>
  <c r="M3270" i="8" s="1"/>
  <c r="M3271" i="8" s="1"/>
  <c r="M3272" i="8" s="1"/>
  <c r="M3273" i="8" s="1"/>
  <c r="M3274" i="8" s="1"/>
  <c r="M3275" i="8" s="1"/>
  <c r="M3276" i="8" s="1"/>
  <c r="M3277" i="8" s="1"/>
  <c r="M3278" i="8" s="1"/>
  <c r="M3279" i="8" s="1"/>
  <c r="M3280" i="8" s="1"/>
  <c r="M3281" i="8" s="1"/>
  <c r="M3282" i="8" s="1"/>
  <c r="M3283" i="8" s="1"/>
  <c r="M3284" i="8" s="1"/>
  <c r="M3285" i="8" s="1"/>
  <c r="M3286" i="8" s="1"/>
  <c r="M3287" i="8" s="1"/>
  <c r="M3288" i="8" s="1"/>
  <c r="M3289" i="8" s="1"/>
  <c r="M3290" i="8" s="1"/>
  <c r="M3291" i="8" s="1"/>
  <c r="M3292" i="8" s="1"/>
  <c r="M3293" i="8" s="1"/>
  <c r="M3294" i="8" s="1"/>
  <c r="M3295" i="8" s="1"/>
  <c r="M3296" i="8" s="1"/>
  <c r="M3297" i="8" s="1"/>
  <c r="M3298" i="8" s="1"/>
  <c r="M3299" i="8" s="1"/>
  <c r="M3300" i="8" s="1"/>
  <c r="M3301" i="8" s="1"/>
  <c r="M3302" i="8" s="1"/>
  <c r="M3303" i="8" s="1"/>
  <c r="M3304" i="8" s="1"/>
  <c r="M3305" i="8" s="1"/>
  <c r="M3306" i="8" s="1"/>
  <c r="M3307" i="8" s="1"/>
  <c r="M3308" i="8" s="1"/>
  <c r="M3309" i="8" s="1"/>
  <c r="M3310" i="8" s="1"/>
  <c r="M3311" i="8" s="1"/>
  <c r="M3312" i="8" s="1"/>
  <c r="M3313" i="8" s="1"/>
  <c r="M3314" i="8" s="1"/>
  <c r="M3315" i="8" s="1"/>
  <c r="M3316" i="8" s="1"/>
  <c r="M3317" i="8" s="1"/>
  <c r="M3318" i="8" s="1"/>
  <c r="M3319" i="8" s="1"/>
  <c r="M3320" i="8" s="1"/>
  <c r="M3321" i="8" s="1"/>
  <c r="M3322" i="8" s="1"/>
  <c r="M3323" i="8" s="1"/>
  <c r="M3324" i="8" s="1"/>
  <c r="M3325" i="8" s="1"/>
  <c r="M3326" i="8" s="1"/>
  <c r="M3327" i="8" s="1"/>
  <c r="M3328" i="8" s="1"/>
  <c r="M3329" i="8" s="1"/>
  <c r="M3330" i="8" s="1"/>
  <c r="M3331" i="8" s="1"/>
  <c r="M3332" i="8" s="1"/>
  <c r="M3333" i="8" s="1"/>
  <c r="M3334" i="8" s="1"/>
  <c r="M3335" i="8" s="1"/>
  <c r="M3336" i="8" s="1"/>
  <c r="M3337" i="8" s="1"/>
  <c r="M3338" i="8" s="1"/>
  <c r="M3339" i="8" s="1"/>
  <c r="M3340" i="8" s="1"/>
  <c r="M3341" i="8" s="1"/>
  <c r="M3342" i="8" s="1"/>
  <c r="M3343" i="8" s="1"/>
  <c r="M3344" i="8" s="1"/>
  <c r="M3345" i="8" s="1"/>
  <c r="M3346" i="8" s="1"/>
  <c r="M3347" i="8" s="1"/>
  <c r="M3348" i="8" s="1"/>
  <c r="M3349" i="8" s="1"/>
  <c r="M3350" i="8" s="1"/>
  <c r="M3351" i="8" s="1"/>
  <c r="M3352" i="8" s="1"/>
  <c r="M3353" i="8" s="1"/>
  <c r="M3354" i="8" s="1"/>
  <c r="M3355" i="8" s="1"/>
  <c r="M3356" i="8" s="1"/>
  <c r="M3357" i="8" s="1"/>
  <c r="M3358" i="8" s="1"/>
  <c r="M3359" i="8" s="1"/>
  <c r="M3360" i="8" s="1"/>
  <c r="M3361" i="8" s="1"/>
  <c r="M3362" i="8" s="1"/>
  <c r="M3363" i="8" s="1"/>
  <c r="M3364" i="8" s="1"/>
  <c r="M3365" i="8" s="1"/>
  <c r="M3366" i="8" s="1"/>
  <c r="M3367" i="8" s="1"/>
  <c r="M3368" i="8" s="1"/>
  <c r="M3369" i="8" s="1"/>
  <c r="M3370" i="8" s="1"/>
  <c r="M3371" i="8" s="1"/>
  <c r="M3372" i="8" s="1"/>
  <c r="M3373" i="8" s="1"/>
  <c r="M3374" i="8" s="1"/>
  <c r="M3375" i="8" s="1"/>
  <c r="M3376" i="8" s="1"/>
  <c r="M3377" i="8" s="1"/>
  <c r="M3378" i="8" s="1"/>
  <c r="M3379" i="8" s="1"/>
  <c r="M3380" i="8" s="1"/>
  <c r="M3381" i="8" s="1"/>
  <c r="M3382" i="8" s="1"/>
  <c r="M3383" i="8" s="1"/>
  <c r="M3384" i="8" s="1"/>
  <c r="M3385" i="8" s="1"/>
  <c r="M3386" i="8" s="1"/>
  <c r="M3387" i="8" s="1"/>
  <c r="M3388" i="8" s="1"/>
  <c r="M3389" i="8" s="1"/>
  <c r="M3390" i="8" s="1"/>
  <c r="M3391" i="8" s="1"/>
  <c r="M3392" i="8" s="1"/>
  <c r="M3393" i="8" s="1"/>
  <c r="L4" i="8"/>
  <c r="L5" i="8" l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L308" i="8" s="1"/>
  <c r="L309" i="8" s="1"/>
  <c r="L310" i="8" s="1"/>
  <c r="L311" i="8" s="1"/>
  <c r="L312" i="8" s="1"/>
  <c r="L313" i="8" s="1"/>
  <c r="L314" i="8" s="1"/>
  <c r="L315" i="8" s="1"/>
  <c r="L316" i="8" s="1"/>
  <c r="L317" i="8" s="1"/>
  <c r="L318" i="8" s="1"/>
  <c r="L319" i="8" s="1"/>
  <c r="L320" i="8" s="1"/>
  <c r="L321" i="8" s="1"/>
  <c r="L322" i="8" s="1"/>
  <c r="L323" i="8" s="1"/>
  <c r="L324" i="8" s="1"/>
  <c r="L325" i="8" s="1"/>
  <c r="L326" i="8" s="1"/>
  <c r="L327" i="8" s="1"/>
  <c r="L328" i="8" s="1"/>
  <c r="L329" i="8" s="1"/>
  <c r="L330" i="8" s="1"/>
  <c r="L331" i="8" s="1"/>
  <c r="L332" i="8" s="1"/>
  <c r="L333" i="8" s="1"/>
  <c r="L334" i="8" s="1"/>
  <c r="L335" i="8" s="1"/>
  <c r="L336" i="8" s="1"/>
  <c r="L337" i="8" s="1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L353" i="8" s="1"/>
  <c r="L354" i="8" s="1"/>
  <c r="L355" i="8" s="1"/>
  <c r="L356" i="8" s="1"/>
  <c r="L357" i="8" s="1"/>
  <c r="L358" i="8" s="1"/>
  <c r="L359" i="8" s="1"/>
  <c r="L360" i="8" s="1"/>
  <c r="L361" i="8" s="1"/>
  <c r="L362" i="8" s="1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L375" i="8" s="1"/>
  <c r="L376" i="8" s="1"/>
  <c r="L377" i="8" s="1"/>
  <c r="L378" i="8" s="1"/>
  <c r="L379" i="8" s="1"/>
  <c r="L380" i="8" s="1"/>
  <c r="L381" i="8" s="1"/>
  <c r="L382" i="8" s="1"/>
  <c r="L383" i="8" s="1"/>
  <c r="L384" i="8" s="1"/>
  <c r="L385" i="8" s="1"/>
  <c r="L386" i="8" s="1"/>
  <c r="L387" i="8" s="1"/>
  <c r="L388" i="8" s="1"/>
  <c r="L389" i="8" s="1"/>
  <c r="L390" i="8" s="1"/>
  <c r="L391" i="8" s="1"/>
  <c r="L392" i="8" s="1"/>
  <c r="L393" i="8" s="1"/>
  <c r="L394" i="8" s="1"/>
  <c r="L395" i="8" s="1"/>
  <c r="L396" i="8" s="1"/>
  <c r="L397" i="8" s="1"/>
  <c r="L398" i="8" s="1"/>
  <c r="L399" i="8" s="1"/>
  <c r="L400" i="8" s="1"/>
  <c r="L401" i="8" s="1"/>
  <c r="L402" i="8" s="1"/>
  <c r="L403" i="8" s="1"/>
  <c r="L404" i="8" s="1"/>
  <c r="L405" i="8" s="1"/>
  <c r="L406" i="8" s="1"/>
  <c r="L407" i="8" s="1"/>
  <c r="L408" i="8" s="1"/>
  <c r="L409" i="8" s="1"/>
  <c r="L410" i="8" s="1"/>
  <c r="L411" i="8" s="1"/>
  <c r="L412" i="8" s="1"/>
  <c r="L413" i="8" s="1"/>
  <c r="L414" i="8" s="1"/>
  <c r="L415" i="8" s="1"/>
  <c r="L416" i="8" s="1"/>
  <c r="L417" i="8" s="1"/>
  <c r="L418" i="8" s="1"/>
  <c r="L419" i="8" s="1"/>
  <c r="L420" i="8" s="1"/>
  <c r="L421" i="8" s="1"/>
  <c r="L422" i="8" s="1"/>
  <c r="L423" i="8" s="1"/>
  <c r="L424" i="8" s="1"/>
  <c r="L425" i="8" s="1"/>
  <c r="L426" i="8" s="1"/>
  <c r="L427" i="8" s="1"/>
  <c r="L428" i="8" s="1"/>
  <c r="L429" i="8" s="1"/>
  <c r="L430" i="8" s="1"/>
  <c r="L431" i="8" s="1"/>
  <c r="L432" i="8" s="1"/>
  <c r="L433" i="8" s="1"/>
  <c r="L434" i="8" s="1"/>
  <c r="L435" i="8" s="1"/>
  <c r="L436" i="8" s="1"/>
  <c r="L437" i="8" s="1"/>
  <c r="L438" i="8" s="1"/>
  <c r="L439" i="8" s="1"/>
  <c r="L440" i="8" s="1"/>
  <c r="L441" i="8" s="1"/>
  <c r="L442" i="8" s="1"/>
  <c r="L443" i="8" s="1"/>
  <c r="L444" i="8" s="1"/>
  <c r="L445" i="8" s="1"/>
  <c r="L446" i="8" s="1"/>
  <c r="L447" i="8" s="1"/>
  <c r="L448" i="8" s="1"/>
  <c r="L449" i="8" s="1"/>
  <c r="L450" i="8" s="1"/>
  <c r="L451" i="8" s="1"/>
  <c r="L452" i="8" s="1"/>
  <c r="L453" i="8" s="1"/>
  <c r="L454" i="8" s="1"/>
  <c r="L455" i="8" s="1"/>
  <c r="L456" i="8" s="1"/>
  <c r="L457" i="8" s="1"/>
  <c r="L458" i="8" s="1"/>
  <c r="L459" i="8" s="1"/>
  <c r="L460" i="8" s="1"/>
  <c r="L461" i="8" s="1"/>
  <c r="L462" i="8" s="1"/>
  <c r="L463" i="8" s="1"/>
  <c r="L464" i="8" s="1"/>
  <c r="L465" i="8" s="1"/>
  <c r="L466" i="8" s="1"/>
  <c r="L467" i="8" s="1"/>
  <c r="L468" i="8" s="1"/>
  <c r="L469" i="8" s="1"/>
  <c r="L470" i="8" s="1"/>
  <c r="L471" i="8" s="1"/>
  <c r="L472" i="8" s="1"/>
  <c r="L473" i="8" s="1"/>
  <c r="L474" i="8" s="1"/>
  <c r="L475" i="8" s="1"/>
  <c r="L476" i="8" s="1"/>
  <c r="L477" i="8" s="1"/>
  <c r="L478" i="8" s="1"/>
  <c r="L479" i="8" s="1"/>
  <c r="L480" i="8" s="1"/>
  <c r="L481" i="8" s="1"/>
  <c r="L482" i="8" s="1"/>
  <c r="L483" i="8" s="1"/>
  <c r="L484" i="8" s="1"/>
  <c r="L485" i="8" s="1"/>
  <c r="L486" i="8" s="1"/>
  <c r="L487" i="8" s="1"/>
  <c r="L488" i="8" s="1"/>
  <c r="L489" i="8" s="1"/>
  <c r="L490" i="8" s="1"/>
  <c r="L491" i="8" s="1"/>
  <c r="L492" i="8" s="1"/>
  <c r="L493" i="8" s="1"/>
  <c r="L494" i="8" s="1"/>
  <c r="L495" i="8" s="1"/>
  <c r="L496" i="8" s="1"/>
  <c r="L497" i="8" s="1"/>
  <c r="L498" i="8" s="1"/>
  <c r="L499" i="8" s="1"/>
  <c r="L500" i="8" s="1"/>
  <c r="L501" i="8" s="1"/>
  <c r="L502" i="8" s="1"/>
  <c r="L503" i="8" s="1"/>
  <c r="L504" i="8" s="1"/>
  <c r="L505" i="8" s="1"/>
  <c r="L506" i="8" s="1"/>
  <c r="L507" i="8" s="1"/>
  <c r="L508" i="8" s="1"/>
  <c r="L509" i="8" s="1"/>
  <c r="L510" i="8" s="1"/>
  <c r="L511" i="8" s="1"/>
  <c r="L512" i="8" s="1"/>
  <c r="L513" i="8" s="1"/>
  <c r="L514" i="8" s="1"/>
  <c r="L515" i="8" s="1"/>
  <c r="L516" i="8" s="1"/>
  <c r="L517" i="8" s="1"/>
  <c r="L518" i="8" s="1"/>
  <c r="L519" i="8" s="1"/>
  <c r="L520" i="8" s="1"/>
  <c r="L521" i="8" s="1"/>
  <c r="L522" i="8" s="1"/>
  <c r="L523" i="8" s="1"/>
  <c r="L524" i="8" s="1"/>
  <c r="L525" i="8" s="1"/>
  <c r="L526" i="8" s="1"/>
  <c r="L527" i="8" s="1"/>
  <c r="L528" i="8" s="1"/>
  <c r="L529" i="8" s="1"/>
  <c r="L530" i="8" s="1"/>
  <c r="L531" i="8" s="1"/>
  <c r="L532" i="8" s="1"/>
  <c r="L533" i="8" s="1"/>
  <c r="L534" i="8" s="1"/>
  <c r="L535" i="8" s="1"/>
  <c r="L536" i="8" s="1"/>
  <c r="L537" i="8" s="1"/>
  <c r="L538" i="8" s="1"/>
  <c r="L539" i="8" s="1"/>
  <c r="L540" i="8" s="1"/>
  <c r="L541" i="8" s="1"/>
  <c r="L542" i="8" s="1"/>
  <c r="L543" i="8" s="1"/>
  <c r="L544" i="8" s="1"/>
  <c r="L545" i="8" s="1"/>
  <c r="L546" i="8" s="1"/>
  <c r="L547" i="8" s="1"/>
  <c r="L548" i="8" s="1"/>
  <c r="L549" i="8" s="1"/>
  <c r="L550" i="8" s="1"/>
  <c r="L551" i="8" s="1"/>
  <c r="L552" i="8" s="1"/>
  <c r="L553" i="8" s="1"/>
  <c r="L554" i="8" s="1"/>
  <c r="L555" i="8" s="1"/>
  <c r="L556" i="8" s="1"/>
  <c r="L557" i="8" s="1"/>
  <c r="L558" i="8" s="1"/>
  <c r="L559" i="8" s="1"/>
  <c r="L560" i="8" s="1"/>
  <c r="L561" i="8" s="1"/>
  <c r="L562" i="8" s="1"/>
  <c r="L563" i="8" s="1"/>
  <c r="L564" i="8" s="1"/>
  <c r="L565" i="8" s="1"/>
  <c r="L566" i="8" s="1"/>
  <c r="L567" i="8" s="1"/>
  <c r="L568" i="8" s="1"/>
  <c r="L569" i="8" s="1"/>
  <c r="L570" i="8" s="1"/>
  <c r="L571" i="8" s="1"/>
  <c r="L572" i="8" s="1"/>
  <c r="L573" i="8" s="1"/>
  <c r="L574" i="8" s="1"/>
  <c r="L575" i="8" s="1"/>
  <c r="L576" i="8" s="1"/>
  <c r="L577" i="8" s="1"/>
  <c r="L578" i="8" s="1"/>
  <c r="L579" i="8" s="1"/>
  <c r="L580" i="8" s="1"/>
  <c r="L581" i="8" s="1"/>
  <c r="L582" i="8" s="1"/>
  <c r="L583" i="8" s="1"/>
  <c r="L584" i="8" s="1"/>
  <c r="L585" i="8" s="1"/>
  <c r="L586" i="8" s="1"/>
  <c r="L587" i="8" s="1"/>
  <c r="L588" i="8" s="1"/>
  <c r="L589" i="8" s="1"/>
  <c r="L590" i="8" s="1"/>
  <c r="L591" i="8" s="1"/>
  <c r="L592" i="8" s="1"/>
  <c r="L593" i="8" s="1"/>
  <c r="L594" i="8" s="1"/>
  <c r="L595" i="8" s="1"/>
  <c r="L596" i="8" s="1"/>
  <c r="L597" i="8" s="1"/>
  <c r="L598" i="8" s="1"/>
  <c r="L599" i="8" s="1"/>
  <c r="L600" i="8" s="1"/>
  <c r="L601" i="8" s="1"/>
  <c r="L602" i="8" s="1"/>
  <c r="L603" i="8" s="1"/>
  <c r="L604" i="8" s="1"/>
  <c r="L605" i="8" s="1"/>
  <c r="L606" i="8" s="1"/>
  <c r="L607" i="8" s="1"/>
  <c r="L608" i="8" s="1"/>
  <c r="L609" i="8" s="1"/>
  <c r="L610" i="8" s="1"/>
  <c r="L611" i="8" s="1"/>
  <c r="L612" i="8" s="1"/>
  <c r="L613" i="8" s="1"/>
  <c r="L614" i="8" s="1"/>
  <c r="L615" i="8" s="1"/>
  <c r="L616" i="8" s="1"/>
  <c r="L617" i="8" s="1"/>
  <c r="L618" i="8" s="1"/>
  <c r="L619" i="8" s="1"/>
  <c r="L620" i="8" s="1"/>
  <c r="L621" i="8" s="1"/>
  <c r="L622" i="8" s="1"/>
  <c r="L623" i="8" s="1"/>
  <c r="L624" i="8" s="1"/>
  <c r="L625" i="8" s="1"/>
  <c r="L626" i="8" s="1"/>
  <c r="L627" i="8" s="1"/>
  <c r="L628" i="8" s="1"/>
  <c r="L629" i="8" s="1"/>
  <c r="L630" i="8" s="1"/>
  <c r="L631" i="8" s="1"/>
  <c r="L632" i="8" s="1"/>
  <c r="L633" i="8" s="1"/>
  <c r="L634" i="8" s="1"/>
  <c r="L635" i="8" s="1"/>
  <c r="L636" i="8" s="1"/>
  <c r="L637" i="8" s="1"/>
  <c r="L638" i="8" s="1"/>
  <c r="L639" i="8" s="1"/>
  <c r="L640" i="8" s="1"/>
  <c r="L641" i="8" s="1"/>
  <c r="L642" i="8" s="1"/>
  <c r="L643" i="8" s="1"/>
  <c r="L644" i="8" s="1"/>
  <c r="L645" i="8" s="1"/>
  <c r="L646" i="8" s="1"/>
  <c r="L647" i="8" s="1"/>
  <c r="L648" i="8" s="1"/>
  <c r="L649" i="8" s="1"/>
  <c r="L650" i="8" s="1"/>
  <c r="L651" i="8" s="1"/>
  <c r="L652" i="8" s="1"/>
  <c r="L653" i="8" s="1"/>
  <c r="L654" i="8" s="1"/>
  <c r="L655" i="8" s="1"/>
  <c r="L656" i="8" s="1"/>
  <c r="L657" i="8" s="1"/>
  <c r="L658" i="8" s="1"/>
  <c r="L659" i="8" s="1"/>
  <c r="L660" i="8" s="1"/>
  <c r="L661" i="8" s="1"/>
  <c r="L662" i="8" s="1"/>
  <c r="L663" i="8" s="1"/>
  <c r="L664" i="8" s="1"/>
  <c r="L665" i="8" s="1"/>
  <c r="L666" i="8" s="1"/>
  <c r="L667" i="8" s="1"/>
  <c r="L668" i="8" s="1"/>
  <c r="L669" i="8" s="1"/>
  <c r="L670" i="8" s="1"/>
  <c r="L671" i="8" s="1"/>
  <c r="L672" i="8" s="1"/>
  <c r="L673" i="8" s="1"/>
  <c r="L674" i="8" s="1"/>
  <c r="L675" i="8" s="1"/>
  <c r="L676" i="8" s="1"/>
  <c r="L677" i="8" s="1"/>
  <c r="L678" i="8" s="1"/>
  <c r="L679" i="8" s="1"/>
  <c r="L680" i="8" s="1"/>
  <c r="L681" i="8" s="1"/>
  <c r="L682" i="8" s="1"/>
  <c r="L683" i="8" s="1"/>
  <c r="L684" i="8" s="1"/>
  <c r="L685" i="8" s="1"/>
  <c r="L686" i="8" s="1"/>
  <c r="L687" i="8" s="1"/>
  <c r="L688" i="8" s="1"/>
  <c r="L689" i="8" s="1"/>
  <c r="L690" i="8" s="1"/>
  <c r="L691" i="8" s="1"/>
  <c r="L692" i="8" s="1"/>
  <c r="L693" i="8" s="1"/>
  <c r="L694" i="8" s="1"/>
  <c r="L695" i="8" s="1"/>
  <c r="L696" i="8" s="1"/>
  <c r="L697" i="8" s="1"/>
  <c r="L698" i="8" s="1"/>
  <c r="L699" i="8" s="1"/>
  <c r="L700" i="8" s="1"/>
  <c r="L701" i="8" s="1"/>
  <c r="L702" i="8" s="1"/>
  <c r="L703" i="8" s="1"/>
  <c r="L704" i="8" s="1"/>
  <c r="L705" i="8" s="1"/>
  <c r="L706" i="8" s="1"/>
  <c r="L707" i="8" s="1"/>
  <c r="L708" i="8" s="1"/>
  <c r="L709" i="8" s="1"/>
  <c r="L710" i="8" s="1"/>
  <c r="L711" i="8" s="1"/>
  <c r="L712" i="8" s="1"/>
  <c r="L713" i="8" s="1"/>
  <c r="L714" i="8" s="1"/>
  <c r="L715" i="8" s="1"/>
  <c r="L716" i="8" s="1"/>
  <c r="L717" i="8" s="1"/>
  <c r="L718" i="8" s="1"/>
  <c r="L719" i="8" s="1"/>
  <c r="L720" i="8" s="1"/>
  <c r="L721" i="8" s="1"/>
  <c r="L722" i="8" s="1"/>
  <c r="L723" i="8" s="1"/>
  <c r="L724" i="8" s="1"/>
  <c r="L725" i="8" s="1"/>
  <c r="L726" i="8" s="1"/>
  <c r="L727" i="8" s="1"/>
  <c r="L728" i="8" s="1"/>
  <c r="L729" i="8" s="1"/>
  <c r="L730" i="8" s="1"/>
  <c r="L731" i="8" s="1"/>
  <c r="L732" i="8" s="1"/>
  <c r="L733" i="8" s="1"/>
  <c r="L734" i="8" s="1"/>
  <c r="L735" i="8" s="1"/>
  <c r="L736" i="8" s="1"/>
  <c r="L737" i="8" s="1"/>
  <c r="L738" i="8" s="1"/>
  <c r="L739" i="8" s="1"/>
  <c r="L740" i="8" s="1"/>
  <c r="L741" i="8" s="1"/>
  <c r="L742" i="8" s="1"/>
  <c r="L743" i="8" s="1"/>
  <c r="L744" i="8" s="1"/>
  <c r="L745" i="8" s="1"/>
  <c r="L746" i="8" s="1"/>
  <c r="L747" i="8" s="1"/>
  <c r="L748" i="8" s="1"/>
  <c r="L749" i="8" s="1"/>
  <c r="L750" i="8" s="1"/>
  <c r="L751" i="8" s="1"/>
  <c r="L752" i="8" s="1"/>
  <c r="L753" i="8" s="1"/>
  <c r="L754" i="8" s="1"/>
  <c r="L755" i="8" s="1"/>
  <c r="L756" i="8" s="1"/>
  <c r="L757" i="8" s="1"/>
  <c r="L758" i="8" s="1"/>
  <c r="L759" i="8" s="1"/>
  <c r="L760" i="8" s="1"/>
  <c r="L761" i="8" s="1"/>
  <c r="L762" i="8" s="1"/>
  <c r="L763" i="8" s="1"/>
  <c r="L764" i="8" s="1"/>
  <c r="L765" i="8" s="1"/>
  <c r="L766" i="8" s="1"/>
  <c r="L767" i="8" s="1"/>
  <c r="L768" i="8" s="1"/>
  <c r="L769" i="8" s="1"/>
  <c r="L770" i="8" s="1"/>
  <c r="L771" i="8" s="1"/>
  <c r="L772" i="8" s="1"/>
  <c r="L773" i="8" s="1"/>
  <c r="L774" i="8" s="1"/>
  <c r="L775" i="8" s="1"/>
  <c r="L776" i="8" s="1"/>
  <c r="L777" i="8" s="1"/>
  <c r="L778" i="8" s="1"/>
  <c r="L779" i="8" s="1"/>
  <c r="L780" i="8" s="1"/>
  <c r="L781" i="8" s="1"/>
  <c r="L782" i="8" s="1"/>
  <c r="L783" i="8" s="1"/>
  <c r="L784" i="8" s="1"/>
  <c r="L785" i="8" s="1"/>
  <c r="L786" i="8" s="1"/>
  <c r="L787" i="8" s="1"/>
  <c r="L788" i="8" s="1"/>
  <c r="L789" i="8" s="1"/>
  <c r="L790" i="8" s="1"/>
  <c r="L791" i="8" s="1"/>
  <c r="L792" i="8" s="1"/>
  <c r="L793" i="8" s="1"/>
  <c r="L794" i="8" s="1"/>
  <c r="L795" i="8" s="1"/>
  <c r="L796" i="8" s="1"/>
  <c r="L797" i="8" s="1"/>
  <c r="L798" i="8" s="1"/>
  <c r="L799" i="8" s="1"/>
  <c r="L800" i="8" s="1"/>
  <c r="L801" i="8" s="1"/>
  <c r="L802" i="8" s="1"/>
  <c r="L803" i="8" s="1"/>
  <c r="L804" i="8" s="1"/>
  <c r="L805" i="8" s="1"/>
  <c r="L806" i="8" s="1"/>
  <c r="L807" i="8" s="1"/>
  <c r="L808" i="8" s="1"/>
  <c r="L809" i="8" s="1"/>
  <c r="L810" i="8" s="1"/>
  <c r="L811" i="8" s="1"/>
  <c r="L812" i="8" s="1"/>
  <c r="L813" i="8" s="1"/>
  <c r="L814" i="8" s="1"/>
  <c r="L815" i="8" s="1"/>
  <c r="L816" i="8" s="1"/>
  <c r="L817" i="8" s="1"/>
  <c r="L818" i="8" s="1"/>
  <c r="L819" i="8" s="1"/>
  <c r="L820" i="8" s="1"/>
  <c r="L821" i="8" s="1"/>
  <c r="L822" i="8" s="1"/>
  <c r="L823" i="8" s="1"/>
  <c r="L824" i="8" s="1"/>
  <c r="L825" i="8" s="1"/>
  <c r="L826" i="8" s="1"/>
  <c r="L827" i="8" s="1"/>
  <c r="L828" i="8" s="1"/>
  <c r="L829" i="8" s="1"/>
  <c r="L830" i="8" s="1"/>
  <c r="L831" i="8" s="1"/>
  <c r="L832" i="8" s="1"/>
  <c r="L833" i="8" s="1"/>
  <c r="L834" i="8" s="1"/>
  <c r="L835" i="8" s="1"/>
  <c r="L836" i="8" s="1"/>
  <c r="L837" i="8" s="1"/>
  <c r="L838" i="8" s="1"/>
  <c r="L839" i="8" s="1"/>
  <c r="L840" i="8" s="1"/>
  <c r="L841" i="8" s="1"/>
  <c r="L842" i="8" s="1"/>
  <c r="L843" i="8" s="1"/>
  <c r="L844" i="8" s="1"/>
  <c r="L845" i="8" s="1"/>
  <c r="L846" i="8" s="1"/>
  <c r="L847" i="8" s="1"/>
  <c r="L848" i="8" s="1"/>
  <c r="L849" i="8" s="1"/>
  <c r="L850" i="8" s="1"/>
  <c r="L851" i="8" s="1"/>
  <c r="L852" i="8" s="1"/>
  <c r="L853" i="8" s="1"/>
  <c r="L854" i="8" s="1"/>
  <c r="L855" i="8" s="1"/>
  <c r="L856" i="8" s="1"/>
  <c r="L857" i="8" s="1"/>
  <c r="L858" i="8" s="1"/>
  <c r="L859" i="8" s="1"/>
  <c r="L860" i="8" s="1"/>
  <c r="L861" i="8" s="1"/>
  <c r="L862" i="8" s="1"/>
  <c r="L863" i="8" s="1"/>
  <c r="L864" i="8" s="1"/>
  <c r="L865" i="8" s="1"/>
  <c r="L866" i="8" s="1"/>
  <c r="L867" i="8" s="1"/>
  <c r="L868" i="8" s="1"/>
  <c r="L869" i="8" s="1"/>
  <c r="L870" i="8" s="1"/>
  <c r="L871" i="8" s="1"/>
  <c r="L872" i="8" s="1"/>
  <c r="L873" i="8" s="1"/>
  <c r="L874" i="8" s="1"/>
  <c r="L875" i="8" s="1"/>
  <c r="L876" i="8" s="1"/>
  <c r="L877" i="8" s="1"/>
  <c r="L878" i="8" s="1"/>
  <c r="L879" i="8" s="1"/>
  <c r="L880" i="8" s="1"/>
  <c r="L881" i="8" s="1"/>
  <c r="L882" i="8" s="1"/>
  <c r="L883" i="8" s="1"/>
  <c r="L884" i="8" s="1"/>
  <c r="L885" i="8" s="1"/>
  <c r="L886" i="8" s="1"/>
  <c r="L887" i="8" s="1"/>
  <c r="L888" i="8" s="1"/>
  <c r="L889" i="8" s="1"/>
  <c r="L890" i="8" s="1"/>
  <c r="L891" i="8" s="1"/>
  <c r="L892" i="8" s="1"/>
  <c r="L893" i="8" s="1"/>
  <c r="L894" i="8" s="1"/>
  <c r="L895" i="8" s="1"/>
  <c r="L896" i="8" s="1"/>
  <c r="L897" i="8" s="1"/>
  <c r="L898" i="8" s="1"/>
  <c r="L899" i="8" s="1"/>
  <c r="L900" i="8" s="1"/>
  <c r="L901" i="8" s="1"/>
  <c r="L902" i="8" s="1"/>
  <c r="L903" i="8" s="1"/>
  <c r="L904" i="8" s="1"/>
  <c r="L905" i="8" s="1"/>
  <c r="L906" i="8" s="1"/>
  <c r="L907" i="8" s="1"/>
  <c r="L908" i="8" s="1"/>
  <c r="L909" i="8" s="1"/>
  <c r="L910" i="8" s="1"/>
  <c r="L911" i="8" s="1"/>
  <c r="L912" i="8" s="1"/>
  <c r="L913" i="8" s="1"/>
  <c r="L914" i="8" s="1"/>
  <c r="L915" i="8" s="1"/>
  <c r="L916" i="8" s="1"/>
  <c r="L917" i="8" s="1"/>
  <c r="L918" i="8" s="1"/>
  <c r="L919" i="8" s="1"/>
  <c r="L920" i="8" s="1"/>
  <c r="L921" i="8" s="1"/>
  <c r="L922" i="8" s="1"/>
  <c r="L923" i="8" s="1"/>
  <c r="L924" i="8" s="1"/>
  <c r="L925" i="8" s="1"/>
  <c r="L926" i="8" s="1"/>
  <c r="L927" i="8" s="1"/>
  <c r="L928" i="8" s="1"/>
  <c r="L929" i="8" s="1"/>
  <c r="L930" i="8" s="1"/>
  <c r="L931" i="8" s="1"/>
  <c r="L932" i="8" s="1"/>
  <c r="L933" i="8" s="1"/>
  <c r="L934" i="8" s="1"/>
  <c r="L935" i="8" s="1"/>
  <c r="L936" i="8" s="1"/>
  <c r="L937" i="8" s="1"/>
  <c r="L938" i="8" s="1"/>
  <c r="L939" i="8" s="1"/>
  <c r="L940" i="8" s="1"/>
  <c r="L941" i="8" s="1"/>
  <c r="L942" i="8" s="1"/>
  <c r="L943" i="8" s="1"/>
  <c r="L944" i="8" s="1"/>
  <c r="L945" i="8" s="1"/>
  <c r="L946" i="8" s="1"/>
  <c r="L947" i="8" s="1"/>
  <c r="L948" i="8" s="1"/>
  <c r="L949" i="8" s="1"/>
  <c r="L950" i="8" s="1"/>
  <c r="L951" i="8" s="1"/>
  <c r="L952" i="8" s="1"/>
  <c r="L953" i="8" s="1"/>
  <c r="L954" i="8" s="1"/>
  <c r="L955" i="8" s="1"/>
  <c r="L956" i="8" s="1"/>
  <c r="L957" i="8" s="1"/>
  <c r="L958" i="8" s="1"/>
  <c r="L959" i="8" s="1"/>
  <c r="L960" i="8" s="1"/>
  <c r="L961" i="8" s="1"/>
  <c r="L962" i="8" s="1"/>
  <c r="L963" i="8" s="1"/>
  <c r="L964" i="8" s="1"/>
  <c r="L965" i="8" s="1"/>
  <c r="L966" i="8" s="1"/>
  <c r="L967" i="8" s="1"/>
  <c r="L968" i="8" s="1"/>
  <c r="L969" i="8" s="1"/>
  <c r="L970" i="8" s="1"/>
  <c r="L971" i="8" s="1"/>
  <c r="L972" i="8" s="1"/>
  <c r="L973" i="8" s="1"/>
  <c r="L974" i="8" s="1"/>
  <c r="L975" i="8" s="1"/>
  <c r="L976" i="8" s="1"/>
  <c r="L977" i="8" s="1"/>
  <c r="L978" i="8" s="1"/>
  <c r="L979" i="8" s="1"/>
  <c r="L980" i="8" s="1"/>
  <c r="L981" i="8" s="1"/>
  <c r="L982" i="8" s="1"/>
  <c r="L983" i="8" s="1"/>
  <c r="L984" i="8" s="1"/>
  <c r="L985" i="8" s="1"/>
  <c r="L986" i="8" s="1"/>
  <c r="L987" i="8" s="1"/>
  <c r="L988" i="8" s="1"/>
  <c r="L989" i="8" s="1"/>
  <c r="L990" i="8" s="1"/>
  <c r="L991" i="8" s="1"/>
  <c r="L992" i="8" s="1"/>
  <c r="L993" i="8" s="1"/>
  <c r="L994" i="8" s="1"/>
  <c r="L995" i="8" s="1"/>
  <c r="L996" i="8" s="1"/>
  <c r="L997" i="8" s="1"/>
  <c r="L998" i="8" s="1"/>
  <c r="L999" i="8" s="1"/>
  <c r="L1000" i="8" s="1"/>
  <c r="L1001" i="8" s="1"/>
  <c r="L1002" i="8" s="1"/>
  <c r="L1003" i="8" s="1"/>
  <c r="L1004" i="8" s="1"/>
  <c r="L1005" i="8" s="1"/>
  <c r="L1006" i="8" s="1"/>
  <c r="L1007" i="8" s="1"/>
  <c r="L1008" i="8" s="1"/>
  <c r="L1009" i="8" s="1"/>
  <c r="L1010" i="8" s="1"/>
  <c r="L1011" i="8" s="1"/>
  <c r="L1012" i="8" s="1"/>
  <c r="L1013" i="8" s="1"/>
  <c r="L1014" i="8" s="1"/>
  <c r="L1015" i="8" s="1"/>
  <c r="L1016" i="8" s="1"/>
  <c r="L1017" i="8" s="1"/>
  <c r="L1018" i="8" s="1"/>
  <c r="L1019" i="8" s="1"/>
  <c r="L1020" i="8" s="1"/>
  <c r="L1021" i="8" s="1"/>
  <c r="L1022" i="8" s="1"/>
  <c r="L1023" i="8" s="1"/>
  <c r="L1024" i="8" s="1"/>
  <c r="L1025" i="8" s="1"/>
  <c r="L1026" i="8" s="1"/>
  <c r="L1027" i="8" s="1"/>
  <c r="L1028" i="8" s="1"/>
  <c r="L1029" i="8" s="1"/>
  <c r="L1030" i="8" s="1"/>
  <c r="L1031" i="8" s="1"/>
  <c r="L1032" i="8" s="1"/>
  <c r="L1033" i="8" s="1"/>
  <c r="L1034" i="8" s="1"/>
  <c r="L1035" i="8" s="1"/>
  <c r="L1036" i="8" s="1"/>
  <c r="L1037" i="8" s="1"/>
  <c r="L1038" i="8" s="1"/>
  <c r="L1039" i="8" s="1"/>
  <c r="L1040" i="8" s="1"/>
  <c r="L1041" i="8" s="1"/>
  <c r="L1042" i="8" s="1"/>
  <c r="L1043" i="8" s="1"/>
  <c r="L1044" i="8" s="1"/>
  <c r="L1045" i="8" s="1"/>
  <c r="L1046" i="8" s="1"/>
  <c r="L1047" i="8" s="1"/>
  <c r="L1048" i="8" s="1"/>
  <c r="L1049" i="8" s="1"/>
  <c r="L1050" i="8" s="1"/>
  <c r="L1051" i="8" s="1"/>
  <c r="L1052" i="8" s="1"/>
  <c r="L1053" i="8" s="1"/>
  <c r="L1054" i="8" s="1"/>
  <c r="L1055" i="8" s="1"/>
  <c r="L1056" i="8" s="1"/>
  <c r="L1057" i="8" s="1"/>
  <c r="L1058" i="8" s="1"/>
  <c r="L1059" i="8" s="1"/>
  <c r="L1060" i="8" s="1"/>
  <c r="L1061" i="8" s="1"/>
  <c r="L1062" i="8" s="1"/>
  <c r="L1063" i="8" s="1"/>
  <c r="L1064" i="8" s="1"/>
  <c r="L1065" i="8" s="1"/>
  <c r="L1066" i="8" s="1"/>
  <c r="L1067" i="8" s="1"/>
  <c r="L1068" i="8" s="1"/>
  <c r="L1069" i="8" s="1"/>
  <c r="L1070" i="8" s="1"/>
  <c r="L1071" i="8" s="1"/>
  <c r="L1072" i="8" s="1"/>
  <c r="L1073" i="8" s="1"/>
  <c r="L1074" i="8" s="1"/>
  <c r="L1075" i="8" s="1"/>
  <c r="L1076" i="8" s="1"/>
  <c r="L1077" i="8" s="1"/>
  <c r="L1078" i="8" s="1"/>
  <c r="L1079" i="8" s="1"/>
  <c r="L1080" i="8" s="1"/>
  <c r="L1081" i="8" s="1"/>
  <c r="L1082" i="8" s="1"/>
  <c r="L1083" i="8" s="1"/>
  <c r="L1084" i="8" s="1"/>
  <c r="L1085" i="8" s="1"/>
  <c r="L1086" i="8" s="1"/>
  <c r="L1087" i="8" s="1"/>
  <c r="L1088" i="8" s="1"/>
  <c r="L1089" i="8" s="1"/>
  <c r="L1090" i="8" s="1"/>
  <c r="L1091" i="8" s="1"/>
  <c r="L1092" i="8" s="1"/>
  <c r="L1093" i="8" s="1"/>
  <c r="L1094" i="8" s="1"/>
  <c r="L1095" i="8" s="1"/>
  <c r="L1096" i="8" s="1"/>
  <c r="L1097" i="8" s="1"/>
  <c r="L1098" i="8" s="1"/>
  <c r="L1099" i="8" s="1"/>
  <c r="L1100" i="8" s="1"/>
  <c r="L1101" i="8" s="1"/>
  <c r="L1102" i="8" s="1"/>
  <c r="L1103" i="8" s="1"/>
  <c r="L1104" i="8" s="1"/>
  <c r="L1105" i="8" s="1"/>
  <c r="L1106" i="8" s="1"/>
  <c r="L1107" i="8" s="1"/>
  <c r="L1108" i="8" s="1"/>
  <c r="L1109" i="8" s="1"/>
  <c r="L1110" i="8" s="1"/>
  <c r="L1111" i="8" s="1"/>
  <c r="L1112" i="8" s="1"/>
  <c r="L1113" i="8" s="1"/>
  <c r="L1114" i="8" s="1"/>
  <c r="L1115" i="8" s="1"/>
  <c r="L1116" i="8" s="1"/>
  <c r="L1117" i="8" s="1"/>
  <c r="L1118" i="8" s="1"/>
  <c r="L1119" i="8" s="1"/>
  <c r="L1120" i="8" s="1"/>
  <c r="L1121" i="8" s="1"/>
  <c r="L1122" i="8" s="1"/>
  <c r="L1123" i="8" s="1"/>
  <c r="L1124" i="8" s="1"/>
  <c r="L1125" i="8" s="1"/>
  <c r="L1126" i="8" s="1"/>
  <c r="L1127" i="8" s="1"/>
  <c r="L1128" i="8" s="1"/>
  <c r="L1129" i="8" s="1"/>
  <c r="L1130" i="8" s="1"/>
  <c r="L1131" i="8" s="1"/>
  <c r="L1132" i="8" s="1"/>
  <c r="L1133" i="8" s="1"/>
  <c r="L1134" i="8" s="1"/>
  <c r="L1135" i="8" s="1"/>
  <c r="L1136" i="8" s="1"/>
  <c r="L1137" i="8" s="1"/>
  <c r="L1138" i="8" s="1"/>
  <c r="L1139" i="8" s="1"/>
  <c r="L1140" i="8" s="1"/>
  <c r="L1141" i="8" s="1"/>
  <c r="L1142" i="8" s="1"/>
  <c r="L1143" i="8" s="1"/>
  <c r="L1144" i="8" s="1"/>
  <c r="L1145" i="8" s="1"/>
  <c r="L1146" i="8" s="1"/>
  <c r="L1147" i="8" s="1"/>
  <c r="L1148" i="8" s="1"/>
  <c r="L1149" i="8" s="1"/>
  <c r="L1150" i="8" s="1"/>
  <c r="L1151" i="8" s="1"/>
  <c r="L1152" i="8" s="1"/>
  <c r="L1153" i="8" s="1"/>
  <c r="L1154" i="8" s="1"/>
  <c r="L1155" i="8" s="1"/>
  <c r="L1156" i="8" s="1"/>
  <c r="L1157" i="8" s="1"/>
  <c r="L1158" i="8" s="1"/>
  <c r="L1159" i="8" s="1"/>
  <c r="L1160" i="8" s="1"/>
  <c r="L1161" i="8" s="1"/>
  <c r="L1162" i="8" s="1"/>
  <c r="L1163" i="8" s="1"/>
  <c r="L1164" i="8" s="1"/>
  <c r="L1165" i="8" s="1"/>
  <c r="L1166" i="8" s="1"/>
  <c r="L1167" i="8" s="1"/>
  <c r="L1168" i="8" s="1"/>
  <c r="L1169" i="8" s="1"/>
  <c r="L1170" i="8" s="1"/>
  <c r="L1171" i="8" s="1"/>
  <c r="L1172" i="8" s="1"/>
  <c r="L1173" i="8" s="1"/>
  <c r="L1174" i="8" s="1"/>
  <c r="L1175" i="8" s="1"/>
  <c r="L1176" i="8" s="1"/>
  <c r="L1177" i="8" s="1"/>
  <c r="L1178" i="8" s="1"/>
  <c r="L1179" i="8" s="1"/>
  <c r="L1180" i="8" s="1"/>
  <c r="L1181" i="8" s="1"/>
  <c r="L1182" i="8" s="1"/>
  <c r="L1183" i="8" s="1"/>
  <c r="L1184" i="8" s="1"/>
  <c r="L1185" i="8" s="1"/>
  <c r="L1186" i="8" s="1"/>
  <c r="L1187" i="8" s="1"/>
  <c r="L1188" i="8" s="1"/>
  <c r="L1189" i="8" s="1"/>
  <c r="L1190" i="8" s="1"/>
  <c r="L1191" i="8" s="1"/>
  <c r="L1192" i="8" s="1"/>
  <c r="L1193" i="8" s="1"/>
  <c r="L1194" i="8" s="1"/>
  <c r="L1195" i="8" s="1"/>
  <c r="L1196" i="8" s="1"/>
  <c r="L1197" i="8" s="1"/>
  <c r="L1198" i="8" s="1"/>
  <c r="L1199" i="8" s="1"/>
  <c r="L1200" i="8" s="1"/>
  <c r="L1201" i="8" s="1"/>
  <c r="L1202" i="8" s="1"/>
  <c r="L1203" i="8" s="1"/>
  <c r="L1204" i="8" s="1"/>
  <c r="L1205" i="8" s="1"/>
  <c r="L1206" i="8" s="1"/>
  <c r="L1207" i="8" s="1"/>
  <c r="L1208" i="8" s="1"/>
  <c r="L1209" i="8" s="1"/>
  <c r="L1210" i="8" s="1"/>
  <c r="L1211" i="8" s="1"/>
  <c r="L1212" i="8" s="1"/>
  <c r="L1213" i="8" s="1"/>
  <c r="L1214" i="8" s="1"/>
  <c r="L1215" i="8" s="1"/>
  <c r="L1216" i="8" s="1"/>
  <c r="L1217" i="8" s="1"/>
  <c r="L1218" i="8" s="1"/>
  <c r="L1219" i="8" s="1"/>
  <c r="L1220" i="8" s="1"/>
  <c r="L1221" i="8" s="1"/>
  <c r="L1222" i="8" s="1"/>
  <c r="L1223" i="8" s="1"/>
  <c r="L1224" i="8" s="1"/>
  <c r="L1225" i="8" s="1"/>
  <c r="L1226" i="8" s="1"/>
  <c r="L1227" i="8" s="1"/>
  <c r="L1228" i="8" s="1"/>
  <c r="L1229" i="8" s="1"/>
  <c r="L1230" i="8" s="1"/>
  <c r="L1231" i="8" s="1"/>
  <c r="L1232" i="8" s="1"/>
  <c r="L1233" i="8" s="1"/>
  <c r="L1234" i="8" s="1"/>
  <c r="L1235" i="8" s="1"/>
  <c r="L1236" i="8" s="1"/>
  <c r="L1237" i="8" s="1"/>
  <c r="L1238" i="8" s="1"/>
  <c r="L1239" i="8" s="1"/>
  <c r="L1240" i="8" s="1"/>
  <c r="L1241" i="8" s="1"/>
  <c r="L1242" i="8" s="1"/>
  <c r="L1243" i="8" s="1"/>
  <c r="L1244" i="8" s="1"/>
  <c r="L1245" i="8" s="1"/>
  <c r="L1246" i="8" s="1"/>
  <c r="L1247" i="8" s="1"/>
  <c r="L1248" i="8" s="1"/>
  <c r="L1249" i="8" s="1"/>
  <c r="L1250" i="8" s="1"/>
  <c r="L1251" i="8" s="1"/>
  <c r="L1252" i="8" s="1"/>
  <c r="L1253" i="8" s="1"/>
  <c r="L1254" i="8" s="1"/>
  <c r="L1255" i="8" s="1"/>
  <c r="L1256" i="8" s="1"/>
  <c r="L1257" i="8" s="1"/>
  <c r="L1258" i="8" s="1"/>
  <c r="L1259" i="8" s="1"/>
  <c r="L1260" i="8" s="1"/>
  <c r="L1261" i="8" s="1"/>
  <c r="L1262" i="8" s="1"/>
  <c r="L1263" i="8" s="1"/>
  <c r="L1264" i="8" s="1"/>
  <c r="L1265" i="8" s="1"/>
  <c r="L1266" i="8" s="1"/>
  <c r="L1267" i="8" s="1"/>
  <c r="L1268" i="8" s="1"/>
  <c r="L1269" i="8" s="1"/>
  <c r="L1270" i="8" s="1"/>
  <c r="L1271" i="8" s="1"/>
  <c r="L1272" i="8" s="1"/>
  <c r="L1273" i="8" s="1"/>
  <c r="L1274" i="8" s="1"/>
  <c r="L1275" i="8" s="1"/>
  <c r="L1276" i="8" s="1"/>
  <c r="L1277" i="8" s="1"/>
  <c r="L1278" i="8" s="1"/>
  <c r="L1279" i="8" s="1"/>
  <c r="L1280" i="8" s="1"/>
  <c r="L1281" i="8" s="1"/>
  <c r="L1282" i="8" s="1"/>
  <c r="L1283" i="8" s="1"/>
  <c r="L1284" i="8" s="1"/>
  <c r="L1285" i="8" s="1"/>
  <c r="L1286" i="8" s="1"/>
  <c r="L1287" i="8" s="1"/>
  <c r="L1288" i="8" s="1"/>
  <c r="L1289" i="8" s="1"/>
  <c r="L1290" i="8" s="1"/>
  <c r="L1291" i="8" s="1"/>
  <c r="L1292" i="8" s="1"/>
  <c r="L1293" i="8" s="1"/>
  <c r="L1294" i="8" s="1"/>
  <c r="L1295" i="8" s="1"/>
  <c r="L1296" i="8" s="1"/>
  <c r="L1297" i="8" s="1"/>
  <c r="L1298" i="8" s="1"/>
  <c r="L1299" i="8" s="1"/>
  <c r="L1300" i="8" s="1"/>
  <c r="L1301" i="8" s="1"/>
  <c r="L1302" i="8" s="1"/>
  <c r="L1303" i="8" s="1"/>
  <c r="L1304" i="8" s="1"/>
  <c r="L1305" i="8" s="1"/>
  <c r="L1306" i="8" s="1"/>
  <c r="L1307" i="8" s="1"/>
  <c r="L1308" i="8" s="1"/>
  <c r="L1309" i="8" s="1"/>
  <c r="L1310" i="8" s="1"/>
  <c r="L1311" i="8" s="1"/>
  <c r="L1312" i="8" s="1"/>
  <c r="L1313" i="8" s="1"/>
  <c r="L1314" i="8" s="1"/>
  <c r="L1315" i="8" s="1"/>
  <c r="L1316" i="8" s="1"/>
  <c r="L1317" i="8" s="1"/>
  <c r="L1318" i="8" s="1"/>
  <c r="L1319" i="8" s="1"/>
  <c r="L1320" i="8" s="1"/>
  <c r="L1321" i="8" s="1"/>
  <c r="L1322" i="8" s="1"/>
  <c r="L1323" i="8" s="1"/>
  <c r="L1324" i="8" s="1"/>
  <c r="L1325" i="8" s="1"/>
  <c r="L1326" i="8" s="1"/>
  <c r="L1327" i="8" s="1"/>
  <c r="L1328" i="8" s="1"/>
  <c r="L1329" i="8" s="1"/>
  <c r="L1330" i="8" s="1"/>
  <c r="L1331" i="8" s="1"/>
  <c r="L1332" i="8" s="1"/>
  <c r="L1333" i="8" s="1"/>
  <c r="L1334" i="8" s="1"/>
  <c r="L1335" i="8" s="1"/>
  <c r="L1336" i="8" s="1"/>
  <c r="L1337" i="8" s="1"/>
  <c r="L1338" i="8" s="1"/>
  <c r="L1339" i="8" s="1"/>
  <c r="L1340" i="8" s="1"/>
  <c r="L1341" i="8" s="1"/>
  <c r="L1342" i="8" s="1"/>
  <c r="L1343" i="8" s="1"/>
  <c r="L1344" i="8" s="1"/>
  <c r="L1345" i="8" s="1"/>
  <c r="L1346" i="8" s="1"/>
  <c r="L1347" i="8" s="1"/>
  <c r="L1348" i="8" s="1"/>
  <c r="L1349" i="8" s="1"/>
  <c r="L1350" i="8" s="1"/>
  <c r="L1351" i="8" s="1"/>
  <c r="L1352" i="8" s="1"/>
  <c r="L1353" i="8" s="1"/>
  <c r="L1354" i="8" s="1"/>
  <c r="L1355" i="8" s="1"/>
  <c r="L1356" i="8" s="1"/>
  <c r="L1357" i="8" s="1"/>
  <c r="L1358" i="8" s="1"/>
  <c r="L1359" i="8" s="1"/>
  <c r="L1360" i="8" s="1"/>
  <c r="L1361" i="8" s="1"/>
  <c r="L1362" i="8" s="1"/>
  <c r="L1363" i="8" s="1"/>
  <c r="L1364" i="8" s="1"/>
  <c r="L1365" i="8" s="1"/>
  <c r="L1366" i="8" s="1"/>
  <c r="L1367" i="8" s="1"/>
  <c r="L1368" i="8" s="1"/>
  <c r="L1369" i="8" s="1"/>
  <c r="L1370" i="8" s="1"/>
  <c r="L1371" i="8" s="1"/>
  <c r="L1372" i="8" s="1"/>
  <c r="L1373" i="8" s="1"/>
  <c r="L1374" i="8" s="1"/>
  <c r="L1375" i="8" s="1"/>
  <c r="L1376" i="8" s="1"/>
  <c r="L1377" i="8" s="1"/>
  <c r="L1378" i="8" s="1"/>
  <c r="L1379" i="8" s="1"/>
  <c r="L1380" i="8" s="1"/>
  <c r="L1381" i="8" s="1"/>
  <c r="L1382" i="8" s="1"/>
  <c r="L1383" i="8" s="1"/>
  <c r="L1384" i="8" s="1"/>
  <c r="L1385" i="8" s="1"/>
  <c r="L1386" i="8" s="1"/>
  <c r="L1387" i="8" s="1"/>
  <c r="L1388" i="8" s="1"/>
  <c r="L1389" i="8" s="1"/>
  <c r="L1390" i="8" s="1"/>
  <c r="L1391" i="8" s="1"/>
  <c r="L1392" i="8" s="1"/>
  <c r="L1393" i="8" s="1"/>
  <c r="L1394" i="8" s="1"/>
  <c r="L1395" i="8" s="1"/>
  <c r="L1396" i="8" s="1"/>
  <c r="L1397" i="8" s="1"/>
  <c r="L1398" i="8" s="1"/>
  <c r="L1399" i="8" s="1"/>
  <c r="L1400" i="8" s="1"/>
  <c r="L1401" i="8" s="1"/>
  <c r="L1402" i="8" s="1"/>
  <c r="L1403" i="8" s="1"/>
  <c r="L1404" i="8" s="1"/>
  <c r="L1405" i="8" s="1"/>
  <c r="L1406" i="8" s="1"/>
  <c r="L1407" i="8" s="1"/>
  <c r="L1408" i="8" s="1"/>
  <c r="L1409" i="8" s="1"/>
  <c r="L1410" i="8" s="1"/>
  <c r="L1411" i="8" s="1"/>
  <c r="L1412" i="8" s="1"/>
  <c r="L1413" i="8" s="1"/>
  <c r="L1414" i="8" s="1"/>
  <c r="L1415" i="8" s="1"/>
  <c r="L1416" i="8" s="1"/>
  <c r="L1417" i="8" s="1"/>
  <c r="L1418" i="8" s="1"/>
  <c r="L1419" i="8" s="1"/>
  <c r="L1420" i="8" s="1"/>
  <c r="L1421" i="8" s="1"/>
  <c r="L1422" i="8" s="1"/>
  <c r="L1423" i="8" s="1"/>
  <c r="L1424" i="8" s="1"/>
  <c r="L1425" i="8" s="1"/>
  <c r="L1426" i="8" s="1"/>
  <c r="L1427" i="8" s="1"/>
  <c r="L1428" i="8" s="1"/>
  <c r="L1429" i="8" s="1"/>
  <c r="L1430" i="8" s="1"/>
  <c r="L1431" i="8" s="1"/>
  <c r="L1432" i="8" s="1"/>
  <c r="L1433" i="8" s="1"/>
  <c r="L1434" i="8" s="1"/>
  <c r="L1435" i="8" s="1"/>
  <c r="L1436" i="8" s="1"/>
  <c r="L1437" i="8" s="1"/>
  <c r="L1438" i="8" s="1"/>
  <c r="L1439" i="8" s="1"/>
  <c r="L1440" i="8" s="1"/>
  <c r="L1441" i="8" s="1"/>
  <c r="L1442" i="8" s="1"/>
  <c r="L1443" i="8" s="1"/>
  <c r="L1444" i="8" s="1"/>
  <c r="L1445" i="8" s="1"/>
  <c r="L1446" i="8" s="1"/>
  <c r="L1447" i="8" s="1"/>
  <c r="L1448" i="8" s="1"/>
  <c r="L1449" i="8" s="1"/>
  <c r="L1450" i="8" s="1"/>
  <c r="L1451" i="8" s="1"/>
  <c r="L1452" i="8" s="1"/>
  <c r="L1453" i="8" s="1"/>
  <c r="L1454" i="8" s="1"/>
  <c r="L1455" i="8" s="1"/>
  <c r="L1456" i="8" s="1"/>
  <c r="L1457" i="8" s="1"/>
  <c r="L1458" i="8" s="1"/>
  <c r="L1459" i="8" s="1"/>
  <c r="L1460" i="8" s="1"/>
  <c r="L1461" i="8" s="1"/>
  <c r="L1462" i="8" s="1"/>
  <c r="L1463" i="8" s="1"/>
  <c r="L1464" i="8" s="1"/>
  <c r="L1465" i="8" s="1"/>
  <c r="L1466" i="8" s="1"/>
  <c r="L1467" i="8" s="1"/>
  <c r="L1468" i="8" s="1"/>
  <c r="L1469" i="8" s="1"/>
  <c r="L1470" i="8" s="1"/>
  <c r="L1471" i="8" s="1"/>
  <c r="L1472" i="8" s="1"/>
  <c r="L1473" i="8" s="1"/>
  <c r="L1474" i="8" s="1"/>
  <c r="L1475" i="8" s="1"/>
  <c r="L1476" i="8" s="1"/>
  <c r="L1477" i="8" s="1"/>
  <c r="L1478" i="8" s="1"/>
  <c r="L1479" i="8" s="1"/>
  <c r="L1480" i="8" s="1"/>
  <c r="L1481" i="8" s="1"/>
  <c r="L1482" i="8" s="1"/>
  <c r="L1483" i="8" s="1"/>
  <c r="L1484" i="8" s="1"/>
  <c r="L1485" i="8" s="1"/>
  <c r="L1486" i="8" s="1"/>
  <c r="L1487" i="8" s="1"/>
  <c r="L1488" i="8" s="1"/>
  <c r="L1489" i="8" s="1"/>
  <c r="L1490" i="8" s="1"/>
  <c r="L1491" i="8" s="1"/>
  <c r="L1492" i="8" s="1"/>
  <c r="L1493" i="8" s="1"/>
  <c r="L1494" i="8" s="1"/>
  <c r="L1495" i="8" s="1"/>
  <c r="L1496" i="8" s="1"/>
  <c r="L1497" i="8" s="1"/>
  <c r="L1498" i="8" s="1"/>
  <c r="L1499" i="8" s="1"/>
  <c r="L1500" i="8" s="1"/>
  <c r="L1501" i="8" s="1"/>
  <c r="L1502" i="8" s="1"/>
  <c r="L1503" i="8" s="1"/>
  <c r="L1504" i="8" s="1"/>
  <c r="L1505" i="8" s="1"/>
  <c r="L1506" i="8" s="1"/>
  <c r="L1507" i="8" s="1"/>
  <c r="L1508" i="8" s="1"/>
  <c r="L1509" i="8" s="1"/>
  <c r="L1510" i="8" s="1"/>
  <c r="L1511" i="8" s="1"/>
  <c r="L1512" i="8" s="1"/>
  <c r="L1513" i="8" s="1"/>
  <c r="L1514" i="8" s="1"/>
  <c r="L1515" i="8" s="1"/>
  <c r="L1516" i="8" s="1"/>
  <c r="L1517" i="8" s="1"/>
  <c r="L1518" i="8" s="1"/>
  <c r="L1519" i="8" s="1"/>
  <c r="L1520" i="8" s="1"/>
  <c r="L1521" i="8" s="1"/>
  <c r="L1522" i="8" s="1"/>
  <c r="L1523" i="8" s="1"/>
  <c r="L1524" i="8" s="1"/>
  <c r="L1525" i="8" s="1"/>
  <c r="L1526" i="8" s="1"/>
  <c r="L1527" i="8" s="1"/>
  <c r="L1528" i="8" s="1"/>
  <c r="L1529" i="8" s="1"/>
  <c r="L1530" i="8" s="1"/>
  <c r="L1531" i="8" s="1"/>
  <c r="L1532" i="8" s="1"/>
  <c r="L1533" i="8" s="1"/>
  <c r="L1534" i="8" s="1"/>
  <c r="L1535" i="8" s="1"/>
  <c r="L1536" i="8" s="1"/>
  <c r="L1537" i="8" s="1"/>
  <c r="L1538" i="8" s="1"/>
  <c r="L1539" i="8" s="1"/>
  <c r="L1540" i="8" s="1"/>
  <c r="L1541" i="8" s="1"/>
  <c r="L1542" i="8" s="1"/>
  <c r="L1543" i="8" s="1"/>
  <c r="L1544" i="8" s="1"/>
  <c r="L1545" i="8" s="1"/>
  <c r="L1546" i="8" s="1"/>
  <c r="L1547" i="8" s="1"/>
  <c r="L1548" i="8" s="1"/>
  <c r="L1549" i="8" s="1"/>
  <c r="L1550" i="8" s="1"/>
  <c r="L1551" i="8" s="1"/>
  <c r="L1552" i="8" s="1"/>
  <c r="L1553" i="8" s="1"/>
  <c r="L1554" i="8" s="1"/>
  <c r="L1555" i="8" s="1"/>
  <c r="L1556" i="8" s="1"/>
  <c r="L1557" i="8" s="1"/>
  <c r="L1558" i="8" s="1"/>
  <c r="L1559" i="8" s="1"/>
  <c r="L1560" i="8" s="1"/>
  <c r="L1561" i="8" s="1"/>
  <c r="L1562" i="8" s="1"/>
  <c r="L1563" i="8" s="1"/>
  <c r="L1564" i="8" s="1"/>
  <c r="L1565" i="8" s="1"/>
  <c r="L1566" i="8" s="1"/>
  <c r="L1567" i="8" s="1"/>
  <c r="L1568" i="8" s="1"/>
  <c r="L1569" i="8" s="1"/>
  <c r="L1570" i="8" s="1"/>
  <c r="L1571" i="8" s="1"/>
  <c r="L1572" i="8" s="1"/>
  <c r="L1573" i="8" s="1"/>
  <c r="L1574" i="8" s="1"/>
  <c r="L1575" i="8" s="1"/>
  <c r="L1576" i="8" s="1"/>
  <c r="L1577" i="8" s="1"/>
  <c r="L1578" i="8" s="1"/>
  <c r="L1579" i="8" s="1"/>
  <c r="L1580" i="8" s="1"/>
  <c r="L1581" i="8" s="1"/>
  <c r="L1582" i="8" s="1"/>
  <c r="L1583" i="8" s="1"/>
  <c r="L1584" i="8" s="1"/>
  <c r="L1585" i="8" s="1"/>
  <c r="L1586" i="8" s="1"/>
  <c r="L1587" i="8" s="1"/>
  <c r="L1588" i="8" s="1"/>
  <c r="L1589" i="8" s="1"/>
  <c r="L1590" i="8" s="1"/>
  <c r="L1591" i="8" s="1"/>
  <c r="L1592" i="8" s="1"/>
  <c r="L1593" i="8" s="1"/>
  <c r="L1594" i="8" s="1"/>
  <c r="L1595" i="8" s="1"/>
  <c r="L1596" i="8" s="1"/>
  <c r="L1597" i="8" s="1"/>
  <c r="L1598" i="8" s="1"/>
  <c r="L1599" i="8" s="1"/>
  <c r="L1600" i="8" s="1"/>
  <c r="L1601" i="8" s="1"/>
  <c r="L1602" i="8" s="1"/>
  <c r="L1603" i="8" s="1"/>
  <c r="L1604" i="8" s="1"/>
  <c r="L1605" i="8" s="1"/>
  <c r="L1606" i="8" s="1"/>
  <c r="L1607" i="8" s="1"/>
  <c r="L1608" i="8" s="1"/>
  <c r="L1609" i="8" s="1"/>
  <c r="L1610" i="8" s="1"/>
  <c r="L1611" i="8" s="1"/>
  <c r="L1612" i="8" s="1"/>
  <c r="L1613" i="8" s="1"/>
  <c r="L1614" i="8" s="1"/>
  <c r="L1615" i="8" s="1"/>
  <c r="L1616" i="8" s="1"/>
  <c r="L1617" i="8" s="1"/>
  <c r="L1618" i="8" s="1"/>
  <c r="L1619" i="8" s="1"/>
  <c r="L1620" i="8" s="1"/>
  <c r="L1621" i="8" s="1"/>
  <c r="L1622" i="8" s="1"/>
  <c r="L1623" i="8" s="1"/>
  <c r="L1624" i="8" s="1"/>
  <c r="L1625" i="8" s="1"/>
  <c r="L1626" i="8" s="1"/>
  <c r="L1627" i="8" s="1"/>
  <c r="L1628" i="8" s="1"/>
  <c r="L1629" i="8" s="1"/>
  <c r="L1630" i="8" s="1"/>
  <c r="L1631" i="8" s="1"/>
  <c r="L1632" i="8" s="1"/>
  <c r="L1633" i="8" s="1"/>
  <c r="L1634" i="8" s="1"/>
  <c r="L1635" i="8" s="1"/>
  <c r="L1636" i="8" s="1"/>
  <c r="L1637" i="8" s="1"/>
  <c r="L1638" i="8" s="1"/>
  <c r="L1639" i="8" s="1"/>
  <c r="L1640" i="8" s="1"/>
  <c r="L1641" i="8" s="1"/>
  <c r="L1642" i="8" s="1"/>
  <c r="L1643" i="8" s="1"/>
  <c r="L1644" i="8" s="1"/>
  <c r="L1645" i="8" s="1"/>
  <c r="L1646" i="8" s="1"/>
  <c r="L1647" i="8" s="1"/>
  <c r="L1648" i="8" s="1"/>
  <c r="L1649" i="8" s="1"/>
  <c r="L1650" i="8" s="1"/>
  <c r="L1651" i="8" s="1"/>
  <c r="L1652" i="8" s="1"/>
  <c r="L1653" i="8" s="1"/>
  <c r="L1654" i="8" s="1"/>
  <c r="L1655" i="8" s="1"/>
  <c r="L1656" i="8" s="1"/>
  <c r="L1657" i="8" s="1"/>
  <c r="L1658" i="8" s="1"/>
  <c r="L1659" i="8" s="1"/>
  <c r="L1660" i="8" s="1"/>
  <c r="L1661" i="8" s="1"/>
  <c r="L1662" i="8" s="1"/>
  <c r="L1663" i="8" s="1"/>
  <c r="L1664" i="8" s="1"/>
  <c r="L1665" i="8" s="1"/>
  <c r="L1666" i="8" s="1"/>
  <c r="L1667" i="8" s="1"/>
  <c r="L1668" i="8" s="1"/>
  <c r="L1669" i="8" s="1"/>
  <c r="L1670" i="8" s="1"/>
  <c r="L1671" i="8" s="1"/>
  <c r="L1672" i="8" s="1"/>
  <c r="L1673" i="8" s="1"/>
  <c r="L1674" i="8" s="1"/>
  <c r="L1675" i="8" s="1"/>
  <c r="L1676" i="8" s="1"/>
  <c r="L1677" i="8" s="1"/>
  <c r="L1678" i="8" s="1"/>
  <c r="L1679" i="8" s="1"/>
  <c r="L1680" i="8" s="1"/>
  <c r="L1681" i="8" s="1"/>
  <c r="L1682" i="8" s="1"/>
  <c r="L1683" i="8" s="1"/>
  <c r="L1684" i="8" s="1"/>
  <c r="L1685" i="8" s="1"/>
  <c r="L1686" i="8" s="1"/>
  <c r="L1687" i="8" s="1"/>
  <c r="L1688" i="8" s="1"/>
  <c r="L1689" i="8" s="1"/>
  <c r="L1690" i="8" s="1"/>
  <c r="L1691" i="8" s="1"/>
  <c r="L1692" i="8" s="1"/>
  <c r="L1693" i="8" s="1"/>
  <c r="L1694" i="8" s="1"/>
  <c r="L1695" i="8" s="1"/>
  <c r="L1696" i="8" s="1"/>
  <c r="L1697" i="8" s="1"/>
  <c r="L1698" i="8" s="1"/>
  <c r="L1699" i="8" s="1"/>
  <c r="L1700" i="8" s="1"/>
  <c r="L1701" i="8" s="1"/>
  <c r="L1702" i="8" s="1"/>
  <c r="L1703" i="8" s="1"/>
  <c r="L1704" i="8" s="1"/>
  <c r="L1705" i="8" s="1"/>
  <c r="L1706" i="8" s="1"/>
  <c r="L1707" i="8" s="1"/>
  <c r="L1708" i="8" s="1"/>
  <c r="L1709" i="8" s="1"/>
  <c r="L1710" i="8" s="1"/>
  <c r="L1711" i="8" s="1"/>
  <c r="L1712" i="8" s="1"/>
  <c r="L1713" i="8" s="1"/>
  <c r="L1714" i="8" s="1"/>
  <c r="L1715" i="8" s="1"/>
  <c r="L1716" i="8" s="1"/>
  <c r="L1717" i="8" s="1"/>
  <c r="L1718" i="8" s="1"/>
  <c r="L1719" i="8" s="1"/>
  <c r="L1720" i="8" s="1"/>
  <c r="L1721" i="8" s="1"/>
  <c r="L1722" i="8" s="1"/>
  <c r="L1723" i="8" s="1"/>
  <c r="L1724" i="8" s="1"/>
  <c r="L1725" i="8" s="1"/>
  <c r="L1726" i="8" s="1"/>
  <c r="L1727" i="8" s="1"/>
  <c r="L1728" i="8" s="1"/>
  <c r="L1729" i="8" s="1"/>
  <c r="L1730" i="8" s="1"/>
  <c r="L1731" i="8" s="1"/>
  <c r="L1732" i="8" s="1"/>
  <c r="L1733" i="8" s="1"/>
  <c r="L1734" i="8" s="1"/>
  <c r="L1735" i="8" s="1"/>
  <c r="L1736" i="8" s="1"/>
  <c r="L1737" i="8" s="1"/>
  <c r="L1738" i="8" s="1"/>
  <c r="L1739" i="8" s="1"/>
  <c r="L1740" i="8" s="1"/>
  <c r="L1741" i="8" s="1"/>
  <c r="L1742" i="8" s="1"/>
  <c r="L1743" i="8" s="1"/>
  <c r="L1744" i="8" s="1"/>
  <c r="L1745" i="8" s="1"/>
  <c r="L1746" i="8" s="1"/>
  <c r="L1747" i="8" s="1"/>
  <c r="L1748" i="8" s="1"/>
  <c r="L1749" i="8" s="1"/>
  <c r="L1750" i="8" s="1"/>
  <c r="L1751" i="8" s="1"/>
  <c r="L1752" i="8" s="1"/>
  <c r="L1753" i="8" s="1"/>
  <c r="L1754" i="8" s="1"/>
  <c r="L1755" i="8" s="1"/>
  <c r="L1756" i="8" s="1"/>
  <c r="L1757" i="8" s="1"/>
  <c r="L1758" i="8" s="1"/>
  <c r="L1759" i="8" s="1"/>
  <c r="L1760" i="8" s="1"/>
  <c r="L1761" i="8" s="1"/>
  <c r="L1762" i="8" s="1"/>
  <c r="L1763" i="8" s="1"/>
  <c r="L1764" i="8" s="1"/>
  <c r="L1765" i="8" s="1"/>
  <c r="L1766" i="8" s="1"/>
  <c r="L1767" i="8" s="1"/>
  <c r="L1768" i="8" s="1"/>
  <c r="L1769" i="8" s="1"/>
  <c r="L1770" i="8" s="1"/>
  <c r="L1771" i="8" s="1"/>
  <c r="L1772" i="8" s="1"/>
  <c r="L1773" i="8" s="1"/>
  <c r="L1774" i="8" s="1"/>
  <c r="L1775" i="8" s="1"/>
  <c r="L1776" i="8" s="1"/>
  <c r="L1777" i="8" s="1"/>
  <c r="L1778" i="8" s="1"/>
  <c r="L1779" i="8" s="1"/>
  <c r="L1780" i="8" s="1"/>
  <c r="L1781" i="8" s="1"/>
  <c r="L1782" i="8" s="1"/>
  <c r="L1783" i="8" s="1"/>
  <c r="L1784" i="8" s="1"/>
  <c r="L1785" i="8" s="1"/>
  <c r="L1786" i="8" s="1"/>
  <c r="L1787" i="8" s="1"/>
  <c r="L1788" i="8" s="1"/>
  <c r="L1789" i="8" s="1"/>
  <c r="L1790" i="8" s="1"/>
  <c r="L1791" i="8" s="1"/>
  <c r="L1792" i="8" s="1"/>
  <c r="L1793" i="8" s="1"/>
  <c r="L1794" i="8" s="1"/>
  <c r="L1795" i="8" s="1"/>
  <c r="L1796" i="8" s="1"/>
  <c r="L1797" i="8" s="1"/>
  <c r="L1798" i="8" s="1"/>
  <c r="L1799" i="8" s="1"/>
  <c r="L1800" i="8" s="1"/>
  <c r="L1801" i="8" s="1"/>
  <c r="L1802" i="8" s="1"/>
  <c r="L1803" i="8" s="1"/>
  <c r="L1804" i="8" s="1"/>
  <c r="L1805" i="8" s="1"/>
  <c r="L1806" i="8" s="1"/>
  <c r="L1807" i="8" s="1"/>
  <c r="L1808" i="8" s="1"/>
  <c r="L1809" i="8" s="1"/>
  <c r="L1810" i="8" s="1"/>
  <c r="L1811" i="8" s="1"/>
  <c r="L1812" i="8" s="1"/>
  <c r="L1813" i="8" s="1"/>
  <c r="L1814" i="8" s="1"/>
  <c r="L1815" i="8" s="1"/>
  <c r="L1816" i="8" s="1"/>
  <c r="L1817" i="8" s="1"/>
  <c r="L1818" i="8" s="1"/>
  <c r="L1819" i="8" s="1"/>
  <c r="L1820" i="8" s="1"/>
  <c r="L1821" i="8" s="1"/>
  <c r="L1822" i="8" s="1"/>
  <c r="L1823" i="8" s="1"/>
  <c r="L1824" i="8" s="1"/>
  <c r="L1825" i="8" s="1"/>
  <c r="L1826" i="8" s="1"/>
  <c r="L1827" i="8" s="1"/>
  <c r="L1828" i="8" s="1"/>
  <c r="L1829" i="8" s="1"/>
  <c r="L1830" i="8" s="1"/>
  <c r="L1831" i="8" s="1"/>
  <c r="L1832" i="8" s="1"/>
  <c r="L1833" i="8" s="1"/>
  <c r="L1834" i="8" s="1"/>
  <c r="L1835" i="8" s="1"/>
  <c r="L1836" i="8" s="1"/>
  <c r="L1837" i="8" s="1"/>
  <c r="L1838" i="8" s="1"/>
  <c r="L1839" i="8" s="1"/>
  <c r="L1840" i="8" s="1"/>
  <c r="L1841" i="8" s="1"/>
  <c r="L1842" i="8" s="1"/>
  <c r="L1843" i="8" s="1"/>
  <c r="L1844" i="8" s="1"/>
  <c r="L1845" i="8" s="1"/>
  <c r="L1846" i="8" s="1"/>
  <c r="L1847" i="8" s="1"/>
  <c r="L1848" i="8" s="1"/>
  <c r="L1849" i="8" s="1"/>
  <c r="L1850" i="8" s="1"/>
  <c r="L1851" i="8" s="1"/>
  <c r="L1852" i="8" s="1"/>
  <c r="L1853" i="8" s="1"/>
  <c r="L1854" i="8" s="1"/>
  <c r="L1855" i="8" s="1"/>
  <c r="L1856" i="8" s="1"/>
  <c r="L1857" i="8" s="1"/>
  <c r="L1858" i="8" s="1"/>
  <c r="L1859" i="8" s="1"/>
  <c r="L1860" i="8" s="1"/>
  <c r="L1861" i="8" s="1"/>
  <c r="L1862" i="8" s="1"/>
  <c r="L1863" i="8" s="1"/>
  <c r="L1864" i="8" s="1"/>
  <c r="L1865" i="8" s="1"/>
  <c r="L1866" i="8" s="1"/>
  <c r="L1867" i="8" s="1"/>
  <c r="L1868" i="8" s="1"/>
  <c r="L1869" i="8" s="1"/>
  <c r="L1870" i="8" s="1"/>
  <c r="L1871" i="8" s="1"/>
  <c r="L1872" i="8" s="1"/>
  <c r="L1873" i="8" s="1"/>
  <c r="L1874" i="8" s="1"/>
  <c r="L1875" i="8" s="1"/>
  <c r="L1876" i="8" s="1"/>
  <c r="L1877" i="8" s="1"/>
  <c r="L1878" i="8" s="1"/>
  <c r="L1879" i="8" s="1"/>
  <c r="L1880" i="8" s="1"/>
  <c r="L1881" i="8" s="1"/>
  <c r="L1882" i="8" s="1"/>
  <c r="L1883" i="8" s="1"/>
  <c r="L1884" i="8" s="1"/>
  <c r="L1885" i="8" s="1"/>
  <c r="L1886" i="8" s="1"/>
  <c r="L1887" i="8" s="1"/>
  <c r="L1888" i="8" s="1"/>
  <c r="L1889" i="8" s="1"/>
  <c r="L1890" i="8" s="1"/>
  <c r="L1891" i="8" s="1"/>
  <c r="L1892" i="8" s="1"/>
  <c r="L1893" i="8" s="1"/>
  <c r="L1894" i="8" s="1"/>
  <c r="L1895" i="8" s="1"/>
  <c r="L1896" i="8" s="1"/>
  <c r="L1897" i="8" s="1"/>
  <c r="L1898" i="8" s="1"/>
  <c r="L1899" i="8" s="1"/>
  <c r="L1900" i="8" s="1"/>
  <c r="L1901" i="8" s="1"/>
  <c r="L1902" i="8" s="1"/>
  <c r="L1903" i="8" s="1"/>
  <c r="L1904" i="8" s="1"/>
  <c r="L1905" i="8" s="1"/>
  <c r="L1906" i="8" s="1"/>
  <c r="L1907" i="8" s="1"/>
  <c r="L1908" i="8" s="1"/>
  <c r="L1909" i="8" s="1"/>
  <c r="L1910" i="8" s="1"/>
  <c r="L1911" i="8" s="1"/>
  <c r="L1912" i="8" s="1"/>
  <c r="L1913" i="8" s="1"/>
  <c r="L1914" i="8" s="1"/>
  <c r="L1915" i="8" s="1"/>
  <c r="L1916" i="8" s="1"/>
  <c r="L1917" i="8" s="1"/>
  <c r="L1918" i="8" s="1"/>
  <c r="L1919" i="8" s="1"/>
  <c r="L1920" i="8" s="1"/>
  <c r="L1921" i="8" s="1"/>
  <c r="L1922" i="8" s="1"/>
  <c r="L1923" i="8" s="1"/>
  <c r="L1924" i="8" s="1"/>
  <c r="L1925" i="8" s="1"/>
  <c r="L1926" i="8" s="1"/>
  <c r="L1927" i="8" s="1"/>
  <c r="L1928" i="8" s="1"/>
  <c r="L1929" i="8" s="1"/>
  <c r="L1930" i="8" s="1"/>
  <c r="L1931" i="8" s="1"/>
  <c r="L1932" i="8" s="1"/>
  <c r="L1933" i="8" s="1"/>
  <c r="L1934" i="8" s="1"/>
  <c r="L1935" i="8" s="1"/>
  <c r="L1936" i="8" s="1"/>
  <c r="L1937" i="8" s="1"/>
  <c r="L1938" i="8" s="1"/>
  <c r="L1939" i="8" s="1"/>
  <c r="L1940" i="8" s="1"/>
  <c r="L1941" i="8" s="1"/>
  <c r="L1942" i="8" s="1"/>
  <c r="L1943" i="8" s="1"/>
  <c r="L1944" i="8" s="1"/>
  <c r="L1945" i="8" s="1"/>
  <c r="L1946" i="8" s="1"/>
  <c r="L1947" i="8" s="1"/>
  <c r="L1948" i="8" s="1"/>
  <c r="L1949" i="8" s="1"/>
  <c r="L1950" i="8" s="1"/>
  <c r="L1951" i="8" s="1"/>
  <c r="L1952" i="8" s="1"/>
  <c r="L1953" i="8" s="1"/>
  <c r="L1954" i="8" s="1"/>
  <c r="L1955" i="8" s="1"/>
  <c r="L1956" i="8" s="1"/>
  <c r="L1957" i="8" s="1"/>
  <c r="L1958" i="8" s="1"/>
  <c r="L1959" i="8" s="1"/>
  <c r="L1960" i="8" s="1"/>
  <c r="L1961" i="8" s="1"/>
  <c r="L1962" i="8" s="1"/>
  <c r="L1963" i="8" s="1"/>
  <c r="L1964" i="8" s="1"/>
  <c r="L1965" i="8" s="1"/>
  <c r="L1966" i="8" s="1"/>
  <c r="L1967" i="8" s="1"/>
  <c r="L1968" i="8" s="1"/>
  <c r="L1969" i="8" s="1"/>
  <c r="L1970" i="8" s="1"/>
  <c r="L1971" i="8" s="1"/>
  <c r="L1972" i="8" s="1"/>
  <c r="L1973" i="8" s="1"/>
  <c r="L1974" i="8" s="1"/>
  <c r="L1975" i="8" s="1"/>
  <c r="L1976" i="8" s="1"/>
  <c r="L1977" i="8" s="1"/>
  <c r="L1978" i="8" s="1"/>
  <c r="L1979" i="8" s="1"/>
  <c r="L1980" i="8" s="1"/>
  <c r="L1981" i="8" s="1"/>
  <c r="L1982" i="8" s="1"/>
  <c r="L1983" i="8" s="1"/>
  <c r="L1984" i="8" s="1"/>
  <c r="L1985" i="8" s="1"/>
  <c r="L1986" i="8" s="1"/>
  <c r="L1987" i="8" s="1"/>
  <c r="L1988" i="8" s="1"/>
  <c r="L1989" i="8" s="1"/>
  <c r="L1990" i="8" s="1"/>
  <c r="L1991" i="8" s="1"/>
  <c r="L1992" i="8" s="1"/>
  <c r="L1993" i="8" s="1"/>
  <c r="L1994" i="8" s="1"/>
  <c r="L1995" i="8" s="1"/>
  <c r="L1996" i="8" s="1"/>
  <c r="L1997" i="8" s="1"/>
  <c r="L1998" i="8" s="1"/>
  <c r="L1999" i="8" s="1"/>
  <c r="L2000" i="8" s="1"/>
  <c r="L2001" i="8" s="1"/>
  <c r="L2002" i="8" s="1"/>
  <c r="L2003" i="8" s="1"/>
  <c r="L2004" i="8" s="1"/>
  <c r="L2005" i="8" s="1"/>
  <c r="L2006" i="8" s="1"/>
  <c r="L2007" i="8" s="1"/>
  <c r="L2008" i="8" s="1"/>
  <c r="L2009" i="8" s="1"/>
  <c r="L2010" i="8" s="1"/>
  <c r="L2011" i="8" s="1"/>
  <c r="L2012" i="8" s="1"/>
  <c r="L2013" i="8" s="1"/>
  <c r="L2014" i="8" s="1"/>
  <c r="L2015" i="8" s="1"/>
  <c r="L2016" i="8" s="1"/>
  <c r="L2017" i="8" s="1"/>
  <c r="L2018" i="8" s="1"/>
  <c r="L2019" i="8" s="1"/>
  <c r="L2020" i="8" s="1"/>
  <c r="L2021" i="8" s="1"/>
  <c r="L2022" i="8" s="1"/>
  <c r="L2023" i="8" s="1"/>
  <c r="L2024" i="8" s="1"/>
  <c r="L2025" i="8" s="1"/>
  <c r="L2026" i="8" s="1"/>
  <c r="L2027" i="8" s="1"/>
  <c r="L2028" i="8" s="1"/>
  <c r="L2029" i="8" s="1"/>
  <c r="L2030" i="8" s="1"/>
  <c r="L2031" i="8" s="1"/>
  <c r="L2032" i="8" s="1"/>
  <c r="L2033" i="8" s="1"/>
  <c r="L2034" i="8" s="1"/>
  <c r="L2035" i="8" s="1"/>
  <c r="L2036" i="8" s="1"/>
  <c r="L2037" i="8" s="1"/>
  <c r="L2038" i="8" s="1"/>
  <c r="L2039" i="8" s="1"/>
  <c r="L2040" i="8" s="1"/>
  <c r="L2041" i="8" s="1"/>
  <c r="L2042" i="8" s="1"/>
  <c r="L2043" i="8" s="1"/>
  <c r="L2044" i="8" s="1"/>
  <c r="L2045" i="8" s="1"/>
  <c r="L2046" i="8" s="1"/>
  <c r="L2047" i="8" s="1"/>
  <c r="L2048" i="8" s="1"/>
  <c r="L2049" i="8" s="1"/>
  <c r="L2050" i="8" s="1"/>
  <c r="L2051" i="8" s="1"/>
  <c r="L2052" i="8" s="1"/>
  <c r="L2053" i="8" s="1"/>
  <c r="L2054" i="8" s="1"/>
  <c r="L2055" i="8" s="1"/>
  <c r="L2056" i="8" s="1"/>
  <c r="L2057" i="8" s="1"/>
  <c r="L2058" i="8" s="1"/>
  <c r="L2059" i="8" s="1"/>
  <c r="L2060" i="8" s="1"/>
  <c r="L2061" i="8" s="1"/>
  <c r="L2062" i="8" s="1"/>
  <c r="L2063" i="8" s="1"/>
  <c r="L2064" i="8" s="1"/>
  <c r="L2065" i="8" s="1"/>
  <c r="L2066" i="8" s="1"/>
  <c r="L2067" i="8" s="1"/>
  <c r="L2068" i="8" s="1"/>
  <c r="L2069" i="8" s="1"/>
  <c r="L2070" i="8" s="1"/>
  <c r="L2071" i="8" s="1"/>
  <c r="L2072" i="8" s="1"/>
  <c r="L2073" i="8" s="1"/>
  <c r="L2074" i="8" s="1"/>
  <c r="L2075" i="8" s="1"/>
  <c r="L2076" i="8" s="1"/>
  <c r="L2077" i="8" s="1"/>
  <c r="L2078" i="8" s="1"/>
  <c r="L2079" i="8" s="1"/>
  <c r="L2080" i="8" s="1"/>
  <c r="L2081" i="8" s="1"/>
  <c r="L2082" i="8" s="1"/>
  <c r="L2083" i="8" s="1"/>
  <c r="L2084" i="8" s="1"/>
  <c r="L2085" i="8" s="1"/>
  <c r="L2086" i="8" s="1"/>
  <c r="L2087" i="8" s="1"/>
  <c r="L2088" i="8" s="1"/>
  <c r="L2089" i="8" s="1"/>
  <c r="L2090" i="8" s="1"/>
  <c r="L2091" i="8" s="1"/>
  <c r="L2092" i="8" s="1"/>
  <c r="L2093" i="8" s="1"/>
  <c r="L2094" i="8" s="1"/>
  <c r="L2095" i="8" s="1"/>
  <c r="L2096" i="8" s="1"/>
  <c r="L2097" i="8" s="1"/>
  <c r="L2098" i="8" s="1"/>
  <c r="L2099" i="8" s="1"/>
  <c r="L2100" i="8" s="1"/>
  <c r="L2101" i="8" s="1"/>
  <c r="L2102" i="8" s="1"/>
  <c r="L2103" i="8" s="1"/>
  <c r="L2104" i="8" s="1"/>
  <c r="L2105" i="8" s="1"/>
  <c r="L2106" i="8" s="1"/>
  <c r="L2107" i="8" s="1"/>
  <c r="L2108" i="8" s="1"/>
  <c r="L2109" i="8" s="1"/>
  <c r="L2110" i="8" s="1"/>
  <c r="L2111" i="8" s="1"/>
  <c r="L2112" i="8" s="1"/>
  <c r="L2113" i="8" s="1"/>
  <c r="L2114" i="8" s="1"/>
  <c r="L2115" i="8" s="1"/>
  <c r="L2116" i="8" s="1"/>
  <c r="L2117" i="8" s="1"/>
  <c r="L2118" i="8" s="1"/>
  <c r="L2119" i="8" s="1"/>
  <c r="L2120" i="8" s="1"/>
  <c r="L2121" i="8" s="1"/>
  <c r="L2122" i="8" s="1"/>
  <c r="L2123" i="8" s="1"/>
  <c r="L2124" i="8" s="1"/>
  <c r="L2125" i="8" s="1"/>
  <c r="L2126" i="8" s="1"/>
  <c r="L2127" i="8" s="1"/>
  <c r="L2128" i="8" s="1"/>
  <c r="L2129" i="8" s="1"/>
  <c r="L2130" i="8" s="1"/>
  <c r="L2131" i="8" s="1"/>
  <c r="L2132" i="8" s="1"/>
  <c r="L2133" i="8" s="1"/>
  <c r="L2134" i="8" s="1"/>
  <c r="L2135" i="8" s="1"/>
  <c r="L2136" i="8" s="1"/>
  <c r="L2137" i="8" s="1"/>
  <c r="L2138" i="8" s="1"/>
  <c r="L2139" i="8" s="1"/>
  <c r="L2140" i="8" s="1"/>
  <c r="L2141" i="8" s="1"/>
  <c r="L2142" i="8" s="1"/>
  <c r="L2143" i="8" s="1"/>
  <c r="L2144" i="8" s="1"/>
  <c r="L2145" i="8" s="1"/>
  <c r="L2146" i="8" s="1"/>
  <c r="L2147" i="8" s="1"/>
  <c r="L2148" i="8" s="1"/>
  <c r="L2149" i="8" s="1"/>
  <c r="L2150" i="8" s="1"/>
  <c r="L2151" i="8" s="1"/>
  <c r="L2152" i="8" s="1"/>
  <c r="L2153" i="8" s="1"/>
  <c r="L2154" i="8" s="1"/>
  <c r="L2155" i="8" s="1"/>
  <c r="L2156" i="8" s="1"/>
  <c r="L2157" i="8" s="1"/>
  <c r="L2158" i="8" s="1"/>
  <c r="L2159" i="8" s="1"/>
  <c r="L2160" i="8" s="1"/>
  <c r="L2161" i="8" s="1"/>
  <c r="L2162" i="8" s="1"/>
  <c r="L2163" i="8" s="1"/>
  <c r="L2164" i="8" s="1"/>
  <c r="L2165" i="8" s="1"/>
  <c r="L2166" i="8" s="1"/>
  <c r="L2167" i="8" s="1"/>
  <c r="L2168" i="8" s="1"/>
  <c r="L2169" i="8" s="1"/>
  <c r="L2170" i="8" s="1"/>
  <c r="L2171" i="8" s="1"/>
  <c r="L2172" i="8" s="1"/>
  <c r="L2173" i="8" s="1"/>
  <c r="L2174" i="8" s="1"/>
  <c r="L2175" i="8" s="1"/>
  <c r="L2176" i="8" s="1"/>
  <c r="L2177" i="8" s="1"/>
  <c r="L2178" i="8" s="1"/>
  <c r="L2179" i="8" s="1"/>
  <c r="L2180" i="8" s="1"/>
  <c r="L2181" i="8" s="1"/>
  <c r="L2182" i="8" s="1"/>
  <c r="L2183" i="8" s="1"/>
  <c r="L2184" i="8" s="1"/>
  <c r="L2185" i="8" s="1"/>
  <c r="L2186" i="8" s="1"/>
  <c r="L2187" i="8" s="1"/>
  <c r="L2188" i="8" s="1"/>
  <c r="L2189" i="8" s="1"/>
  <c r="L2190" i="8" s="1"/>
  <c r="L2191" i="8" s="1"/>
  <c r="L2192" i="8" s="1"/>
  <c r="L2193" i="8" s="1"/>
  <c r="L2194" i="8" s="1"/>
  <c r="L2195" i="8" s="1"/>
  <c r="L2196" i="8" s="1"/>
  <c r="L2197" i="8" s="1"/>
  <c r="L2198" i="8" s="1"/>
  <c r="L2199" i="8" s="1"/>
  <c r="L2200" i="8" s="1"/>
  <c r="L2201" i="8" s="1"/>
  <c r="L2202" i="8" s="1"/>
  <c r="L2203" i="8" s="1"/>
  <c r="L2204" i="8" s="1"/>
  <c r="L2205" i="8" s="1"/>
  <c r="L2206" i="8" s="1"/>
  <c r="L2207" i="8" s="1"/>
  <c r="L2208" i="8" s="1"/>
  <c r="L2209" i="8" s="1"/>
  <c r="L2210" i="8" s="1"/>
  <c r="L2211" i="8" s="1"/>
  <c r="L2212" i="8" s="1"/>
  <c r="L2213" i="8" s="1"/>
  <c r="L2214" i="8" s="1"/>
  <c r="L2215" i="8" s="1"/>
  <c r="L2216" i="8" s="1"/>
  <c r="L2217" i="8" s="1"/>
  <c r="L2218" i="8" s="1"/>
  <c r="L2219" i="8" s="1"/>
  <c r="L2220" i="8" s="1"/>
  <c r="L2221" i="8" s="1"/>
  <c r="L2222" i="8" s="1"/>
  <c r="L2223" i="8" s="1"/>
  <c r="L2224" i="8" s="1"/>
  <c r="L2225" i="8" s="1"/>
  <c r="L2226" i="8" s="1"/>
  <c r="L2227" i="8" s="1"/>
  <c r="L2228" i="8" s="1"/>
  <c r="L2229" i="8" s="1"/>
  <c r="L2230" i="8" s="1"/>
  <c r="L2231" i="8" s="1"/>
  <c r="L2232" i="8" s="1"/>
  <c r="L2233" i="8" s="1"/>
  <c r="L2234" i="8" s="1"/>
  <c r="L2235" i="8" s="1"/>
  <c r="L2236" i="8" s="1"/>
  <c r="L2237" i="8" s="1"/>
  <c r="L2238" i="8" s="1"/>
  <c r="L2239" i="8" s="1"/>
  <c r="L2240" i="8" s="1"/>
  <c r="L2241" i="8" s="1"/>
  <c r="L2242" i="8" s="1"/>
  <c r="L2243" i="8" s="1"/>
  <c r="L2244" i="8" s="1"/>
  <c r="L2245" i="8" s="1"/>
  <c r="L2246" i="8" s="1"/>
  <c r="L2247" i="8" s="1"/>
  <c r="L2248" i="8" s="1"/>
  <c r="L2249" i="8" s="1"/>
  <c r="L2250" i="8" s="1"/>
  <c r="L2251" i="8" s="1"/>
  <c r="L2252" i="8" s="1"/>
  <c r="L2253" i="8" s="1"/>
  <c r="L2254" i="8" s="1"/>
  <c r="L2255" i="8" s="1"/>
  <c r="L2256" i="8" s="1"/>
  <c r="L2257" i="8" s="1"/>
  <c r="L2258" i="8" s="1"/>
  <c r="L2259" i="8" s="1"/>
  <c r="L2260" i="8" s="1"/>
  <c r="L2261" i="8" s="1"/>
  <c r="L2262" i="8" s="1"/>
  <c r="L2263" i="8" s="1"/>
  <c r="L2264" i="8" s="1"/>
  <c r="L2265" i="8" s="1"/>
  <c r="L2266" i="8" s="1"/>
  <c r="L2267" i="8" s="1"/>
  <c r="L2268" i="8" s="1"/>
  <c r="L2269" i="8" s="1"/>
  <c r="L2270" i="8" s="1"/>
  <c r="L2271" i="8" s="1"/>
  <c r="L2272" i="8" s="1"/>
  <c r="L2273" i="8" s="1"/>
  <c r="L2274" i="8" s="1"/>
  <c r="L2275" i="8" s="1"/>
  <c r="L2276" i="8" s="1"/>
  <c r="L2277" i="8" s="1"/>
  <c r="L2278" i="8" s="1"/>
  <c r="L2279" i="8" s="1"/>
  <c r="L2280" i="8" s="1"/>
  <c r="L2281" i="8" s="1"/>
  <c r="L2282" i="8" s="1"/>
  <c r="L2283" i="8" s="1"/>
  <c r="L2284" i="8" s="1"/>
  <c r="L2285" i="8" s="1"/>
  <c r="L2286" i="8" s="1"/>
  <c r="L2287" i="8" s="1"/>
  <c r="L2288" i="8" s="1"/>
  <c r="L2289" i="8" s="1"/>
  <c r="L2290" i="8" s="1"/>
  <c r="L2291" i="8" s="1"/>
  <c r="L2292" i="8" s="1"/>
  <c r="L2293" i="8" s="1"/>
  <c r="L2294" i="8" s="1"/>
  <c r="L2295" i="8" s="1"/>
  <c r="L2296" i="8" s="1"/>
  <c r="L2297" i="8" s="1"/>
  <c r="L2298" i="8" s="1"/>
  <c r="L2299" i="8" s="1"/>
  <c r="L2300" i="8" s="1"/>
  <c r="L2301" i="8" s="1"/>
  <c r="L2302" i="8" s="1"/>
  <c r="L2303" i="8" s="1"/>
  <c r="L2304" i="8" s="1"/>
  <c r="L2305" i="8" s="1"/>
  <c r="L2306" i="8" s="1"/>
  <c r="L2307" i="8" s="1"/>
  <c r="L2308" i="8" s="1"/>
  <c r="L2309" i="8" s="1"/>
  <c r="L2310" i="8" s="1"/>
  <c r="L2311" i="8" s="1"/>
  <c r="L2312" i="8" s="1"/>
  <c r="L2313" i="8" s="1"/>
  <c r="L2314" i="8" s="1"/>
  <c r="L2315" i="8" s="1"/>
  <c r="L2316" i="8" s="1"/>
  <c r="L2317" i="8" s="1"/>
  <c r="L2318" i="8" s="1"/>
  <c r="L2319" i="8" s="1"/>
  <c r="L2320" i="8" s="1"/>
  <c r="L2321" i="8" s="1"/>
  <c r="L2322" i="8" s="1"/>
  <c r="L2323" i="8" s="1"/>
  <c r="L2324" i="8" s="1"/>
  <c r="L2325" i="8" s="1"/>
  <c r="L2326" i="8" s="1"/>
  <c r="L2327" i="8" s="1"/>
  <c r="L2328" i="8" s="1"/>
  <c r="L2329" i="8" s="1"/>
  <c r="L2330" i="8" s="1"/>
  <c r="L2331" i="8" s="1"/>
  <c r="L2332" i="8" s="1"/>
  <c r="L2333" i="8" s="1"/>
  <c r="L2334" i="8" s="1"/>
  <c r="L2335" i="8" s="1"/>
  <c r="L2336" i="8" s="1"/>
  <c r="L2337" i="8" s="1"/>
  <c r="L2338" i="8" s="1"/>
  <c r="L2339" i="8" s="1"/>
  <c r="L2340" i="8" s="1"/>
  <c r="L2341" i="8" s="1"/>
  <c r="L2342" i="8" s="1"/>
  <c r="L2343" i="8" s="1"/>
  <c r="L2344" i="8" s="1"/>
  <c r="L2345" i="8" s="1"/>
  <c r="L2346" i="8" s="1"/>
  <c r="L2347" i="8" s="1"/>
  <c r="L2348" i="8" s="1"/>
  <c r="L2349" i="8" s="1"/>
  <c r="L2350" i="8" s="1"/>
  <c r="L2351" i="8" s="1"/>
  <c r="L2352" i="8" s="1"/>
  <c r="L2353" i="8" s="1"/>
  <c r="L2354" i="8" s="1"/>
  <c r="L2355" i="8" s="1"/>
  <c r="L2356" i="8" s="1"/>
  <c r="L2357" i="8" s="1"/>
  <c r="L2358" i="8" s="1"/>
  <c r="L2359" i="8" s="1"/>
  <c r="L2360" i="8" s="1"/>
  <c r="L2361" i="8" s="1"/>
  <c r="L2362" i="8" s="1"/>
  <c r="L2363" i="8" s="1"/>
  <c r="L2364" i="8" s="1"/>
  <c r="L2365" i="8" s="1"/>
  <c r="L2366" i="8" s="1"/>
  <c r="L2367" i="8" s="1"/>
  <c r="L2368" i="8" s="1"/>
  <c r="L2369" i="8" s="1"/>
  <c r="L2370" i="8" s="1"/>
  <c r="L2371" i="8" s="1"/>
  <c r="L2372" i="8" s="1"/>
  <c r="L2373" i="8" s="1"/>
  <c r="L2374" i="8" s="1"/>
  <c r="L2375" i="8" s="1"/>
  <c r="L2376" i="8" s="1"/>
  <c r="L2377" i="8" s="1"/>
  <c r="L2378" i="8" s="1"/>
  <c r="L2379" i="8" s="1"/>
  <c r="L2380" i="8" s="1"/>
  <c r="L2381" i="8" s="1"/>
  <c r="L2382" i="8" s="1"/>
  <c r="L2383" i="8" s="1"/>
  <c r="L2384" i="8" s="1"/>
  <c r="L2385" i="8" s="1"/>
  <c r="L2386" i="8" s="1"/>
  <c r="L2387" i="8" s="1"/>
  <c r="L2388" i="8" s="1"/>
  <c r="L2389" i="8" s="1"/>
  <c r="L2390" i="8" s="1"/>
  <c r="L2391" i="8" s="1"/>
  <c r="L2392" i="8" s="1"/>
  <c r="L2393" i="8" s="1"/>
  <c r="L2394" i="8" s="1"/>
  <c r="L2395" i="8" s="1"/>
  <c r="L2396" i="8" s="1"/>
  <c r="L2397" i="8" s="1"/>
  <c r="L2398" i="8" s="1"/>
  <c r="L2399" i="8" s="1"/>
  <c r="L2400" i="8" s="1"/>
  <c r="L2401" i="8" s="1"/>
  <c r="L2402" i="8" s="1"/>
  <c r="L2403" i="8" s="1"/>
  <c r="L2404" i="8" s="1"/>
  <c r="L2405" i="8" s="1"/>
  <c r="L2406" i="8" s="1"/>
  <c r="L2407" i="8" s="1"/>
  <c r="L2408" i="8" s="1"/>
  <c r="L2409" i="8" s="1"/>
  <c r="L2410" i="8" s="1"/>
  <c r="L2411" i="8" s="1"/>
  <c r="L2412" i="8" s="1"/>
  <c r="L2413" i="8" s="1"/>
  <c r="L2414" i="8" s="1"/>
  <c r="L2415" i="8" s="1"/>
  <c r="L2416" i="8" s="1"/>
  <c r="L2417" i="8" s="1"/>
  <c r="L2418" i="8" s="1"/>
  <c r="L2419" i="8" s="1"/>
  <c r="L2420" i="8" s="1"/>
  <c r="L2421" i="8" s="1"/>
  <c r="L2422" i="8" s="1"/>
  <c r="L2423" i="8" s="1"/>
  <c r="L2424" i="8" s="1"/>
  <c r="L2425" i="8" s="1"/>
  <c r="L2426" i="8" s="1"/>
  <c r="L2427" i="8" s="1"/>
  <c r="L2428" i="8" s="1"/>
  <c r="L2429" i="8" s="1"/>
  <c r="L2430" i="8" s="1"/>
  <c r="L2431" i="8" s="1"/>
  <c r="L2432" i="8" s="1"/>
  <c r="L2433" i="8" s="1"/>
  <c r="L2434" i="8" s="1"/>
  <c r="L2435" i="8" s="1"/>
  <c r="L2436" i="8" s="1"/>
  <c r="L2437" i="8" s="1"/>
  <c r="L2438" i="8" s="1"/>
  <c r="L2439" i="8" s="1"/>
  <c r="L2440" i="8" s="1"/>
  <c r="L2441" i="8" s="1"/>
  <c r="L2442" i="8" s="1"/>
  <c r="L2443" i="8" s="1"/>
  <c r="L2444" i="8" s="1"/>
  <c r="L2445" i="8" s="1"/>
  <c r="L2446" i="8" s="1"/>
  <c r="L2447" i="8" s="1"/>
  <c r="L2448" i="8" s="1"/>
  <c r="L2449" i="8" s="1"/>
  <c r="L2450" i="8" s="1"/>
  <c r="L2451" i="8" s="1"/>
  <c r="L2452" i="8" s="1"/>
  <c r="L2453" i="8" s="1"/>
  <c r="L2454" i="8" s="1"/>
  <c r="L2455" i="8" s="1"/>
  <c r="L2456" i="8" s="1"/>
  <c r="L2457" i="8" s="1"/>
  <c r="L2458" i="8" s="1"/>
  <c r="L2459" i="8" s="1"/>
  <c r="L2460" i="8" s="1"/>
  <c r="L2461" i="8" s="1"/>
  <c r="L2462" i="8" s="1"/>
  <c r="L2463" i="8" s="1"/>
  <c r="L2464" i="8" s="1"/>
  <c r="L2465" i="8" s="1"/>
  <c r="L2466" i="8" s="1"/>
  <c r="L2467" i="8" s="1"/>
  <c r="L2468" i="8" s="1"/>
  <c r="L2469" i="8" s="1"/>
  <c r="L2470" i="8" s="1"/>
  <c r="L2471" i="8" s="1"/>
  <c r="L2472" i="8" s="1"/>
  <c r="L2473" i="8" s="1"/>
  <c r="L2474" i="8" s="1"/>
  <c r="L2475" i="8" s="1"/>
  <c r="L2476" i="8" s="1"/>
  <c r="L2477" i="8" s="1"/>
  <c r="L2478" i="8" s="1"/>
  <c r="L2479" i="8" s="1"/>
  <c r="L2480" i="8" s="1"/>
  <c r="L2481" i="8" s="1"/>
  <c r="L2482" i="8" s="1"/>
  <c r="L2483" i="8" s="1"/>
  <c r="L2484" i="8" s="1"/>
  <c r="L2485" i="8" s="1"/>
  <c r="L2486" i="8" s="1"/>
  <c r="L2487" i="8" s="1"/>
  <c r="L2488" i="8" s="1"/>
  <c r="L2489" i="8" s="1"/>
  <c r="L2490" i="8" s="1"/>
  <c r="L2491" i="8" s="1"/>
  <c r="L2492" i="8" s="1"/>
  <c r="L2493" i="8" s="1"/>
  <c r="L2494" i="8" s="1"/>
  <c r="L2495" i="8" s="1"/>
  <c r="L2496" i="8" s="1"/>
  <c r="L2497" i="8" s="1"/>
  <c r="L2498" i="8" s="1"/>
  <c r="L2499" i="8" s="1"/>
  <c r="L2500" i="8" s="1"/>
  <c r="L2501" i="8" s="1"/>
  <c r="L2502" i="8" s="1"/>
  <c r="L2503" i="8" s="1"/>
  <c r="L2504" i="8" s="1"/>
  <c r="L2505" i="8" s="1"/>
  <c r="L2506" i="8" s="1"/>
  <c r="L2507" i="8" s="1"/>
  <c r="L2508" i="8" s="1"/>
  <c r="L2509" i="8" s="1"/>
  <c r="L2510" i="8" s="1"/>
  <c r="L2511" i="8" s="1"/>
  <c r="L2512" i="8" s="1"/>
  <c r="L2513" i="8" s="1"/>
  <c r="L2514" i="8" s="1"/>
  <c r="L2515" i="8" s="1"/>
  <c r="L2516" i="8" s="1"/>
  <c r="L2517" i="8" s="1"/>
  <c r="L2518" i="8" s="1"/>
  <c r="L2519" i="8" s="1"/>
  <c r="L2520" i="8" s="1"/>
  <c r="L2521" i="8" s="1"/>
  <c r="L2522" i="8" s="1"/>
  <c r="L2523" i="8" s="1"/>
  <c r="L2524" i="8" s="1"/>
  <c r="L2525" i="8" s="1"/>
  <c r="L2526" i="8" s="1"/>
  <c r="L2527" i="8" s="1"/>
  <c r="L2528" i="8" s="1"/>
  <c r="L2529" i="8" s="1"/>
  <c r="L2530" i="8" s="1"/>
  <c r="L2531" i="8" s="1"/>
  <c r="L2532" i="8" s="1"/>
  <c r="L2533" i="8" s="1"/>
  <c r="L2534" i="8" s="1"/>
  <c r="L2535" i="8" s="1"/>
  <c r="L2536" i="8" s="1"/>
  <c r="L2537" i="8" s="1"/>
  <c r="L2538" i="8" s="1"/>
  <c r="L2539" i="8" s="1"/>
  <c r="L2540" i="8" s="1"/>
  <c r="L2541" i="8" s="1"/>
  <c r="L2542" i="8" s="1"/>
  <c r="L2543" i="8" s="1"/>
  <c r="L2544" i="8" s="1"/>
  <c r="L2545" i="8" s="1"/>
  <c r="L2546" i="8" s="1"/>
  <c r="L2547" i="8" s="1"/>
  <c r="L2548" i="8" s="1"/>
  <c r="L2549" i="8" s="1"/>
  <c r="L2550" i="8" s="1"/>
  <c r="L2551" i="8" s="1"/>
  <c r="L2552" i="8" s="1"/>
  <c r="L2553" i="8" s="1"/>
  <c r="L2554" i="8" s="1"/>
  <c r="L2555" i="8" s="1"/>
  <c r="L2556" i="8" s="1"/>
  <c r="L2557" i="8" s="1"/>
  <c r="L2558" i="8" s="1"/>
  <c r="L2559" i="8" s="1"/>
  <c r="L2560" i="8" s="1"/>
  <c r="L2561" i="8" s="1"/>
  <c r="L2562" i="8" s="1"/>
  <c r="L2563" i="8" s="1"/>
  <c r="L2564" i="8" s="1"/>
  <c r="L2565" i="8" s="1"/>
  <c r="L2566" i="8" s="1"/>
  <c r="L2567" i="8" s="1"/>
  <c r="L2568" i="8" s="1"/>
  <c r="L2569" i="8" s="1"/>
  <c r="L2570" i="8" s="1"/>
  <c r="L2571" i="8" s="1"/>
  <c r="L2572" i="8" s="1"/>
  <c r="L2573" i="8" s="1"/>
  <c r="L2574" i="8" s="1"/>
  <c r="L2575" i="8" s="1"/>
  <c r="L2576" i="8" s="1"/>
  <c r="L2577" i="8" s="1"/>
  <c r="L2578" i="8" s="1"/>
  <c r="L2579" i="8" s="1"/>
  <c r="L2580" i="8" s="1"/>
  <c r="L2581" i="8" s="1"/>
  <c r="L2582" i="8" s="1"/>
  <c r="L2583" i="8" s="1"/>
  <c r="L2584" i="8" s="1"/>
  <c r="L2585" i="8" s="1"/>
  <c r="L2586" i="8" s="1"/>
  <c r="L2587" i="8" s="1"/>
  <c r="L2588" i="8" s="1"/>
  <c r="L2589" i="8" s="1"/>
  <c r="L2590" i="8" s="1"/>
  <c r="L2591" i="8" s="1"/>
  <c r="L2592" i="8" s="1"/>
  <c r="L2593" i="8" s="1"/>
  <c r="L2594" i="8" s="1"/>
  <c r="L2595" i="8" s="1"/>
  <c r="L2596" i="8" s="1"/>
  <c r="L2597" i="8" s="1"/>
  <c r="L2598" i="8" s="1"/>
  <c r="L2599" i="8" s="1"/>
  <c r="L2600" i="8" s="1"/>
  <c r="L2601" i="8" s="1"/>
  <c r="L2602" i="8" s="1"/>
  <c r="L2603" i="8" s="1"/>
  <c r="L2604" i="8" s="1"/>
  <c r="L2605" i="8" s="1"/>
  <c r="L2606" i="8" s="1"/>
  <c r="L2607" i="8" s="1"/>
  <c r="L2608" i="8" s="1"/>
  <c r="L2609" i="8" s="1"/>
  <c r="L2610" i="8" s="1"/>
  <c r="L2611" i="8" s="1"/>
  <c r="L2612" i="8" s="1"/>
  <c r="L2613" i="8" s="1"/>
  <c r="L2614" i="8" s="1"/>
  <c r="L2615" i="8" s="1"/>
  <c r="L2616" i="8" s="1"/>
  <c r="L2617" i="8" s="1"/>
  <c r="L2618" i="8" s="1"/>
  <c r="L2619" i="8" s="1"/>
  <c r="L2620" i="8" s="1"/>
  <c r="L2621" i="8" s="1"/>
  <c r="L2622" i="8" s="1"/>
  <c r="L2623" i="8" s="1"/>
  <c r="L2624" i="8" s="1"/>
  <c r="L2625" i="8" s="1"/>
  <c r="L2626" i="8" s="1"/>
  <c r="L2627" i="8" s="1"/>
  <c r="L2628" i="8" s="1"/>
  <c r="L2629" i="8" s="1"/>
  <c r="L2630" i="8" s="1"/>
  <c r="L2631" i="8" s="1"/>
  <c r="L2632" i="8" s="1"/>
  <c r="L2633" i="8" s="1"/>
  <c r="L2634" i="8" s="1"/>
  <c r="L2635" i="8" s="1"/>
  <c r="L2636" i="8" s="1"/>
  <c r="L2637" i="8" s="1"/>
  <c r="L2638" i="8" s="1"/>
  <c r="L2639" i="8" s="1"/>
  <c r="L2640" i="8" s="1"/>
  <c r="L2641" i="8" s="1"/>
  <c r="L2642" i="8" s="1"/>
  <c r="L2643" i="8" s="1"/>
  <c r="L2644" i="8" s="1"/>
  <c r="L2645" i="8" s="1"/>
  <c r="L2646" i="8" s="1"/>
  <c r="L2647" i="8" s="1"/>
  <c r="L2648" i="8" s="1"/>
  <c r="L2649" i="8" s="1"/>
  <c r="L2650" i="8" s="1"/>
  <c r="L2651" i="8" s="1"/>
  <c r="L2652" i="8" s="1"/>
  <c r="L2653" i="8" s="1"/>
  <c r="L2654" i="8" s="1"/>
  <c r="L2655" i="8" s="1"/>
  <c r="L2656" i="8" s="1"/>
  <c r="L2657" i="8" s="1"/>
  <c r="L2658" i="8" s="1"/>
  <c r="L2659" i="8" s="1"/>
  <c r="L2660" i="8" s="1"/>
  <c r="L2661" i="8" s="1"/>
  <c r="L2662" i="8" s="1"/>
  <c r="L2663" i="8" s="1"/>
  <c r="L2664" i="8" s="1"/>
  <c r="L2665" i="8" s="1"/>
  <c r="L2666" i="8" s="1"/>
  <c r="L2667" i="8" s="1"/>
  <c r="L2668" i="8" s="1"/>
  <c r="L2669" i="8" s="1"/>
  <c r="L2670" i="8" s="1"/>
  <c r="L2671" i="8" s="1"/>
  <c r="L2672" i="8" s="1"/>
  <c r="L2673" i="8" s="1"/>
  <c r="L2674" i="8" s="1"/>
  <c r="L2675" i="8" s="1"/>
  <c r="L2676" i="8" s="1"/>
  <c r="L2677" i="8" s="1"/>
  <c r="L2678" i="8" s="1"/>
  <c r="L2679" i="8" s="1"/>
  <c r="L2680" i="8" s="1"/>
  <c r="L2681" i="8" s="1"/>
  <c r="L2682" i="8" s="1"/>
  <c r="L2683" i="8" s="1"/>
  <c r="L2684" i="8" s="1"/>
  <c r="L2685" i="8" s="1"/>
  <c r="L2686" i="8" s="1"/>
  <c r="L2687" i="8" s="1"/>
  <c r="L2688" i="8" s="1"/>
  <c r="L2689" i="8" s="1"/>
  <c r="L2690" i="8" s="1"/>
  <c r="L2691" i="8" s="1"/>
  <c r="L2692" i="8" s="1"/>
  <c r="L2693" i="8" s="1"/>
  <c r="L2694" i="8" s="1"/>
  <c r="L2695" i="8" s="1"/>
  <c r="L2696" i="8" s="1"/>
  <c r="L2697" i="8" s="1"/>
  <c r="L2698" i="8" s="1"/>
  <c r="L2699" i="8" s="1"/>
  <c r="L2700" i="8" s="1"/>
  <c r="L2701" i="8" s="1"/>
  <c r="L2702" i="8" s="1"/>
  <c r="L2703" i="8" s="1"/>
  <c r="L2704" i="8" s="1"/>
  <c r="L2705" i="8" s="1"/>
  <c r="L2706" i="8" s="1"/>
  <c r="L2707" i="8" s="1"/>
  <c r="L2708" i="8" s="1"/>
  <c r="L2709" i="8" s="1"/>
  <c r="L2710" i="8" s="1"/>
  <c r="L2711" i="8" s="1"/>
  <c r="L2712" i="8" s="1"/>
  <c r="L2713" i="8" s="1"/>
  <c r="L2714" i="8" s="1"/>
  <c r="L2715" i="8" s="1"/>
  <c r="L2716" i="8" s="1"/>
  <c r="L2717" i="8" s="1"/>
  <c r="L2718" i="8" s="1"/>
  <c r="L2719" i="8" s="1"/>
  <c r="L2720" i="8" s="1"/>
  <c r="L2721" i="8" s="1"/>
  <c r="L2722" i="8" s="1"/>
  <c r="L2723" i="8" s="1"/>
  <c r="L2724" i="8" s="1"/>
  <c r="L2725" i="8" s="1"/>
  <c r="L2726" i="8" s="1"/>
  <c r="L2727" i="8" s="1"/>
  <c r="L2728" i="8" s="1"/>
  <c r="L2729" i="8" s="1"/>
  <c r="L2730" i="8" s="1"/>
  <c r="L2731" i="8" s="1"/>
  <c r="L2732" i="8" s="1"/>
  <c r="L2733" i="8" s="1"/>
  <c r="L2734" i="8" s="1"/>
  <c r="L2735" i="8" s="1"/>
  <c r="L2736" i="8" s="1"/>
  <c r="L2737" i="8" s="1"/>
  <c r="L2738" i="8" s="1"/>
  <c r="L2739" i="8" s="1"/>
  <c r="L2740" i="8" s="1"/>
  <c r="L2741" i="8" s="1"/>
  <c r="L2742" i="8" s="1"/>
  <c r="L2743" i="8" s="1"/>
  <c r="L2744" i="8" s="1"/>
  <c r="L2745" i="8" s="1"/>
  <c r="L2746" i="8" s="1"/>
  <c r="L2747" i="8" s="1"/>
  <c r="L2748" i="8" s="1"/>
  <c r="L2749" i="8" s="1"/>
  <c r="L2750" i="8" s="1"/>
  <c r="L2751" i="8" s="1"/>
  <c r="L2752" i="8" s="1"/>
  <c r="L2753" i="8" s="1"/>
  <c r="L2754" i="8" s="1"/>
  <c r="L2755" i="8" s="1"/>
  <c r="L2756" i="8" s="1"/>
  <c r="L2757" i="8" s="1"/>
  <c r="L2758" i="8" s="1"/>
  <c r="L2759" i="8" s="1"/>
  <c r="L2760" i="8" s="1"/>
  <c r="L2761" i="8" s="1"/>
  <c r="L2762" i="8" s="1"/>
  <c r="L2763" i="8" s="1"/>
  <c r="L2764" i="8" s="1"/>
  <c r="L2765" i="8" s="1"/>
  <c r="L2766" i="8" s="1"/>
  <c r="L2767" i="8" s="1"/>
  <c r="L2768" i="8" s="1"/>
  <c r="L2769" i="8" s="1"/>
  <c r="L2770" i="8" s="1"/>
  <c r="L2771" i="8" s="1"/>
  <c r="L2772" i="8" s="1"/>
  <c r="L2773" i="8" s="1"/>
  <c r="L2774" i="8" s="1"/>
  <c r="L2775" i="8" s="1"/>
  <c r="L2776" i="8" s="1"/>
  <c r="L2777" i="8" s="1"/>
  <c r="L2778" i="8" s="1"/>
  <c r="L2779" i="8" s="1"/>
  <c r="L2780" i="8" s="1"/>
  <c r="L2781" i="8" s="1"/>
  <c r="L2782" i="8" s="1"/>
  <c r="L2783" i="8" s="1"/>
  <c r="L2784" i="8" s="1"/>
  <c r="L2785" i="8" s="1"/>
  <c r="L2786" i="8" s="1"/>
  <c r="L2787" i="8" s="1"/>
  <c r="L2788" i="8" s="1"/>
  <c r="L2789" i="8" s="1"/>
  <c r="L2790" i="8" s="1"/>
  <c r="L2791" i="8" s="1"/>
  <c r="L2792" i="8" s="1"/>
  <c r="L2793" i="8" s="1"/>
  <c r="L2794" i="8" s="1"/>
  <c r="L2795" i="8" s="1"/>
  <c r="L2796" i="8" s="1"/>
  <c r="L2797" i="8" s="1"/>
  <c r="L2798" i="8" s="1"/>
  <c r="L2799" i="8" s="1"/>
  <c r="L2800" i="8" s="1"/>
  <c r="L2801" i="8" s="1"/>
  <c r="L2802" i="8" s="1"/>
  <c r="L2803" i="8" s="1"/>
  <c r="L2804" i="8" s="1"/>
  <c r="L2805" i="8" s="1"/>
  <c r="L2806" i="8" s="1"/>
  <c r="L2807" i="8" s="1"/>
  <c r="L2808" i="8" s="1"/>
  <c r="L2809" i="8" s="1"/>
  <c r="L2810" i="8" s="1"/>
  <c r="L2811" i="8" s="1"/>
  <c r="L2812" i="8" s="1"/>
  <c r="L2813" i="8" s="1"/>
  <c r="L2814" i="8" s="1"/>
  <c r="L2815" i="8" s="1"/>
  <c r="L2816" i="8" s="1"/>
  <c r="L2817" i="8" s="1"/>
  <c r="L2818" i="8" s="1"/>
  <c r="L2819" i="8" s="1"/>
  <c r="L2820" i="8" s="1"/>
  <c r="L2821" i="8" s="1"/>
  <c r="L2822" i="8" s="1"/>
  <c r="L2823" i="8" s="1"/>
  <c r="L2824" i="8" s="1"/>
  <c r="L2825" i="8" s="1"/>
  <c r="L2826" i="8" s="1"/>
  <c r="L2827" i="8" s="1"/>
  <c r="L2828" i="8" s="1"/>
  <c r="L2829" i="8" s="1"/>
  <c r="L2830" i="8" s="1"/>
  <c r="L2831" i="8" s="1"/>
  <c r="L2832" i="8" s="1"/>
  <c r="L2833" i="8" s="1"/>
  <c r="L2834" i="8" s="1"/>
  <c r="L2835" i="8" s="1"/>
  <c r="L2836" i="8" s="1"/>
  <c r="L2837" i="8" s="1"/>
  <c r="L2838" i="8" s="1"/>
  <c r="L2839" i="8" s="1"/>
  <c r="L2840" i="8" s="1"/>
  <c r="L2841" i="8" s="1"/>
  <c r="L2842" i="8" s="1"/>
  <c r="L2843" i="8" s="1"/>
  <c r="L2844" i="8" s="1"/>
  <c r="L2845" i="8" s="1"/>
  <c r="L2846" i="8" s="1"/>
  <c r="L2847" i="8" s="1"/>
  <c r="L2848" i="8" s="1"/>
  <c r="L2849" i="8" s="1"/>
  <c r="L2850" i="8" s="1"/>
  <c r="L2851" i="8" s="1"/>
  <c r="L2852" i="8" s="1"/>
  <c r="L2853" i="8" s="1"/>
  <c r="L2854" i="8" s="1"/>
  <c r="L2855" i="8" s="1"/>
  <c r="L2856" i="8" s="1"/>
  <c r="L2857" i="8" s="1"/>
  <c r="L2858" i="8" s="1"/>
  <c r="L2859" i="8" s="1"/>
  <c r="L2860" i="8" s="1"/>
  <c r="L2861" i="8" s="1"/>
  <c r="L2862" i="8" s="1"/>
  <c r="L2863" i="8" s="1"/>
  <c r="L2864" i="8" s="1"/>
  <c r="L2865" i="8" s="1"/>
  <c r="L2866" i="8" s="1"/>
  <c r="L2867" i="8" s="1"/>
  <c r="L2868" i="8" s="1"/>
  <c r="L2869" i="8" s="1"/>
  <c r="L2870" i="8" s="1"/>
  <c r="L2871" i="8" s="1"/>
  <c r="L2872" i="8" s="1"/>
  <c r="L2873" i="8" s="1"/>
  <c r="L2874" i="8" s="1"/>
  <c r="L2875" i="8" s="1"/>
  <c r="L2876" i="8" s="1"/>
  <c r="L2877" i="8" s="1"/>
  <c r="L2878" i="8" s="1"/>
  <c r="L2879" i="8" s="1"/>
  <c r="L2880" i="8" s="1"/>
  <c r="L2881" i="8" s="1"/>
  <c r="L2882" i="8" s="1"/>
  <c r="L2883" i="8" s="1"/>
  <c r="L2884" i="8" s="1"/>
  <c r="L2885" i="8" s="1"/>
  <c r="L2886" i="8" s="1"/>
  <c r="L2887" i="8" s="1"/>
  <c r="L2888" i="8" s="1"/>
  <c r="L2889" i="8" s="1"/>
  <c r="L2890" i="8" s="1"/>
  <c r="L2891" i="8" s="1"/>
  <c r="L2892" i="8" s="1"/>
  <c r="L2893" i="8" s="1"/>
  <c r="L2894" i="8" s="1"/>
  <c r="L2895" i="8" s="1"/>
  <c r="L2896" i="8" s="1"/>
  <c r="L2897" i="8" s="1"/>
  <c r="L2898" i="8" s="1"/>
  <c r="L2899" i="8" s="1"/>
  <c r="L2900" i="8" s="1"/>
  <c r="L2901" i="8" s="1"/>
  <c r="L2902" i="8" s="1"/>
  <c r="L2903" i="8" s="1"/>
  <c r="L2904" i="8" s="1"/>
  <c r="L2905" i="8" s="1"/>
  <c r="L2906" i="8" s="1"/>
  <c r="L2907" i="8" s="1"/>
  <c r="L2908" i="8" s="1"/>
  <c r="L2909" i="8" s="1"/>
  <c r="L2910" i="8" s="1"/>
  <c r="L2911" i="8" s="1"/>
  <c r="L2912" i="8" s="1"/>
  <c r="L2913" i="8" s="1"/>
  <c r="L2914" i="8" s="1"/>
  <c r="L2915" i="8" s="1"/>
  <c r="L2916" i="8" s="1"/>
  <c r="L2917" i="8" s="1"/>
  <c r="L2918" i="8" s="1"/>
  <c r="L2919" i="8" s="1"/>
  <c r="L2920" i="8" s="1"/>
  <c r="L2921" i="8" s="1"/>
  <c r="L2922" i="8" s="1"/>
  <c r="L2923" i="8" s="1"/>
  <c r="L2924" i="8" s="1"/>
  <c r="L2925" i="8" s="1"/>
  <c r="L2926" i="8" s="1"/>
  <c r="L2927" i="8" s="1"/>
  <c r="L2928" i="8" s="1"/>
  <c r="L2929" i="8" s="1"/>
  <c r="L2930" i="8" s="1"/>
  <c r="L2931" i="8" s="1"/>
  <c r="L2932" i="8" s="1"/>
  <c r="L2933" i="8" s="1"/>
  <c r="L2934" i="8" s="1"/>
  <c r="L2935" i="8" s="1"/>
  <c r="L2936" i="8" s="1"/>
  <c r="L2937" i="8" s="1"/>
  <c r="L2938" i="8" s="1"/>
  <c r="L2939" i="8" s="1"/>
  <c r="L2940" i="8" s="1"/>
  <c r="L2941" i="8" s="1"/>
  <c r="L2942" i="8" s="1"/>
  <c r="L2943" i="8" s="1"/>
  <c r="L2944" i="8" s="1"/>
  <c r="L2945" i="8" s="1"/>
  <c r="L2946" i="8" s="1"/>
  <c r="L2947" i="8" s="1"/>
  <c r="L2948" i="8" s="1"/>
  <c r="L2949" i="8" s="1"/>
  <c r="L2950" i="8" s="1"/>
  <c r="L2951" i="8" s="1"/>
  <c r="L2952" i="8" s="1"/>
  <c r="L2953" i="8" s="1"/>
  <c r="L2954" i="8" s="1"/>
  <c r="L2955" i="8" s="1"/>
  <c r="L2956" i="8" s="1"/>
  <c r="L2957" i="8" s="1"/>
  <c r="L2958" i="8" s="1"/>
  <c r="L2959" i="8" s="1"/>
  <c r="L2960" i="8" s="1"/>
  <c r="L2961" i="8" s="1"/>
  <c r="L2962" i="8" s="1"/>
  <c r="L2963" i="8" s="1"/>
  <c r="L2964" i="8" s="1"/>
  <c r="L2965" i="8" s="1"/>
  <c r="L2966" i="8" s="1"/>
  <c r="L2967" i="8" s="1"/>
  <c r="L2968" i="8" s="1"/>
  <c r="L2969" i="8" s="1"/>
  <c r="L2970" i="8" s="1"/>
  <c r="L2971" i="8" s="1"/>
  <c r="L2972" i="8" s="1"/>
  <c r="L2973" i="8" s="1"/>
  <c r="L2974" i="8" s="1"/>
  <c r="L2975" i="8" s="1"/>
  <c r="L2976" i="8" s="1"/>
  <c r="L2977" i="8" s="1"/>
  <c r="L2978" i="8" s="1"/>
  <c r="L2979" i="8" s="1"/>
  <c r="L2980" i="8" s="1"/>
  <c r="L2981" i="8" s="1"/>
  <c r="L2982" i="8" s="1"/>
  <c r="L2983" i="8" s="1"/>
  <c r="L2984" i="8" s="1"/>
  <c r="L2985" i="8" s="1"/>
  <c r="L2986" i="8" s="1"/>
  <c r="L2987" i="8" s="1"/>
  <c r="L2988" i="8" s="1"/>
  <c r="L2989" i="8" s="1"/>
  <c r="L2990" i="8" s="1"/>
  <c r="L2991" i="8" s="1"/>
  <c r="L2992" i="8" s="1"/>
  <c r="L2993" i="8" s="1"/>
  <c r="L2994" i="8" s="1"/>
  <c r="L2995" i="8" s="1"/>
  <c r="L2996" i="8" s="1"/>
  <c r="L2997" i="8" s="1"/>
  <c r="L2998" i="8" s="1"/>
  <c r="L2999" i="8" s="1"/>
  <c r="L3000" i="8" s="1"/>
  <c r="L3001" i="8" s="1"/>
  <c r="L3002" i="8" s="1"/>
  <c r="L3003" i="8" s="1"/>
  <c r="L3004" i="8" s="1"/>
  <c r="L3005" i="8" s="1"/>
  <c r="L3006" i="8" s="1"/>
  <c r="L3007" i="8" s="1"/>
  <c r="L3008" i="8" s="1"/>
  <c r="L3009" i="8" s="1"/>
  <c r="L3010" i="8" s="1"/>
  <c r="L3011" i="8" s="1"/>
  <c r="L3012" i="8" s="1"/>
  <c r="L3013" i="8" s="1"/>
  <c r="L3014" i="8" s="1"/>
  <c r="L3015" i="8" s="1"/>
  <c r="L3016" i="8" s="1"/>
  <c r="L3017" i="8" s="1"/>
  <c r="L3018" i="8" s="1"/>
  <c r="L3019" i="8" s="1"/>
  <c r="L3020" i="8" s="1"/>
  <c r="L3021" i="8" s="1"/>
  <c r="L3022" i="8" s="1"/>
  <c r="L3023" i="8" s="1"/>
  <c r="L3024" i="8" s="1"/>
  <c r="L3025" i="8" s="1"/>
  <c r="L3026" i="8" s="1"/>
  <c r="L3027" i="8" s="1"/>
  <c r="L3028" i="8" s="1"/>
  <c r="L3029" i="8" s="1"/>
  <c r="L3030" i="8" s="1"/>
  <c r="L3031" i="8" s="1"/>
  <c r="L3032" i="8" s="1"/>
  <c r="L3033" i="8" s="1"/>
  <c r="L3034" i="8" s="1"/>
  <c r="L3035" i="8" s="1"/>
  <c r="L3036" i="8" s="1"/>
  <c r="L3037" i="8" s="1"/>
  <c r="L3038" i="8" s="1"/>
  <c r="L3039" i="8" s="1"/>
  <c r="L3040" i="8" s="1"/>
  <c r="L3041" i="8" s="1"/>
  <c r="L3042" i="8" s="1"/>
  <c r="L3043" i="8" s="1"/>
  <c r="L3044" i="8" s="1"/>
  <c r="L3045" i="8" s="1"/>
  <c r="L3046" i="8" s="1"/>
  <c r="L3047" i="8" s="1"/>
  <c r="L3048" i="8" s="1"/>
  <c r="L3049" i="8" s="1"/>
  <c r="L3050" i="8" s="1"/>
  <c r="L3051" i="8" s="1"/>
  <c r="L3052" i="8" s="1"/>
  <c r="L3053" i="8" s="1"/>
  <c r="L3054" i="8" s="1"/>
  <c r="L3055" i="8" s="1"/>
  <c r="L3056" i="8" s="1"/>
  <c r="L3057" i="8" s="1"/>
  <c r="L3058" i="8" s="1"/>
  <c r="L3059" i="8" s="1"/>
  <c r="L3060" i="8" s="1"/>
  <c r="L3061" i="8" s="1"/>
  <c r="L3062" i="8" s="1"/>
  <c r="L3063" i="8" s="1"/>
  <c r="L3064" i="8" s="1"/>
  <c r="L3065" i="8" s="1"/>
  <c r="L3066" i="8" s="1"/>
  <c r="L3067" i="8" s="1"/>
  <c r="L3068" i="8" s="1"/>
  <c r="L3069" i="8" s="1"/>
  <c r="L3070" i="8" s="1"/>
  <c r="L3071" i="8" s="1"/>
  <c r="L3072" i="8" s="1"/>
  <c r="L3073" i="8" s="1"/>
  <c r="L3074" i="8" s="1"/>
  <c r="L3075" i="8" s="1"/>
  <c r="L3076" i="8" s="1"/>
  <c r="L3077" i="8" s="1"/>
  <c r="L3078" i="8" s="1"/>
  <c r="L3079" i="8" s="1"/>
  <c r="L3080" i="8" s="1"/>
  <c r="L3081" i="8" s="1"/>
  <c r="L3082" i="8" s="1"/>
  <c r="L3083" i="8" s="1"/>
  <c r="L3084" i="8" s="1"/>
  <c r="L3085" i="8" s="1"/>
  <c r="L3086" i="8" s="1"/>
  <c r="L3087" i="8" s="1"/>
  <c r="L3088" i="8" s="1"/>
  <c r="L3089" i="8" s="1"/>
  <c r="L3090" i="8" s="1"/>
  <c r="L3091" i="8" s="1"/>
  <c r="L3092" i="8" s="1"/>
  <c r="L3093" i="8" s="1"/>
  <c r="L3094" i="8" s="1"/>
  <c r="L3095" i="8" s="1"/>
  <c r="L3096" i="8" s="1"/>
  <c r="L3097" i="8" s="1"/>
  <c r="L3098" i="8" s="1"/>
  <c r="L3099" i="8" s="1"/>
  <c r="L3100" i="8" s="1"/>
  <c r="L3101" i="8" s="1"/>
  <c r="L3102" i="8" s="1"/>
  <c r="L3103" i="8" s="1"/>
  <c r="L3104" i="8" s="1"/>
  <c r="L3105" i="8" s="1"/>
  <c r="L3106" i="8" s="1"/>
  <c r="L3107" i="8" s="1"/>
  <c r="L3108" i="8" s="1"/>
  <c r="L3109" i="8" s="1"/>
  <c r="L3110" i="8" s="1"/>
  <c r="L3111" i="8" s="1"/>
  <c r="L3112" i="8" s="1"/>
  <c r="L3113" i="8" s="1"/>
  <c r="L3114" i="8" s="1"/>
  <c r="L3115" i="8" s="1"/>
  <c r="L3116" i="8" s="1"/>
  <c r="L3117" i="8" s="1"/>
  <c r="L3118" i="8" s="1"/>
  <c r="L3119" i="8" s="1"/>
  <c r="L3120" i="8" s="1"/>
  <c r="L3121" i="8" s="1"/>
  <c r="L3122" i="8" s="1"/>
  <c r="L3123" i="8" s="1"/>
  <c r="L3124" i="8" s="1"/>
  <c r="L3125" i="8" s="1"/>
  <c r="L3126" i="8" s="1"/>
  <c r="L3127" i="8" s="1"/>
  <c r="L3128" i="8" s="1"/>
  <c r="L3129" i="8" s="1"/>
  <c r="L3130" i="8" s="1"/>
  <c r="L3131" i="8" s="1"/>
  <c r="L3132" i="8" s="1"/>
  <c r="L3133" i="8" s="1"/>
  <c r="L3134" i="8" s="1"/>
  <c r="L3135" i="8" s="1"/>
  <c r="L3136" i="8" s="1"/>
  <c r="L3137" i="8" s="1"/>
  <c r="L3138" i="8" s="1"/>
  <c r="L3139" i="8" s="1"/>
  <c r="L3140" i="8" s="1"/>
  <c r="L3141" i="8" s="1"/>
  <c r="L3142" i="8" s="1"/>
  <c r="L3143" i="8" s="1"/>
  <c r="L3144" i="8" s="1"/>
  <c r="L3145" i="8" s="1"/>
  <c r="L3146" i="8" s="1"/>
  <c r="L3147" i="8" s="1"/>
  <c r="L3148" i="8" s="1"/>
  <c r="L3149" i="8" s="1"/>
  <c r="L3150" i="8" s="1"/>
  <c r="L3151" i="8" s="1"/>
  <c r="L3152" i="8" s="1"/>
  <c r="L3153" i="8" s="1"/>
  <c r="L3154" i="8" s="1"/>
  <c r="L3155" i="8" s="1"/>
  <c r="L3156" i="8" s="1"/>
  <c r="L3157" i="8" s="1"/>
  <c r="L3158" i="8" s="1"/>
  <c r="L3159" i="8" s="1"/>
  <c r="L3160" i="8" s="1"/>
  <c r="L3161" i="8" s="1"/>
  <c r="L3162" i="8" s="1"/>
  <c r="L3163" i="8" s="1"/>
  <c r="L3164" i="8" s="1"/>
  <c r="L3165" i="8" s="1"/>
  <c r="L3166" i="8" s="1"/>
  <c r="L3167" i="8" s="1"/>
  <c r="L3168" i="8" s="1"/>
  <c r="L3169" i="8" s="1"/>
  <c r="L3170" i="8" s="1"/>
  <c r="L3171" i="8" s="1"/>
  <c r="L3172" i="8" s="1"/>
  <c r="L3173" i="8" s="1"/>
  <c r="L3174" i="8" s="1"/>
  <c r="L3175" i="8" s="1"/>
  <c r="L3176" i="8" s="1"/>
  <c r="L3177" i="8" s="1"/>
  <c r="L3178" i="8" s="1"/>
  <c r="L3179" i="8" s="1"/>
  <c r="L3180" i="8" s="1"/>
  <c r="L3181" i="8" s="1"/>
  <c r="L3182" i="8" s="1"/>
  <c r="L3183" i="8" s="1"/>
  <c r="L3184" i="8" s="1"/>
  <c r="L3185" i="8" s="1"/>
  <c r="L3186" i="8" s="1"/>
  <c r="L3187" i="8" s="1"/>
  <c r="L3188" i="8" s="1"/>
  <c r="L3189" i="8" s="1"/>
  <c r="L3190" i="8" s="1"/>
  <c r="L3191" i="8" s="1"/>
  <c r="L3192" i="8" s="1"/>
  <c r="L3193" i="8" s="1"/>
  <c r="L3194" i="8" s="1"/>
  <c r="L3195" i="8" s="1"/>
  <c r="L3196" i="8" s="1"/>
  <c r="L3197" i="8" s="1"/>
  <c r="L3198" i="8" s="1"/>
  <c r="L3199" i="8" s="1"/>
  <c r="L3200" i="8" s="1"/>
  <c r="L3201" i="8" s="1"/>
  <c r="L3202" i="8" s="1"/>
  <c r="L3203" i="8" s="1"/>
  <c r="L3204" i="8" s="1"/>
  <c r="L3205" i="8" s="1"/>
  <c r="L3206" i="8" s="1"/>
  <c r="L3207" i="8" s="1"/>
  <c r="L3208" i="8" s="1"/>
  <c r="L3209" i="8" s="1"/>
  <c r="L3210" i="8" s="1"/>
  <c r="L3211" i="8" s="1"/>
  <c r="L3212" i="8" s="1"/>
  <c r="L3213" i="8" s="1"/>
  <c r="L3214" i="8" s="1"/>
  <c r="L3215" i="8" s="1"/>
  <c r="L3216" i="8" s="1"/>
  <c r="L3217" i="8" s="1"/>
  <c r="L3218" i="8" s="1"/>
  <c r="L3219" i="8" s="1"/>
  <c r="L3220" i="8" s="1"/>
  <c r="L3221" i="8" s="1"/>
  <c r="L3222" i="8" s="1"/>
  <c r="L3223" i="8" s="1"/>
  <c r="L3224" i="8" s="1"/>
  <c r="L3225" i="8" s="1"/>
  <c r="L3226" i="8" s="1"/>
  <c r="L3227" i="8" s="1"/>
  <c r="L3228" i="8" s="1"/>
  <c r="L3229" i="8" s="1"/>
  <c r="L3230" i="8" s="1"/>
  <c r="L3231" i="8" s="1"/>
  <c r="L3232" i="8" s="1"/>
  <c r="L3233" i="8" s="1"/>
  <c r="L3234" i="8" s="1"/>
  <c r="L3235" i="8" s="1"/>
  <c r="L3236" i="8" s="1"/>
  <c r="L3237" i="8" s="1"/>
  <c r="L3238" i="8" s="1"/>
  <c r="L3239" i="8" s="1"/>
  <c r="L3240" i="8" s="1"/>
  <c r="L3241" i="8" s="1"/>
  <c r="L3242" i="8" s="1"/>
  <c r="L3243" i="8" s="1"/>
  <c r="L3244" i="8" s="1"/>
  <c r="L3245" i="8" s="1"/>
  <c r="L3246" i="8" s="1"/>
  <c r="L3247" i="8" s="1"/>
  <c r="L3248" i="8" s="1"/>
  <c r="L3249" i="8" s="1"/>
  <c r="L3250" i="8" s="1"/>
  <c r="L3251" i="8" s="1"/>
  <c r="L3252" i="8" s="1"/>
  <c r="L3253" i="8" s="1"/>
  <c r="L3254" i="8" s="1"/>
  <c r="L3255" i="8" s="1"/>
  <c r="L3256" i="8" s="1"/>
  <c r="L3257" i="8" s="1"/>
  <c r="L3258" i="8" s="1"/>
  <c r="L3259" i="8" s="1"/>
  <c r="L3260" i="8" s="1"/>
  <c r="L3261" i="8" s="1"/>
  <c r="L3262" i="8" s="1"/>
  <c r="L3263" i="8" s="1"/>
  <c r="L3264" i="8" s="1"/>
  <c r="L3265" i="8" s="1"/>
  <c r="L3266" i="8" s="1"/>
  <c r="L3267" i="8" s="1"/>
  <c r="L3268" i="8" s="1"/>
  <c r="L3269" i="8" s="1"/>
  <c r="L3270" i="8" s="1"/>
  <c r="L3271" i="8" s="1"/>
  <c r="L3272" i="8" s="1"/>
  <c r="L3273" i="8" s="1"/>
  <c r="L3274" i="8" s="1"/>
  <c r="L3275" i="8" s="1"/>
  <c r="L3276" i="8" s="1"/>
  <c r="L3277" i="8" s="1"/>
  <c r="L3278" i="8" s="1"/>
  <c r="L3279" i="8" s="1"/>
  <c r="L3280" i="8" s="1"/>
  <c r="L3281" i="8" s="1"/>
  <c r="L3282" i="8" s="1"/>
  <c r="L3283" i="8" s="1"/>
  <c r="L3284" i="8" s="1"/>
  <c r="L3285" i="8" s="1"/>
  <c r="L3286" i="8" s="1"/>
  <c r="L3287" i="8" s="1"/>
  <c r="L3288" i="8" s="1"/>
  <c r="L3289" i="8" s="1"/>
  <c r="L3290" i="8" s="1"/>
  <c r="L3291" i="8" s="1"/>
  <c r="L3292" i="8" s="1"/>
  <c r="L3293" i="8" s="1"/>
  <c r="L3294" i="8" s="1"/>
  <c r="L3295" i="8" s="1"/>
  <c r="L3296" i="8" s="1"/>
  <c r="L3297" i="8" s="1"/>
  <c r="L3298" i="8" s="1"/>
  <c r="L3299" i="8" s="1"/>
  <c r="L3300" i="8" s="1"/>
  <c r="L3301" i="8" s="1"/>
  <c r="L3302" i="8" s="1"/>
  <c r="L3303" i="8" s="1"/>
  <c r="L3304" i="8" s="1"/>
  <c r="L3305" i="8" s="1"/>
  <c r="L3306" i="8" s="1"/>
  <c r="L3307" i="8" s="1"/>
  <c r="L3308" i="8" s="1"/>
  <c r="L3309" i="8" s="1"/>
  <c r="L3310" i="8" s="1"/>
  <c r="L3311" i="8" s="1"/>
  <c r="L3312" i="8" s="1"/>
  <c r="L3313" i="8" s="1"/>
  <c r="L3314" i="8" s="1"/>
  <c r="L3315" i="8" s="1"/>
  <c r="L3316" i="8" s="1"/>
  <c r="L3317" i="8" s="1"/>
  <c r="L3318" i="8" s="1"/>
  <c r="L3319" i="8" s="1"/>
  <c r="L3320" i="8" s="1"/>
  <c r="L3321" i="8" s="1"/>
  <c r="L3322" i="8" s="1"/>
  <c r="L3323" i="8" s="1"/>
  <c r="L3324" i="8" s="1"/>
  <c r="L3325" i="8" s="1"/>
  <c r="L3326" i="8" s="1"/>
  <c r="L3327" i="8" s="1"/>
  <c r="L3328" i="8" s="1"/>
  <c r="L3329" i="8" s="1"/>
  <c r="L3330" i="8" s="1"/>
  <c r="L3331" i="8" s="1"/>
  <c r="L3332" i="8" s="1"/>
  <c r="L3333" i="8" s="1"/>
  <c r="L3334" i="8" s="1"/>
  <c r="L3335" i="8" s="1"/>
  <c r="L3336" i="8" s="1"/>
  <c r="L3337" i="8" s="1"/>
  <c r="L3338" i="8" s="1"/>
  <c r="L3339" i="8" s="1"/>
  <c r="L3340" i="8" s="1"/>
  <c r="L3341" i="8" s="1"/>
  <c r="L3342" i="8" s="1"/>
  <c r="L3343" i="8" s="1"/>
  <c r="L3344" i="8" s="1"/>
  <c r="L3345" i="8" s="1"/>
  <c r="L3346" i="8" s="1"/>
  <c r="L3347" i="8" s="1"/>
  <c r="L3348" i="8" s="1"/>
  <c r="L3349" i="8" s="1"/>
  <c r="L3350" i="8" s="1"/>
  <c r="L3351" i="8" s="1"/>
  <c r="L3352" i="8" s="1"/>
  <c r="L3353" i="8" s="1"/>
  <c r="L3354" i="8" s="1"/>
  <c r="L3355" i="8" s="1"/>
  <c r="L3356" i="8" s="1"/>
  <c r="L3357" i="8" s="1"/>
  <c r="L3358" i="8" s="1"/>
  <c r="L3359" i="8" s="1"/>
  <c r="L3360" i="8" s="1"/>
  <c r="L3361" i="8" s="1"/>
  <c r="L3362" i="8" s="1"/>
  <c r="L3363" i="8" s="1"/>
  <c r="L3364" i="8" s="1"/>
  <c r="L3365" i="8" s="1"/>
  <c r="L3366" i="8" s="1"/>
  <c r="L3367" i="8" s="1"/>
  <c r="L3368" i="8" s="1"/>
  <c r="L3369" i="8" s="1"/>
  <c r="L3370" i="8" s="1"/>
  <c r="L3371" i="8" s="1"/>
  <c r="L3372" i="8" s="1"/>
  <c r="L3373" i="8" s="1"/>
  <c r="L3374" i="8" s="1"/>
  <c r="L3375" i="8" s="1"/>
  <c r="L3376" i="8" s="1"/>
  <c r="L3377" i="8" s="1"/>
  <c r="L3378" i="8" s="1"/>
  <c r="L3379" i="8" s="1"/>
  <c r="L3380" i="8" s="1"/>
  <c r="L3381" i="8" s="1"/>
  <c r="L3382" i="8" s="1"/>
  <c r="L3383" i="8" s="1"/>
  <c r="L3384" i="8" s="1"/>
  <c r="L3385" i="8" s="1"/>
  <c r="L3386" i="8" s="1"/>
  <c r="L3387" i="8" s="1"/>
  <c r="L3388" i="8" s="1"/>
  <c r="L3389" i="8" s="1"/>
  <c r="L3390" i="8" s="1"/>
  <c r="L3391" i="8" s="1"/>
  <c r="L3392" i="8" s="1"/>
  <c r="L3393" i="8" s="1"/>
  <c r="J4" i="8"/>
  <c r="N4" i="8"/>
  <c r="I4" i="8"/>
  <c r="K4" i="8" s="1"/>
  <c r="F3393" i="8"/>
  <c r="E3393" i="8"/>
  <c r="F3392" i="8"/>
  <c r="E3392" i="8"/>
  <c r="F3391" i="8"/>
  <c r="E3391" i="8"/>
  <c r="F3390" i="8"/>
  <c r="E3390" i="8"/>
  <c r="F3389" i="8"/>
  <c r="E3389" i="8"/>
  <c r="F3388" i="8"/>
  <c r="E3388" i="8"/>
  <c r="F3387" i="8"/>
  <c r="E3387" i="8"/>
  <c r="F3386" i="8"/>
  <c r="E3386" i="8"/>
  <c r="F3385" i="8"/>
  <c r="E3385" i="8"/>
  <c r="F3384" i="8"/>
  <c r="E3384" i="8"/>
  <c r="F3383" i="8"/>
  <c r="E3383" i="8"/>
  <c r="F3382" i="8"/>
  <c r="E3382" i="8"/>
  <c r="F3381" i="8"/>
  <c r="E3381" i="8"/>
  <c r="F3380" i="8"/>
  <c r="E3380" i="8"/>
  <c r="F3379" i="8"/>
  <c r="E3379" i="8"/>
  <c r="F3378" i="8"/>
  <c r="E3378" i="8"/>
  <c r="F3377" i="8"/>
  <c r="E3377" i="8"/>
  <c r="F3376" i="8"/>
  <c r="E3376" i="8"/>
  <c r="F3375" i="8"/>
  <c r="E3375" i="8"/>
  <c r="F3374" i="8"/>
  <c r="E3374" i="8"/>
  <c r="F3373" i="8"/>
  <c r="E3373" i="8"/>
  <c r="F3372" i="8"/>
  <c r="E3372" i="8"/>
  <c r="F3371" i="8"/>
  <c r="E3371" i="8"/>
  <c r="F3370" i="8"/>
  <c r="E3370" i="8"/>
  <c r="F3369" i="8"/>
  <c r="E3369" i="8"/>
  <c r="F3368" i="8"/>
  <c r="E3368" i="8"/>
  <c r="F3367" i="8"/>
  <c r="E3367" i="8"/>
  <c r="F3366" i="8"/>
  <c r="E3366" i="8"/>
  <c r="F3365" i="8"/>
  <c r="E3365" i="8"/>
  <c r="F3364" i="8"/>
  <c r="E3364" i="8"/>
  <c r="F3363" i="8"/>
  <c r="E3363" i="8"/>
  <c r="F3362" i="8"/>
  <c r="E3362" i="8"/>
  <c r="F3361" i="8"/>
  <c r="E3361" i="8"/>
  <c r="F3360" i="8"/>
  <c r="E3360" i="8"/>
  <c r="F3359" i="8"/>
  <c r="E3359" i="8"/>
  <c r="F3358" i="8"/>
  <c r="E3358" i="8"/>
  <c r="F3357" i="8"/>
  <c r="E3357" i="8"/>
  <c r="F3356" i="8"/>
  <c r="E3356" i="8"/>
  <c r="F3355" i="8"/>
  <c r="E3355" i="8"/>
  <c r="F3354" i="8"/>
  <c r="E3354" i="8"/>
  <c r="F3353" i="8"/>
  <c r="E3353" i="8"/>
  <c r="F3352" i="8"/>
  <c r="E3352" i="8"/>
  <c r="F3351" i="8"/>
  <c r="E3351" i="8"/>
  <c r="F3350" i="8"/>
  <c r="E3350" i="8"/>
  <c r="F3349" i="8"/>
  <c r="E3349" i="8"/>
  <c r="F3348" i="8"/>
  <c r="E3348" i="8"/>
  <c r="F3347" i="8"/>
  <c r="E3347" i="8"/>
  <c r="F3346" i="8"/>
  <c r="E3346" i="8"/>
  <c r="F3345" i="8"/>
  <c r="E3345" i="8"/>
  <c r="F3344" i="8"/>
  <c r="E3344" i="8"/>
  <c r="F3343" i="8"/>
  <c r="E3343" i="8"/>
  <c r="F3342" i="8"/>
  <c r="E3342" i="8"/>
  <c r="F3341" i="8"/>
  <c r="E3341" i="8"/>
  <c r="F3340" i="8"/>
  <c r="E3340" i="8"/>
  <c r="F3339" i="8"/>
  <c r="E3339" i="8"/>
  <c r="F3338" i="8"/>
  <c r="E3338" i="8"/>
  <c r="F3337" i="8"/>
  <c r="E3337" i="8"/>
  <c r="F3336" i="8"/>
  <c r="E3336" i="8"/>
  <c r="F3335" i="8"/>
  <c r="E3335" i="8"/>
  <c r="F3334" i="8"/>
  <c r="E3334" i="8"/>
  <c r="F3333" i="8"/>
  <c r="E3333" i="8"/>
  <c r="F3332" i="8"/>
  <c r="E3332" i="8"/>
  <c r="F3331" i="8"/>
  <c r="E3331" i="8"/>
  <c r="F3330" i="8"/>
  <c r="E3330" i="8"/>
  <c r="F3329" i="8"/>
  <c r="E3329" i="8"/>
  <c r="F3328" i="8"/>
  <c r="E3328" i="8"/>
  <c r="F3327" i="8"/>
  <c r="E3327" i="8"/>
  <c r="F3326" i="8"/>
  <c r="E3326" i="8"/>
  <c r="F3325" i="8"/>
  <c r="E3325" i="8"/>
  <c r="F3324" i="8"/>
  <c r="E3324" i="8"/>
  <c r="F3323" i="8"/>
  <c r="E3323" i="8"/>
  <c r="F3322" i="8"/>
  <c r="E3322" i="8"/>
  <c r="F3321" i="8"/>
  <c r="E3321" i="8"/>
  <c r="F3320" i="8"/>
  <c r="E3320" i="8"/>
  <c r="F3319" i="8"/>
  <c r="E3319" i="8"/>
  <c r="F3318" i="8"/>
  <c r="E3318" i="8"/>
  <c r="F3317" i="8"/>
  <c r="E3317" i="8"/>
  <c r="F3316" i="8"/>
  <c r="E3316" i="8"/>
  <c r="F3315" i="8"/>
  <c r="E3315" i="8"/>
  <c r="F3314" i="8"/>
  <c r="E3314" i="8"/>
  <c r="F3313" i="8"/>
  <c r="E3313" i="8"/>
  <c r="F3312" i="8"/>
  <c r="E3312" i="8"/>
  <c r="F3311" i="8"/>
  <c r="E3311" i="8"/>
  <c r="F3310" i="8"/>
  <c r="E3310" i="8"/>
  <c r="F3309" i="8"/>
  <c r="E3309" i="8"/>
  <c r="F3308" i="8"/>
  <c r="E3308" i="8"/>
  <c r="F3307" i="8"/>
  <c r="E3307" i="8"/>
  <c r="F3306" i="8"/>
  <c r="E3306" i="8"/>
  <c r="F3305" i="8"/>
  <c r="E3305" i="8"/>
  <c r="F3304" i="8"/>
  <c r="E3304" i="8"/>
  <c r="F3303" i="8"/>
  <c r="E3303" i="8"/>
  <c r="F3302" i="8"/>
  <c r="E3302" i="8"/>
  <c r="F3301" i="8"/>
  <c r="E3301" i="8"/>
  <c r="F3300" i="8"/>
  <c r="E3300" i="8"/>
  <c r="F3299" i="8"/>
  <c r="E3299" i="8"/>
  <c r="F3298" i="8"/>
  <c r="E3298" i="8"/>
  <c r="F3297" i="8"/>
  <c r="E3297" i="8"/>
  <c r="F3296" i="8"/>
  <c r="E3296" i="8"/>
  <c r="F3295" i="8"/>
  <c r="E3295" i="8"/>
  <c r="F3294" i="8"/>
  <c r="E3294" i="8"/>
  <c r="F3293" i="8"/>
  <c r="E3293" i="8"/>
  <c r="F3292" i="8"/>
  <c r="E3292" i="8"/>
  <c r="F3291" i="8"/>
  <c r="E3291" i="8"/>
  <c r="F3290" i="8"/>
  <c r="E3290" i="8"/>
  <c r="F3289" i="8"/>
  <c r="E3289" i="8"/>
  <c r="F3288" i="8"/>
  <c r="E3288" i="8"/>
  <c r="F3287" i="8"/>
  <c r="E3287" i="8"/>
  <c r="F3286" i="8"/>
  <c r="E3286" i="8"/>
  <c r="F3285" i="8"/>
  <c r="E3285" i="8"/>
  <c r="F3284" i="8"/>
  <c r="E3284" i="8"/>
  <c r="F3283" i="8"/>
  <c r="E3283" i="8"/>
  <c r="F3282" i="8"/>
  <c r="E3282" i="8"/>
  <c r="F3281" i="8"/>
  <c r="E3281" i="8"/>
  <c r="F3280" i="8"/>
  <c r="E3280" i="8"/>
  <c r="F3279" i="8"/>
  <c r="E3279" i="8"/>
  <c r="F3278" i="8"/>
  <c r="E3278" i="8"/>
  <c r="F3277" i="8"/>
  <c r="E3277" i="8"/>
  <c r="F3276" i="8"/>
  <c r="E3276" i="8"/>
  <c r="F3275" i="8"/>
  <c r="E3275" i="8"/>
  <c r="F3274" i="8"/>
  <c r="E3274" i="8"/>
  <c r="F3273" i="8"/>
  <c r="E3273" i="8"/>
  <c r="F3272" i="8"/>
  <c r="E3272" i="8"/>
  <c r="F3271" i="8"/>
  <c r="E3271" i="8"/>
  <c r="F3270" i="8"/>
  <c r="E3270" i="8"/>
  <c r="F3269" i="8"/>
  <c r="E3269" i="8"/>
  <c r="F3268" i="8"/>
  <c r="E3268" i="8"/>
  <c r="F3267" i="8"/>
  <c r="E3267" i="8"/>
  <c r="F3266" i="8"/>
  <c r="E3266" i="8"/>
  <c r="F3265" i="8"/>
  <c r="E3265" i="8"/>
  <c r="F3264" i="8"/>
  <c r="E3264" i="8"/>
  <c r="F3263" i="8"/>
  <c r="E3263" i="8"/>
  <c r="F3262" i="8"/>
  <c r="E3262" i="8"/>
  <c r="F3261" i="8"/>
  <c r="E3261" i="8"/>
  <c r="F3260" i="8"/>
  <c r="E3260" i="8"/>
  <c r="F3259" i="8"/>
  <c r="E3259" i="8"/>
  <c r="F3258" i="8"/>
  <c r="E3258" i="8"/>
  <c r="F3257" i="8"/>
  <c r="E3257" i="8"/>
  <c r="F3256" i="8"/>
  <c r="E3256" i="8"/>
  <c r="F3255" i="8"/>
  <c r="E3255" i="8"/>
  <c r="F3254" i="8"/>
  <c r="E3254" i="8"/>
  <c r="F3253" i="8"/>
  <c r="E3253" i="8"/>
  <c r="F3252" i="8"/>
  <c r="E3252" i="8"/>
  <c r="F3251" i="8"/>
  <c r="E3251" i="8"/>
  <c r="F3250" i="8"/>
  <c r="E3250" i="8"/>
  <c r="F3249" i="8"/>
  <c r="E3249" i="8"/>
  <c r="F3248" i="8"/>
  <c r="E3248" i="8"/>
  <c r="F3247" i="8"/>
  <c r="E3247" i="8"/>
  <c r="F3246" i="8"/>
  <c r="E3246" i="8"/>
  <c r="F3245" i="8"/>
  <c r="E3245" i="8"/>
  <c r="F3244" i="8"/>
  <c r="E3244" i="8"/>
  <c r="F3243" i="8"/>
  <c r="E3243" i="8"/>
  <c r="F3242" i="8"/>
  <c r="E3242" i="8"/>
  <c r="F3241" i="8"/>
  <c r="E3241" i="8"/>
  <c r="F3240" i="8"/>
  <c r="E3240" i="8"/>
  <c r="F3239" i="8"/>
  <c r="E3239" i="8"/>
  <c r="F3238" i="8"/>
  <c r="E3238" i="8"/>
  <c r="F3237" i="8"/>
  <c r="E3237" i="8"/>
  <c r="F3236" i="8"/>
  <c r="E3236" i="8"/>
  <c r="F3235" i="8"/>
  <c r="E3235" i="8"/>
  <c r="F3234" i="8"/>
  <c r="E3234" i="8"/>
  <c r="F3233" i="8"/>
  <c r="E3233" i="8"/>
  <c r="F3232" i="8"/>
  <c r="E3232" i="8"/>
  <c r="F3231" i="8"/>
  <c r="E3231" i="8"/>
  <c r="F3230" i="8"/>
  <c r="E3230" i="8"/>
  <c r="F3229" i="8"/>
  <c r="E3229" i="8"/>
  <c r="F3228" i="8"/>
  <c r="E3228" i="8"/>
  <c r="F3227" i="8"/>
  <c r="E3227" i="8"/>
  <c r="F3226" i="8"/>
  <c r="E3226" i="8"/>
  <c r="F3225" i="8"/>
  <c r="E3225" i="8"/>
  <c r="F3224" i="8"/>
  <c r="E3224" i="8"/>
  <c r="F3223" i="8"/>
  <c r="E3223" i="8"/>
  <c r="F3222" i="8"/>
  <c r="E3222" i="8"/>
  <c r="F3221" i="8"/>
  <c r="E3221" i="8"/>
  <c r="F3220" i="8"/>
  <c r="E3220" i="8"/>
  <c r="F3219" i="8"/>
  <c r="E3219" i="8"/>
  <c r="F3218" i="8"/>
  <c r="E3218" i="8"/>
  <c r="F3217" i="8"/>
  <c r="E3217" i="8"/>
  <c r="F3216" i="8"/>
  <c r="E3216" i="8"/>
  <c r="F3215" i="8"/>
  <c r="E3215" i="8"/>
  <c r="F3214" i="8"/>
  <c r="E3214" i="8"/>
  <c r="F3213" i="8"/>
  <c r="E3213" i="8"/>
  <c r="F3212" i="8"/>
  <c r="E3212" i="8"/>
  <c r="F3211" i="8"/>
  <c r="E3211" i="8"/>
  <c r="F3210" i="8"/>
  <c r="E3210" i="8"/>
  <c r="F3209" i="8"/>
  <c r="E3209" i="8"/>
  <c r="F3208" i="8"/>
  <c r="E3208" i="8"/>
  <c r="F3207" i="8"/>
  <c r="E3207" i="8"/>
  <c r="F3206" i="8"/>
  <c r="E3206" i="8"/>
  <c r="F3205" i="8"/>
  <c r="E3205" i="8"/>
  <c r="F3204" i="8"/>
  <c r="E3204" i="8"/>
  <c r="F3203" i="8"/>
  <c r="E3203" i="8"/>
  <c r="F3202" i="8"/>
  <c r="E3202" i="8"/>
  <c r="F3201" i="8"/>
  <c r="E3201" i="8"/>
  <c r="F3200" i="8"/>
  <c r="E3200" i="8"/>
  <c r="F3199" i="8"/>
  <c r="E3199" i="8"/>
  <c r="F3198" i="8"/>
  <c r="E3198" i="8"/>
  <c r="F3197" i="8"/>
  <c r="E3197" i="8"/>
  <c r="F3196" i="8"/>
  <c r="E3196" i="8"/>
  <c r="F3195" i="8"/>
  <c r="E3195" i="8"/>
  <c r="F3194" i="8"/>
  <c r="E3194" i="8"/>
  <c r="F3193" i="8"/>
  <c r="E3193" i="8"/>
  <c r="F3192" i="8"/>
  <c r="E3192" i="8"/>
  <c r="F3191" i="8"/>
  <c r="E3191" i="8"/>
  <c r="F3190" i="8"/>
  <c r="E3190" i="8"/>
  <c r="F3189" i="8"/>
  <c r="E3189" i="8"/>
  <c r="F3188" i="8"/>
  <c r="E3188" i="8"/>
  <c r="F3187" i="8"/>
  <c r="E3187" i="8"/>
  <c r="F3186" i="8"/>
  <c r="E3186" i="8"/>
  <c r="F3185" i="8"/>
  <c r="E3185" i="8"/>
  <c r="F3184" i="8"/>
  <c r="E3184" i="8"/>
  <c r="F3183" i="8"/>
  <c r="E3183" i="8"/>
  <c r="F3182" i="8"/>
  <c r="E3182" i="8"/>
  <c r="F3181" i="8"/>
  <c r="E3181" i="8"/>
  <c r="F3180" i="8"/>
  <c r="E3180" i="8"/>
  <c r="F3179" i="8"/>
  <c r="E3179" i="8"/>
  <c r="F3178" i="8"/>
  <c r="E3178" i="8"/>
  <c r="F3177" i="8"/>
  <c r="E3177" i="8"/>
  <c r="F3176" i="8"/>
  <c r="E3176" i="8"/>
  <c r="F3175" i="8"/>
  <c r="E3175" i="8"/>
  <c r="F3174" i="8"/>
  <c r="E3174" i="8"/>
  <c r="F3173" i="8"/>
  <c r="E3173" i="8"/>
  <c r="F3172" i="8"/>
  <c r="E3172" i="8"/>
  <c r="F3171" i="8"/>
  <c r="E3171" i="8"/>
  <c r="F3170" i="8"/>
  <c r="E3170" i="8"/>
  <c r="F3169" i="8"/>
  <c r="E3169" i="8"/>
  <c r="F3168" i="8"/>
  <c r="E3168" i="8"/>
  <c r="F3167" i="8"/>
  <c r="E3167" i="8"/>
  <c r="F3166" i="8"/>
  <c r="E3166" i="8"/>
  <c r="F3165" i="8"/>
  <c r="E3165" i="8"/>
  <c r="F3164" i="8"/>
  <c r="E3164" i="8"/>
  <c r="F3163" i="8"/>
  <c r="E3163" i="8"/>
  <c r="F3162" i="8"/>
  <c r="E3162" i="8"/>
  <c r="F3161" i="8"/>
  <c r="E3161" i="8"/>
  <c r="F3160" i="8"/>
  <c r="E3160" i="8"/>
  <c r="F3159" i="8"/>
  <c r="E3159" i="8"/>
  <c r="F3158" i="8"/>
  <c r="E3158" i="8"/>
  <c r="F3157" i="8"/>
  <c r="E3157" i="8"/>
  <c r="F3156" i="8"/>
  <c r="E3156" i="8"/>
  <c r="F3155" i="8"/>
  <c r="E3155" i="8"/>
  <c r="F3154" i="8"/>
  <c r="E3154" i="8"/>
  <c r="F3153" i="8"/>
  <c r="E3153" i="8"/>
  <c r="F3152" i="8"/>
  <c r="E3152" i="8"/>
  <c r="F3151" i="8"/>
  <c r="E3151" i="8"/>
  <c r="F3150" i="8"/>
  <c r="E3150" i="8"/>
  <c r="F3149" i="8"/>
  <c r="E3149" i="8"/>
  <c r="F3148" i="8"/>
  <c r="E3148" i="8"/>
  <c r="F3147" i="8"/>
  <c r="E3147" i="8"/>
  <c r="F3146" i="8"/>
  <c r="E3146" i="8"/>
  <c r="F3145" i="8"/>
  <c r="E3145" i="8"/>
  <c r="F3144" i="8"/>
  <c r="E3144" i="8"/>
  <c r="F3143" i="8"/>
  <c r="E3143" i="8"/>
  <c r="F3142" i="8"/>
  <c r="E3142" i="8"/>
  <c r="F3141" i="8"/>
  <c r="E3141" i="8"/>
  <c r="F3140" i="8"/>
  <c r="E3140" i="8"/>
  <c r="F3139" i="8"/>
  <c r="E3139" i="8"/>
  <c r="F3138" i="8"/>
  <c r="E3138" i="8"/>
  <c r="F3137" i="8"/>
  <c r="E3137" i="8"/>
  <c r="F3136" i="8"/>
  <c r="E3136" i="8"/>
  <c r="F3135" i="8"/>
  <c r="E3135" i="8"/>
  <c r="F3134" i="8"/>
  <c r="E3134" i="8"/>
  <c r="F3133" i="8"/>
  <c r="E3133" i="8"/>
  <c r="F3132" i="8"/>
  <c r="E3132" i="8"/>
  <c r="F3131" i="8"/>
  <c r="E3131" i="8"/>
  <c r="F3130" i="8"/>
  <c r="E3130" i="8"/>
  <c r="F3129" i="8"/>
  <c r="E3129" i="8"/>
  <c r="F3128" i="8"/>
  <c r="E3128" i="8"/>
  <c r="F3127" i="8"/>
  <c r="E3127" i="8"/>
  <c r="F3126" i="8"/>
  <c r="E3126" i="8"/>
  <c r="F3125" i="8"/>
  <c r="E3125" i="8"/>
  <c r="F3124" i="8"/>
  <c r="E3124" i="8"/>
  <c r="F3123" i="8"/>
  <c r="E3123" i="8"/>
  <c r="F3122" i="8"/>
  <c r="E3122" i="8"/>
  <c r="F3121" i="8"/>
  <c r="E3121" i="8"/>
  <c r="F3120" i="8"/>
  <c r="E3120" i="8"/>
  <c r="F3119" i="8"/>
  <c r="E3119" i="8"/>
  <c r="F3118" i="8"/>
  <c r="E3118" i="8"/>
  <c r="F3117" i="8"/>
  <c r="E3117" i="8"/>
  <c r="F3116" i="8"/>
  <c r="E3116" i="8"/>
  <c r="F3115" i="8"/>
  <c r="E3115" i="8"/>
  <c r="F3114" i="8"/>
  <c r="E3114" i="8"/>
  <c r="F3113" i="8"/>
  <c r="E3113" i="8"/>
  <c r="F3112" i="8"/>
  <c r="E3112" i="8"/>
  <c r="F3111" i="8"/>
  <c r="E3111" i="8"/>
  <c r="F3110" i="8"/>
  <c r="E3110" i="8"/>
  <c r="F3109" i="8"/>
  <c r="E3109" i="8"/>
  <c r="F3108" i="8"/>
  <c r="E3108" i="8"/>
  <c r="F3107" i="8"/>
  <c r="E3107" i="8"/>
  <c r="F3106" i="8"/>
  <c r="E3106" i="8"/>
  <c r="F3105" i="8"/>
  <c r="E3105" i="8"/>
  <c r="F3104" i="8"/>
  <c r="E3104" i="8"/>
  <c r="F3103" i="8"/>
  <c r="E3103" i="8"/>
  <c r="F3102" i="8"/>
  <c r="E3102" i="8"/>
  <c r="F3101" i="8"/>
  <c r="E3101" i="8"/>
  <c r="F3100" i="8"/>
  <c r="E3100" i="8"/>
  <c r="F3099" i="8"/>
  <c r="E3099" i="8"/>
  <c r="F3098" i="8"/>
  <c r="E3098" i="8"/>
  <c r="F3097" i="8"/>
  <c r="E3097" i="8"/>
  <c r="F3096" i="8"/>
  <c r="E3096" i="8"/>
  <c r="F3095" i="8"/>
  <c r="E3095" i="8"/>
  <c r="F3094" i="8"/>
  <c r="E3094" i="8"/>
  <c r="F3093" i="8"/>
  <c r="E3093" i="8"/>
  <c r="F3092" i="8"/>
  <c r="E3092" i="8"/>
  <c r="F3091" i="8"/>
  <c r="E3091" i="8"/>
  <c r="F3090" i="8"/>
  <c r="E3090" i="8"/>
  <c r="F3089" i="8"/>
  <c r="E3089" i="8"/>
  <c r="F3088" i="8"/>
  <c r="E3088" i="8"/>
  <c r="F3087" i="8"/>
  <c r="E3087" i="8"/>
  <c r="F3086" i="8"/>
  <c r="E3086" i="8"/>
  <c r="F3085" i="8"/>
  <c r="E3085" i="8"/>
  <c r="F3084" i="8"/>
  <c r="E3084" i="8"/>
  <c r="F3083" i="8"/>
  <c r="E3083" i="8"/>
  <c r="F3082" i="8"/>
  <c r="E3082" i="8"/>
  <c r="F3081" i="8"/>
  <c r="E3081" i="8"/>
  <c r="F3080" i="8"/>
  <c r="E3080" i="8"/>
  <c r="F3079" i="8"/>
  <c r="E3079" i="8"/>
  <c r="F3078" i="8"/>
  <c r="E3078" i="8"/>
  <c r="F3077" i="8"/>
  <c r="E3077" i="8"/>
  <c r="F3076" i="8"/>
  <c r="E3076" i="8"/>
  <c r="F3075" i="8"/>
  <c r="E3075" i="8"/>
  <c r="F3074" i="8"/>
  <c r="E3074" i="8"/>
  <c r="F3073" i="8"/>
  <c r="E3073" i="8"/>
  <c r="F3072" i="8"/>
  <c r="E3072" i="8"/>
  <c r="F3071" i="8"/>
  <c r="E3071" i="8"/>
  <c r="F3070" i="8"/>
  <c r="E3070" i="8"/>
  <c r="F3069" i="8"/>
  <c r="E3069" i="8"/>
  <c r="F3068" i="8"/>
  <c r="E3068" i="8"/>
  <c r="F3067" i="8"/>
  <c r="E3067" i="8"/>
  <c r="F3066" i="8"/>
  <c r="E3066" i="8"/>
  <c r="F3065" i="8"/>
  <c r="E3065" i="8"/>
  <c r="F3064" i="8"/>
  <c r="E3064" i="8"/>
  <c r="F3063" i="8"/>
  <c r="E3063" i="8"/>
  <c r="F3062" i="8"/>
  <c r="E3062" i="8"/>
  <c r="F3061" i="8"/>
  <c r="E3061" i="8"/>
  <c r="F3060" i="8"/>
  <c r="E3060" i="8"/>
  <c r="F3059" i="8"/>
  <c r="E3059" i="8"/>
  <c r="F3058" i="8"/>
  <c r="E3058" i="8"/>
  <c r="F3057" i="8"/>
  <c r="E3057" i="8"/>
  <c r="F3056" i="8"/>
  <c r="E3056" i="8"/>
  <c r="F3055" i="8"/>
  <c r="E3055" i="8"/>
  <c r="F3054" i="8"/>
  <c r="E3054" i="8"/>
  <c r="F3053" i="8"/>
  <c r="E3053" i="8"/>
  <c r="F3052" i="8"/>
  <c r="E3052" i="8"/>
  <c r="F3051" i="8"/>
  <c r="E3051" i="8"/>
  <c r="F3050" i="8"/>
  <c r="E3050" i="8"/>
  <c r="F3049" i="8"/>
  <c r="E3049" i="8"/>
  <c r="F3048" i="8"/>
  <c r="E3048" i="8"/>
  <c r="F3047" i="8"/>
  <c r="E3047" i="8"/>
  <c r="F3046" i="8"/>
  <c r="E3046" i="8"/>
  <c r="F3045" i="8"/>
  <c r="E3045" i="8"/>
  <c r="F3044" i="8"/>
  <c r="E3044" i="8"/>
  <c r="F3043" i="8"/>
  <c r="E3043" i="8"/>
  <c r="F3042" i="8"/>
  <c r="E3042" i="8"/>
  <c r="F3041" i="8"/>
  <c r="E3041" i="8"/>
  <c r="F3040" i="8"/>
  <c r="E3040" i="8"/>
  <c r="F3039" i="8"/>
  <c r="E3039" i="8"/>
  <c r="F3038" i="8"/>
  <c r="E3038" i="8"/>
  <c r="F3037" i="8"/>
  <c r="E3037" i="8"/>
  <c r="F3036" i="8"/>
  <c r="E3036" i="8"/>
  <c r="F3035" i="8"/>
  <c r="E3035" i="8"/>
  <c r="F3034" i="8"/>
  <c r="E3034" i="8"/>
  <c r="F3033" i="8"/>
  <c r="E3033" i="8"/>
  <c r="F3032" i="8"/>
  <c r="E3032" i="8"/>
  <c r="F3031" i="8"/>
  <c r="E3031" i="8"/>
  <c r="F3030" i="8"/>
  <c r="E3030" i="8"/>
  <c r="F3029" i="8"/>
  <c r="E3029" i="8"/>
  <c r="F3028" i="8"/>
  <c r="E3028" i="8"/>
  <c r="F3027" i="8"/>
  <c r="E3027" i="8"/>
  <c r="F3026" i="8"/>
  <c r="E3026" i="8"/>
  <c r="F3025" i="8"/>
  <c r="E3025" i="8"/>
  <c r="F3024" i="8"/>
  <c r="E3024" i="8"/>
  <c r="F3023" i="8"/>
  <c r="E3023" i="8"/>
  <c r="F3022" i="8"/>
  <c r="E3022" i="8"/>
  <c r="F3021" i="8"/>
  <c r="E3021" i="8"/>
  <c r="F3020" i="8"/>
  <c r="E3020" i="8"/>
  <c r="F3019" i="8"/>
  <c r="E3019" i="8"/>
  <c r="F3018" i="8"/>
  <c r="E3018" i="8"/>
  <c r="F3017" i="8"/>
  <c r="E3017" i="8"/>
  <c r="F3016" i="8"/>
  <c r="E3016" i="8"/>
  <c r="F3015" i="8"/>
  <c r="E3015" i="8"/>
  <c r="F3014" i="8"/>
  <c r="E3014" i="8"/>
  <c r="F3013" i="8"/>
  <c r="E3013" i="8"/>
  <c r="F3012" i="8"/>
  <c r="E3012" i="8"/>
  <c r="F3011" i="8"/>
  <c r="E3011" i="8"/>
  <c r="F3010" i="8"/>
  <c r="E3010" i="8"/>
  <c r="F3009" i="8"/>
  <c r="E3009" i="8"/>
  <c r="F3008" i="8"/>
  <c r="E3008" i="8"/>
  <c r="F3007" i="8"/>
  <c r="E3007" i="8"/>
  <c r="F3006" i="8"/>
  <c r="E3006" i="8"/>
  <c r="F3005" i="8"/>
  <c r="E3005" i="8"/>
  <c r="F3004" i="8"/>
  <c r="E3004" i="8"/>
  <c r="F3003" i="8"/>
  <c r="E3003" i="8"/>
  <c r="F3002" i="8"/>
  <c r="E3002" i="8"/>
  <c r="F3001" i="8"/>
  <c r="E3001" i="8"/>
  <c r="F3000" i="8"/>
  <c r="E3000" i="8"/>
  <c r="F2999" i="8"/>
  <c r="E2999" i="8"/>
  <c r="F2998" i="8"/>
  <c r="E2998" i="8"/>
  <c r="F2997" i="8"/>
  <c r="E2997" i="8"/>
  <c r="F2996" i="8"/>
  <c r="E2996" i="8"/>
  <c r="F2995" i="8"/>
  <c r="E2995" i="8"/>
  <c r="F2994" i="8"/>
  <c r="E2994" i="8"/>
  <c r="F2993" i="8"/>
  <c r="E2993" i="8"/>
  <c r="F2992" i="8"/>
  <c r="E2992" i="8"/>
  <c r="F2991" i="8"/>
  <c r="E2991" i="8"/>
  <c r="F2990" i="8"/>
  <c r="E2990" i="8"/>
  <c r="F2989" i="8"/>
  <c r="E2989" i="8"/>
  <c r="F2988" i="8"/>
  <c r="E2988" i="8"/>
  <c r="F2987" i="8"/>
  <c r="E2987" i="8"/>
  <c r="F2986" i="8"/>
  <c r="E2986" i="8"/>
  <c r="F2985" i="8"/>
  <c r="E2985" i="8"/>
  <c r="F2984" i="8"/>
  <c r="E2984" i="8"/>
  <c r="F2983" i="8"/>
  <c r="E2983" i="8"/>
  <c r="F2982" i="8"/>
  <c r="E2982" i="8"/>
  <c r="F2981" i="8"/>
  <c r="E2981" i="8"/>
  <c r="F2980" i="8"/>
  <c r="E2980" i="8"/>
  <c r="F2979" i="8"/>
  <c r="E2979" i="8"/>
  <c r="F2978" i="8"/>
  <c r="E2978" i="8"/>
  <c r="F2977" i="8"/>
  <c r="E2977" i="8"/>
  <c r="F2976" i="8"/>
  <c r="E2976" i="8"/>
  <c r="F2975" i="8"/>
  <c r="E2975" i="8"/>
  <c r="F2974" i="8"/>
  <c r="E2974" i="8"/>
  <c r="F2973" i="8"/>
  <c r="E2973" i="8"/>
  <c r="F2972" i="8"/>
  <c r="E2972" i="8"/>
  <c r="F2971" i="8"/>
  <c r="E2971" i="8"/>
  <c r="F2970" i="8"/>
  <c r="E2970" i="8"/>
  <c r="F2969" i="8"/>
  <c r="E2969" i="8"/>
  <c r="F2968" i="8"/>
  <c r="E2968" i="8"/>
  <c r="F2967" i="8"/>
  <c r="E2967" i="8"/>
  <c r="F2966" i="8"/>
  <c r="E2966" i="8"/>
  <c r="F2965" i="8"/>
  <c r="E2965" i="8"/>
  <c r="F2964" i="8"/>
  <c r="E2964" i="8"/>
  <c r="F2963" i="8"/>
  <c r="E2963" i="8"/>
  <c r="F2962" i="8"/>
  <c r="E2962" i="8"/>
  <c r="F2961" i="8"/>
  <c r="E2961" i="8"/>
  <c r="F2960" i="8"/>
  <c r="E2960" i="8"/>
  <c r="F2959" i="8"/>
  <c r="E2959" i="8"/>
  <c r="F2958" i="8"/>
  <c r="E2958" i="8"/>
  <c r="F2957" i="8"/>
  <c r="E2957" i="8"/>
  <c r="F2956" i="8"/>
  <c r="E2956" i="8"/>
  <c r="F2955" i="8"/>
  <c r="E2955" i="8"/>
  <c r="F2954" i="8"/>
  <c r="E2954" i="8"/>
  <c r="F2953" i="8"/>
  <c r="E2953" i="8"/>
  <c r="F2952" i="8"/>
  <c r="E2952" i="8"/>
  <c r="F2951" i="8"/>
  <c r="E2951" i="8"/>
  <c r="F2950" i="8"/>
  <c r="E2950" i="8"/>
  <c r="F2949" i="8"/>
  <c r="E2949" i="8"/>
  <c r="F2948" i="8"/>
  <c r="E2948" i="8"/>
  <c r="F2947" i="8"/>
  <c r="E2947" i="8"/>
  <c r="F2946" i="8"/>
  <c r="E2946" i="8"/>
  <c r="F2945" i="8"/>
  <c r="E2945" i="8"/>
  <c r="F2944" i="8"/>
  <c r="E2944" i="8"/>
  <c r="F2943" i="8"/>
  <c r="E2943" i="8"/>
  <c r="F2942" i="8"/>
  <c r="E2942" i="8"/>
  <c r="F2941" i="8"/>
  <c r="E2941" i="8"/>
  <c r="F2940" i="8"/>
  <c r="E2940" i="8"/>
  <c r="F2939" i="8"/>
  <c r="E2939" i="8"/>
  <c r="F2938" i="8"/>
  <c r="E2938" i="8"/>
  <c r="F2937" i="8"/>
  <c r="E2937" i="8"/>
  <c r="F2936" i="8"/>
  <c r="E2936" i="8"/>
  <c r="F2935" i="8"/>
  <c r="E2935" i="8"/>
  <c r="F2934" i="8"/>
  <c r="E2934" i="8"/>
  <c r="F2933" i="8"/>
  <c r="E2933" i="8"/>
  <c r="F2932" i="8"/>
  <c r="E2932" i="8"/>
  <c r="F2931" i="8"/>
  <c r="E2931" i="8"/>
  <c r="F2930" i="8"/>
  <c r="E2930" i="8"/>
  <c r="F2929" i="8"/>
  <c r="E2929" i="8"/>
  <c r="F2928" i="8"/>
  <c r="E2928" i="8"/>
  <c r="F2927" i="8"/>
  <c r="E2927" i="8"/>
  <c r="F2926" i="8"/>
  <c r="E2926" i="8"/>
  <c r="F2925" i="8"/>
  <c r="E2925" i="8"/>
  <c r="F2924" i="8"/>
  <c r="E2924" i="8"/>
  <c r="F2923" i="8"/>
  <c r="E2923" i="8"/>
  <c r="F2922" i="8"/>
  <c r="E2922" i="8"/>
  <c r="F2921" i="8"/>
  <c r="E2921" i="8"/>
  <c r="F2920" i="8"/>
  <c r="E2920" i="8"/>
  <c r="F2919" i="8"/>
  <c r="E2919" i="8"/>
  <c r="F2918" i="8"/>
  <c r="E2918" i="8"/>
  <c r="F2917" i="8"/>
  <c r="E2917" i="8"/>
  <c r="F2916" i="8"/>
  <c r="E2916" i="8"/>
  <c r="F2915" i="8"/>
  <c r="E2915" i="8"/>
  <c r="F2914" i="8"/>
  <c r="E2914" i="8"/>
  <c r="F2913" i="8"/>
  <c r="E2913" i="8"/>
  <c r="F2912" i="8"/>
  <c r="E2912" i="8"/>
  <c r="F2911" i="8"/>
  <c r="E2911" i="8"/>
  <c r="F2910" i="8"/>
  <c r="E2910" i="8"/>
  <c r="F2909" i="8"/>
  <c r="E2909" i="8"/>
  <c r="F2908" i="8"/>
  <c r="E2908" i="8"/>
  <c r="F2907" i="8"/>
  <c r="E2907" i="8"/>
  <c r="F2906" i="8"/>
  <c r="E2906" i="8"/>
  <c r="F2905" i="8"/>
  <c r="E2905" i="8"/>
  <c r="F2904" i="8"/>
  <c r="E2904" i="8"/>
  <c r="F2903" i="8"/>
  <c r="E2903" i="8"/>
  <c r="F2902" i="8"/>
  <c r="E2902" i="8"/>
  <c r="F2901" i="8"/>
  <c r="E2901" i="8"/>
  <c r="F2900" i="8"/>
  <c r="E2900" i="8"/>
  <c r="F2899" i="8"/>
  <c r="E2899" i="8"/>
  <c r="F2898" i="8"/>
  <c r="E2898" i="8"/>
  <c r="F2897" i="8"/>
  <c r="E2897" i="8"/>
  <c r="F2896" i="8"/>
  <c r="E2896" i="8"/>
  <c r="F2895" i="8"/>
  <c r="E2895" i="8"/>
  <c r="F2894" i="8"/>
  <c r="E2894" i="8"/>
  <c r="F2893" i="8"/>
  <c r="E2893" i="8"/>
  <c r="F2892" i="8"/>
  <c r="E2892" i="8"/>
  <c r="F2891" i="8"/>
  <c r="E2891" i="8"/>
  <c r="F2890" i="8"/>
  <c r="E2890" i="8"/>
  <c r="F2889" i="8"/>
  <c r="E2889" i="8"/>
  <c r="F2888" i="8"/>
  <c r="E2888" i="8"/>
  <c r="F2887" i="8"/>
  <c r="E2887" i="8"/>
  <c r="F2886" i="8"/>
  <c r="E2886" i="8"/>
  <c r="F2885" i="8"/>
  <c r="E2885" i="8"/>
  <c r="F2884" i="8"/>
  <c r="E2884" i="8"/>
  <c r="F2883" i="8"/>
  <c r="E2883" i="8"/>
  <c r="F2882" i="8"/>
  <c r="E2882" i="8"/>
  <c r="F2881" i="8"/>
  <c r="E2881" i="8"/>
  <c r="F2880" i="8"/>
  <c r="E2880" i="8"/>
  <c r="F2879" i="8"/>
  <c r="E2879" i="8"/>
  <c r="F2878" i="8"/>
  <c r="E2878" i="8"/>
  <c r="F2877" i="8"/>
  <c r="E2877" i="8"/>
  <c r="F2876" i="8"/>
  <c r="E2876" i="8"/>
  <c r="F2875" i="8"/>
  <c r="E2875" i="8"/>
  <c r="F2874" i="8"/>
  <c r="E2874" i="8"/>
  <c r="F2873" i="8"/>
  <c r="E2873" i="8"/>
  <c r="F2872" i="8"/>
  <c r="E2872" i="8"/>
  <c r="F2871" i="8"/>
  <c r="E2871" i="8"/>
  <c r="F2870" i="8"/>
  <c r="E2870" i="8"/>
  <c r="F2869" i="8"/>
  <c r="E2869" i="8"/>
  <c r="F2868" i="8"/>
  <c r="E2868" i="8"/>
  <c r="F2867" i="8"/>
  <c r="E2867" i="8"/>
  <c r="F2866" i="8"/>
  <c r="E2866" i="8"/>
  <c r="F2865" i="8"/>
  <c r="E2865" i="8"/>
  <c r="F2864" i="8"/>
  <c r="E2864" i="8"/>
  <c r="F2863" i="8"/>
  <c r="E2863" i="8"/>
  <c r="F2862" i="8"/>
  <c r="E2862" i="8"/>
  <c r="F2861" i="8"/>
  <c r="E2861" i="8"/>
  <c r="F2860" i="8"/>
  <c r="E2860" i="8"/>
  <c r="F2859" i="8"/>
  <c r="E2859" i="8"/>
  <c r="F2858" i="8"/>
  <c r="E2858" i="8"/>
  <c r="F2857" i="8"/>
  <c r="E2857" i="8"/>
  <c r="F2856" i="8"/>
  <c r="E2856" i="8"/>
  <c r="F2855" i="8"/>
  <c r="E2855" i="8"/>
  <c r="F2854" i="8"/>
  <c r="E2854" i="8"/>
  <c r="F2853" i="8"/>
  <c r="E2853" i="8"/>
  <c r="F2852" i="8"/>
  <c r="E2852" i="8"/>
  <c r="F2851" i="8"/>
  <c r="E2851" i="8"/>
  <c r="F2850" i="8"/>
  <c r="E2850" i="8"/>
  <c r="F2849" i="8"/>
  <c r="E2849" i="8"/>
  <c r="F2848" i="8"/>
  <c r="E2848" i="8"/>
  <c r="F2847" i="8"/>
  <c r="E2847" i="8"/>
  <c r="F2846" i="8"/>
  <c r="E2846" i="8"/>
  <c r="F2845" i="8"/>
  <c r="E2845" i="8"/>
  <c r="F2844" i="8"/>
  <c r="E2844" i="8"/>
  <c r="F2843" i="8"/>
  <c r="E2843" i="8"/>
  <c r="F2842" i="8"/>
  <c r="E2842" i="8"/>
  <c r="F2841" i="8"/>
  <c r="E2841" i="8"/>
  <c r="F2840" i="8"/>
  <c r="E2840" i="8"/>
  <c r="F2839" i="8"/>
  <c r="E2839" i="8"/>
  <c r="F2838" i="8"/>
  <c r="E2838" i="8"/>
  <c r="F2837" i="8"/>
  <c r="E2837" i="8"/>
  <c r="F2836" i="8"/>
  <c r="E2836" i="8"/>
  <c r="F2835" i="8"/>
  <c r="E2835" i="8"/>
  <c r="F2834" i="8"/>
  <c r="E2834" i="8"/>
  <c r="F2833" i="8"/>
  <c r="E2833" i="8"/>
  <c r="F2832" i="8"/>
  <c r="E2832" i="8"/>
  <c r="F2831" i="8"/>
  <c r="E2831" i="8"/>
  <c r="F2830" i="8"/>
  <c r="E2830" i="8"/>
  <c r="F2829" i="8"/>
  <c r="E2829" i="8"/>
  <c r="F2828" i="8"/>
  <c r="E2828" i="8"/>
  <c r="F2827" i="8"/>
  <c r="E2827" i="8"/>
  <c r="F2826" i="8"/>
  <c r="E2826" i="8"/>
  <c r="F2825" i="8"/>
  <c r="E2825" i="8"/>
  <c r="F2824" i="8"/>
  <c r="E2824" i="8"/>
  <c r="F2823" i="8"/>
  <c r="E2823" i="8"/>
  <c r="F2822" i="8"/>
  <c r="E2822" i="8"/>
  <c r="F2821" i="8"/>
  <c r="E2821" i="8"/>
  <c r="F2820" i="8"/>
  <c r="E2820" i="8"/>
  <c r="F2819" i="8"/>
  <c r="E2819" i="8"/>
  <c r="F2818" i="8"/>
  <c r="E2818" i="8"/>
  <c r="F2817" i="8"/>
  <c r="E2817" i="8"/>
  <c r="F2816" i="8"/>
  <c r="E2816" i="8"/>
  <c r="F2815" i="8"/>
  <c r="E2815" i="8"/>
  <c r="F2814" i="8"/>
  <c r="E2814" i="8"/>
  <c r="F2813" i="8"/>
  <c r="E2813" i="8"/>
  <c r="F2812" i="8"/>
  <c r="E2812" i="8"/>
  <c r="F2811" i="8"/>
  <c r="E2811" i="8"/>
  <c r="F2810" i="8"/>
  <c r="E2810" i="8"/>
  <c r="F2809" i="8"/>
  <c r="E2809" i="8"/>
  <c r="F2808" i="8"/>
  <c r="E2808" i="8"/>
  <c r="F2807" i="8"/>
  <c r="E2807" i="8"/>
  <c r="F2806" i="8"/>
  <c r="E2806" i="8"/>
  <c r="F2805" i="8"/>
  <c r="E2805" i="8"/>
  <c r="F2804" i="8"/>
  <c r="E2804" i="8"/>
  <c r="F2803" i="8"/>
  <c r="E2803" i="8"/>
  <c r="F2802" i="8"/>
  <c r="E2802" i="8"/>
  <c r="F2801" i="8"/>
  <c r="E2801" i="8"/>
  <c r="F2800" i="8"/>
  <c r="E2800" i="8"/>
  <c r="F2799" i="8"/>
  <c r="E2799" i="8"/>
  <c r="F2798" i="8"/>
  <c r="E2798" i="8"/>
  <c r="F2797" i="8"/>
  <c r="E2797" i="8"/>
  <c r="F2796" i="8"/>
  <c r="E2796" i="8"/>
  <c r="F2795" i="8"/>
  <c r="E2795" i="8"/>
  <c r="F2794" i="8"/>
  <c r="E2794" i="8"/>
  <c r="F2793" i="8"/>
  <c r="E2793" i="8"/>
  <c r="F2792" i="8"/>
  <c r="E2792" i="8"/>
  <c r="F2791" i="8"/>
  <c r="E2791" i="8"/>
  <c r="F2790" i="8"/>
  <c r="E2790" i="8"/>
  <c r="F2789" i="8"/>
  <c r="E2789" i="8"/>
  <c r="F2788" i="8"/>
  <c r="E2788" i="8"/>
  <c r="F2787" i="8"/>
  <c r="E2787" i="8"/>
  <c r="F2786" i="8"/>
  <c r="E2786" i="8"/>
  <c r="F2785" i="8"/>
  <c r="E2785" i="8"/>
  <c r="F2784" i="8"/>
  <c r="E2784" i="8"/>
  <c r="F2783" i="8"/>
  <c r="E2783" i="8"/>
  <c r="F2782" i="8"/>
  <c r="E2782" i="8"/>
  <c r="F2781" i="8"/>
  <c r="E2781" i="8"/>
  <c r="F2780" i="8"/>
  <c r="E2780" i="8"/>
  <c r="F2779" i="8"/>
  <c r="E2779" i="8"/>
  <c r="F2778" i="8"/>
  <c r="E2778" i="8"/>
  <c r="F2777" i="8"/>
  <c r="E2777" i="8"/>
  <c r="F2776" i="8"/>
  <c r="E2776" i="8"/>
  <c r="F2775" i="8"/>
  <c r="E2775" i="8"/>
  <c r="F2774" i="8"/>
  <c r="E2774" i="8"/>
  <c r="F2773" i="8"/>
  <c r="E2773" i="8"/>
  <c r="F2772" i="8"/>
  <c r="E2772" i="8"/>
  <c r="F2771" i="8"/>
  <c r="E2771" i="8"/>
  <c r="F2770" i="8"/>
  <c r="E2770" i="8"/>
  <c r="F2769" i="8"/>
  <c r="E2769" i="8"/>
  <c r="F2768" i="8"/>
  <c r="E2768" i="8"/>
  <c r="F2767" i="8"/>
  <c r="E2767" i="8"/>
  <c r="F2766" i="8"/>
  <c r="E2766" i="8"/>
  <c r="F2765" i="8"/>
  <c r="E2765" i="8"/>
  <c r="F2764" i="8"/>
  <c r="E2764" i="8"/>
  <c r="F2763" i="8"/>
  <c r="E2763" i="8"/>
  <c r="F2762" i="8"/>
  <c r="E2762" i="8"/>
  <c r="F2761" i="8"/>
  <c r="E2761" i="8"/>
  <c r="F2760" i="8"/>
  <c r="E2760" i="8"/>
  <c r="F2759" i="8"/>
  <c r="E2759" i="8"/>
  <c r="F2758" i="8"/>
  <c r="E2758" i="8"/>
  <c r="F2757" i="8"/>
  <c r="E2757" i="8"/>
  <c r="F2756" i="8"/>
  <c r="E2756" i="8"/>
  <c r="F2755" i="8"/>
  <c r="E2755" i="8"/>
  <c r="F2754" i="8"/>
  <c r="E2754" i="8"/>
  <c r="F2753" i="8"/>
  <c r="E2753" i="8"/>
  <c r="F2752" i="8"/>
  <c r="E2752" i="8"/>
  <c r="F2751" i="8"/>
  <c r="E2751" i="8"/>
  <c r="F2750" i="8"/>
  <c r="E2750" i="8"/>
  <c r="F2749" i="8"/>
  <c r="E2749" i="8"/>
  <c r="F2748" i="8"/>
  <c r="E2748" i="8"/>
  <c r="F2747" i="8"/>
  <c r="E2747" i="8"/>
  <c r="F2746" i="8"/>
  <c r="E2746" i="8"/>
  <c r="F2745" i="8"/>
  <c r="E2745" i="8"/>
  <c r="F2744" i="8"/>
  <c r="E2744" i="8"/>
  <c r="F2743" i="8"/>
  <c r="E2743" i="8"/>
  <c r="F2742" i="8"/>
  <c r="E2742" i="8"/>
  <c r="F2741" i="8"/>
  <c r="E2741" i="8"/>
  <c r="F2740" i="8"/>
  <c r="E2740" i="8"/>
  <c r="F2739" i="8"/>
  <c r="E2739" i="8"/>
  <c r="F2738" i="8"/>
  <c r="E2738" i="8"/>
  <c r="F2737" i="8"/>
  <c r="E2737" i="8"/>
  <c r="F2736" i="8"/>
  <c r="E2736" i="8"/>
  <c r="F2735" i="8"/>
  <c r="E2735" i="8"/>
  <c r="F2734" i="8"/>
  <c r="E2734" i="8"/>
  <c r="F2733" i="8"/>
  <c r="E2733" i="8"/>
  <c r="F2732" i="8"/>
  <c r="E2732" i="8"/>
  <c r="F2731" i="8"/>
  <c r="E2731" i="8"/>
  <c r="F2730" i="8"/>
  <c r="E2730" i="8"/>
  <c r="F2729" i="8"/>
  <c r="E2729" i="8"/>
  <c r="F2728" i="8"/>
  <c r="E2728" i="8"/>
  <c r="F2727" i="8"/>
  <c r="E2727" i="8"/>
  <c r="F2726" i="8"/>
  <c r="E2726" i="8"/>
  <c r="F2725" i="8"/>
  <c r="E2725" i="8"/>
  <c r="F2724" i="8"/>
  <c r="E2724" i="8"/>
  <c r="F2723" i="8"/>
  <c r="E2723" i="8"/>
  <c r="F2722" i="8"/>
  <c r="E2722" i="8"/>
  <c r="F2721" i="8"/>
  <c r="E2721" i="8"/>
  <c r="F2720" i="8"/>
  <c r="E2720" i="8"/>
  <c r="F2719" i="8"/>
  <c r="E2719" i="8"/>
  <c r="F2718" i="8"/>
  <c r="E2718" i="8"/>
  <c r="F2717" i="8"/>
  <c r="E2717" i="8"/>
  <c r="F2716" i="8"/>
  <c r="E2716" i="8"/>
  <c r="F2715" i="8"/>
  <c r="E2715" i="8"/>
  <c r="F2714" i="8"/>
  <c r="E2714" i="8"/>
  <c r="F2713" i="8"/>
  <c r="E2713" i="8"/>
  <c r="F2712" i="8"/>
  <c r="E2712" i="8"/>
  <c r="F2711" i="8"/>
  <c r="E2711" i="8"/>
  <c r="F2710" i="8"/>
  <c r="E2710" i="8"/>
  <c r="F2709" i="8"/>
  <c r="E2709" i="8"/>
  <c r="F2708" i="8"/>
  <c r="E2708" i="8"/>
  <c r="F2707" i="8"/>
  <c r="E2707" i="8"/>
  <c r="F2706" i="8"/>
  <c r="E2706" i="8"/>
  <c r="F2705" i="8"/>
  <c r="E2705" i="8"/>
  <c r="F2704" i="8"/>
  <c r="E2704" i="8"/>
  <c r="F2703" i="8"/>
  <c r="E2703" i="8"/>
  <c r="F2702" i="8"/>
  <c r="E2702" i="8"/>
  <c r="F2701" i="8"/>
  <c r="E2701" i="8"/>
  <c r="F2700" i="8"/>
  <c r="E2700" i="8"/>
  <c r="F2699" i="8"/>
  <c r="E2699" i="8"/>
  <c r="F2698" i="8"/>
  <c r="E2698" i="8"/>
  <c r="F2697" i="8"/>
  <c r="E2697" i="8"/>
  <c r="F2696" i="8"/>
  <c r="E2696" i="8"/>
  <c r="F2695" i="8"/>
  <c r="E2695" i="8"/>
  <c r="F2694" i="8"/>
  <c r="E2694" i="8"/>
  <c r="F2693" i="8"/>
  <c r="E2693" i="8"/>
  <c r="F2692" i="8"/>
  <c r="E2692" i="8"/>
  <c r="F2691" i="8"/>
  <c r="E2691" i="8"/>
  <c r="F2690" i="8"/>
  <c r="E2690" i="8"/>
  <c r="F2689" i="8"/>
  <c r="E2689" i="8"/>
  <c r="F2688" i="8"/>
  <c r="E2688" i="8"/>
  <c r="F2687" i="8"/>
  <c r="E2687" i="8"/>
  <c r="F2686" i="8"/>
  <c r="E2686" i="8"/>
  <c r="F2685" i="8"/>
  <c r="E2685" i="8"/>
  <c r="F2684" i="8"/>
  <c r="E2684" i="8"/>
  <c r="F2683" i="8"/>
  <c r="E2683" i="8"/>
  <c r="F2682" i="8"/>
  <c r="E2682" i="8"/>
  <c r="F2681" i="8"/>
  <c r="E2681" i="8"/>
  <c r="F2680" i="8"/>
  <c r="E2680" i="8"/>
  <c r="F2679" i="8"/>
  <c r="E2679" i="8"/>
  <c r="F2678" i="8"/>
  <c r="E2678" i="8"/>
  <c r="F2677" i="8"/>
  <c r="E2677" i="8"/>
  <c r="F2676" i="8"/>
  <c r="E2676" i="8"/>
  <c r="F2675" i="8"/>
  <c r="E2675" i="8"/>
  <c r="F2674" i="8"/>
  <c r="E2674" i="8"/>
  <c r="F2673" i="8"/>
  <c r="E2673" i="8"/>
  <c r="F2672" i="8"/>
  <c r="E2672" i="8"/>
  <c r="F2671" i="8"/>
  <c r="E2671" i="8"/>
  <c r="F2670" i="8"/>
  <c r="E2670" i="8"/>
  <c r="F2669" i="8"/>
  <c r="E2669" i="8"/>
  <c r="F2668" i="8"/>
  <c r="E2668" i="8"/>
  <c r="F2667" i="8"/>
  <c r="E2667" i="8"/>
  <c r="F2666" i="8"/>
  <c r="E2666" i="8"/>
  <c r="F2665" i="8"/>
  <c r="E2665" i="8"/>
  <c r="F2664" i="8"/>
  <c r="E2664" i="8"/>
  <c r="F2663" i="8"/>
  <c r="E2663" i="8"/>
  <c r="F2662" i="8"/>
  <c r="E2662" i="8"/>
  <c r="F2661" i="8"/>
  <c r="E2661" i="8"/>
  <c r="F2660" i="8"/>
  <c r="E2660" i="8"/>
  <c r="F2659" i="8"/>
  <c r="E2659" i="8"/>
  <c r="F2658" i="8"/>
  <c r="E2658" i="8"/>
  <c r="F2657" i="8"/>
  <c r="E2657" i="8"/>
  <c r="F2656" i="8"/>
  <c r="E2656" i="8"/>
  <c r="F2655" i="8"/>
  <c r="E2655" i="8"/>
  <c r="F2654" i="8"/>
  <c r="E2654" i="8"/>
  <c r="F2653" i="8"/>
  <c r="E2653" i="8"/>
  <c r="F2652" i="8"/>
  <c r="E2652" i="8"/>
  <c r="F2651" i="8"/>
  <c r="E2651" i="8"/>
  <c r="F2650" i="8"/>
  <c r="E2650" i="8"/>
  <c r="F2649" i="8"/>
  <c r="E2649" i="8"/>
  <c r="F2648" i="8"/>
  <c r="E2648" i="8"/>
  <c r="F2647" i="8"/>
  <c r="E2647" i="8"/>
  <c r="F2646" i="8"/>
  <c r="E2646" i="8"/>
  <c r="F2645" i="8"/>
  <c r="E2645" i="8"/>
  <c r="F2644" i="8"/>
  <c r="E2644" i="8"/>
  <c r="F2643" i="8"/>
  <c r="E2643" i="8"/>
  <c r="F2642" i="8"/>
  <c r="E2642" i="8"/>
  <c r="F2641" i="8"/>
  <c r="E2641" i="8"/>
  <c r="F2640" i="8"/>
  <c r="E2640" i="8"/>
  <c r="F2639" i="8"/>
  <c r="E2639" i="8"/>
  <c r="F2638" i="8"/>
  <c r="E2638" i="8"/>
  <c r="F2637" i="8"/>
  <c r="E2637" i="8"/>
  <c r="F2636" i="8"/>
  <c r="E2636" i="8"/>
  <c r="F2635" i="8"/>
  <c r="E2635" i="8"/>
  <c r="F2634" i="8"/>
  <c r="E2634" i="8"/>
  <c r="F2633" i="8"/>
  <c r="E2633" i="8"/>
  <c r="F2632" i="8"/>
  <c r="E2632" i="8"/>
  <c r="F2631" i="8"/>
  <c r="E2631" i="8"/>
  <c r="F2630" i="8"/>
  <c r="E2630" i="8"/>
  <c r="F2629" i="8"/>
  <c r="E2629" i="8"/>
  <c r="F2628" i="8"/>
  <c r="E2628" i="8"/>
  <c r="F2627" i="8"/>
  <c r="E2627" i="8"/>
  <c r="F2626" i="8"/>
  <c r="E2626" i="8"/>
  <c r="F2625" i="8"/>
  <c r="E2625" i="8"/>
  <c r="F2624" i="8"/>
  <c r="E2624" i="8"/>
  <c r="F2623" i="8"/>
  <c r="E2623" i="8"/>
  <c r="F2622" i="8"/>
  <c r="E2622" i="8"/>
  <c r="F2621" i="8"/>
  <c r="E2621" i="8"/>
  <c r="F2620" i="8"/>
  <c r="E2620" i="8"/>
  <c r="F2619" i="8"/>
  <c r="E2619" i="8"/>
  <c r="F2618" i="8"/>
  <c r="E2618" i="8"/>
  <c r="F2617" i="8"/>
  <c r="E2617" i="8"/>
  <c r="F2616" i="8"/>
  <c r="E2616" i="8"/>
  <c r="F2615" i="8"/>
  <c r="E2615" i="8"/>
  <c r="F2614" i="8"/>
  <c r="E2614" i="8"/>
  <c r="F2613" i="8"/>
  <c r="E2613" i="8"/>
  <c r="F2612" i="8"/>
  <c r="E2612" i="8"/>
  <c r="F2611" i="8"/>
  <c r="E2611" i="8"/>
  <c r="F2610" i="8"/>
  <c r="E2610" i="8"/>
  <c r="F2609" i="8"/>
  <c r="E2609" i="8"/>
  <c r="F2608" i="8"/>
  <c r="E2608" i="8"/>
  <c r="F2607" i="8"/>
  <c r="E2607" i="8"/>
  <c r="F2606" i="8"/>
  <c r="E2606" i="8"/>
  <c r="F2605" i="8"/>
  <c r="E2605" i="8"/>
  <c r="F2604" i="8"/>
  <c r="E2604" i="8"/>
  <c r="F2603" i="8"/>
  <c r="E2603" i="8"/>
  <c r="F2602" i="8"/>
  <c r="E2602" i="8"/>
  <c r="F2601" i="8"/>
  <c r="E2601" i="8"/>
  <c r="F2600" i="8"/>
  <c r="E2600" i="8"/>
  <c r="F2599" i="8"/>
  <c r="E2599" i="8"/>
  <c r="F2598" i="8"/>
  <c r="E2598" i="8"/>
  <c r="F2597" i="8"/>
  <c r="E2597" i="8"/>
  <c r="F2596" i="8"/>
  <c r="E2596" i="8"/>
  <c r="F2595" i="8"/>
  <c r="E2595" i="8"/>
  <c r="F2594" i="8"/>
  <c r="E2594" i="8"/>
  <c r="F2593" i="8"/>
  <c r="E2593" i="8"/>
  <c r="F2592" i="8"/>
  <c r="E2592" i="8"/>
  <c r="F2591" i="8"/>
  <c r="E2591" i="8"/>
  <c r="F2590" i="8"/>
  <c r="E2590" i="8"/>
  <c r="F2589" i="8"/>
  <c r="E2589" i="8"/>
  <c r="F2588" i="8"/>
  <c r="E2588" i="8"/>
  <c r="F2587" i="8"/>
  <c r="E2587" i="8"/>
  <c r="F2586" i="8"/>
  <c r="E2586" i="8"/>
  <c r="F2585" i="8"/>
  <c r="E2585" i="8"/>
  <c r="F2584" i="8"/>
  <c r="E2584" i="8"/>
  <c r="F2583" i="8"/>
  <c r="E2583" i="8"/>
  <c r="F2582" i="8"/>
  <c r="E2582" i="8"/>
  <c r="F2581" i="8"/>
  <c r="E2581" i="8"/>
  <c r="F2580" i="8"/>
  <c r="E2580" i="8"/>
  <c r="F2579" i="8"/>
  <c r="E2579" i="8"/>
  <c r="F2578" i="8"/>
  <c r="E2578" i="8"/>
  <c r="F2577" i="8"/>
  <c r="E2577" i="8"/>
  <c r="F2576" i="8"/>
  <c r="E2576" i="8"/>
  <c r="F2575" i="8"/>
  <c r="E2575" i="8"/>
  <c r="F2574" i="8"/>
  <c r="E2574" i="8"/>
  <c r="F2573" i="8"/>
  <c r="E2573" i="8"/>
  <c r="F2572" i="8"/>
  <c r="E2572" i="8"/>
  <c r="F2571" i="8"/>
  <c r="E2571" i="8"/>
  <c r="F2570" i="8"/>
  <c r="E2570" i="8"/>
  <c r="F2569" i="8"/>
  <c r="E2569" i="8"/>
  <c r="F2568" i="8"/>
  <c r="E2568" i="8"/>
  <c r="F2567" i="8"/>
  <c r="E2567" i="8"/>
  <c r="F2566" i="8"/>
  <c r="E2566" i="8"/>
  <c r="F2565" i="8"/>
  <c r="E2565" i="8"/>
  <c r="F2564" i="8"/>
  <c r="E2564" i="8"/>
  <c r="F2563" i="8"/>
  <c r="E2563" i="8"/>
  <c r="F2562" i="8"/>
  <c r="E2562" i="8"/>
  <c r="F2561" i="8"/>
  <c r="E2561" i="8"/>
  <c r="F2560" i="8"/>
  <c r="E2560" i="8"/>
  <c r="F2559" i="8"/>
  <c r="E2559" i="8"/>
  <c r="F2558" i="8"/>
  <c r="E2558" i="8"/>
  <c r="F2557" i="8"/>
  <c r="E2557" i="8"/>
  <c r="F2556" i="8"/>
  <c r="E2556" i="8"/>
  <c r="F2555" i="8"/>
  <c r="E2555" i="8"/>
  <c r="F2554" i="8"/>
  <c r="E2554" i="8"/>
  <c r="F2553" i="8"/>
  <c r="E2553" i="8"/>
  <c r="F2552" i="8"/>
  <c r="E2552" i="8"/>
  <c r="F2551" i="8"/>
  <c r="E2551" i="8"/>
  <c r="F2550" i="8"/>
  <c r="E2550" i="8"/>
  <c r="F2549" i="8"/>
  <c r="E2549" i="8"/>
  <c r="F2548" i="8"/>
  <c r="E2548" i="8"/>
  <c r="F2547" i="8"/>
  <c r="E2547" i="8"/>
  <c r="F2546" i="8"/>
  <c r="E2546" i="8"/>
  <c r="F2545" i="8"/>
  <c r="E2545" i="8"/>
  <c r="F2544" i="8"/>
  <c r="E2544" i="8"/>
  <c r="F2543" i="8"/>
  <c r="E2543" i="8"/>
  <c r="F2542" i="8"/>
  <c r="E2542" i="8"/>
  <c r="F2541" i="8"/>
  <c r="E2541" i="8"/>
  <c r="F2540" i="8"/>
  <c r="E2540" i="8"/>
  <c r="F2539" i="8"/>
  <c r="E2539" i="8"/>
  <c r="F2538" i="8"/>
  <c r="E2538" i="8"/>
  <c r="F2537" i="8"/>
  <c r="E2537" i="8"/>
  <c r="F2536" i="8"/>
  <c r="E2536" i="8"/>
  <c r="F2535" i="8"/>
  <c r="E2535" i="8"/>
  <c r="F2534" i="8"/>
  <c r="E2534" i="8"/>
  <c r="F2533" i="8"/>
  <c r="E2533" i="8"/>
  <c r="F2532" i="8"/>
  <c r="E2532" i="8"/>
  <c r="F2531" i="8"/>
  <c r="E2531" i="8"/>
  <c r="F2530" i="8"/>
  <c r="E2530" i="8"/>
  <c r="F2529" i="8"/>
  <c r="E2529" i="8"/>
  <c r="F2528" i="8"/>
  <c r="E2528" i="8"/>
  <c r="F2527" i="8"/>
  <c r="E2527" i="8"/>
  <c r="F2526" i="8"/>
  <c r="E2526" i="8"/>
  <c r="F2525" i="8"/>
  <c r="E2525" i="8"/>
  <c r="F2524" i="8"/>
  <c r="E2524" i="8"/>
  <c r="F2523" i="8"/>
  <c r="E2523" i="8"/>
  <c r="F2522" i="8"/>
  <c r="E2522" i="8"/>
  <c r="F2521" i="8"/>
  <c r="E2521" i="8"/>
  <c r="F2520" i="8"/>
  <c r="E2520" i="8"/>
  <c r="F2519" i="8"/>
  <c r="E2519" i="8"/>
  <c r="F2518" i="8"/>
  <c r="E2518" i="8"/>
  <c r="F2517" i="8"/>
  <c r="E2517" i="8"/>
  <c r="F2516" i="8"/>
  <c r="E2516" i="8"/>
  <c r="F2515" i="8"/>
  <c r="E2515" i="8"/>
  <c r="F2514" i="8"/>
  <c r="E2514" i="8"/>
  <c r="F2513" i="8"/>
  <c r="E2513" i="8"/>
  <c r="F2512" i="8"/>
  <c r="E2512" i="8"/>
  <c r="F2511" i="8"/>
  <c r="E2511" i="8"/>
  <c r="F2510" i="8"/>
  <c r="E2510" i="8"/>
  <c r="F2509" i="8"/>
  <c r="E2509" i="8"/>
  <c r="F2508" i="8"/>
  <c r="E2508" i="8"/>
  <c r="F2507" i="8"/>
  <c r="E2507" i="8"/>
  <c r="F2506" i="8"/>
  <c r="E2506" i="8"/>
  <c r="F2505" i="8"/>
  <c r="E2505" i="8"/>
  <c r="F2504" i="8"/>
  <c r="E2504" i="8"/>
  <c r="F2503" i="8"/>
  <c r="E2503" i="8"/>
  <c r="F2502" i="8"/>
  <c r="E2502" i="8"/>
  <c r="F2501" i="8"/>
  <c r="E2501" i="8"/>
  <c r="F2500" i="8"/>
  <c r="E2500" i="8"/>
  <c r="F2499" i="8"/>
  <c r="E2499" i="8"/>
  <c r="F2498" i="8"/>
  <c r="E2498" i="8"/>
  <c r="F2497" i="8"/>
  <c r="E2497" i="8"/>
  <c r="F2496" i="8"/>
  <c r="E2496" i="8"/>
  <c r="F2495" i="8"/>
  <c r="E2495" i="8"/>
  <c r="F2494" i="8"/>
  <c r="E2494" i="8"/>
  <c r="F2493" i="8"/>
  <c r="E2493" i="8"/>
  <c r="F2492" i="8"/>
  <c r="E2492" i="8"/>
  <c r="F2491" i="8"/>
  <c r="E2491" i="8"/>
  <c r="F2490" i="8"/>
  <c r="E2490" i="8"/>
  <c r="F2489" i="8"/>
  <c r="E2489" i="8"/>
  <c r="F2488" i="8"/>
  <c r="E2488" i="8"/>
  <c r="F2487" i="8"/>
  <c r="E2487" i="8"/>
  <c r="F2486" i="8"/>
  <c r="E2486" i="8"/>
  <c r="F2485" i="8"/>
  <c r="E2485" i="8"/>
  <c r="F2484" i="8"/>
  <c r="E2484" i="8"/>
  <c r="F2483" i="8"/>
  <c r="E2483" i="8"/>
  <c r="F2482" i="8"/>
  <c r="E2482" i="8"/>
  <c r="F2481" i="8"/>
  <c r="E2481" i="8"/>
  <c r="F2480" i="8"/>
  <c r="E2480" i="8"/>
  <c r="F2479" i="8"/>
  <c r="E2479" i="8"/>
  <c r="F2478" i="8"/>
  <c r="E2478" i="8"/>
  <c r="F2477" i="8"/>
  <c r="E2477" i="8"/>
  <c r="F2476" i="8"/>
  <c r="E2476" i="8"/>
  <c r="F2475" i="8"/>
  <c r="E2475" i="8"/>
  <c r="F2474" i="8"/>
  <c r="E2474" i="8"/>
  <c r="F2473" i="8"/>
  <c r="E2473" i="8"/>
  <c r="F2472" i="8"/>
  <c r="E2472" i="8"/>
  <c r="F2471" i="8"/>
  <c r="E2471" i="8"/>
  <c r="F2470" i="8"/>
  <c r="E2470" i="8"/>
  <c r="F2469" i="8"/>
  <c r="E2469" i="8"/>
  <c r="F2468" i="8"/>
  <c r="E2468" i="8"/>
  <c r="F2467" i="8"/>
  <c r="E2467" i="8"/>
  <c r="F2466" i="8"/>
  <c r="E2466" i="8"/>
  <c r="F2465" i="8"/>
  <c r="E2465" i="8"/>
  <c r="F2464" i="8"/>
  <c r="E2464" i="8"/>
  <c r="F2463" i="8"/>
  <c r="E2463" i="8"/>
  <c r="F2462" i="8"/>
  <c r="E2462" i="8"/>
  <c r="F2461" i="8"/>
  <c r="E2461" i="8"/>
  <c r="F2460" i="8"/>
  <c r="E2460" i="8"/>
  <c r="F2459" i="8"/>
  <c r="E2459" i="8"/>
  <c r="F2458" i="8"/>
  <c r="E2458" i="8"/>
  <c r="F2457" i="8"/>
  <c r="E2457" i="8"/>
  <c r="F2456" i="8"/>
  <c r="E2456" i="8"/>
  <c r="F2455" i="8"/>
  <c r="E2455" i="8"/>
  <c r="F2454" i="8"/>
  <c r="E2454" i="8"/>
  <c r="F2453" i="8"/>
  <c r="E2453" i="8"/>
  <c r="F2452" i="8"/>
  <c r="E2452" i="8"/>
  <c r="F2451" i="8"/>
  <c r="E2451" i="8"/>
  <c r="F2450" i="8"/>
  <c r="E2450" i="8"/>
  <c r="F2449" i="8"/>
  <c r="E2449" i="8"/>
  <c r="F2448" i="8"/>
  <c r="E2448" i="8"/>
  <c r="F2447" i="8"/>
  <c r="E2447" i="8"/>
  <c r="F2446" i="8"/>
  <c r="E2446" i="8"/>
  <c r="F2445" i="8"/>
  <c r="E2445" i="8"/>
  <c r="F2444" i="8"/>
  <c r="E2444" i="8"/>
  <c r="F2443" i="8"/>
  <c r="E2443" i="8"/>
  <c r="F2442" i="8"/>
  <c r="E2442" i="8"/>
  <c r="F2441" i="8"/>
  <c r="E2441" i="8"/>
  <c r="F2440" i="8"/>
  <c r="E2440" i="8"/>
  <c r="F2439" i="8"/>
  <c r="E2439" i="8"/>
  <c r="F2438" i="8"/>
  <c r="E2438" i="8"/>
  <c r="F2437" i="8"/>
  <c r="E2437" i="8"/>
  <c r="F2436" i="8"/>
  <c r="E2436" i="8"/>
  <c r="F2435" i="8"/>
  <c r="E2435" i="8"/>
  <c r="F2434" i="8"/>
  <c r="E2434" i="8"/>
  <c r="F2433" i="8"/>
  <c r="E2433" i="8"/>
  <c r="F2432" i="8"/>
  <c r="E2432" i="8"/>
  <c r="F2431" i="8"/>
  <c r="E2431" i="8"/>
  <c r="F2430" i="8"/>
  <c r="E2430" i="8"/>
  <c r="F2429" i="8"/>
  <c r="E2429" i="8"/>
  <c r="F2428" i="8"/>
  <c r="E2428" i="8"/>
  <c r="F2427" i="8"/>
  <c r="E2427" i="8"/>
  <c r="F2426" i="8"/>
  <c r="E2426" i="8"/>
  <c r="F2425" i="8"/>
  <c r="E2425" i="8"/>
  <c r="F2424" i="8"/>
  <c r="E2424" i="8"/>
  <c r="F2423" i="8"/>
  <c r="E2423" i="8"/>
  <c r="F2422" i="8"/>
  <c r="E2422" i="8"/>
  <c r="F2421" i="8"/>
  <c r="E2421" i="8"/>
  <c r="F2420" i="8"/>
  <c r="E2420" i="8"/>
  <c r="F2419" i="8"/>
  <c r="E2419" i="8"/>
  <c r="F2418" i="8"/>
  <c r="E2418" i="8"/>
  <c r="F2417" i="8"/>
  <c r="E2417" i="8"/>
  <c r="F2416" i="8"/>
  <c r="E2416" i="8"/>
  <c r="F2415" i="8"/>
  <c r="E2415" i="8"/>
  <c r="F2414" i="8"/>
  <c r="E2414" i="8"/>
  <c r="F2413" i="8"/>
  <c r="E2413" i="8"/>
  <c r="F2412" i="8"/>
  <c r="E2412" i="8"/>
  <c r="F2411" i="8"/>
  <c r="E2411" i="8"/>
  <c r="F2410" i="8"/>
  <c r="E2410" i="8"/>
  <c r="F2409" i="8"/>
  <c r="E2409" i="8"/>
  <c r="F2408" i="8"/>
  <c r="E2408" i="8"/>
  <c r="F2407" i="8"/>
  <c r="E2407" i="8"/>
  <c r="F2406" i="8"/>
  <c r="E2406" i="8"/>
  <c r="F2405" i="8"/>
  <c r="E2405" i="8"/>
  <c r="F2404" i="8"/>
  <c r="E2404" i="8"/>
  <c r="F2403" i="8"/>
  <c r="E2403" i="8"/>
  <c r="F2402" i="8"/>
  <c r="E2402" i="8"/>
  <c r="F2401" i="8"/>
  <c r="E2401" i="8"/>
  <c r="F2400" i="8"/>
  <c r="E2400" i="8"/>
  <c r="F2399" i="8"/>
  <c r="E2399" i="8"/>
  <c r="F2398" i="8"/>
  <c r="E2398" i="8"/>
  <c r="F2397" i="8"/>
  <c r="E2397" i="8"/>
  <c r="F2396" i="8"/>
  <c r="E2396" i="8"/>
  <c r="F2395" i="8"/>
  <c r="E2395" i="8"/>
  <c r="F2394" i="8"/>
  <c r="E2394" i="8"/>
  <c r="F2393" i="8"/>
  <c r="E2393" i="8"/>
  <c r="F2392" i="8"/>
  <c r="E2392" i="8"/>
  <c r="F2391" i="8"/>
  <c r="E2391" i="8"/>
  <c r="F2390" i="8"/>
  <c r="E2390" i="8"/>
  <c r="F2389" i="8"/>
  <c r="E2389" i="8"/>
  <c r="F2388" i="8"/>
  <c r="E2388" i="8"/>
  <c r="F2387" i="8"/>
  <c r="E2387" i="8"/>
  <c r="F2386" i="8"/>
  <c r="E2386" i="8"/>
  <c r="F2385" i="8"/>
  <c r="E2385" i="8"/>
  <c r="F2384" i="8"/>
  <c r="E2384" i="8"/>
  <c r="F2383" i="8"/>
  <c r="E2383" i="8"/>
  <c r="F2382" i="8"/>
  <c r="E2382" i="8"/>
  <c r="F2381" i="8"/>
  <c r="E2381" i="8"/>
  <c r="F2380" i="8"/>
  <c r="E2380" i="8"/>
  <c r="F2379" i="8"/>
  <c r="E2379" i="8"/>
  <c r="F2378" i="8"/>
  <c r="E2378" i="8"/>
  <c r="F2377" i="8"/>
  <c r="E2377" i="8"/>
  <c r="F2376" i="8"/>
  <c r="E2376" i="8"/>
  <c r="F2375" i="8"/>
  <c r="E2375" i="8"/>
  <c r="F2374" i="8"/>
  <c r="E2374" i="8"/>
  <c r="F2373" i="8"/>
  <c r="E2373" i="8"/>
  <c r="F2372" i="8"/>
  <c r="E2372" i="8"/>
  <c r="F2371" i="8"/>
  <c r="E2371" i="8"/>
  <c r="F2370" i="8"/>
  <c r="E2370" i="8"/>
  <c r="F2369" i="8"/>
  <c r="E2369" i="8"/>
  <c r="F2368" i="8"/>
  <c r="E2368" i="8"/>
  <c r="F2367" i="8"/>
  <c r="E2367" i="8"/>
  <c r="F2366" i="8"/>
  <c r="E2366" i="8"/>
  <c r="F2365" i="8"/>
  <c r="E2365" i="8"/>
  <c r="F2364" i="8"/>
  <c r="E2364" i="8"/>
  <c r="F2363" i="8"/>
  <c r="E2363" i="8"/>
  <c r="F2362" i="8"/>
  <c r="E2362" i="8"/>
  <c r="F2361" i="8"/>
  <c r="E2361" i="8"/>
  <c r="F2360" i="8"/>
  <c r="E2360" i="8"/>
  <c r="F2359" i="8"/>
  <c r="E2359" i="8"/>
  <c r="F2358" i="8"/>
  <c r="E2358" i="8"/>
  <c r="F2357" i="8"/>
  <c r="E2357" i="8"/>
  <c r="F2356" i="8"/>
  <c r="E2356" i="8"/>
  <c r="F2355" i="8"/>
  <c r="E2355" i="8"/>
  <c r="F2354" i="8"/>
  <c r="E2354" i="8"/>
  <c r="F2353" i="8"/>
  <c r="E2353" i="8"/>
  <c r="F2352" i="8"/>
  <c r="E2352" i="8"/>
  <c r="F2351" i="8"/>
  <c r="E2351" i="8"/>
  <c r="F2350" i="8"/>
  <c r="E2350" i="8"/>
  <c r="F2349" i="8"/>
  <c r="E2349" i="8"/>
  <c r="F2348" i="8"/>
  <c r="E2348" i="8"/>
  <c r="F2347" i="8"/>
  <c r="E2347" i="8"/>
  <c r="F2346" i="8"/>
  <c r="E2346" i="8"/>
  <c r="F2345" i="8"/>
  <c r="E2345" i="8"/>
  <c r="F2344" i="8"/>
  <c r="E2344" i="8"/>
  <c r="F2343" i="8"/>
  <c r="E2343" i="8"/>
  <c r="F2342" i="8"/>
  <c r="E2342" i="8"/>
  <c r="F2341" i="8"/>
  <c r="E2341" i="8"/>
  <c r="F2340" i="8"/>
  <c r="E2340" i="8"/>
  <c r="F2339" i="8"/>
  <c r="E2339" i="8"/>
  <c r="F2338" i="8"/>
  <c r="E2338" i="8"/>
  <c r="F2337" i="8"/>
  <c r="E2337" i="8"/>
  <c r="F2336" i="8"/>
  <c r="E2336" i="8"/>
  <c r="F2335" i="8"/>
  <c r="E2335" i="8"/>
  <c r="F2334" i="8"/>
  <c r="E2334" i="8"/>
  <c r="F2333" i="8"/>
  <c r="E2333" i="8"/>
  <c r="F2332" i="8"/>
  <c r="E2332" i="8"/>
  <c r="F2331" i="8"/>
  <c r="E2331" i="8"/>
  <c r="F2330" i="8"/>
  <c r="E2330" i="8"/>
  <c r="F2329" i="8"/>
  <c r="E2329" i="8"/>
  <c r="F2328" i="8"/>
  <c r="E2328" i="8"/>
  <c r="F2327" i="8"/>
  <c r="E2327" i="8"/>
  <c r="F2326" i="8"/>
  <c r="E2326" i="8"/>
  <c r="F2325" i="8"/>
  <c r="E2325" i="8"/>
  <c r="F2324" i="8"/>
  <c r="E2324" i="8"/>
  <c r="F2323" i="8"/>
  <c r="E2323" i="8"/>
  <c r="F2322" i="8"/>
  <c r="E2322" i="8"/>
  <c r="F2321" i="8"/>
  <c r="E2321" i="8"/>
  <c r="F2320" i="8"/>
  <c r="E2320" i="8"/>
  <c r="F2319" i="8"/>
  <c r="E2319" i="8"/>
  <c r="F2318" i="8"/>
  <c r="E2318" i="8"/>
  <c r="F2317" i="8"/>
  <c r="E2317" i="8"/>
  <c r="F2316" i="8"/>
  <c r="E2316" i="8"/>
  <c r="F2315" i="8"/>
  <c r="E2315" i="8"/>
  <c r="F2314" i="8"/>
  <c r="E2314" i="8"/>
  <c r="F2313" i="8"/>
  <c r="E2313" i="8"/>
  <c r="F2312" i="8"/>
  <c r="E2312" i="8"/>
  <c r="F2311" i="8"/>
  <c r="E2311" i="8"/>
  <c r="F2310" i="8"/>
  <c r="E2310" i="8"/>
  <c r="F2309" i="8"/>
  <c r="E2309" i="8"/>
  <c r="F2308" i="8"/>
  <c r="E2308" i="8"/>
  <c r="F2307" i="8"/>
  <c r="E2307" i="8"/>
  <c r="F2306" i="8"/>
  <c r="E2306" i="8"/>
  <c r="F2305" i="8"/>
  <c r="E2305" i="8"/>
  <c r="F2304" i="8"/>
  <c r="E2304" i="8"/>
  <c r="F2303" i="8"/>
  <c r="E2303" i="8"/>
  <c r="F2302" i="8"/>
  <c r="E2302" i="8"/>
  <c r="F2301" i="8"/>
  <c r="E2301" i="8"/>
  <c r="F2300" i="8"/>
  <c r="E2300" i="8"/>
  <c r="F2299" i="8"/>
  <c r="E2299" i="8"/>
  <c r="F2298" i="8"/>
  <c r="E2298" i="8"/>
  <c r="F2297" i="8"/>
  <c r="E2297" i="8"/>
  <c r="F2296" i="8"/>
  <c r="E2296" i="8"/>
  <c r="F2295" i="8"/>
  <c r="E2295" i="8"/>
  <c r="F2294" i="8"/>
  <c r="E2294" i="8"/>
  <c r="F2293" i="8"/>
  <c r="E2293" i="8"/>
  <c r="F2292" i="8"/>
  <c r="E2292" i="8"/>
  <c r="F2291" i="8"/>
  <c r="E2291" i="8"/>
  <c r="F2290" i="8"/>
  <c r="E2290" i="8"/>
  <c r="F2289" i="8"/>
  <c r="E2289" i="8"/>
  <c r="F2288" i="8"/>
  <c r="E2288" i="8"/>
  <c r="F2287" i="8"/>
  <c r="E2287" i="8"/>
  <c r="F2286" i="8"/>
  <c r="E2286" i="8"/>
  <c r="F2285" i="8"/>
  <c r="E2285" i="8"/>
  <c r="F2284" i="8"/>
  <c r="E2284" i="8"/>
  <c r="F2283" i="8"/>
  <c r="E2283" i="8"/>
  <c r="F2282" i="8"/>
  <c r="E2282" i="8"/>
  <c r="F2281" i="8"/>
  <c r="E2281" i="8"/>
  <c r="F2280" i="8"/>
  <c r="E2280" i="8"/>
  <c r="F2279" i="8"/>
  <c r="E2279" i="8"/>
  <c r="F2278" i="8"/>
  <c r="E2278" i="8"/>
  <c r="F2277" i="8"/>
  <c r="E2277" i="8"/>
  <c r="F2276" i="8"/>
  <c r="E2276" i="8"/>
  <c r="F2275" i="8"/>
  <c r="E2275" i="8"/>
  <c r="F2274" i="8"/>
  <c r="E2274" i="8"/>
  <c r="F2273" i="8"/>
  <c r="E2273" i="8"/>
  <c r="F2272" i="8"/>
  <c r="E2272" i="8"/>
  <c r="F2271" i="8"/>
  <c r="E2271" i="8"/>
  <c r="F2270" i="8"/>
  <c r="E2270" i="8"/>
  <c r="F2269" i="8"/>
  <c r="E2269" i="8"/>
  <c r="F2268" i="8"/>
  <c r="E2268" i="8"/>
  <c r="F2267" i="8"/>
  <c r="E2267" i="8"/>
  <c r="F2266" i="8"/>
  <c r="E2266" i="8"/>
  <c r="F2265" i="8"/>
  <c r="E2265" i="8"/>
  <c r="F2264" i="8"/>
  <c r="E2264" i="8"/>
  <c r="F2263" i="8"/>
  <c r="E2263" i="8"/>
  <c r="F2262" i="8"/>
  <c r="E2262" i="8"/>
  <c r="F2261" i="8"/>
  <c r="E2261" i="8"/>
  <c r="F2260" i="8"/>
  <c r="E2260" i="8"/>
  <c r="F2259" i="8"/>
  <c r="E2259" i="8"/>
  <c r="F2258" i="8"/>
  <c r="E2258" i="8"/>
  <c r="F2257" i="8"/>
  <c r="E2257" i="8"/>
  <c r="F2256" i="8"/>
  <c r="E2256" i="8"/>
  <c r="F2255" i="8"/>
  <c r="E2255" i="8"/>
  <c r="F2254" i="8"/>
  <c r="E2254" i="8"/>
  <c r="F2253" i="8"/>
  <c r="E2253" i="8"/>
  <c r="F2252" i="8"/>
  <c r="E2252" i="8"/>
  <c r="F2251" i="8"/>
  <c r="E2251" i="8"/>
  <c r="F2250" i="8"/>
  <c r="E2250" i="8"/>
  <c r="F2249" i="8"/>
  <c r="E2249" i="8"/>
  <c r="F2248" i="8"/>
  <c r="E2248" i="8"/>
  <c r="F2247" i="8"/>
  <c r="E2247" i="8"/>
  <c r="F2246" i="8"/>
  <c r="E2246" i="8"/>
  <c r="F2245" i="8"/>
  <c r="E2245" i="8"/>
  <c r="F2244" i="8"/>
  <c r="E2244" i="8"/>
  <c r="F2243" i="8"/>
  <c r="E2243" i="8"/>
  <c r="F2242" i="8"/>
  <c r="E2242" i="8"/>
  <c r="F2241" i="8"/>
  <c r="E2241" i="8"/>
  <c r="F2240" i="8"/>
  <c r="E2240" i="8"/>
  <c r="F2239" i="8"/>
  <c r="E2239" i="8"/>
  <c r="F2238" i="8"/>
  <c r="E2238" i="8"/>
  <c r="F2237" i="8"/>
  <c r="E2237" i="8"/>
  <c r="F2236" i="8"/>
  <c r="E2236" i="8"/>
  <c r="F2235" i="8"/>
  <c r="E2235" i="8"/>
  <c r="F2234" i="8"/>
  <c r="E2234" i="8"/>
  <c r="F2233" i="8"/>
  <c r="E2233" i="8"/>
  <c r="F2232" i="8"/>
  <c r="E2232" i="8"/>
  <c r="F2231" i="8"/>
  <c r="E2231" i="8"/>
  <c r="F2230" i="8"/>
  <c r="E2230" i="8"/>
  <c r="F2229" i="8"/>
  <c r="E2229" i="8"/>
  <c r="F2228" i="8"/>
  <c r="E2228" i="8"/>
  <c r="F2227" i="8"/>
  <c r="E2227" i="8"/>
  <c r="F2226" i="8"/>
  <c r="E2226" i="8"/>
  <c r="F2225" i="8"/>
  <c r="E2225" i="8"/>
  <c r="F2224" i="8"/>
  <c r="E2224" i="8"/>
  <c r="F2223" i="8"/>
  <c r="E2223" i="8"/>
  <c r="F2222" i="8"/>
  <c r="E2222" i="8"/>
  <c r="F2221" i="8"/>
  <c r="E2221" i="8"/>
  <c r="F2220" i="8"/>
  <c r="E2220" i="8"/>
  <c r="F2219" i="8"/>
  <c r="E2219" i="8"/>
  <c r="F2218" i="8"/>
  <c r="E2218" i="8"/>
  <c r="F2217" i="8"/>
  <c r="E2217" i="8"/>
  <c r="F2216" i="8"/>
  <c r="E2216" i="8"/>
  <c r="F2215" i="8"/>
  <c r="E2215" i="8"/>
  <c r="F2214" i="8"/>
  <c r="E2214" i="8"/>
  <c r="F2213" i="8"/>
  <c r="E2213" i="8"/>
  <c r="F2212" i="8"/>
  <c r="E2212" i="8"/>
  <c r="F2211" i="8"/>
  <c r="E2211" i="8"/>
  <c r="F2210" i="8"/>
  <c r="E2210" i="8"/>
  <c r="F2209" i="8"/>
  <c r="E2209" i="8"/>
  <c r="F2208" i="8"/>
  <c r="E2208" i="8"/>
  <c r="F2207" i="8"/>
  <c r="E2207" i="8"/>
  <c r="F2206" i="8"/>
  <c r="E2206" i="8"/>
  <c r="F2205" i="8"/>
  <c r="E2205" i="8"/>
  <c r="F2204" i="8"/>
  <c r="E2204" i="8"/>
  <c r="F2203" i="8"/>
  <c r="E2203" i="8"/>
  <c r="F2202" i="8"/>
  <c r="E2202" i="8"/>
  <c r="F2201" i="8"/>
  <c r="E2201" i="8"/>
  <c r="F2200" i="8"/>
  <c r="E2200" i="8"/>
  <c r="F2199" i="8"/>
  <c r="E2199" i="8"/>
  <c r="F2198" i="8"/>
  <c r="E2198" i="8"/>
  <c r="F2197" i="8"/>
  <c r="E2197" i="8"/>
  <c r="F2196" i="8"/>
  <c r="E2196" i="8"/>
  <c r="F2195" i="8"/>
  <c r="E2195" i="8"/>
  <c r="F2194" i="8"/>
  <c r="E2194" i="8"/>
  <c r="F2193" i="8"/>
  <c r="E2193" i="8"/>
  <c r="F2192" i="8"/>
  <c r="E2192" i="8"/>
  <c r="F2191" i="8"/>
  <c r="E2191" i="8"/>
  <c r="F2190" i="8"/>
  <c r="E2190" i="8"/>
  <c r="F2189" i="8"/>
  <c r="E2189" i="8"/>
  <c r="F2188" i="8"/>
  <c r="E2188" i="8"/>
  <c r="F2187" i="8"/>
  <c r="E2187" i="8"/>
  <c r="F2186" i="8"/>
  <c r="E2186" i="8"/>
  <c r="F2185" i="8"/>
  <c r="E2185" i="8"/>
  <c r="F2184" i="8"/>
  <c r="E2184" i="8"/>
  <c r="F2183" i="8"/>
  <c r="E2183" i="8"/>
  <c r="F2182" i="8"/>
  <c r="E2182" i="8"/>
  <c r="F2181" i="8"/>
  <c r="E2181" i="8"/>
  <c r="F2180" i="8"/>
  <c r="E2180" i="8"/>
  <c r="F2179" i="8"/>
  <c r="E2179" i="8"/>
  <c r="F2178" i="8"/>
  <c r="E2178" i="8"/>
  <c r="F2177" i="8"/>
  <c r="E2177" i="8"/>
  <c r="F2176" i="8"/>
  <c r="E2176" i="8"/>
  <c r="F2175" i="8"/>
  <c r="E2175" i="8"/>
  <c r="F2174" i="8"/>
  <c r="E2174" i="8"/>
  <c r="F2173" i="8"/>
  <c r="E2173" i="8"/>
  <c r="F2172" i="8"/>
  <c r="E2172" i="8"/>
  <c r="F2171" i="8"/>
  <c r="E2171" i="8"/>
  <c r="F2170" i="8"/>
  <c r="E2170" i="8"/>
  <c r="F2169" i="8"/>
  <c r="E2169" i="8"/>
  <c r="F2168" i="8"/>
  <c r="E2168" i="8"/>
  <c r="F2167" i="8"/>
  <c r="E2167" i="8"/>
  <c r="F2166" i="8"/>
  <c r="E2166" i="8"/>
  <c r="F2165" i="8"/>
  <c r="E2165" i="8"/>
  <c r="F2164" i="8"/>
  <c r="E2164" i="8"/>
  <c r="F2163" i="8"/>
  <c r="E2163" i="8"/>
  <c r="F2162" i="8"/>
  <c r="E2162" i="8"/>
  <c r="F2161" i="8"/>
  <c r="E2161" i="8"/>
  <c r="F2160" i="8"/>
  <c r="E2160" i="8"/>
  <c r="F2159" i="8"/>
  <c r="E2159" i="8"/>
  <c r="F2158" i="8"/>
  <c r="E2158" i="8"/>
  <c r="F2157" i="8"/>
  <c r="E2157" i="8"/>
  <c r="F2156" i="8"/>
  <c r="E2156" i="8"/>
  <c r="F2155" i="8"/>
  <c r="E2155" i="8"/>
  <c r="F2154" i="8"/>
  <c r="E2154" i="8"/>
  <c r="F2153" i="8"/>
  <c r="E2153" i="8"/>
  <c r="F2152" i="8"/>
  <c r="E2152" i="8"/>
  <c r="F2151" i="8"/>
  <c r="E2151" i="8"/>
  <c r="F2150" i="8"/>
  <c r="E2150" i="8"/>
  <c r="F2149" i="8"/>
  <c r="E2149" i="8"/>
  <c r="F2148" i="8"/>
  <c r="E2148" i="8"/>
  <c r="F2147" i="8"/>
  <c r="E2147" i="8"/>
  <c r="F2146" i="8"/>
  <c r="E2146" i="8"/>
  <c r="F2145" i="8"/>
  <c r="E2145" i="8"/>
  <c r="F2144" i="8"/>
  <c r="E2144" i="8"/>
  <c r="F2143" i="8"/>
  <c r="E2143" i="8"/>
  <c r="F2142" i="8"/>
  <c r="E2142" i="8"/>
  <c r="F2141" i="8"/>
  <c r="E2141" i="8"/>
  <c r="F2140" i="8"/>
  <c r="E2140" i="8"/>
  <c r="F2139" i="8"/>
  <c r="E2139" i="8"/>
  <c r="F2138" i="8"/>
  <c r="E2138" i="8"/>
  <c r="F2137" i="8"/>
  <c r="E2137" i="8"/>
  <c r="F2136" i="8"/>
  <c r="E2136" i="8"/>
  <c r="F2135" i="8"/>
  <c r="E2135" i="8"/>
  <c r="F2134" i="8"/>
  <c r="E2134" i="8"/>
  <c r="F2133" i="8"/>
  <c r="E2133" i="8"/>
  <c r="F2132" i="8"/>
  <c r="E2132" i="8"/>
  <c r="F2131" i="8"/>
  <c r="E2131" i="8"/>
  <c r="F2130" i="8"/>
  <c r="E2130" i="8"/>
  <c r="F2129" i="8"/>
  <c r="E2129" i="8"/>
  <c r="F2128" i="8"/>
  <c r="E2128" i="8"/>
  <c r="F2127" i="8"/>
  <c r="E2127" i="8"/>
  <c r="F2126" i="8"/>
  <c r="E2126" i="8"/>
  <c r="F2125" i="8"/>
  <c r="E2125" i="8"/>
  <c r="F2124" i="8"/>
  <c r="E2124" i="8"/>
  <c r="F2123" i="8"/>
  <c r="E2123" i="8"/>
  <c r="F2122" i="8"/>
  <c r="E2122" i="8"/>
  <c r="F2121" i="8"/>
  <c r="E2121" i="8"/>
  <c r="F2120" i="8"/>
  <c r="E2120" i="8"/>
  <c r="F2119" i="8"/>
  <c r="E2119" i="8"/>
  <c r="F2118" i="8"/>
  <c r="E2118" i="8"/>
  <c r="F2117" i="8"/>
  <c r="E2117" i="8"/>
  <c r="F2116" i="8"/>
  <c r="E2116" i="8"/>
  <c r="F2115" i="8"/>
  <c r="E2115" i="8"/>
  <c r="F2114" i="8"/>
  <c r="E2114" i="8"/>
  <c r="F2113" i="8"/>
  <c r="E2113" i="8"/>
  <c r="F2112" i="8"/>
  <c r="E2112" i="8"/>
  <c r="F2111" i="8"/>
  <c r="E2111" i="8"/>
  <c r="F2110" i="8"/>
  <c r="E2110" i="8"/>
  <c r="F2109" i="8"/>
  <c r="E2109" i="8"/>
  <c r="F2108" i="8"/>
  <c r="E2108" i="8"/>
  <c r="F2107" i="8"/>
  <c r="E2107" i="8"/>
  <c r="F2106" i="8"/>
  <c r="E2106" i="8"/>
  <c r="F2105" i="8"/>
  <c r="E2105" i="8"/>
  <c r="F2104" i="8"/>
  <c r="E2104" i="8"/>
  <c r="F2103" i="8"/>
  <c r="E2103" i="8"/>
  <c r="F2102" i="8"/>
  <c r="E2102" i="8"/>
  <c r="F2101" i="8"/>
  <c r="E2101" i="8"/>
  <c r="F2100" i="8"/>
  <c r="E2100" i="8"/>
  <c r="F2099" i="8"/>
  <c r="E2099" i="8"/>
  <c r="F2098" i="8"/>
  <c r="E2098" i="8"/>
  <c r="F2097" i="8"/>
  <c r="E2097" i="8"/>
  <c r="F2096" i="8"/>
  <c r="E2096" i="8"/>
  <c r="F2095" i="8"/>
  <c r="E2095" i="8"/>
  <c r="F2094" i="8"/>
  <c r="E2094" i="8"/>
  <c r="F2093" i="8"/>
  <c r="E2093" i="8"/>
  <c r="F2092" i="8"/>
  <c r="E2092" i="8"/>
  <c r="F2091" i="8"/>
  <c r="E2091" i="8"/>
  <c r="F2090" i="8"/>
  <c r="E2090" i="8"/>
  <c r="F2089" i="8"/>
  <c r="E2089" i="8"/>
  <c r="F2088" i="8"/>
  <c r="E2088" i="8"/>
  <c r="F2087" i="8"/>
  <c r="E2087" i="8"/>
  <c r="F2086" i="8"/>
  <c r="E2086" i="8"/>
  <c r="F2085" i="8"/>
  <c r="E2085" i="8"/>
  <c r="F2084" i="8"/>
  <c r="E2084" i="8"/>
  <c r="F2083" i="8"/>
  <c r="E2083" i="8"/>
  <c r="F2082" i="8"/>
  <c r="E2082" i="8"/>
  <c r="F2081" i="8"/>
  <c r="E2081" i="8"/>
  <c r="F2080" i="8"/>
  <c r="E2080" i="8"/>
  <c r="F2079" i="8"/>
  <c r="E2079" i="8"/>
  <c r="F2078" i="8"/>
  <c r="E2078" i="8"/>
  <c r="F2077" i="8"/>
  <c r="E2077" i="8"/>
  <c r="F2076" i="8"/>
  <c r="E2076" i="8"/>
  <c r="F2075" i="8"/>
  <c r="E2075" i="8"/>
  <c r="F2074" i="8"/>
  <c r="E2074" i="8"/>
  <c r="F2073" i="8"/>
  <c r="E2073" i="8"/>
  <c r="F2072" i="8"/>
  <c r="E2072" i="8"/>
  <c r="F2071" i="8"/>
  <c r="E2071" i="8"/>
  <c r="F2070" i="8"/>
  <c r="E2070" i="8"/>
  <c r="F2069" i="8"/>
  <c r="E2069" i="8"/>
  <c r="F2068" i="8"/>
  <c r="E2068" i="8"/>
  <c r="F2067" i="8"/>
  <c r="E2067" i="8"/>
  <c r="F2066" i="8"/>
  <c r="E2066" i="8"/>
  <c r="F2065" i="8"/>
  <c r="E2065" i="8"/>
  <c r="F2064" i="8"/>
  <c r="E2064" i="8"/>
  <c r="F2063" i="8"/>
  <c r="E2063" i="8"/>
  <c r="F2062" i="8"/>
  <c r="E2062" i="8"/>
  <c r="F2061" i="8"/>
  <c r="E2061" i="8"/>
  <c r="F2060" i="8"/>
  <c r="E2060" i="8"/>
  <c r="F2059" i="8"/>
  <c r="E2059" i="8"/>
  <c r="F2058" i="8"/>
  <c r="E2058" i="8"/>
  <c r="F2057" i="8"/>
  <c r="E2057" i="8"/>
  <c r="F2056" i="8"/>
  <c r="E2056" i="8"/>
  <c r="F2055" i="8"/>
  <c r="E2055" i="8"/>
  <c r="F2054" i="8"/>
  <c r="E2054" i="8"/>
  <c r="F2053" i="8"/>
  <c r="E2053" i="8"/>
  <c r="F2052" i="8"/>
  <c r="E2052" i="8"/>
  <c r="F2051" i="8"/>
  <c r="E2051" i="8"/>
  <c r="F2050" i="8"/>
  <c r="E2050" i="8"/>
  <c r="F2049" i="8"/>
  <c r="E2049" i="8"/>
  <c r="F2048" i="8"/>
  <c r="E2048" i="8"/>
  <c r="F2047" i="8"/>
  <c r="E2047" i="8"/>
  <c r="F2046" i="8"/>
  <c r="E2046" i="8"/>
  <c r="F2045" i="8"/>
  <c r="E2045" i="8"/>
  <c r="F2044" i="8"/>
  <c r="E2044" i="8"/>
  <c r="F2043" i="8"/>
  <c r="E2043" i="8"/>
  <c r="F2042" i="8"/>
  <c r="E2042" i="8"/>
  <c r="F2041" i="8"/>
  <c r="E2041" i="8"/>
  <c r="F2040" i="8"/>
  <c r="E2040" i="8"/>
  <c r="F2039" i="8"/>
  <c r="E2039" i="8"/>
  <c r="F2038" i="8"/>
  <c r="E2038" i="8"/>
  <c r="F2037" i="8"/>
  <c r="E2037" i="8"/>
  <c r="F2036" i="8"/>
  <c r="E2036" i="8"/>
  <c r="F2035" i="8"/>
  <c r="E2035" i="8"/>
  <c r="F2034" i="8"/>
  <c r="E2034" i="8"/>
  <c r="F2033" i="8"/>
  <c r="E2033" i="8"/>
  <c r="F2032" i="8"/>
  <c r="E2032" i="8"/>
  <c r="F2031" i="8"/>
  <c r="E2031" i="8"/>
  <c r="F2030" i="8"/>
  <c r="E2030" i="8"/>
  <c r="F2029" i="8"/>
  <c r="E2029" i="8"/>
  <c r="F2028" i="8"/>
  <c r="E2028" i="8"/>
  <c r="F2027" i="8"/>
  <c r="E2027" i="8"/>
  <c r="F2026" i="8"/>
  <c r="E2026" i="8"/>
  <c r="F2025" i="8"/>
  <c r="E2025" i="8"/>
  <c r="F2024" i="8"/>
  <c r="E2024" i="8"/>
  <c r="F2023" i="8"/>
  <c r="E2023" i="8"/>
  <c r="F2022" i="8"/>
  <c r="E2022" i="8"/>
  <c r="F2021" i="8"/>
  <c r="E2021" i="8"/>
  <c r="F2020" i="8"/>
  <c r="E2020" i="8"/>
  <c r="F2019" i="8"/>
  <c r="E2019" i="8"/>
  <c r="F2018" i="8"/>
  <c r="E2018" i="8"/>
  <c r="F2017" i="8"/>
  <c r="E2017" i="8"/>
  <c r="F2016" i="8"/>
  <c r="E2016" i="8"/>
  <c r="F2015" i="8"/>
  <c r="E2015" i="8"/>
  <c r="F2014" i="8"/>
  <c r="E2014" i="8"/>
  <c r="F2013" i="8"/>
  <c r="E2013" i="8"/>
  <c r="F2012" i="8"/>
  <c r="E2012" i="8"/>
  <c r="F2011" i="8"/>
  <c r="E2011" i="8"/>
  <c r="F2010" i="8"/>
  <c r="E2010" i="8"/>
  <c r="F2009" i="8"/>
  <c r="E2009" i="8"/>
  <c r="F2008" i="8"/>
  <c r="E2008" i="8"/>
  <c r="F2007" i="8"/>
  <c r="E2007" i="8"/>
  <c r="F2006" i="8"/>
  <c r="E2006" i="8"/>
  <c r="F2005" i="8"/>
  <c r="E2005" i="8"/>
  <c r="F2004" i="8"/>
  <c r="E2004" i="8"/>
  <c r="F2003" i="8"/>
  <c r="E2003" i="8"/>
  <c r="F2002" i="8"/>
  <c r="E2002" i="8"/>
  <c r="F2001" i="8"/>
  <c r="E2001" i="8"/>
  <c r="F2000" i="8"/>
  <c r="E2000" i="8"/>
  <c r="F1999" i="8"/>
  <c r="E1999" i="8"/>
  <c r="F1998" i="8"/>
  <c r="E1998" i="8"/>
  <c r="F1997" i="8"/>
  <c r="E1997" i="8"/>
  <c r="F1996" i="8"/>
  <c r="E1996" i="8"/>
  <c r="F1995" i="8"/>
  <c r="E1995" i="8"/>
  <c r="F1994" i="8"/>
  <c r="E1994" i="8"/>
  <c r="F1993" i="8"/>
  <c r="E1993" i="8"/>
  <c r="F1992" i="8"/>
  <c r="E1992" i="8"/>
  <c r="F1991" i="8"/>
  <c r="E1991" i="8"/>
  <c r="F1990" i="8"/>
  <c r="E1990" i="8"/>
  <c r="F1989" i="8"/>
  <c r="E1989" i="8"/>
  <c r="F1988" i="8"/>
  <c r="E1988" i="8"/>
  <c r="F1987" i="8"/>
  <c r="E1987" i="8"/>
  <c r="F1986" i="8"/>
  <c r="E1986" i="8"/>
  <c r="F1985" i="8"/>
  <c r="E1985" i="8"/>
  <c r="F1984" i="8"/>
  <c r="E1984" i="8"/>
  <c r="F1983" i="8"/>
  <c r="E1983" i="8"/>
  <c r="F1982" i="8"/>
  <c r="E1982" i="8"/>
  <c r="F1981" i="8"/>
  <c r="E1981" i="8"/>
  <c r="F1980" i="8"/>
  <c r="E1980" i="8"/>
  <c r="F1979" i="8"/>
  <c r="E1979" i="8"/>
  <c r="F1978" i="8"/>
  <c r="E1978" i="8"/>
  <c r="F1977" i="8"/>
  <c r="E1977" i="8"/>
  <c r="F1976" i="8"/>
  <c r="E1976" i="8"/>
  <c r="F1975" i="8"/>
  <c r="E1975" i="8"/>
  <c r="F1974" i="8"/>
  <c r="E1974" i="8"/>
  <c r="F1973" i="8"/>
  <c r="E1973" i="8"/>
  <c r="F1972" i="8"/>
  <c r="E1972" i="8"/>
  <c r="F1971" i="8"/>
  <c r="E1971" i="8"/>
  <c r="F1970" i="8"/>
  <c r="E1970" i="8"/>
  <c r="F1969" i="8"/>
  <c r="E1969" i="8"/>
  <c r="F1968" i="8"/>
  <c r="E1968" i="8"/>
  <c r="F1967" i="8"/>
  <c r="E1967" i="8"/>
  <c r="F1966" i="8"/>
  <c r="E1966" i="8"/>
  <c r="F1965" i="8"/>
  <c r="E1965" i="8"/>
  <c r="F1964" i="8"/>
  <c r="E1964" i="8"/>
  <c r="F1963" i="8"/>
  <c r="E1963" i="8"/>
  <c r="F1962" i="8"/>
  <c r="E1962" i="8"/>
  <c r="F1961" i="8"/>
  <c r="E1961" i="8"/>
  <c r="F1960" i="8"/>
  <c r="E1960" i="8"/>
  <c r="F1959" i="8"/>
  <c r="E1959" i="8"/>
  <c r="F1958" i="8"/>
  <c r="E1958" i="8"/>
  <c r="F1957" i="8"/>
  <c r="E1957" i="8"/>
  <c r="F1956" i="8"/>
  <c r="E1956" i="8"/>
  <c r="F1955" i="8"/>
  <c r="E1955" i="8"/>
  <c r="F1954" i="8"/>
  <c r="E1954" i="8"/>
  <c r="F1953" i="8"/>
  <c r="E1953" i="8"/>
  <c r="F1952" i="8"/>
  <c r="E1952" i="8"/>
  <c r="F1951" i="8"/>
  <c r="E1951" i="8"/>
  <c r="F1950" i="8"/>
  <c r="E1950" i="8"/>
  <c r="F1949" i="8"/>
  <c r="E1949" i="8"/>
  <c r="F1948" i="8"/>
  <c r="E1948" i="8"/>
  <c r="F1947" i="8"/>
  <c r="E1947" i="8"/>
  <c r="F1946" i="8"/>
  <c r="E1946" i="8"/>
  <c r="F1945" i="8"/>
  <c r="E1945" i="8"/>
  <c r="F1944" i="8"/>
  <c r="E1944" i="8"/>
  <c r="F1943" i="8"/>
  <c r="E1943" i="8"/>
  <c r="F1942" i="8"/>
  <c r="E1942" i="8"/>
  <c r="F1941" i="8"/>
  <c r="E1941" i="8"/>
  <c r="F1940" i="8"/>
  <c r="E1940" i="8"/>
  <c r="F1939" i="8"/>
  <c r="E1939" i="8"/>
  <c r="F1938" i="8"/>
  <c r="E1938" i="8"/>
  <c r="F1937" i="8"/>
  <c r="E1937" i="8"/>
  <c r="F1936" i="8"/>
  <c r="E1936" i="8"/>
  <c r="F1935" i="8"/>
  <c r="E1935" i="8"/>
  <c r="F1934" i="8"/>
  <c r="E1934" i="8"/>
  <c r="F1933" i="8"/>
  <c r="E1933" i="8"/>
  <c r="F1932" i="8"/>
  <c r="E1932" i="8"/>
  <c r="F1931" i="8"/>
  <c r="E1931" i="8"/>
  <c r="F1930" i="8"/>
  <c r="E1930" i="8"/>
  <c r="F1929" i="8"/>
  <c r="E1929" i="8"/>
  <c r="F1928" i="8"/>
  <c r="E1928" i="8"/>
  <c r="F1927" i="8"/>
  <c r="E1927" i="8"/>
  <c r="F1926" i="8"/>
  <c r="E1926" i="8"/>
  <c r="F1925" i="8"/>
  <c r="E1925" i="8"/>
  <c r="F1924" i="8"/>
  <c r="E1924" i="8"/>
  <c r="F1923" i="8"/>
  <c r="E1923" i="8"/>
  <c r="F1922" i="8"/>
  <c r="E1922" i="8"/>
  <c r="F1921" i="8"/>
  <c r="E1921" i="8"/>
  <c r="F1920" i="8"/>
  <c r="E1920" i="8"/>
  <c r="F1919" i="8"/>
  <c r="E1919" i="8"/>
  <c r="F1918" i="8"/>
  <c r="E1918" i="8"/>
  <c r="F1917" i="8"/>
  <c r="E1917" i="8"/>
  <c r="F1916" i="8"/>
  <c r="E1916" i="8"/>
  <c r="F1915" i="8"/>
  <c r="E1915" i="8"/>
  <c r="F1914" i="8"/>
  <c r="E1914" i="8"/>
  <c r="F1913" i="8"/>
  <c r="E1913" i="8"/>
  <c r="F1912" i="8"/>
  <c r="E1912" i="8"/>
  <c r="F1911" i="8"/>
  <c r="E1911" i="8"/>
  <c r="F1910" i="8"/>
  <c r="E1910" i="8"/>
  <c r="F1909" i="8"/>
  <c r="E1909" i="8"/>
  <c r="F1908" i="8"/>
  <c r="E1908" i="8"/>
  <c r="F1907" i="8"/>
  <c r="E1907" i="8"/>
  <c r="F1906" i="8"/>
  <c r="E1906" i="8"/>
  <c r="F1905" i="8"/>
  <c r="E1905" i="8"/>
  <c r="F1904" i="8"/>
  <c r="E1904" i="8"/>
  <c r="F1903" i="8"/>
  <c r="E1903" i="8"/>
  <c r="F1902" i="8"/>
  <c r="E1902" i="8"/>
  <c r="F1901" i="8"/>
  <c r="E1901" i="8"/>
  <c r="F1900" i="8"/>
  <c r="E1900" i="8"/>
  <c r="F1899" i="8"/>
  <c r="E1899" i="8"/>
  <c r="F1898" i="8"/>
  <c r="E1898" i="8"/>
  <c r="F1897" i="8"/>
  <c r="E1897" i="8"/>
  <c r="F1896" i="8"/>
  <c r="E1896" i="8"/>
  <c r="F1895" i="8"/>
  <c r="E1895" i="8"/>
  <c r="F1894" i="8"/>
  <c r="E1894" i="8"/>
  <c r="F1893" i="8"/>
  <c r="E1893" i="8"/>
  <c r="F1892" i="8"/>
  <c r="E1892" i="8"/>
  <c r="F1891" i="8"/>
  <c r="E1891" i="8"/>
  <c r="F1890" i="8"/>
  <c r="E1890" i="8"/>
  <c r="F1889" i="8"/>
  <c r="E1889" i="8"/>
  <c r="F1888" i="8"/>
  <c r="E1888" i="8"/>
  <c r="F1887" i="8"/>
  <c r="E1887" i="8"/>
  <c r="F1886" i="8"/>
  <c r="E1886" i="8"/>
  <c r="F1885" i="8"/>
  <c r="E1885" i="8"/>
  <c r="F1884" i="8"/>
  <c r="E1884" i="8"/>
  <c r="F1883" i="8"/>
  <c r="E1883" i="8"/>
  <c r="F1882" i="8"/>
  <c r="E1882" i="8"/>
  <c r="F1881" i="8"/>
  <c r="E1881" i="8"/>
  <c r="F1880" i="8"/>
  <c r="E1880" i="8"/>
  <c r="F1879" i="8"/>
  <c r="E1879" i="8"/>
  <c r="F1878" i="8"/>
  <c r="E1878" i="8"/>
  <c r="F1877" i="8"/>
  <c r="E1877" i="8"/>
  <c r="F1876" i="8"/>
  <c r="E1876" i="8"/>
  <c r="F1875" i="8"/>
  <c r="E1875" i="8"/>
  <c r="F1874" i="8"/>
  <c r="E1874" i="8"/>
  <c r="F1873" i="8"/>
  <c r="E1873" i="8"/>
  <c r="F1872" i="8"/>
  <c r="E1872" i="8"/>
  <c r="F1871" i="8"/>
  <c r="E1871" i="8"/>
  <c r="F1870" i="8"/>
  <c r="E1870" i="8"/>
  <c r="F1869" i="8"/>
  <c r="E1869" i="8"/>
  <c r="F1868" i="8"/>
  <c r="E1868" i="8"/>
  <c r="F1867" i="8"/>
  <c r="E1867" i="8"/>
  <c r="F1866" i="8"/>
  <c r="E1866" i="8"/>
  <c r="F1865" i="8"/>
  <c r="E1865" i="8"/>
  <c r="F1864" i="8"/>
  <c r="E1864" i="8"/>
  <c r="F1863" i="8"/>
  <c r="E1863" i="8"/>
  <c r="F1862" i="8"/>
  <c r="E1862" i="8"/>
  <c r="F1861" i="8"/>
  <c r="E1861" i="8"/>
  <c r="F1860" i="8"/>
  <c r="E1860" i="8"/>
  <c r="F1859" i="8"/>
  <c r="E1859" i="8"/>
  <c r="F1858" i="8"/>
  <c r="E1858" i="8"/>
  <c r="F1857" i="8"/>
  <c r="E1857" i="8"/>
  <c r="F1856" i="8"/>
  <c r="E1856" i="8"/>
  <c r="F1855" i="8"/>
  <c r="E1855" i="8"/>
  <c r="F1854" i="8"/>
  <c r="E1854" i="8"/>
  <c r="F1853" i="8"/>
  <c r="E1853" i="8"/>
  <c r="F1852" i="8"/>
  <c r="E1852" i="8"/>
  <c r="F1851" i="8"/>
  <c r="E1851" i="8"/>
  <c r="F1850" i="8"/>
  <c r="E1850" i="8"/>
  <c r="F1849" i="8"/>
  <c r="E1849" i="8"/>
  <c r="F1848" i="8"/>
  <c r="E1848" i="8"/>
  <c r="F1847" i="8"/>
  <c r="E1847" i="8"/>
  <c r="F1846" i="8"/>
  <c r="E1846" i="8"/>
  <c r="F1845" i="8"/>
  <c r="E1845" i="8"/>
  <c r="F1844" i="8"/>
  <c r="E1844" i="8"/>
  <c r="F1843" i="8"/>
  <c r="E1843" i="8"/>
  <c r="F1842" i="8"/>
  <c r="E1842" i="8"/>
  <c r="F1841" i="8"/>
  <c r="E1841" i="8"/>
  <c r="F1840" i="8"/>
  <c r="E1840" i="8"/>
  <c r="F1839" i="8"/>
  <c r="E1839" i="8"/>
  <c r="F1838" i="8"/>
  <c r="E1838" i="8"/>
  <c r="F1837" i="8"/>
  <c r="E1837" i="8"/>
  <c r="F1836" i="8"/>
  <c r="E1836" i="8"/>
  <c r="F1835" i="8"/>
  <c r="E1835" i="8"/>
  <c r="F1834" i="8"/>
  <c r="E1834" i="8"/>
  <c r="F1833" i="8"/>
  <c r="E1833" i="8"/>
  <c r="F1832" i="8"/>
  <c r="E1832" i="8"/>
  <c r="F1831" i="8"/>
  <c r="E1831" i="8"/>
  <c r="F1830" i="8"/>
  <c r="E1830" i="8"/>
  <c r="F1829" i="8"/>
  <c r="E1829" i="8"/>
  <c r="F1828" i="8"/>
  <c r="E1828" i="8"/>
  <c r="F1827" i="8"/>
  <c r="E1827" i="8"/>
  <c r="F1826" i="8"/>
  <c r="E1826" i="8"/>
  <c r="F1825" i="8"/>
  <c r="E1825" i="8"/>
  <c r="F1824" i="8"/>
  <c r="E1824" i="8"/>
  <c r="F1823" i="8"/>
  <c r="E1823" i="8"/>
  <c r="F1822" i="8"/>
  <c r="E1822" i="8"/>
  <c r="F1821" i="8"/>
  <c r="E1821" i="8"/>
  <c r="F1820" i="8"/>
  <c r="E1820" i="8"/>
  <c r="F1819" i="8"/>
  <c r="E1819" i="8"/>
  <c r="F1818" i="8"/>
  <c r="E1818" i="8"/>
  <c r="F1817" i="8"/>
  <c r="E1817" i="8"/>
  <c r="F1816" i="8"/>
  <c r="E1816" i="8"/>
  <c r="F1815" i="8"/>
  <c r="E1815" i="8"/>
  <c r="F1814" i="8"/>
  <c r="E1814" i="8"/>
  <c r="F1813" i="8"/>
  <c r="E1813" i="8"/>
  <c r="F1812" i="8"/>
  <c r="E1812" i="8"/>
  <c r="F1811" i="8"/>
  <c r="E1811" i="8"/>
  <c r="F1810" i="8"/>
  <c r="E1810" i="8"/>
  <c r="F1809" i="8"/>
  <c r="E1809" i="8"/>
  <c r="F1808" i="8"/>
  <c r="E1808" i="8"/>
  <c r="F1807" i="8"/>
  <c r="E1807" i="8"/>
  <c r="F1806" i="8"/>
  <c r="E1806" i="8"/>
  <c r="F1805" i="8"/>
  <c r="E1805" i="8"/>
  <c r="F1804" i="8"/>
  <c r="E1804" i="8"/>
  <c r="F1803" i="8"/>
  <c r="E1803" i="8"/>
  <c r="F1802" i="8"/>
  <c r="E1802" i="8"/>
  <c r="F1801" i="8"/>
  <c r="E1801" i="8"/>
  <c r="F1800" i="8"/>
  <c r="E1800" i="8"/>
  <c r="F1799" i="8"/>
  <c r="E1799" i="8"/>
  <c r="F1798" i="8"/>
  <c r="E1798" i="8"/>
  <c r="F1797" i="8"/>
  <c r="E1797" i="8"/>
  <c r="F1796" i="8"/>
  <c r="E1796" i="8"/>
  <c r="F1795" i="8"/>
  <c r="E1795" i="8"/>
  <c r="F1794" i="8"/>
  <c r="E1794" i="8"/>
  <c r="F1793" i="8"/>
  <c r="E1793" i="8"/>
  <c r="F1792" i="8"/>
  <c r="E1792" i="8"/>
  <c r="F1791" i="8"/>
  <c r="E1791" i="8"/>
  <c r="F1790" i="8"/>
  <c r="E1790" i="8"/>
  <c r="F1789" i="8"/>
  <c r="E1789" i="8"/>
  <c r="F1788" i="8"/>
  <c r="E1788" i="8"/>
  <c r="F1787" i="8"/>
  <c r="E1787" i="8"/>
  <c r="F1786" i="8"/>
  <c r="E1786" i="8"/>
  <c r="F1785" i="8"/>
  <c r="E1785" i="8"/>
  <c r="F1784" i="8"/>
  <c r="E1784" i="8"/>
  <c r="F1783" i="8"/>
  <c r="E1783" i="8"/>
  <c r="F1782" i="8"/>
  <c r="E1782" i="8"/>
  <c r="F1781" i="8"/>
  <c r="E1781" i="8"/>
  <c r="F1780" i="8"/>
  <c r="E1780" i="8"/>
  <c r="F1779" i="8"/>
  <c r="E1779" i="8"/>
  <c r="F1778" i="8"/>
  <c r="E1778" i="8"/>
  <c r="F1777" i="8"/>
  <c r="E1777" i="8"/>
  <c r="F1776" i="8"/>
  <c r="E1776" i="8"/>
  <c r="F1775" i="8"/>
  <c r="E1775" i="8"/>
  <c r="F1774" i="8"/>
  <c r="E1774" i="8"/>
  <c r="F1773" i="8"/>
  <c r="E1773" i="8"/>
  <c r="F1772" i="8"/>
  <c r="E1772" i="8"/>
  <c r="F1771" i="8"/>
  <c r="E1771" i="8"/>
  <c r="F1770" i="8"/>
  <c r="E1770" i="8"/>
  <c r="F1769" i="8"/>
  <c r="E1769" i="8"/>
  <c r="F1768" i="8"/>
  <c r="E1768" i="8"/>
  <c r="F1767" i="8"/>
  <c r="E1767" i="8"/>
  <c r="F1766" i="8"/>
  <c r="E1766" i="8"/>
  <c r="F1765" i="8"/>
  <c r="E1765" i="8"/>
  <c r="F1764" i="8"/>
  <c r="E1764" i="8"/>
  <c r="F1763" i="8"/>
  <c r="E1763" i="8"/>
  <c r="F1762" i="8"/>
  <c r="E1762" i="8"/>
  <c r="F1761" i="8"/>
  <c r="E1761" i="8"/>
  <c r="F1760" i="8"/>
  <c r="E1760" i="8"/>
  <c r="F1759" i="8"/>
  <c r="E1759" i="8"/>
  <c r="F1758" i="8"/>
  <c r="E1758" i="8"/>
  <c r="F1757" i="8"/>
  <c r="E1757" i="8"/>
  <c r="F1756" i="8"/>
  <c r="E1756" i="8"/>
  <c r="F1755" i="8"/>
  <c r="E1755" i="8"/>
  <c r="F1754" i="8"/>
  <c r="E1754" i="8"/>
  <c r="F1753" i="8"/>
  <c r="E1753" i="8"/>
  <c r="F1752" i="8"/>
  <c r="E1752" i="8"/>
  <c r="F1751" i="8"/>
  <c r="E1751" i="8"/>
  <c r="F1750" i="8"/>
  <c r="E1750" i="8"/>
  <c r="F1749" i="8"/>
  <c r="E1749" i="8"/>
  <c r="F1748" i="8"/>
  <c r="E1748" i="8"/>
  <c r="F1747" i="8"/>
  <c r="E1747" i="8"/>
  <c r="F1746" i="8"/>
  <c r="E1746" i="8"/>
  <c r="F1745" i="8"/>
  <c r="E1745" i="8"/>
  <c r="F1744" i="8"/>
  <c r="E1744" i="8"/>
  <c r="F1743" i="8"/>
  <c r="E1743" i="8"/>
  <c r="F1742" i="8"/>
  <c r="E1742" i="8"/>
  <c r="F1741" i="8"/>
  <c r="E1741" i="8"/>
  <c r="F1740" i="8"/>
  <c r="E1740" i="8"/>
  <c r="F1739" i="8"/>
  <c r="E1739" i="8"/>
  <c r="F1738" i="8"/>
  <c r="E1738" i="8"/>
  <c r="F1737" i="8"/>
  <c r="E1737" i="8"/>
  <c r="F1736" i="8"/>
  <c r="E1736" i="8"/>
  <c r="F1735" i="8"/>
  <c r="E1735" i="8"/>
  <c r="F1734" i="8"/>
  <c r="E1734" i="8"/>
  <c r="F1733" i="8"/>
  <c r="E1733" i="8"/>
  <c r="F1732" i="8"/>
  <c r="E1732" i="8"/>
  <c r="F1731" i="8"/>
  <c r="E1731" i="8"/>
  <c r="F1730" i="8"/>
  <c r="E1730" i="8"/>
  <c r="F1729" i="8"/>
  <c r="E1729" i="8"/>
  <c r="F1728" i="8"/>
  <c r="E1728" i="8"/>
  <c r="F1727" i="8"/>
  <c r="E1727" i="8"/>
  <c r="F1726" i="8"/>
  <c r="E1726" i="8"/>
  <c r="F1725" i="8"/>
  <c r="E1725" i="8"/>
  <c r="F1724" i="8"/>
  <c r="E1724" i="8"/>
  <c r="F1723" i="8"/>
  <c r="E1723" i="8"/>
  <c r="F1722" i="8"/>
  <c r="E1722" i="8"/>
  <c r="F1721" i="8"/>
  <c r="E1721" i="8"/>
  <c r="F1720" i="8"/>
  <c r="E1720" i="8"/>
  <c r="F1719" i="8"/>
  <c r="E1719" i="8"/>
  <c r="F1718" i="8"/>
  <c r="E1718" i="8"/>
  <c r="F1717" i="8"/>
  <c r="E1717" i="8"/>
  <c r="F1716" i="8"/>
  <c r="E1716" i="8"/>
  <c r="F1715" i="8"/>
  <c r="E1715" i="8"/>
  <c r="F1714" i="8"/>
  <c r="E1714" i="8"/>
  <c r="F1713" i="8"/>
  <c r="E1713" i="8"/>
  <c r="F1712" i="8"/>
  <c r="E1712" i="8"/>
  <c r="F1711" i="8"/>
  <c r="E1711" i="8"/>
  <c r="F1710" i="8"/>
  <c r="E1710" i="8"/>
  <c r="F1709" i="8"/>
  <c r="E1709" i="8"/>
  <c r="F1708" i="8"/>
  <c r="E1708" i="8"/>
  <c r="F1707" i="8"/>
  <c r="E1707" i="8"/>
  <c r="F1706" i="8"/>
  <c r="E1706" i="8"/>
  <c r="F1705" i="8"/>
  <c r="E1705" i="8"/>
  <c r="F1704" i="8"/>
  <c r="E1704" i="8"/>
  <c r="F1703" i="8"/>
  <c r="E1703" i="8"/>
  <c r="F1702" i="8"/>
  <c r="E1702" i="8"/>
  <c r="F1701" i="8"/>
  <c r="E1701" i="8"/>
  <c r="F1700" i="8"/>
  <c r="E1700" i="8"/>
  <c r="F1699" i="8"/>
  <c r="E1699" i="8"/>
  <c r="F1698" i="8"/>
  <c r="E1698" i="8"/>
  <c r="F1697" i="8"/>
  <c r="E1697" i="8"/>
  <c r="F1696" i="8"/>
  <c r="E1696" i="8"/>
  <c r="F1695" i="8"/>
  <c r="E1695" i="8"/>
  <c r="F1694" i="8"/>
  <c r="E1694" i="8"/>
  <c r="F1693" i="8"/>
  <c r="E1693" i="8"/>
  <c r="F1692" i="8"/>
  <c r="E1692" i="8"/>
  <c r="F1691" i="8"/>
  <c r="E1691" i="8"/>
  <c r="F1690" i="8"/>
  <c r="E1690" i="8"/>
  <c r="F1689" i="8"/>
  <c r="E1689" i="8"/>
  <c r="F1688" i="8"/>
  <c r="E1688" i="8"/>
  <c r="F1687" i="8"/>
  <c r="E1687" i="8"/>
  <c r="F1686" i="8"/>
  <c r="E1686" i="8"/>
  <c r="F1685" i="8"/>
  <c r="E1685" i="8"/>
  <c r="F1684" i="8"/>
  <c r="E1684" i="8"/>
  <c r="F1683" i="8"/>
  <c r="E1683" i="8"/>
  <c r="F1682" i="8"/>
  <c r="E1682" i="8"/>
  <c r="F1681" i="8"/>
  <c r="E1681" i="8"/>
  <c r="F1680" i="8"/>
  <c r="E1680" i="8"/>
  <c r="F1679" i="8"/>
  <c r="E1679" i="8"/>
  <c r="F1678" i="8"/>
  <c r="E1678" i="8"/>
  <c r="F1677" i="8"/>
  <c r="E1677" i="8"/>
  <c r="F1676" i="8"/>
  <c r="E1676" i="8"/>
  <c r="F1675" i="8"/>
  <c r="E1675" i="8"/>
  <c r="F1674" i="8"/>
  <c r="E1674" i="8"/>
  <c r="F1673" i="8"/>
  <c r="E1673" i="8"/>
  <c r="F1672" i="8"/>
  <c r="E1672" i="8"/>
  <c r="F1671" i="8"/>
  <c r="E1671" i="8"/>
  <c r="F1670" i="8"/>
  <c r="E1670" i="8"/>
  <c r="F1669" i="8"/>
  <c r="E1669" i="8"/>
  <c r="F1668" i="8"/>
  <c r="E1668" i="8"/>
  <c r="F1667" i="8"/>
  <c r="E1667" i="8"/>
  <c r="F1666" i="8"/>
  <c r="E1666" i="8"/>
  <c r="F1665" i="8"/>
  <c r="E1665" i="8"/>
  <c r="F1664" i="8"/>
  <c r="E1664" i="8"/>
  <c r="F1663" i="8"/>
  <c r="E1663" i="8"/>
  <c r="F1662" i="8"/>
  <c r="E1662" i="8"/>
  <c r="F1661" i="8"/>
  <c r="E1661" i="8"/>
  <c r="F1660" i="8"/>
  <c r="E1660" i="8"/>
  <c r="F1659" i="8"/>
  <c r="E1659" i="8"/>
  <c r="F1658" i="8"/>
  <c r="E1658" i="8"/>
  <c r="F1657" i="8"/>
  <c r="E1657" i="8"/>
  <c r="F1656" i="8"/>
  <c r="E1656" i="8"/>
  <c r="F1655" i="8"/>
  <c r="E1655" i="8"/>
  <c r="F1654" i="8"/>
  <c r="E1654" i="8"/>
  <c r="F1653" i="8"/>
  <c r="E1653" i="8"/>
  <c r="F1652" i="8"/>
  <c r="E1652" i="8"/>
  <c r="F1651" i="8"/>
  <c r="E1651" i="8"/>
  <c r="F1650" i="8"/>
  <c r="E1650" i="8"/>
  <c r="F1649" i="8"/>
  <c r="E1649" i="8"/>
  <c r="F1648" i="8"/>
  <c r="E1648" i="8"/>
  <c r="F1647" i="8"/>
  <c r="E1647" i="8"/>
  <c r="F1646" i="8"/>
  <c r="E1646" i="8"/>
  <c r="F1645" i="8"/>
  <c r="E1645" i="8"/>
  <c r="F1644" i="8"/>
  <c r="E1644" i="8"/>
  <c r="F1643" i="8"/>
  <c r="E1643" i="8"/>
  <c r="F1642" i="8"/>
  <c r="E1642" i="8"/>
  <c r="F1641" i="8"/>
  <c r="E1641" i="8"/>
  <c r="F1640" i="8"/>
  <c r="E1640" i="8"/>
  <c r="F1639" i="8"/>
  <c r="E1639" i="8"/>
  <c r="F1638" i="8"/>
  <c r="E1638" i="8"/>
  <c r="F1637" i="8"/>
  <c r="E1637" i="8"/>
  <c r="F1636" i="8"/>
  <c r="E1636" i="8"/>
  <c r="F1635" i="8"/>
  <c r="E1635" i="8"/>
  <c r="F1634" i="8"/>
  <c r="E1634" i="8"/>
  <c r="F1633" i="8"/>
  <c r="E1633" i="8"/>
  <c r="F1632" i="8"/>
  <c r="E1632" i="8"/>
  <c r="F1631" i="8"/>
  <c r="E1631" i="8"/>
  <c r="F1630" i="8"/>
  <c r="E1630" i="8"/>
  <c r="F1629" i="8"/>
  <c r="E1629" i="8"/>
  <c r="F1628" i="8"/>
  <c r="E1628" i="8"/>
  <c r="F1627" i="8"/>
  <c r="E1627" i="8"/>
  <c r="F1626" i="8"/>
  <c r="E1626" i="8"/>
  <c r="F1625" i="8"/>
  <c r="E1625" i="8"/>
  <c r="F1624" i="8"/>
  <c r="E1624" i="8"/>
  <c r="F1623" i="8"/>
  <c r="E1623" i="8"/>
  <c r="F1622" i="8"/>
  <c r="E1622" i="8"/>
  <c r="F1621" i="8"/>
  <c r="E1621" i="8"/>
  <c r="F1620" i="8"/>
  <c r="E1620" i="8"/>
  <c r="F1619" i="8"/>
  <c r="E1619" i="8"/>
  <c r="F1618" i="8"/>
  <c r="E1618" i="8"/>
  <c r="F1617" i="8"/>
  <c r="E1617" i="8"/>
  <c r="F1616" i="8"/>
  <c r="E1616" i="8"/>
  <c r="F1615" i="8"/>
  <c r="E1615" i="8"/>
  <c r="F1614" i="8"/>
  <c r="E1614" i="8"/>
  <c r="F1613" i="8"/>
  <c r="E1613" i="8"/>
  <c r="F1612" i="8"/>
  <c r="E1612" i="8"/>
  <c r="F1611" i="8"/>
  <c r="E1611" i="8"/>
  <c r="F1610" i="8"/>
  <c r="E1610" i="8"/>
  <c r="F1609" i="8"/>
  <c r="E1609" i="8"/>
  <c r="F1608" i="8"/>
  <c r="E1608" i="8"/>
  <c r="F1607" i="8"/>
  <c r="E1607" i="8"/>
  <c r="F1606" i="8"/>
  <c r="E1606" i="8"/>
  <c r="F1605" i="8"/>
  <c r="E1605" i="8"/>
  <c r="F1604" i="8"/>
  <c r="E1604" i="8"/>
  <c r="F1603" i="8"/>
  <c r="E1603" i="8"/>
  <c r="F1602" i="8"/>
  <c r="E1602" i="8"/>
  <c r="F1601" i="8"/>
  <c r="E1601" i="8"/>
  <c r="F1600" i="8"/>
  <c r="E1600" i="8"/>
  <c r="F1599" i="8"/>
  <c r="E1599" i="8"/>
  <c r="F1598" i="8"/>
  <c r="E1598" i="8"/>
  <c r="F1597" i="8"/>
  <c r="E1597" i="8"/>
  <c r="F1596" i="8"/>
  <c r="E1596" i="8"/>
  <c r="F1595" i="8"/>
  <c r="E1595" i="8"/>
  <c r="F1594" i="8"/>
  <c r="E1594" i="8"/>
  <c r="F1593" i="8"/>
  <c r="E1593" i="8"/>
  <c r="F1592" i="8"/>
  <c r="E1592" i="8"/>
  <c r="F1591" i="8"/>
  <c r="E1591" i="8"/>
  <c r="F1590" i="8"/>
  <c r="E1590" i="8"/>
  <c r="F1589" i="8"/>
  <c r="E1589" i="8"/>
  <c r="F1588" i="8"/>
  <c r="E1588" i="8"/>
  <c r="F1587" i="8"/>
  <c r="E1587" i="8"/>
  <c r="F1586" i="8"/>
  <c r="E1586" i="8"/>
  <c r="F1585" i="8"/>
  <c r="E1585" i="8"/>
  <c r="F1584" i="8"/>
  <c r="E1584" i="8"/>
  <c r="F1583" i="8"/>
  <c r="E1583" i="8"/>
  <c r="F1582" i="8"/>
  <c r="E1582" i="8"/>
  <c r="F1581" i="8"/>
  <c r="E1581" i="8"/>
  <c r="F1580" i="8"/>
  <c r="E1580" i="8"/>
  <c r="F1579" i="8"/>
  <c r="E1579" i="8"/>
  <c r="F1578" i="8"/>
  <c r="E1578" i="8"/>
  <c r="F1577" i="8"/>
  <c r="E1577" i="8"/>
  <c r="F1576" i="8"/>
  <c r="E1576" i="8"/>
  <c r="F1575" i="8"/>
  <c r="E1575" i="8"/>
  <c r="F1574" i="8"/>
  <c r="E1574" i="8"/>
  <c r="F1573" i="8"/>
  <c r="E1573" i="8"/>
  <c r="F1572" i="8"/>
  <c r="E1572" i="8"/>
  <c r="F1571" i="8"/>
  <c r="E1571" i="8"/>
  <c r="F1570" i="8"/>
  <c r="E1570" i="8"/>
  <c r="F1569" i="8"/>
  <c r="E1569" i="8"/>
  <c r="F1568" i="8"/>
  <c r="E1568" i="8"/>
  <c r="F1567" i="8"/>
  <c r="E1567" i="8"/>
  <c r="F1566" i="8"/>
  <c r="E1566" i="8"/>
  <c r="F1565" i="8"/>
  <c r="E1565" i="8"/>
  <c r="F1564" i="8"/>
  <c r="E1564" i="8"/>
  <c r="F1563" i="8"/>
  <c r="E1563" i="8"/>
  <c r="F1562" i="8"/>
  <c r="E1562" i="8"/>
  <c r="F1561" i="8"/>
  <c r="E1561" i="8"/>
  <c r="F1560" i="8"/>
  <c r="E1560" i="8"/>
  <c r="F1559" i="8"/>
  <c r="E1559" i="8"/>
  <c r="F1558" i="8"/>
  <c r="E1558" i="8"/>
  <c r="F1557" i="8"/>
  <c r="E1557" i="8"/>
  <c r="F1556" i="8"/>
  <c r="E1556" i="8"/>
  <c r="F1555" i="8"/>
  <c r="E1555" i="8"/>
  <c r="F1554" i="8"/>
  <c r="E1554" i="8"/>
  <c r="F1553" i="8"/>
  <c r="E1553" i="8"/>
  <c r="F1552" i="8"/>
  <c r="E1552" i="8"/>
  <c r="F1551" i="8"/>
  <c r="E1551" i="8"/>
  <c r="F1550" i="8"/>
  <c r="E1550" i="8"/>
  <c r="F1549" i="8"/>
  <c r="E1549" i="8"/>
  <c r="F1548" i="8"/>
  <c r="E1548" i="8"/>
  <c r="F1547" i="8"/>
  <c r="E1547" i="8"/>
  <c r="F1546" i="8"/>
  <c r="E1546" i="8"/>
  <c r="F1545" i="8"/>
  <c r="E1545" i="8"/>
  <c r="F1544" i="8"/>
  <c r="E1544" i="8"/>
  <c r="F1543" i="8"/>
  <c r="E1543" i="8"/>
  <c r="F1542" i="8"/>
  <c r="E1542" i="8"/>
  <c r="F1541" i="8"/>
  <c r="E1541" i="8"/>
  <c r="F1540" i="8"/>
  <c r="E1540" i="8"/>
  <c r="F1539" i="8"/>
  <c r="E1539" i="8"/>
  <c r="F1538" i="8"/>
  <c r="E1538" i="8"/>
  <c r="F1537" i="8"/>
  <c r="E1537" i="8"/>
  <c r="F1536" i="8"/>
  <c r="E1536" i="8"/>
  <c r="F1535" i="8"/>
  <c r="E1535" i="8"/>
  <c r="F1534" i="8"/>
  <c r="E1534" i="8"/>
  <c r="F1533" i="8"/>
  <c r="E1533" i="8"/>
  <c r="F1532" i="8"/>
  <c r="E1532" i="8"/>
  <c r="F1531" i="8"/>
  <c r="E1531" i="8"/>
  <c r="F1530" i="8"/>
  <c r="E1530" i="8"/>
  <c r="F1529" i="8"/>
  <c r="E1529" i="8"/>
  <c r="F1528" i="8"/>
  <c r="E1528" i="8"/>
  <c r="F1527" i="8"/>
  <c r="E1527" i="8"/>
  <c r="F1526" i="8"/>
  <c r="E1526" i="8"/>
  <c r="F1525" i="8"/>
  <c r="E1525" i="8"/>
  <c r="F1524" i="8"/>
  <c r="E1524" i="8"/>
  <c r="F1523" i="8"/>
  <c r="E1523" i="8"/>
  <c r="F1522" i="8"/>
  <c r="E1522" i="8"/>
  <c r="F1521" i="8"/>
  <c r="E1521" i="8"/>
  <c r="F1520" i="8"/>
  <c r="E1520" i="8"/>
  <c r="F1519" i="8"/>
  <c r="E1519" i="8"/>
  <c r="F1518" i="8"/>
  <c r="E1518" i="8"/>
  <c r="F1517" i="8"/>
  <c r="E1517" i="8"/>
  <c r="F1516" i="8"/>
  <c r="E1516" i="8"/>
  <c r="F1515" i="8"/>
  <c r="E1515" i="8"/>
  <c r="F1514" i="8"/>
  <c r="E1514" i="8"/>
  <c r="F1513" i="8"/>
  <c r="E1513" i="8"/>
  <c r="F1512" i="8"/>
  <c r="E1512" i="8"/>
  <c r="F1511" i="8"/>
  <c r="E1511" i="8"/>
  <c r="F1510" i="8"/>
  <c r="E1510" i="8"/>
  <c r="F1509" i="8"/>
  <c r="E1509" i="8"/>
  <c r="F1508" i="8"/>
  <c r="E1508" i="8"/>
  <c r="F1507" i="8"/>
  <c r="E1507" i="8"/>
  <c r="F1506" i="8"/>
  <c r="E1506" i="8"/>
  <c r="F1505" i="8"/>
  <c r="E1505" i="8"/>
  <c r="F1504" i="8"/>
  <c r="E1504" i="8"/>
  <c r="F1503" i="8"/>
  <c r="E1503" i="8"/>
  <c r="F1502" i="8"/>
  <c r="E1502" i="8"/>
  <c r="F1501" i="8"/>
  <c r="E1501" i="8"/>
  <c r="F1500" i="8"/>
  <c r="E1500" i="8"/>
  <c r="F1499" i="8"/>
  <c r="E1499" i="8"/>
  <c r="F1498" i="8"/>
  <c r="E1498" i="8"/>
  <c r="F1497" i="8"/>
  <c r="E1497" i="8"/>
  <c r="F1496" i="8"/>
  <c r="E1496" i="8"/>
  <c r="F1495" i="8"/>
  <c r="E1495" i="8"/>
  <c r="F1494" i="8"/>
  <c r="E1494" i="8"/>
  <c r="F1493" i="8"/>
  <c r="E1493" i="8"/>
  <c r="F1492" i="8"/>
  <c r="E1492" i="8"/>
  <c r="F1491" i="8"/>
  <c r="E1491" i="8"/>
  <c r="F1490" i="8"/>
  <c r="E1490" i="8"/>
  <c r="F1489" i="8"/>
  <c r="E1489" i="8"/>
  <c r="F1488" i="8"/>
  <c r="E1488" i="8"/>
  <c r="F1487" i="8"/>
  <c r="E1487" i="8"/>
  <c r="F1486" i="8"/>
  <c r="E1486" i="8"/>
  <c r="F1485" i="8"/>
  <c r="E1485" i="8"/>
  <c r="F1484" i="8"/>
  <c r="E1484" i="8"/>
  <c r="F1483" i="8"/>
  <c r="E1483" i="8"/>
  <c r="F1482" i="8"/>
  <c r="E1482" i="8"/>
  <c r="F1481" i="8"/>
  <c r="E1481" i="8"/>
  <c r="F1480" i="8"/>
  <c r="E1480" i="8"/>
  <c r="F1479" i="8"/>
  <c r="E1479" i="8"/>
  <c r="F1478" i="8"/>
  <c r="E1478" i="8"/>
  <c r="F1477" i="8"/>
  <c r="E1477" i="8"/>
  <c r="F1476" i="8"/>
  <c r="E1476" i="8"/>
  <c r="F1475" i="8"/>
  <c r="E1475" i="8"/>
  <c r="F1474" i="8"/>
  <c r="E1474" i="8"/>
  <c r="F1473" i="8"/>
  <c r="E1473" i="8"/>
  <c r="F1472" i="8"/>
  <c r="E1472" i="8"/>
  <c r="F1471" i="8"/>
  <c r="E1471" i="8"/>
  <c r="F1470" i="8"/>
  <c r="E1470" i="8"/>
  <c r="F1469" i="8"/>
  <c r="E1469" i="8"/>
  <c r="F1468" i="8"/>
  <c r="E1468" i="8"/>
  <c r="F1467" i="8"/>
  <c r="E1467" i="8"/>
  <c r="F1466" i="8"/>
  <c r="E1466" i="8"/>
  <c r="F1465" i="8"/>
  <c r="E1465" i="8"/>
  <c r="F1464" i="8"/>
  <c r="E1464" i="8"/>
  <c r="F1463" i="8"/>
  <c r="E1463" i="8"/>
  <c r="F1462" i="8"/>
  <c r="E1462" i="8"/>
  <c r="F1461" i="8"/>
  <c r="E1461" i="8"/>
  <c r="F1460" i="8"/>
  <c r="E1460" i="8"/>
  <c r="F1459" i="8"/>
  <c r="E1459" i="8"/>
  <c r="F1458" i="8"/>
  <c r="E1458" i="8"/>
  <c r="F1457" i="8"/>
  <c r="E1457" i="8"/>
  <c r="F1456" i="8"/>
  <c r="E1456" i="8"/>
  <c r="F1455" i="8"/>
  <c r="E1455" i="8"/>
  <c r="F1454" i="8"/>
  <c r="E1454" i="8"/>
  <c r="F1453" i="8"/>
  <c r="E1453" i="8"/>
  <c r="F1452" i="8"/>
  <c r="E1452" i="8"/>
  <c r="F1451" i="8"/>
  <c r="E1451" i="8"/>
  <c r="F1450" i="8"/>
  <c r="E1450" i="8"/>
  <c r="F1449" i="8"/>
  <c r="E1449" i="8"/>
  <c r="F1448" i="8"/>
  <c r="E1448" i="8"/>
  <c r="F1447" i="8"/>
  <c r="E1447" i="8"/>
  <c r="F1446" i="8"/>
  <c r="E1446" i="8"/>
  <c r="F1445" i="8"/>
  <c r="E1445" i="8"/>
  <c r="F1444" i="8"/>
  <c r="E1444" i="8"/>
  <c r="F1443" i="8"/>
  <c r="E1443" i="8"/>
  <c r="F1442" i="8"/>
  <c r="E1442" i="8"/>
  <c r="F1441" i="8"/>
  <c r="E1441" i="8"/>
  <c r="F1440" i="8"/>
  <c r="E1440" i="8"/>
  <c r="F1439" i="8"/>
  <c r="E1439" i="8"/>
  <c r="F1438" i="8"/>
  <c r="E1438" i="8"/>
  <c r="F1437" i="8"/>
  <c r="E1437" i="8"/>
  <c r="F1436" i="8"/>
  <c r="E1436" i="8"/>
  <c r="F1435" i="8"/>
  <c r="E1435" i="8"/>
  <c r="F1434" i="8"/>
  <c r="E1434" i="8"/>
  <c r="F1433" i="8"/>
  <c r="E1433" i="8"/>
  <c r="F1432" i="8"/>
  <c r="E1432" i="8"/>
  <c r="F1431" i="8"/>
  <c r="E1431" i="8"/>
  <c r="F1430" i="8"/>
  <c r="E1430" i="8"/>
  <c r="F1429" i="8"/>
  <c r="E1429" i="8"/>
  <c r="F1428" i="8"/>
  <c r="E1428" i="8"/>
  <c r="F1427" i="8"/>
  <c r="E1427" i="8"/>
  <c r="F1426" i="8"/>
  <c r="E1426" i="8"/>
  <c r="F1425" i="8"/>
  <c r="E1425" i="8"/>
  <c r="F1424" i="8"/>
  <c r="E1424" i="8"/>
  <c r="F1423" i="8"/>
  <c r="E1423" i="8"/>
  <c r="F1422" i="8"/>
  <c r="E1422" i="8"/>
  <c r="F1421" i="8"/>
  <c r="E1421" i="8"/>
  <c r="F1420" i="8"/>
  <c r="E1420" i="8"/>
  <c r="F1419" i="8"/>
  <c r="E1419" i="8"/>
  <c r="F1418" i="8"/>
  <c r="E1418" i="8"/>
  <c r="F1417" i="8"/>
  <c r="E1417" i="8"/>
  <c r="F1416" i="8"/>
  <c r="E1416" i="8"/>
  <c r="F1415" i="8"/>
  <c r="E1415" i="8"/>
  <c r="F1414" i="8"/>
  <c r="E1414" i="8"/>
  <c r="F1413" i="8"/>
  <c r="E1413" i="8"/>
  <c r="F1412" i="8"/>
  <c r="E1412" i="8"/>
  <c r="F1411" i="8"/>
  <c r="E1411" i="8"/>
  <c r="F1410" i="8"/>
  <c r="E1410" i="8"/>
  <c r="F1409" i="8"/>
  <c r="E1409" i="8"/>
  <c r="F1408" i="8"/>
  <c r="E1408" i="8"/>
  <c r="F1407" i="8"/>
  <c r="E1407" i="8"/>
  <c r="F1406" i="8"/>
  <c r="E1406" i="8"/>
  <c r="F1405" i="8"/>
  <c r="E1405" i="8"/>
  <c r="F1404" i="8"/>
  <c r="E1404" i="8"/>
  <c r="F1403" i="8"/>
  <c r="E1403" i="8"/>
  <c r="F1402" i="8"/>
  <c r="E1402" i="8"/>
  <c r="F1401" i="8"/>
  <c r="E1401" i="8"/>
  <c r="F1400" i="8"/>
  <c r="E1400" i="8"/>
  <c r="F1399" i="8"/>
  <c r="E1399" i="8"/>
  <c r="F1398" i="8"/>
  <c r="E1398" i="8"/>
  <c r="F1397" i="8"/>
  <c r="E1397" i="8"/>
  <c r="F1396" i="8"/>
  <c r="E1396" i="8"/>
  <c r="F1395" i="8"/>
  <c r="E1395" i="8"/>
  <c r="F1394" i="8"/>
  <c r="E1394" i="8"/>
  <c r="F1393" i="8"/>
  <c r="E1393" i="8"/>
  <c r="F1392" i="8"/>
  <c r="E1392" i="8"/>
  <c r="F1391" i="8"/>
  <c r="E1391" i="8"/>
  <c r="F1390" i="8"/>
  <c r="E1390" i="8"/>
  <c r="F1389" i="8"/>
  <c r="E1389" i="8"/>
  <c r="F1388" i="8"/>
  <c r="E1388" i="8"/>
  <c r="F1387" i="8"/>
  <c r="E1387" i="8"/>
  <c r="F1386" i="8"/>
  <c r="E1386" i="8"/>
  <c r="F1385" i="8"/>
  <c r="E1385" i="8"/>
  <c r="F1384" i="8"/>
  <c r="E1384" i="8"/>
  <c r="F1383" i="8"/>
  <c r="E1383" i="8"/>
  <c r="F1382" i="8"/>
  <c r="E1382" i="8"/>
  <c r="F1381" i="8"/>
  <c r="E1381" i="8"/>
  <c r="F1380" i="8"/>
  <c r="E1380" i="8"/>
  <c r="F1379" i="8"/>
  <c r="E1379" i="8"/>
  <c r="F1378" i="8"/>
  <c r="E1378" i="8"/>
  <c r="F1377" i="8"/>
  <c r="E1377" i="8"/>
  <c r="F1376" i="8"/>
  <c r="E1376" i="8"/>
  <c r="F1375" i="8"/>
  <c r="E1375" i="8"/>
  <c r="F1374" i="8"/>
  <c r="E1374" i="8"/>
  <c r="F1373" i="8"/>
  <c r="E1373" i="8"/>
  <c r="F1372" i="8"/>
  <c r="E1372" i="8"/>
  <c r="F1371" i="8"/>
  <c r="E1371" i="8"/>
  <c r="F1370" i="8"/>
  <c r="E1370" i="8"/>
  <c r="F1369" i="8"/>
  <c r="E1369" i="8"/>
  <c r="F1368" i="8"/>
  <c r="E1368" i="8"/>
  <c r="F1367" i="8"/>
  <c r="E1367" i="8"/>
  <c r="F1366" i="8"/>
  <c r="E1366" i="8"/>
  <c r="F1365" i="8"/>
  <c r="E1365" i="8"/>
  <c r="F1364" i="8"/>
  <c r="E1364" i="8"/>
  <c r="F1363" i="8"/>
  <c r="E1363" i="8"/>
  <c r="F1362" i="8"/>
  <c r="E1362" i="8"/>
  <c r="F1361" i="8"/>
  <c r="E1361" i="8"/>
  <c r="F1360" i="8"/>
  <c r="E1360" i="8"/>
  <c r="F1359" i="8"/>
  <c r="E1359" i="8"/>
  <c r="F1358" i="8"/>
  <c r="E1358" i="8"/>
  <c r="F1357" i="8"/>
  <c r="E1357" i="8"/>
  <c r="F1356" i="8"/>
  <c r="E1356" i="8"/>
  <c r="F1355" i="8"/>
  <c r="E1355" i="8"/>
  <c r="F1354" i="8"/>
  <c r="E1354" i="8"/>
  <c r="F1353" i="8"/>
  <c r="E1353" i="8"/>
  <c r="F1352" i="8"/>
  <c r="E1352" i="8"/>
  <c r="F1351" i="8"/>
  <c r="E1351" i="8"/>
  <c r="F1350" i="8"/>
  <c r="E1350" i="8"/>
  <c r="F1349" i="8"/>
  <c r="E1349" i="8"/>
  <c r="F1348" i="8"/>
  <c r="E1348" i="8"/>
  <c r="F1347" i="8"/>
  <c r="E1347" i="8"/>
  <c r="F1346" i="8"/>
  <c r="E1346" i="8"/>
  <c r="F1345" i="8"/>
  <c r="E1345" i="8"/>
  <c r="F1344" i="8"/>
  <c r="E1344" i="8"/>
  <c r="F1343" i="8"/>
  <c r="E1343" i="8"/>
  <c r="F1342" i="8"/>
  <c r="E1342" i="8"/>
  <c r="F1341" i="8"/>
  <c r="E1341" i="8"/>
  <c r="F1340" i="8"/>
  <c r="E1340" i="8"/>
  <c r="F1339" i="8"/>
  <c r="E1339" i="8"/>
  <c r="F1338" i="8"/>
  <c r="E1338" i="8"/>
  <c r="F1337" i="8"/>
  <c r="E1337" i="8"/>
  <c r="F1336" i="8"/>
  <c r="E1336" i="8"/>
  <c r="F1335" i="8"/>
  <c r="E1335" i="8"/>
  <c r="F1334" i="8"/>
  <c r="E1334" i="8"/>
  <c r="F1333" i="8"/>
  <c r="E1333" i="8"/>
  <c r="F1332" i="8"/>
  <c r="E1332" i="8"/>
  <c r="F1331" i="8"/>
  <c r="E1331" i="8"/>
  <c r="F1330" i="8"/>
  <c r="E1330" i="8"/>
  <c r="F1329" i="8"/>
  <c r="E1329" i="8"/>
  <c r="F1328" i="8"/>
  <c r="E1328" i="8"/>
  <c r="F1327" i="8"/>
  <c r="E1327" i="8"/>
  <c r="F1326" i="8"/>
  <c r="E1326" i="8"/>
  <c r="F1325" i="8"/>
  <c r="E1325" i="8"/>
  <c r="F1324" i="8"/>
  <c r="E1324" i="8"/>
  <c r="F1323" i="8"/>
  <c r="E1323" i="8"/>
  <c r="F1322" i="8"/>
  <c r="E1322" i="8"/>
  <c r="F1321" i="8"/>
  <c r="E1321" i="8"/>
  <c r="F1320" i="8"/>
  <c r="E1320" i="8"/>
  <c r="F1319" i="8"/>
  <c r="E1319" i="8"/>
  <c r="F1318" i="8"/>
  <c r="E1318" i="8"/>
  <c r="F1317" i="8"/>
  <c r="E1317" i="8"/>
  <c r="F1316" i="8"/>
  <c r="E1316" i="8"/>
  <c r="F1315" i="8"/>
  <c r="E1315" i="8"/>
  <c r="F1314" i="8"/>
  <c r="E1314" i="8"/>
  <c r="F1313" i="8"/>
  <c r="E1313" i="8"/>
  <c r="F1312" i="8"/>
  <c r="E1312" i="8"/>
  <c r="F1311" i="8"/>
  <c r="E1311" i="8"/>
  <c r="F1310" i="8"/>
  <c r="E1310" i="8"/>
  <c r="F1309" i="8"/>
  <c r="E1309" i="8"/>
  <c r="F1308" i="8"/>
  <c r="E1308" i="8"/>
  <c r="F1307" i="8"/>
  <c r="E1307" i="8"/>
  <c r="F1306" i="8"/>
  <c r="E1306" i="8"/>
  <c r="F1305" i="8"/>
  <c r="E1305" i="8"/>
  <c r="F1304" i="8"/>
  <c r="E1304" i="8"/>
  <c r="F1303" i="8"/>
  <c r="E1303" i="8"/>
  <c r="F1302" i="8"/>
  <c r="E1302" i="8"/>
  <c r="F1301" i="8"/>
  <c r="E1301" i="8"/>
  <c r="F1300" i="8"/>
  <c r="E1300" i="8"/>
  <c r="F1299" i="8"/>
  <c r="E1299" i="8"/>
  <c r="F1298" i="8"/>
  <c r="E1298" i="8"/>
  <c r="F1297" i="8"/>
  <c r="E1297" i="8"/>
  <c r="F1296" i="8"/>
  <c r="E1296" i="8"/>
  <c r="F1295" i="8"/>
  <c r="E1295" i="8"/>
  <c r="F1294" i="8"/>
  <c r="E1294" i="8"/>
  <c r="F1293" i="8"/>
  <c r="E1293" i="8"/>
  <c r="F1292" i="8"/>
  <c r="E1292" i="8"/>
  <c r="F1291" i="8"/>
  <c r="E1291" i="8"/>
  <c r="F1290" i="8"/>
  <c r="E1290" i="8"/>
  <c r="F1289" i="8"/>
  <c r="E1289" i="8"/>
  <c r="F1288" i="8"/>
  <c r="E1288" i="8"/>
  <c r="F1287" i="8"/>
  <c r="E1287" i="8"/>
  <c r="F1286" i="8"/>
  <c r="E1286" i="8"/>
  <c r="F1285" i="8"/>
  <c r="E1285" i="8"/>
  <c r="F1284" i="8"/>
  <c r="E1284" i="8"/>
  <c r="F1283" i="8"/>
  <c r="E1283" i="8"/>
  <c r="F1282" i="8"/>
  <c r="E1282" i="8"/>
  <c r="F1281" i="8"/>
  <c r="E1281" i="8"/>
  <c r="F1280" i="8"/>
  <c r="E1280" i="8"/>
  <c r="F1279" i="8"/>
  <c r="E1279" i="8"/>
  <c r="F1278" i="8"/>
  <c r="E1278" i="8"/>
  <c r="F1277" i="8"/>
  <c r="E1277" i="8"/>
  <c r="F1276" i="8"/>
  <c r="E1276" i="8"/>
  <c r="F1275" i="8"/>
  <c r="E1275" i="8"/>
  <c r="F1274" i="8"/>
  <c r="E1274" i="8"/>
  <c r="F1273" i="8"/>
  <c r="E1273" i="8"/>
  <c r="F1272" i="8"/>
  <c r="E1272" i="8"/>
  <c r="F1271" i="8"/>
  <c r="E1271" i="8"/>
  <c r="F1270" i="8"/>
  <c r="E1270" i="8"/>
  <c r="F1269" i="8"/>
  <c r="E1269" i="8"/>
  <c r="F1268" i="8"/>
  <c r="E1268" i="8"/>
  <c r="F1267" i="8"/>
  <c r="E1267" i="8"/>
  <c r="F1266" i="8"/>
  <c r="E1266" i="8"/>
  <c r="F1265" i="8"/>
  <c r="E1265" i="8"/>
  <c r="F1264" i="8"/>
  <c r="E1264" i="8"/>
  <c r="F1263" i="8"/>
  <c r="E1263" i="8"/>
  <c r="F1262" i="8"/>
  <c r="E1262" i="8"/>
  <c r="F1261" i="8"/>
  <c r="E1261" i="8"/>
  <c r="F1260" i="8"/>
  <c r="E1260" i="8"/>
  <c r="F1259" i="8"/>
  <c r="E1259" i="8"/>
  <c r="F1258" i="8"/>
  <c r="E1258" i="8"/>
  <c r="F1257" i="8"/>
  <c r="E1257" i="8"/>
  <c r="F1256" i="8"/>
  <c r="E1256" i="8"/>
  <c r="F1255" i="8"/>
  <c r="E1255" i="8"/>
  <c r="F1254" i="8"/>
  <c r="E1254" i="8"/>
  <c r="F1253" i="8"/>
  <c r="E1253" i="8"/>
  <c r="F1252" i="8"/>
  <c r="E1252" i="8"/>
  <c r="F1251" i="8"/>
  <c r="E1251" i="8"/>
  <c r="F1250" i="8"/>
  <c r="E1250" i="8"/>
  <c r="F1249" i="8"/>
  <c r="E1249" i="8"/>
  <c r="F1248" i="8"/>
  <c r="E1248" i="8"/>
  <c r="F1247" i="8"/>
  <c r="E1247" i="8"/>
  <c r="F1246" i="8"/>
  <c r="E1246" i="8"/>
  <c r="F1245" i="8"/>
  <c r="E1245" i="8"/>
  <c r="F1244" i="8"/>
  <c r="E1244" i="8"/>
  <c r="F1243" i="8"/>
  <c r="E1243" i="8"/>
  <c r="F1242" i="8"/>
  <c r="E1242" i="8"/>
  <c r="F1241" i="8"/>
  <c r="E1241" i="8"/>
  <c r="F1240" i="8"/>
  <c r="E1240" i="8"/>
  <c r="F1239" i="8"/>
  <c r="E1239" i="8"/>
  <c r="F1238" i="8"/>
  <c r="E1238" i="8"/>
  <c r="F1237" i="8"/>
  <c r="E1237" i="8"/>
  <c r="F1236" i="8"/>
  <c r="E1236" i="8"/>
  <c r="F1235" i="8"/>
  <c r="E1235" i="8"/>
  <c r="F1234" i="8"/>
  <c r="E1234" i="8"/>
  <c r="F1233" i="8"/>
  <c r="E1233" i="8"/>
  <c r="F1232" i="8"/>
  <c r="E1232" i="8"/>
  <c r="F1231" i="8"/>
  <c r="E1231" i="8"/>
  <c r="F1230" i="8"/>
  <c r="E1230" i="8"/>
  <c r="F1229" i="8"/>
  <c r="E1229" i="8"/>
  <c r="F1228" i="8"/>
  <c r="E1228" i="8"/>
  <c r="F1227" i="8"/>
  <c r="E1227" i="8"/>
  <c r="F1226" i="8"/>
  <c r="E1226" i="8"/>
  <c r="F1225" i="8"/>
  <c r="E1225" i="8"/>
  <c r="F1224" i="8"/>
  <c r="E1224" i="8"/>
  <c r="F1223" i="8"/>
  <c r="E1223" i="8"/>
  <c r="F1222" i="8"/>
  <c r="E1222" i="8"/>
  <c r="F1221" i="8"/>
  <c r="E1221" i="8"/>
  <c r="F1220" i="8"/>
  <c r="E1220" i="8"/>
  <c r="F1219" i="8"/>
  <c r="E1219" i="8"/>
  <c r="F1218" i="8"/>
  <c r="E1218" i="8"/>
  <c r="F1217" i="8"/>
  <c r="E1217" i="8"/>
  <c r="F1216" i="8"/>
  <c r="E1216" i="8"/>
  <c r="F1215" i="8"/>
  <c r="E1215" i="8"/>
  <c r="F1214" i="8"/>
  <c r="E1214" i="8"/>
  <c r="F1213" i="8"/>
  <c r="E1213" i="8"/>
  <c r="F1212" i="8"/>
  <c r="E1212" i="8"/>
  <c r="F1211" i="8"/>
  <c r="E1211" i="8"/>
  <c r="F1210" i="8"/>
  <c r="E1210" i="8"/>
  <c r="F1209" i="8"/>
  <c r="E1209" i="8"/>
  <c r="F1208" i="8"/>
  <c r="E1208" i="8"/>
  <c r="F1207" i="8"/>
  <c r="E1207" i="8"/>
  <c r="F1206" i="8"/>
  <c r="E1206" i="8"/>
  <c r="F1205" i="8"/>
  <c r="E1205" i="8"/>
  <c r="F1204" i="8"/>
  <c r="E1204" i="8"/>
  <c r="F1203" i="8"/>
  <c r="E1203" i="8"/>
  <c r="F1202" i="8"/>
  <c r="E1202" i="8"/>
  <c r="F1201" i="8"/>
  <c r="E1201" i="8"/>
  <c r="F1200" i="8"/>
  <c r="E1200" i="8"/>
  <c r="F1199" i="8"/>
  <c r="E1199" i="8"/>
  <c r="F1198" i="8"/>
  <c r="E1198" i="8"/>
  <c r="F1197" i="8"/>
  <c r="E1197" i="8"/>
  <c r="F1196" i="8"/>
  <c r="E1196" i="8"/>
  <c r="F1195" i="8"/>
  <c r="E1195" i="8"/>
  <c r="F1194" i="8"/>
  <c r="E1194" i="8"/>
  <c r="F1193" i="8"/>
  <c r="E1193" i="8"/>
  <c r="F1192" i="8"/>
  <c r="E1192" i="8"/>
  <c r="F1191" i="8"/>
  <c r="E1191" i="8"/>
  <c r="F1190" i="8"/>
  <c r="E1190" i="8"/>
  <c r="F1189" i="8"/>
  <c r="E1189" i="8"/>
  <c r="F1188" i="8"/>
  <c r="E1188" i="8"/>
  <c r="F1187" i="8"/>
  <c r="E1187" i="8"/>
  <c r="F1186" i="8"/>
  <c r="E1186" i="8"/>
  <c r="F1185" i="8"/>
  <c r="E1185" i="8"/>
  <c r="F1184" i="8"/>
  <c r="E1184" i="8"/>
  <c r="F1183" i="8"/>
  <c r="E1183" i="8"/>
  <c r="F1182" i="8"/>
  <c r="E1182" i="8"/>
  <c r="F1181" i="8"/>
  <c r="E1181" i="8"/>
  <c r="F1180" i="8"/>
  <c r="E1180" i="8"/>
  <c r="F1179" i="8"/>
  <c r="E1179" i="8"/>
  <c r="F1178" i="8"/>
  <c r="E1178" i="8"/>
  <c r="F1177" i="8"/>
  <c r="E1177" i="8"/>
  <c r="F1176" i="8"/>
  <c r="E1176" i="8"/>
  <c r="F1175" i="8"/>
  <c r="E1175" i="8"/>
  <c r="F1174" i="8"/>
  <c r="E1174" i="8"/>
  <c r="F1173" i="8"/>
  <c r="E1173" i="8"/>
  <c r="F1172" i="8"/>
  <c r="E1172" i="8"/>
  <c r="F1171" i="8"/>
  <c r="E1171" i="8"/>
  <c r="F1170" i="8"/>
  <c r="E1170" i="8"/>
  <c r="F1169" i="8"/>
  <c r="E1169" i="8"/>
  <c r="F1168" i="8"/>
  <c r="E1168" i="8"/>
  <c r="F1167" i="8"/>
  <c r="E1167" i="8"/>
  <c r="F1166" i="8"/>
  <c r="E1166" i="8"/>
  <c r="F1165" i="8"/>
  <c r="E1165" i="8"/>
  <c r="F1164" i="8"/>
  <c r="E1164" i="8"/>
  <c r="F1163" i="8"/>
  <c r="E1163" i="8"/>
  <c r="F1162" i="8"/>
  <c r="E1162" i="8"/>
  <c r="F1161" i="8"/>
  <c r="E1161" i="8"/>
  <c r="F1160" i="8"/>
  <c r="E1160" i="8"/>
  <c r="F1159" i="8"/>
  <c r="E1159" i="8"/>
  <c r="F1158" i="8"/>
  <c r="E1158" i="8"/>
  <c r="F1157" i="8"/>
  <c r="E1157" i="8"/>
  <c r="F1156" i="8"/>
  <c r="E1156" i="8"/>
  <c r="F1155" i="8"/>
  <c r="E1155" i="8"/>
  <c r="F1154" i="8"/>
  <c r="E1154" i="8"/>
  <c r="F1153" i="8"/>
  <c r="E1153" i="8"/>
  <c r="F1152" i="8"/>
  <c r="E1152" i="8"/>
  <c r="F1151" i="8"/>
  <c r="E1151" i="8"/>
  <c r="F1150" i="8"/>
  <c r="E1150" i="8"/>
  <c r="F1149" i="8"/>
  <c r="E1149" i="8"/>
  <c r="F1148" i="8"/>
  <c r="E1148" i="8"/>
  <c r="F1147" i="8"/>
  <c r="E1147" i="8"/>
  <c r="F1146" i="8"/>
  <c r="E1146" i="8"/>
  <c r="F1145" i="8"/>
  <c r="E1145" i="8"/>
  <c r="F1144" i="8"/>
  <c r="E1144" i="8"/>
  <c r="F1143" i="8"/>
  <c r="E1143" i="8"/>
  <c r="F1142" i="8"/>
  <c r="E1142" i="8"/>
  <c r="F1141" i="8"/>
  <c r="E1141" i="8"/>
  <c r="F1140" i="8"/>
  <c r="E1140" i="8"/>
  <c r="F1139" i="8"/>
  <c r="E1139" i="8"/>
  <c r="F1138" i="8"/>
  <c r="E1138" i="8"/>
  <c r="F1137" i="8"/>
  <c r="E1137" i="8"/>
  <c r="F1136" i="8"/>
  <c r="E1136" i="8"/>
  <c r="F1135" i="8"/>
  <c r="E1135" i="8"/>
  <c r="F1134" i="8"/>
  <c r="E1134" i="8"/>
  <c r="F1133" i="8"/>
  <c r="E1133" i="8"/>
  <c r="F1132" i="8"/>
  <c r="E1132" i="8"/>
  <c r="F1131" i="8"/>
  <c r="E1131" i="8"/>
  <c r="F1130" i="8"/>
  <c r="E1130" i="8"/>
  <c r="F1129" i="8"/>
  <c r="E1129" i="8"/>
  <c r="F1128" i="8"/>
  <c r="E1128" i="8"/>
  <c r="F1127" i="8"/>
  <c r="E1127" i="8"/>
  <c r="F1126" i="8"/>
  <c r="E1126" i="8"/>
  <c r="F1125" i="8"/>
  <c r="E1125" i="8"/>
  <c r="F1124" i="8"/>
  <c r="E1124" i="8"/>
  <c r="F1123" i="8"/>
  <c r="E1123" i="8"/>
  <c r="F1122" i="8"/>
  <c r="E1122" i="8"/>
  <c r="F1121" i="8"/>
  <c r="E1121" i="8"/>
  <c r="F1120" i="8"/>
  <c r="E1120" i="8"/>
  <c r="F1119" i="8"/>
  <c r="E1119" i="8"/>
  <c r="F1118" i="8"/>
  <c r="E1118" i="8"/>
  <c r="F1117" i="8"/>
  <c r="E1117" i="8"/>
  <c r="F1116" i="8"/>
  <c r="E1116" i="8"/>
  <c r="F1115" i="8"/>
  <c r="E1115" i="8"/>
  <c r="F1114" i="8"/>
  <c r="E1114" i="8"/>
  <c r="F1113" i="8"/>
  <c r="E1113" i="8"/>
  <c r="F1112" i="8"/>
  <c r="E1112" i="8"/>
  <c r="F1111" i="8"/>
  <c r="E1111" i="8"/>
  <c r="F1110" i="8"/>
  <c r="E1110" i="8"/>
  <c r="F1109" i="8"/>
  <c r="E1109" i="8"/>
  <c r="F1108" i="8"/>
  <c r="E1108" i="8"/>
  <c r="F1107" i="8"/>
  <c r="E1107" i="8"/>
  <c r="F1106" i="8"/>
  <c r="E1106" i="8"/>
  <c r="F1105" i="8"/>
  <c r="E1105" i="8"/>
  <c r="F1104" i="8"/>
  <c r="E1104" i="8"/>
  <c r="F1103" i="8"/>
  <c r="E1103" i="8"/>
  <c r="F1102" i="8"/>
  <c r="E1102" i="8"/>
  <c r="F1101" i="8"/>
  <c r="E1101" i="8"/>
  <c r="F1100" i="8"/>
  <c r="E1100" i="8"/>
  <c r="F1099" i="8"/>
  <c r="E1099" i="8"/>
  <c r="F1098" i="8"/>
  <c r="E1098" i="8"/>
  <c r="F1097" i="8"/>
  <c r="E1097" i="8"/>
  <c r="F1096" i="8"/>
  <c r="E1096" i="8"/>
  <c r="F1095" i="8"/>
  <c r="E1095" i="8"/>
  <c r="F1094" i="8"/>
  <c r="E1094" i="8"/>
  <c r="F1093" i="8"/>
  <c r="E1093" i="8"/>
  <c r="F1092" i="8"/>
  <c r="E1092" i="8"/>
  <c r="F1091" i="8"/>
  <c r="E1091" i="8"/>
  <c r="F1090" i="8"/>
  <c r="E1090" i="8"/>
  <c r="F1089" i="8"/>
  <c r="E1089" i="8"/>
  <c r="F1088" i="8"/>
  <c r="E1088" i="8"/>
  <c r="F1087" i="8"/>
  <c r="E1087" i="8"/>
  <c r="F1086" i="8"/>
  <c r="E1086" i="8"/>
  <c r="F1085" i="8"/>
  <c r="E1085" i="8"/>
  <c r="F1084" i="8"/>
  <c r="E1084" i="8"/>
  <c r="F1083" i="8"/>
  <c r="E1083" i="8"/>
  <c r="F1082" i="8"/>
  <c r="E1082" i="8"/>
  <c r="F1081" i="8"/>
  <c r="E1081" i="8"/>
  <c r="F1080" i="8"/>
  <c r="E1080" i="8"/>
  <c r="F1079" i="8"/>
  <c r="E1079" i="8"/>
  <c r="F1078" i="8"/>
  <c r="E1078" i="8"/>
  <c r="F1077" i="8"/>
  <c r="E1077" i="8"/>
  <c r="F1076" i="8"/>
  <c r="E1076" i="8"/>
  <c r="F1075" i="8"/>
  <c r="E1075" i="8"/>
  <c r="F1074" i="8"/>
  <c r="E1074" i="8"/>
  <c r="F1073" i="8"/>
  <c r="E1073" i="8"/>
  <c r="F1072" i="8"/>
  <c r="E1072" i="8"/>
  <c r="F1071" i="8"/>
  <c r="E1071" i="8"/>
  <c r="F1070" i="8"/>
  <c r="E1070" i="8"/>
  <c r="F1069" i="8"/>
  <c r="E1069" i="8"/>
  <c r="F1068" i="8"/>
  <c r="E1068" i="8"/>
  <c r="F1067" i="8"/>
  <c r="E1067" i="8"/>
  <c r="F1066" i="8"/>
  <c r="E1066" i="8"/>
  <c r="F1065" i="8"/>
  <c r="E1065" i="8"/>
  <c r="F1064" i="8"/>
  <c r="E1064" i="8"/>
  <c r="F1063" i="8"/>
  <c r="E1063" i="8"/>
  <c r="F1062" i="8"/>
  <c r="E1062" i="8"/>
  <c r="F1061" i="8"/>
  <c r="E1061" i="8"/>
  <c r="F1060" i="8"/>
  <c r="E1060" i="8"/>
  <c r="F1059" i="8"/>
  <c r="E1059" i="8"/>
  <c r="F1058" i="8"/>
  <c r="E1058" i="8"/>
  <c r="F1057" i="8"/>
  <c r="E1057" i="8"/>
  <c r="F1056" i="8"/>
  <c r="E1056" i="8"/>
  <c r="F1055" i="8"/>
  <c r="E1055" i="8"/>
  <c r="F1054" i="8"/>
  <c r="E1054" i="8"/>
  <c r="F1053" i="8"/>
  <c r="E1053" i="8"/>
  <c r="F1052" i="8"/>
  <c r="E1052" i="8"/>
  <c r="F1051" i="8"/>
  <c r="E1051" i="8"/>
  <c r="F1050" i="8"/>
  <c r="E1050" i="8"/>
  <c r="F1049" i="8"/>
  <c r="E1049" i="8"/>
  <c r="F1048" i="8"/>
  <c r="E1048" i="8"/>
  <c r="F1047" i="8"/>
  <c r="E1047" i="8"/>
  <c r="F1046" i="8"/>
  <c r="E1046" i="8"/>
  <c r="F1045" i="8"/>
  <c r="E1045" i="8"/>
  <c r="F1044" i="8"/>
  <c r="E1044" i="8"/>
  <c r="F1043" i="8"/>
  <c r="E1043" i="8"/>
  <c r="F1042" i="8"/>
  <c r="E1042" i="8"/>
  <c r="F1041" i="8"/>
  <c r="E1041" i="8"/>
  <c r="F1040" i="8"/>
  <c r="E1040" i="8"/>
  <c r="F1039" i="8"/>
  <c r="E1039" i="8"/>
  <c r="F1038" i="8"/>
  <c r="E1038" i="8"/>
  <c r="F1037" i="8"/>
  <c r="E1037" i="8"/>
  <c r="F1036" i="8"/>
  <c r="E1036" i="8"/>
  <c r="F1035" i="8"/>
  <c r="E1035" i="8"/>
  <c r="F1034" i="8"/>
  <c r="E1034" i="8"/>
  <c r="F1033" i="8"/>
  <c r="E1033" i="8"/>
  <c r="F1032" i="8"/>
  <c r="E1032" i="8"/>
  <c r="F1031" i="8"/>
  <c r="E1031" i="8"/>
  <c r="F1030" i="8"/>
  <c r="E1030" i="8"/>
  <c r="F1029" i="8"/>
  <c r="E1029" i="8"/>
  <c r="F1028" i="8"/>
  <c r="E1028" i="8"/>
  <c r="F1027" i="8"/>
  <c r="E1027" i="8"/>
  <c r="F1026" i="8"/>
  <c r="E1026" i="8"/>
  <c r="F1025" i="8"/>
  <c r="E1025" i="8"/>
  <c r="F1024" i="8"/>
  <c r="E1024" i="8"/>
  <c r="F1023" i="8"/>
  <c r="E1023" i="8"/>
  <c r="F1022" i="8"/>
  <c r="E1022" i="8"/>
  <c r="F1021" i="8"/>
  <c r="E1021" i="8"/>
  <c r="F1020" i="8"/>
  <c r="E1020" i="8"/>
  <c r="F1019" i="8"/>
  <c r="E1019" i="8"/>
  <c r="F1018" i="8"/>
  <c r="E1018" i="8"/>
  <c r="F1017" i="8"/>
  <c r="E1017" i="8"/>
  <c r="F1016" i="8"/>
  <c r="E1016" i="8"/>
  <c r="F1015" i="8"/>
  <c r="E1015" i="8"/>
  <c r="F1014" i="8"/>
  <c r="E1014" i="8"/>
  <c r="F1013" i="8"/>
  <c r="E1013" i="8"/>
  <c r="F1012" i="8"/>
  <c r="E1012" i="8"/>
  <c r="F1011" i="8"/>
  <c r="E1011" i="8"/>
  <c r="F1010" i="8"/>
  <c r="E1010" i="8"/>
  <c r="F1009" i="8"/>
  <c r="E1009" i="8"/>
  <c r="F1008" i="8"/>
  <c r="E1008" i="8"/>
  <c r="F1007" i="8"/>
  <c r="E1007" i="8"/>
  <c r="F1006" i="8"/>
  <c r="E1006" i="8"/>
  <c r="F1005" i="8"/>
  <c r="E1005" i="8"/>
  <c r="F1004" i="8"/>
  <c r="E1004" i="8"/>
  <c r="F1003" i="8"/>
  <c r="E1003" i="8"/>
  <c r="F1002" i="8"/>
  <c r="E1002" i="8"/>
  <c r="F1001" i="8"/>
  <c r="E1001" i="8"/>
  <c r="F1000" i="8"/>
  <c r="E1000" i="8"/>
  <c r="F999" i="8"/>
  <c r="E999" i="8"/>
  <c r="F998" i="8"/>
  <c r="E998" i="8"/>
  <c r="F997" i="8"/>
  <c r="E997" i="8"/>
  <c r="F996" i="8"/>
  <c r="E996" i="8"/>
  <c r="F995" i="8"/>
  <c r="E995" i="8"/>
  <c r="F994" i="8"/>
  <c r="E994" i="8"/>
  <c r="F993" i="8"/>
  <c r="E993" i="8"/>
  <c r="F992" i="8"/>
  <c r="E992" i="8"/>
  <c r="F991" i="8"/>
  <c r="E991" i="8"/>
  <c r="F990" i="8"/>
  <c r="E990" i="8"/>
  <c r="F989" i="8"/>
  <c r="E989" i="8"/>
  <c r="F988" i="8"/>
  <c r="E988" i="8"/>
  <c r="F987" i="8"/>
  <c r="E987" i="8"/>
  <c r="F986" i="8"/>
  <c r="E986" i="8"/>
  <c r="F985" i="8"/>
  <c r="E985" i="8"/>
  <c r="F984" i="8"/>
  <c r="E984" i="8"/>
  <c r="F983" i="8"/>
  <c r="E983" i="8"/>
  <c r="F982" i="8"/>
  <c r="E982" i="8"/>
  <c r="F981" i="8"/>
  <c r="E981" i="8"/>
  <c r="F980" i="8"/>
  <c r="E980" i="8"/>
  <c r="F979" i="8"/>
  <c r="E979" i="8"/>
  <c r="F978" i="8"/>
  <c r="E978" i="8"/>
  <c r="F977" i="8"/>
  <c r="E977" i="8"/>
  <c r="F976" i="8"/>
  <c r="E976" i="8"/>
  <c r="F975" i="8"/>
  <c r="E975" i="8"/>
  <c r="F974" i="8"/>
  <c r="E974" i="8"/>
  <c r="F973" i="8"/>
  <c r="E973" i="8"/>
  <c r="F972" i="8"/>
  <c r="E972" i="8"/>
  <c r="F971" i="8"/>
  <c r="E971" i="8"/>
  <c r="F970" i="8"/>
  <c r="E970" i="8"/>
  <c r="F969" i="8"/>
  <c r="E969" i="8"/>
  <c r="F968" i="8"/>
  <c r="E968" i="8"/>
  <c r="F967" i="8"/>
  <c r="E967" i="8"/>
  <c r="F966" i="8"/>
  <c r="E966" i="8"/>
  <c r="F965" i="8"/>
  <c r="E965" i="8"/>
  <c r="F964" i="8"/>
  <c r="E964" i="8"/>
  <c r="F963" i="8"/>
  <c r="E963" i="8"/>
  <c r="F962" i="8"/>
  <c r="E962" i="8"/>
  <c r="F961" i="8"/>
  <c r="E961" i="8"/>
  <c r="F960" i="8"/>
  <c r="E960" i="8"/>
  <c r="F959" i="8"/>
  <c r="E959" i="8"/>
  <c r="F958" i="8"/>
  <c r="E958" i="8"/>
  <c r="F957" i="8"/>
  <c r="E957" i="8"/>
  <c r="F956" i="8"/>
  <c r="E956" i="8"/>
  <c r="F955" i="8"/>
  <c r="E955" i="8"/>
  <c r="F954" i="8"/>
  <c r="E954" i="8"/>
  <c r="F953" i="8"/>
  <c r="E953" i="8"/>
  <c r="F952" i="8"/>
  <c r="E952" i="8"/>
  <c r="F951" i="8"/>
  <c r="E951" i="8"/>
  <c r="F950" i="8"/>
  <c r="E950" i="8"/>
  <c r="F949" i="8"/>
  <c r="E949" i="8"/>
  <c r="F948" i="8"/>
  <c r="E948" i="8"/>
  <c r="F947" i="8"/>
  <c r="E947" i="8"/>
  <c r="F946" i="8"/>
  <c r="E946" i="8"/>
  <c r="F945" i="8"/>
  <c r="E945" i="8"/>
  <c r="F944" i="8"/>
  <c r="E944" i="8"/>
  <c r="F943" i="8"/>
  <c r="E943" i="8"/>
  <c r="F942" i="8"/>
  <c r="E942" i="8"/>
  <c r="F941" i="8"/>
  <c r="E941" i="8"/>
  <c r="F940" i="8"/>
  <c r="E940" i="8"/>
  <c r="F939" i="8"/>
  <c r="E939" i="8"/>
  <c r="F938" i="8"/>
  <c r="E938" i="8"/>
  <c r="F937" i="8"/>
  <c r="E937" i="8"/>
  <c r="F936" i="8"/>
  <c r="E936" i="8"/>
  <c r="F935" i="8"/>
  <c r="E935" i="8"/>
  <c r="F934" i="8"/>
  <c r="E934" i="8"/>
  <c r="F933" i="8"/>
  <c r="E933" i="8"/>
  <c r="F932" i="8"/>
  <c r="E932" i="8"/>
  <c r="F931" i="8"/>
  <c r="E931" i="8"/>
  <c r="F930" i="8"/>
  <c r="E930" i="8"/>
  <c r="F929" i="8"/>
  <c r="E929" i="8"/>
  <c r="F928" i="8"/>
  <c r="E928" i="8"/>
  <c r="F927" i="8"/>
  <c r="E927" i="8"/>
  <c r="F926" i="8"/>
  <c r="E926" i="8"/>
  <c r="F925" i="8"/>
  <c r="E925" i="8"/>
  <c r="F924" i="8"/>
  <c r="E924" i="8"/>
  <c r="F923" i="8"/>
  <c r="E923" i="8"/>
  <c r="F922" i="8"/>
  <c r="E922" i="8"/>
  <c r="F921" i="8"/>
  <c r="E921" i="8"/>
  <c r="F920" i="8"/>
  <c r="E920" i="8"/>
  <c r="F919" i="8"/>
  <c r="E919" i="8"/>
  <c r="F918" i="8"/>
  <c r="E918" i="8"/>
  <c r="F917" i="8"/>
  <c r="E917" i="8"/>
  <c r="F916" i="8"/>
  <c r="E916" i="8"/>
  <c r="F915" i="8"/>
  <c r="E915" i="8"/>
  <c r="F914" i="8"/>
  <c r="E914" i="8"/>
  <c r="F913" i="8"/>
  <c r="E913" i="8"/>
  <c r="F912" i="8"/>
  <c r="E912" i="8"/>
  <c r="F911" i="8"/>
  <c r="E911" i="8"/>
  <c r="F910" i="8"/>
  <c r="E910" i="8"/>
  <c r="F909" i="8"/>
  <c r="E909" i="8"/>
  <c r="F908" i="8"/>
  <c r="E908" i="8"/>
  <c r="F907" i="8"/>
  <c r="E907" i="8"/>
  <c r="F906" i="8"/>
  <c r="E906" i="8"/>
  <c r="F905" i="8"/>
  <c r="E905" i="8"/>
  <c r="F904" i="8"/>
  <c r="E904" i="8"/>
  <c r="F903" i="8"/>
  <c r="E903" i="8"/>
  <c r="F902" i="8"/>
  <c r="E902" i="8"/>
  <c r="F901" i="8"/>
  <c r="E901" i="8"/>
  <c r="F900" i="8"/>
  <c r="E900" i="8"/>
  <c r="F899" i="8"/>
  <c r="E899" i="8"/>
  <c r="F898" i="8"/>
  <c r="E898" i="8"/>
  <c r="F897" i="8"/>
  <c r="E897" i="8"/>
  <c r="F896" i="8"/>
  <c r="E896" i="8"/>
  <c r="F895" i="8"/>
  <c r="E895" i="8"/>
  <c r="F894" i="8"/>
  <c r="E894" i="8"/>
  <c r="F893" i="8"/>
  <c r="E893" i="8"/>
  <c r="F892" i="8"/>
  <c r="E892" i="8"/>
  <c r="F891" i="8"/>
  <c r="E891" i="8"/>
  <c r="F890" i="8"/>
  <c r="E890" i="8"/>
  <c r="F889" i="8"/>
  <c r="E889" i="8"/>
  <c r="F888" i="8"/>
  <c r="E888" i="8"/>
  <c r="F887" i="8"/>
  <c r="E887" i="8"/>
  <c r="F886" i="8"/>
  <c r="E886" i="8"/>
  <c r="F885" i="8"/>
  <c r="E885" i="8"/>
  <c r="F884" i="8"/>
  <c r="E884" i="8"/>
  <c r="F883" i="8"/>
  <c r="E883" i="8"/>
  <c r="F882" i="8"/>
  <c r="E882" i="8"/>
  <c r="F881" i="8"/>
  <c r="E881" i="8"/>
  <c r="F880" i="8"/>
  <c r="E880" i="8"/>
  <c r="F879" i="8"/>
  <c r="E879" i="8"/>
  <c r="F878" i="8"/>
  <c r="E878" i="8"/>
  <c r="F877" i="8"/>
  <c r="E877" i="8"/>
  <c r="F876" i="8"/>
  <c r="E876" i="8"/>
  <c r="F875" i="8"/>
  <c r="E875" i="8"/>
  <c r="F874" i="8"/>
  <c r="E874" i="8"/>
  <c r="F873" i="8"/>
  <c r="E873" i="8"/>
  <c r="F872" i="8"/>
  <c r="E872" i="8"/>
  <c r="F871" i="8"/>
  <c r="E871" i="8"/>
  <c r="F870" i="8"/>
  <c r="E870" i="8"/>
  <c r="F869" i="8"/>
  <c r="E869" i="8"/>
  <c r="F868" i="8"/>
  <c r="E868" i="8"/>
  <c r="F867" i="8"/>
  <c r="E867" i="8"/>
  <c r="F866" i="8"/>
  <c r="E866" i="8"/>
  <c r="F865" i="8"/>
  <c r="E865" i="8"/>
  <c r="F864" i="8"/>
  <c r="E864" i="8"/>
  <c r="F863" i="8"/>
  <c r="E863" i="8"/>
  <c r="F862" i="8"/>
  <c r="E862" i="8"/>
  <c r="F861" i="8"/>
  <c r="E861" i="8"/>
  <c r="F860" i="8"/>
  <c r="E860" i="8"/>
  <c r="F859" i="8"/>
  <c r="E859" i="8"/>
  <c r="F858" i="8"/>
  <c r="E858" i="8"/>
  <c r="F857" i="8"/>
  <c r="E857" i="8"/>
  <c r="F856" i="8"/>
  <c r="E856" i="8"/>
  <c r="F855" i="8"/>
  <c r="E855" i="8"/>
  <c r="F854" i="8"/>
  <c r="E854" i="8"/>
  <c r="F853" i="8"/>
  <c r="E853" i="8"/>
  <c r="F852" i="8"/>
  <c r="E852" i="8"/>
  <c r="F851" i="8"/>
  <c r="E851" i="8"/>
  <c r="F850" i="8"/>
  <c r="E850" i="8"/>
  <c r="F849" i="8"/>
  <c r="E849" i="8"/>
  <c r="F848" i="8"/>
  <c r="E848" i="8"/>
  <c r="F847" i="8"/>
  <c r="E847" i="8"/>
  <c r="F846" i="8"/>
  <c r="E846" i="8"/>
  <c r="F845" i="8"/>
  <c r="E845" i="8"/>
  <c r="F844" i="8"/>
  <c r="E844" i="8"/>
  <c r="F843" i="8"/>
  <c r="E843" i="8"/>
  <c r="F842" i="8"/>
  <c r="E842" i="8"/>
  <c r="F841" i="8"/>
  <c r="E841" i="8"/>
  <c r="F840" i="8"/>
  <c r="E840" i="8"/>
  <c r="F839" i="8"/>
  <c r="E839" i="8"/>
  <c r="F838" i="8"/>
  <c r="E838" i="8"/>
  <c r="F837" i="8"/>
  <c r="E837" i="8"/>
  <c r="F836" i="8"/>
  <c r="E836" i="8"/>
  <c r="F835" i="8"/>
  <c r="E835" i="8"/>
  <c r="F834" i="8"/>
  <c r="E834" i="8"/>
  <c r="F833" i="8"/>
  <c r="E833" i="8"/>
  <c r="F832" i="8"/>
  <c r="E832" i="8"/>
  <c r="F831" i="8"/>
  <c r="E831" i="8"/>
  <c r="F830" i="8"/>
  <c r="E830" i="8"/>
  <c r="F829" i="8"/>
  <c r="E829" i="8"/>
  <c r="F828" i="8"/>
  <c r="E828" i="8"/>
  <c r="F827" i="8"/>
  <c r="E827" i="8"/>
  <c r="F826" i="8"/>
  <c r="E826" i="8"/>
  <c r="F825" i="8"/>
  <c r="E825" i="8"/>
  <c r="F824" i="8"/>
  <c r="E824" i="8"/>
  <c r="F823" i="8"/>
  <c r="E823" i="8"/>
  <c r="F822" i="8"/>
  <c r="E822" i="8"/>
  <c r="F821" i="8"/>
  <c r="E821" i="8"/>
  <c r="F820" i="8"/>
  <c r="E820" i="8"/>
  <c r="F819" i="8"/>
  <c r="E819" i="8"/>
  <c r="F818" i="8"/>
  <c r="E818" i="8"/>
  <c r="F817" i="8"/>
  <c r="E817" i="8"/>
  <c r="F816" i="8"/>
  <c r="E816" i="8"/>
  <c r="F815" i="8"/>
  <c r="E815" i="8"/>
  <c r="F814" i="8"/>
  <c r="E814" i="8"/>
  <c r="F813" i="8"/>
  <c r="E813" i="8"/>
  <c r="F812" i="8"/>
  <c r="E812" i="8"/>
  <c r="F811" i="8"/>
  <c r="E811" i="8"/>
  <c r="F810" i="8"/>
  <c r="E810" i="8"/>
  <c r="F809" i="8"/>
  <c r="E809" i="8"/>
  <c r="F808" i="8"/>
  <c r="E808" i="8"/>
  <c r="F807" i="8"/>
  <c r="E807" i="8"/>
  <c r="F806" i="8"/>
  <c r="E806" i="8"/>
  <c r="F805" i="8"/>
  <c r="E805" i="8"/>
  <c r="F804" i="8"/>
  <c r="E804" i="8"/>
  <c r="F803" i="8"/>
  <c r="E803" i="8"/>
  <c r="F802" i="8"/>
  <c r="E802" i="8"/>
  <c r="F801" i="8"/>
  <c r="E801" i="8"/>
  <c r="F800" i="8"/>
  <c r="E800" i="8"/>
  <c r="F799" i="8"/>
  <c r="E799" i="8"/>
  <c r="F798" i="8"/>
  <c r="E798" i="8"/>
  <c r="F797" i="8"/>
  <c r="E797" i="8"/>
  <c r="F796" i="8"/>
  <c r="E796" i="8"/>
  <c r="F795" i="8"/>
  <c r="E795" i="8"/>
  <c r="F794" i="8"/>
  <c r="E794" i="8"/>
  <c r="F793" i="8"/>
  <c r="E793" i="8"/>
  <c r="F792" i="8"/>
  <c r="E792" i="8"/>
  <c r="F791" i="8"/>
  <c r="E791" i="8"/>
  <c r="F790" i="8"/>
  <c r="E790" i="8"/>
  <c r="F789" i="8"/>
  <c r="E789" i="8"/>
  <c r="F788" i="8"/>
  <c r="E788" i="8"/>
  <c r="F787" i="8"/>
  <c r="E787" i="8"/>
  <c r="F786" i="8"/>
  <c r="E786" i="8"/>
  <c r="F785" i="8"/>
  <c r="E785" i="8"/>
  <c r="F784" i="8"/>
  <c r="E784" i="8"/>
  <c r="F783" i="8"/>
  <c r="E783" i="8"/>
  <c r="F782" i="8"/>
  <c r="E782" i="8"/>
  <c r="F781" i="8"/>
  <c r="E781" i="8"/>
  <c r="F780" i="8"/>
  <c r="E780" i="8"/>
  <c r="F779" i="8"/>
  <c r="E779" i="8"/>
  <c r="F778" i="8"/>
  <c r="E778" i="8"/>
  <c r="F777" i="8"/>
  <c r="E777" i="8"/>
  <c r="F776" i="8"/>
  <c r="E776" i="8"/>
  <c r="F775" i="8"/>
  <c r="E775" i="8"/>
  <c r="F774" i="8"/>
  <c r="E774" i="8"/>
  <c r="F773" i="8"/>
  <c r="E773" i="8"/>
  <c r="F772" i="8"/>
  <c r="E772" i="8"/>
  <c r="F771" i="8"/>
  <c r="E771" i="8"/>
  <c r="F770" i="8"/>
  <c r="E770" i="8"/>
  <c r="F769" i="8"/>
  <c r="E769" i="8"/>
  <c r="F768" i="8"/>
  <c r="E768" i="8"/>
  <c r="F767" i="8"/>
  <c r="E767" i="8"/>
  <c r="F766" i="8"/>
  <c r="E766" i="8"/>
  <c r="F765" i="8"/>
  <c r="E765" i="8"/>
  <c r="F764" i="8"/>
  <c r="E764" i="8"/>
  <c r="F763" i="8"/>
  <c r="E763" i="8"/>
  <c r="F762" i="8"/>
  <c r="E762" i="8"/>
  <c r="F761" i="8"/>
  <c r="E761" i="8"/>
  <c r="F760" i="8"/>
  <c r="E760" i="8"/>
  <c r="F759" i="8"/>
  <c r="E759" i="8"/>
  <c r="F758" i="8"/>
  <c r="E758" i="8"/>
  <c r="F757" i="8"/>
  <c r="E757" i="8"/>
  <c r="F756" i="8"/>
  <c r="E756" i="8"/>
  <c r="F755" i="8"/>
  <c r="E755" i="8"/>
  <c r="F754" i="8"/>
  <c r="E754" i="8"/>
  <c r="F753" i="8"/>
  <c r="E753" i="8"/>
  <c r="F752" i="8"/>
  <c r="E752" i="8"/>
  <c r="F751" i="8"/>
  <c r="E751" i="8"/>
  <c r="F750" i="8"/>
  <c r="E750" i="8"/>
  <c r="F749" i="8"/>
  <c r="E749" i="8"/>
  <c r="F748" i="8"/>
  <c r="E748" i="8"/>
  <c r="F747" i="8"/>
  <c r="E747" i="8"/>
  <c r="F746" i="8"/>
  <c r="E746" i="8"/>
  <c r="F745" i="8"/>
  <c r="E745" i="8"/>
  <c r="F744" i="8"/>
  <c r="E744" i="8"/>
  <c r="F743" i="8"/>
  <c r="E743" i="8"/>
  <c r="F742" i="8"/>
  <c r="E742" i="8"/>
  <c r="F741" i="8"/>
  <c r="E741" i="8"/>
  <c r="F740" i="8"/>
  <c r="E740" i="8"/>
  <c r="F739" i="8"/>
  <c r="E739" i="8"/>
  <c r="F738" i="8"/>
  <c r="E738" i="8"/>
  <c r="F737" i="8"/>
  <c r="E737" i="8"/>
  <c r="F736" i="8"/>
  <c r="E736" i="8"/>
  <c r="F735" i="8"/>
  <c r="E735" i="8"/>
  <c r="F734" i="8"/>
  <c r="E734" i="8"/>
  <c r="F733" i="8"/>
  <c r="E733" i="8"/>
  <c r="F732" i="8"/>
  <c r="E732" i="8"/>
  <c r="F731" i="8"/>
  <c r="E731" i="8"/>
  <c r="F730" i="8"/>
  <c r="E730" i="8"/>
  <c r="F729" i="8"/>
  <c r="E729" i="8"/>
  <c r="F728" i="8"/>
  <c r="E728" i="8"/>
  <c r="F727" i="8"/>
  <c r="E727" i="8"/>
  <c r="F726" i="8"/>
  <c r="E726" i="8"/>
  <c r="F725" i="8"/>
  <c r="E725" i="8"/>
  <c r="F724" i="8"/>
  <c r="E724" i="8"/>
  <c r="F723" i="8"/>
  <c r="E723" i="8"/>
  <c r="F722" i="8"/>
  <c r="E722" i="8"/>
  <c r="F721" i="8"/>
  <c r="E721" i="8"/>
  <c r="F720" i="8"/>
  <c r="E720" i="8"/>
  <c r="F719" i="8"/>
  <c r="E719" i="8"/>
  <c r="F718" i="8"/>
  <c r="E718" i="8"/>
  <c r="F717" i="8"/>
  <c r="E717" i="8"/>
  <c r="F716" i="8"/>
  <c r="E716" i="8"/>
  <c r="F715" i="8"/>
  <c r="E715" i="8"/>
  <c r="F714" i="8"/>
  <c r="E714" i="8"/>
  <c r="F713" i="8"/>
  <c r="E713" i="8"/>
  <c r="F712" i="8"/>
  <c r="E712" i="8"/>
  <c r="F711" i="8"/>
  <c r="E711" i="8"/>
  <c r="F710" i="8"/>
  <c r="E710" i="8"/>
  <c r="F709" i="8"/>
  <c r="E709" i="8"/>
  <c r="F708" i="8"/>
  <c r="E708" i="8"/>
  <c r="F707" i="8"/>
  <c r="E707" i="8"/>
  <c r="F706" i="8"/>
  <c r="E706" i="8"/>
  <c r="F705" i="8"/>
  <c r="E705" i="8"/>
  <c r="F704" i="8"/>
  <c r="E704" i="8"/>
  <c r="F703" i="8"/>
  <c r="E703" i="8"/>
  <c r="F702" i="8"/>
  <c r="E702" i="8"/>
  <c r="F701" i="8"/>
  <c r="E701" i="8"/>
  <c r="F700" i="8"/>
  <c r="E700" i="8"/>
  <c r="F699" i="8"/>
  <c r="E699" i="8"/>
  <c r="F698" i="8"/>
  <c r="E698" i="8"/>
  <c r="F697" i="8"/>
  <c r="E697" i="8"/>
  <c r="F696" i="8"/>
  <c r="E696" i="8"/>
  <c r="F695" i="8"/>
  <c r="E695" i="8"/>
  <c r="F694" i="8"/>
  <c r="E694" i="8"/>
  <c r="F693" i="8"/>
  <c r="E693" i="8"/>
  <c r="F692" i="8"/>
  <c r="E692" i="8"/>
  <c r="F691" i="8"/>
  <c r="E691" i="8"/>
  <c r="F690" i="8"/>
  <c r="E690" i="8"/>
  <c r="F689" i="8"/>
  <c r="E689" i="8"/>
  <c r="F688" i="8"/>
  <c r="E688" i="8"/>
  <c r="F687" i="8"/>
  <c r="E687" i="8"/>
  <c r="F686" i="8"/>
  <c r="E686" i="8"/>
  <c r="F685" i="8"/>
  <c r="E685" i="8"/>
  <c r="F684" i="8"/>
  <c r="E684" i="8"/>
  <c r="F683" i="8"/>
  <c r="E683" i="8"/>
  <c r="F682" i="8"/>
  <c r="E682" i="8"/>
  <c r="F681" i="8"/>
  <c r="E681" i="8"/>
  <c r="F680" i="8"/>
  <c r="E680" i="8"/>
  <c r="F679" i="8"/>
  <c r="E679" i="8"/>
  <c r="F678" i="8"/>
  <c r="E678" i="8"/>
  <c r="F677" i="8"/>
  <c r="E677" i="8"/>
  <c r="F676" i="8"/>
  <c r="E676" i="8"/>
  <c r="F675" i="8"/>
  <c r="E675" i="8"/>
  <c r="F674" i="8"/>
  <c r="E674" i="8"/>
  <c r="F673" i="8"/>
  <c r="E673" i="8"/>
  <c r="F672" i="8"/>
  <c r="E672" i="8"/>
  <c r="F671" i="8"/>
  <c r="E671" i="8"/>
  <c r="F670" i="8"/>
  <c r="E670" i="8"/>
  <c r="F669" i="8"/>
  <c r="E669" i="8"/>
  <c r="F668" i="8"/>
  <c r="E668" i="8"/>
  <c r="F667" i="8"/>
  <c r="E667" i="8"/>
  <c r="F666" i="8"/>
  <c r="E666" i="8"/>
  <c r="F665" i="8"/>
  <c r="E665" i="8"/>
  <c r="F664" i="8"/>
  <c r="E664" i="8"/>
  <c r="F663" i="8"/>
  <c r="E663" i="8"/>
  <c r="F662" i="8"/>
  <c r="E662" i="8"/>
  <c r="F661" i="8"/>
  <c r="E661" i="8"/>
  <c r="F660" i="8"/>
  <c r="E660" i="8"/>
  <c r="F659" i="8"/>
  <c r="E659" i="8"/>
  <c r="F658" i="8"/>
  <c r="E658" i="8"/>
  <c r="F657" i="8"/>
  <c r="E657" i="8"/>
  <c r="F656" i="8"/>
  <c r="E656" i="8"/>
  <c r="F655" i="8"/>
  <c r="E655" i="8"/>
  <c r="F654" i="8"/>
  <c r="E654" i="8"/>
  <c r="F653" i="8"/>
  <c r="E653" i="8"/>
  <c r="F652" i="8"/>
  <c r="E652" i="8"/>
  <c r="F651" i="8"/>
  <c r="E651" i="8"/>
  <c r="F650" i="8"/>
  <c r="E650" i="8"/>
  <c r="F649" i="8"/>
  <c r="E649" i="8"/>
  <c r="F648" i="8"/>
  <c r="E648" i="8"/>
  <c r="F647" i="8"/>
  <c r="E647" i="8"/>
  <c r="F646" i="8"/>
  <c r="E646" i="8"/>
  <c r="F645" i="8"/>
  <c r="E645" i="8"/>
  <c r="F644" i="8"/>
  <c r="E644" i="8"/>
  <c r="F643" i="8"/>
  <c r="E643" i="8"/>
  <c r="F642" i="8"/>
  <c r="E642" i="8"/>
  <c r="F641" i="8"/>
  <c r="E641" i="8"/>
  <c r="F640" i="8"/>
  <c r="E640" i="8"/>
  <c r="F639" i="8"/>
  <c r="E639" i="8"/>
  <c r="F638" i="8"/>
  <c r="E638" i="8"/>
  <c r="F637" i="8"/>
  <c r="E637" i="8"/>
  <c r="F636" i="8"/>
  <c r="E636" i="8"/>
  <c r="F635" i="8"/>
  <c r="E635" i="8"/>
  <c r="F634" i="8"/>
  <c r="E634" i="8"/>
  <c r="F633" i="8"/>
  <c r="E633" i="8"/>
  <c r="F632" i="8"/>
  <c r="E632" i="8"/>
  <c r="F631" i="8"/>
  <c r="E631" i="8"/>
  <c r="F630" i="8"/>
  <c r="E630" i="8"/>
  <c r="F629" i="8"/>
  <c r="E629" i="8"/>
  <c r="F628" i="8"/>
  <c r="E628" i="8"/>
  <c r="F627" i="8"/>
  <c r="E627" i="8"/>
  <c r="F626" i="8"/>
  <c r="E626" i="8"/>
  <c r="F625" i="8"/>
  <c r="E625" i="8"/>
  <c r="F624" i="8"/>
  <c r="E624" i="8"/>
  <c r="F623" i="8"/>
  <c r="E623" i="8"/>
  <c r="F622" i="8"/>
  <c r="E622" i="8"/>
  <c r="F621" i="8"/>
  <c r="E621" i="8"/>
  <c r="F620" i="8"/>
  <c r="E620" i="8"/>
  <c r="F619" i="8"/>
  <c r="E619" i="8"/>
  <c r="F618" i="8"/>
  <c r="E618" i="8"/>
  <c r="F617" i="8"/>
  <c r="E617" i="8"/>
  <c r="F616" i="8"/>
  <c r="E616" i="8"/>
  <c r="F615" i="8"/>
  <c r="E615" i="8"/>
  <c r="F614" i="8"/>
  <c r="E614" i="8"/>
  <c r="F613" i="8"/>
  <c r="E613" i="8"/>
  <c r="F612" i="8"/>
  <c r="E612" i="8"/>
  <c r="F611" i="8"/>
  <c r="E611" i="8"/>
  <c r="F610" i="8"/>
  <c r="E610" i="8"/>
  <c r="F609" i="8"/>
  <c r="E609" i="8"/>
  <c r="F608" i="8"/>
  <c r="E608" i="8"/>
  <c r="F607" i="8"/>
  <c r="E607" i="8"/>
  <c r="F606" i="8"/>
  <c r="E606" i="8"/>
  <c r="F605" i="8"/>
  <c r="E605" i="8"/>
  <c r="F604" i="8"/>
  <c r="E604" i="8"/>
  <c r="F603" i="8"/>
  <c r="E603" i="8"/>
  <c r="F602" i="8"/>
  <c r="E602" i="8"/>
  <c r="F601" i="8"/>
  <c r="E601" i="8"/>
  <c r="F600" i="8"/>
  <c r="E600" i="8"/>
  <c r="F599" i="8"/>
  <c r="E599" i="8"/>
  <c r="F598" i="8"/>
  <c r="E598" i="8"/>
  <c r="F597" i="8"/>
  <c r="E597" i="8"/>
  <c r="F596" i="8"/>
  <c r="E596" i="8"/>
  <c r="F595" i="8"/>
  <c r="E595" i="8"/>
  <c r="F594" i="8"/>
  <c r="E594" i="8"/>
  <c r="F593" i="8"/>
  <c r="E593" i="8"/>
  <c r="F592" i="8"/>
  <c r="E592" i="8"/>
  <c r="F591" i="8"/>
  <c r="E591" i="8"/>
  <c r="F590" i="8"/>
  <c r="E590" i="8"/>
  <c r="F589" i="8"/>
  <c r="E589" i="8"/>
  <c r="F588" i="8"/>
  <c r="E588" i="8"/>
  <c r="F587" i="8"/>
  <c r="E587" i="8"/>
  <c r="F586" i="8"/>
  <c r="E586" i="8"/>
  <c r="F585" i="8"/>
  <c r="E585" i="8"/>
  <c r="F584" i="8"/>
  <c r="E584" i="8"/>
  <c r="F583" i="8"/>
  <c r="E583" i="8"/>
  <c r="F582" i="8"/>
  <c r="E582" i="8"/>
  <c r="F581" i="8"/>
  <c r="E581" i="8"/>
  <c r="F580" i="8"/>
  <c r="E580" i="8"/>
  <c r="F579" i="8"/>
  <c r="E579" i="8"/>
  <c r="F578" i="8"/>
  <c r="E578" i="8"/>
  <c r="F577" i="8"/>
  <c r="E577" i="8"/>
  <c r="F576" i="8"/>
  <c r="E576" i="8"/>
  <c r="F575" i="8"/>
  <c r="E575" i="8"/>
  <c r="F574" i="8"/>
  <c r="E574" i="8"/>
  <c r="F573" i="8"/>
  <c r="E573" i="8"/>
  <c r="F572" i="8"/>
  <c r="E572" i="8"/>
  <c r="F571" i="8"/>
  <c r="E571" i="8"/>
  <c r="F570" i="8"/>
  <c r="E570" i="8"/>
  <c r="F569" i="8"/>
  <c r="E569" i="8"/>
  <c r="F568" i="8"/>
  <c r="E568" i="8"/>
  <c r="F567" i="8"/>
  <c r="E567" i="8"/>
  <c r="F566" i="8"/>
  <c r="E566" i="8"/>
  <c r="F565" i="8"/>
  <c r="E565" i="8"/>
  <c r="F564" i="8"/>
  <c r="E564" i="8"/>
  <c r="F563" i="8"/>
  <c r="E563" i="8"/>
  <c r="F562" i="8"/>
  <c r="E562" i="8"/>
  <c r="F561" i="8"/>
  <c r="E561" i="8"/>
  <c r="F560" i="8"/>
  <c r="E560" i="8"/>
  <c r="F559" i="8"/>
  <c r="E559" i="8"/>
  <c r="F558" i="8"/>
  <c r="E558" i="8"/>
  <c r="F557" i="8"/>
  <c r="E557" i="8"/>
  <c r="F556" i="8"/>
  <c r="E556" i="8"/>
  <c r="F555" i="8"/>
  <c r="E555" i="8"/>
  <c r="F554" i="8"/>
  <c r="E554" i="8"/>
  <c r="F553" i="8"/>
  <c r="E553" i="8"/>
  <c r="F552" i="8"/>
  <c r="E552" i="8"/>
  <c r="F551" i="8"/>
  <c r="E551" i="8"/>
  <c r="F550" i="8"/>
  <c r="E550" i="8"/>
  <c r="F549" i="8"/>
  <c r="E549" i="8"/>
  <c r="F548" i="8"/>
  <c r="E548" i="8"/>
  <c r="F547" i="8"/>
  <c r="E547" i="8"/>
  <c r="F546" i="8"/>
  <c r="E546" i="8"/>
  <c r="F545" i="8"/>
  <c r="E545" i="8"/>
  <c r="F544" i="8"/>
  <c r="E544" i="8"/>
  <c r="F543" i="8"/>
  <c r="E543" i="8"/>
  <c r="F542" i="8"/>
  <c r="E542" i="8"/>
  <c r="F541" i="8"/>
  <c r="E541" i="8"/>
  <c r="F540" i="8"/>
  <c r="E540" i="8"/>
  <c r="F539" i="8"/>
  <c r="E539" i="8"/>
  <c r="F538" i="8"/>
  <c r="E538" i="8"/>
  <c r="F537" i="8"/>
  <c r="E537" i="8"/>
  <c r="F536" i="8"/>
  <c r="E536" i="8"/>
  <c r="F535" i="8"/>
  <c r="E535" i="8"/>
  <c r="F534" i="8"/>
  <c r="E534" i="8"/>
  <c r="F533" i="8"/>
  <c r="E533" i="8"/>
  <c r="F532" i="8"/>
  <c r="E532" i="8"/>
  <c r="F531" i="8"/>
  <c r="E531" i="8"/>
  <c r="F530" i="8"/>
  <c r="E530" i="8"/>
  <c r="F529" i="8"/>
  <c r="E529" i="8"/>
  <c r="F528" i="8"/>
  <c r="E528" i="8"/>
  <c r="F527" i="8"/>
  <c r="E527" i="8"/>
  <c r="F526" i="8"/>
  <c r="E526" i="8"/>
  <c r="F525" i="8"/>
  <c r="E525" i="8"/>
  <c r="F524" i="8"/>
  <c r="E524" i="8"/>
  <c r="F523" i="8"/>
  <c r="E523" i="8"/>
  <c r="F522" i="8"/>
  <c r="E522" i="8"/>
  <c r="F521" i="8"/>
  <c r="E521" i="8"/>
  <c r="F520" i="8"/>
  <c r="E520" i="8"/>
  <c r="F519" i="8"/>
  <c r="E519" i="8"/>
  <c r="F518" i="8"/>
  <c r="E518" i="8"/>
  <c r="F517" i="8"/>
  <c r="E517" i="8"/>
  <c r="F516" i="8"/>
  <c r="E516" i="8"/>
  <c r="F515" i="8"/>
  <c r="E515" i="8"/>
  <c r="F514" i="8"/>
  <c r="E514" i="8"/>
  <c r="F513" i="8"/>
  <c r="E513" i="8"/>
  <c r="F512" i="8"/>
  <c r="E512" i="8"/>
  <c r="F511" i="8"/>
  <c r="E511" i="8"/>
  <c r="F510" i="8"/>
  <c r="E510" i="8"/>
  <c r="F509" i="8"/>
  <c r="E509" i="8"/>
  <c r="F508" i="8"/>
  <c r="E508" i="8"/>
  <c r="F507" i="8"/>
  <c r="E507" i="8"/>
  <c r="F506" i="8"/>
  <c r="E506" i="8"/>
  <c r="F505" i="8"/>
  <c r="E505" i="8"/>
  <c r="F504" i="8"/>
  <c r="E504" i="8"/>
  <c r="F503" i="8"/>
  <c r="E503" i="8"/>
  <c r="F502" i="8"/>
  <c r="E502" i="8"/>
  <c r="F501" i="8"/>
  <c r="E501" i="8"/>
  <c r="F500" i="8"/>
  <c r="E500" i="8"/>
  <c r="F499" i="8"/>
  <c r="E499" i="8"/>
  <c r="F498" i="8"/>
  <c r="E498" i="8"/>
  <c r="F497" i="8"/>
  <c r="E497" i="8"/>
  <c r="F496" i="8"/>
  <c r="E496" i="8"/>
  <c r="F495" i="8"/>
  <c r="E495" i="8"/>
  <c r="F494" i="8"/>
  <c r="E494" i="8"/>
  <c r="F493" i="8"/>
  <c r="E493" i="8"/>
  <c r="F492" i="8"/>
  <c r="E492" i="8"/>
  <c r="F491" i="8"/>
  <c r="E491" i="8"/>
  <c r="F490" i="8"/>
  <c r="E490" i="8"/>
  <c r="F489" i="8"/>
  <c r="E489" i="8"/>
  <c r="F488" i="8"/>
  <c r="E488" i="8"/>
  <c r="F487" i="8"/>
  <c r="E487" i="8"/>
  <c r="F486" i="8"/>
  <c r="E486" i="8"/>
  <c r="F485" i="8"/>
  <c r="E485" i="8"/>
  <c r="F484" i="8"/>
  <c r="E484" i="8"/>
  <c r="F483" i="8"/>
  <c r="E483" i="8"/>
  <c r="F482" i="8"/>
  <c r="E482" i="8"/>
  <c r="F481" i="8"/>
  <c r="E481" i="8"/>
  <c r="F480" i="8"/>
  <c r="E480" i="8"/>
  <c r="F479" i="8"/>
  <c r="E479" i="8"/>
  <c r="F478" i="8"/>
  <c r="E478" i="8"/>
  <c r="F477" i="8"/>
  <c r="E477" i="8"/>
  <c r="F476" i="8"/>
  <c r="E476" i="8"/>
  <c r="F475" i="8"/>
  <c r="E475" i="8"/>
  <c r="F474" i="8"/>
  <c r="E474" i="8"/>
  <c r="F473" i="8"/>
  <c r="E473" i="8"/>
  <c r="F472" i="8"/>
  <c r="E472" i="8"/>
  <c r="F471" i="8"/>
  <c r="E471" i="8"/>
  <c r="F470" i="8"/>
  <c r="E470" i="8"/>
  <c r="F469" i="8"/>
  <c r="E469" i="8"/>
  <c r="F468" i="8"/>
  <c r="E468" i="8"/>
  <c r="F467" i="8"/>
  <c r="E467" i="8"/>
  <c r="F466" i="8"/>
  <c r="E466" i="8"/>
  <c r="F465" i="8"/>
  <c r="E465" i="8"/>
  <c r="F464" i="8"/>
  <c r="E464" i="8"/>
  <c r="F463" i="8"/>
  <c r="E463" i="8"/>
  <c r="F462" i="8"/>
  <c r="E462" i="8"/>
  <c r="F461" i="8"/>
  <c r="E461" i="8"/>
  <c r="F460" i="8"/>
  <c r="E460" i="8"/>
  <c r="F459" i="8"/>
  <c r="E459" i="8"/>
  <c r="F458" i="8"/>
  <c r="E458" i="8"/>
  <c r="F457" i="8"/>
  <c r="E457" i="8"/>
  <c r="F456" i="8"/>
  <c r="E456" i="8"/>
  <c r="F455" i="8"/>
  <c r="E455" i="8"/>
  <c r="F454" i="8"/>
  <c r="E454" i="8"/>
  <c r="F453" i="8"/>
  <c r="E453" i="8"/>
  <c r="F452" i="8"/>
  <c r="E452" i="8"/>
  <c r="F451" i="8"/>
  <c r="E451" i="8"/>
  <c r="F450" i="8"/>
  <c r="E450" i="8"/>
  <c r="F449" i="8"/>
  <c r="E449" i="8"/>
  <c r="F448" i="8"/>
  <c r="E448" i="8"/>
  <c r="F447" i="8"/>
  <c r="E447" i="8"/>
  <c r="F446" i="8"/>
  <c r="E446" i="8"/>
  <c r="F445" i="8"/>
  <c r="E445" i="8"/>
  <c r="F444" i="8"/>
  <c r="E444" i="8"/>
  <c r="F443" i="8"/>
  <c r="E443" i="8"/>
  <c r="F442" i="8"/>
  <c r="E442" i="8"/>
  <c r="F441" i="8"/>
  <c r="E441" i="8"/>
  <c r="F440" i="8"/>
  <c r="E440" i="8"/>
  <c r="F439" i="8"/>
  <c r="E439" i="8"/>
  <c r="F438" i="8"/>
  <c r="E438" i="8"/>
  <c r="F437" i="8"/>
  <c r="E437" i="8"/>
  <c r="F436" i="8"/>
  <c r="E436" i="8"/>
  <c r="F435" i="8"/>
  <c r="E435" i="8"/>
  <c r="F434" i="8"/>
  <c r="E434" i="8"/>
  <c r="F433" i="8"/>
  <c r="E433" i="8"/>
  <c r="F432" i="8"/>
  <c r="E432" i="8"/>
  <c r="F431" i="8"/>
  <c r="E431" i="8"/>
  <c r="F430" i="8"/>
  <c r="E430" i="8"/>
  <c r="F429" i="8"/>
  <c r="E429" i="8"/>
  <c r="F428" i="8"/>
  <c r="E428" i="8"/>
  <c r="F427" i="8"/>
  <c r="E427" i="8"/>
  <c r="F426" i="8"/>
  <c r="E426" i="8"/>
  <c r="F425" i="8"/>
  <c r="E425" i="8"/>
  <c r="F424" i="8"/>
  <c r="E424" i="8"/>
  <c r="F423" i="8"/>
  <c r="E423" i="8"/>
  <c r="F422" i="8"/>
  <c r="E422" i="8"/>
  <c r="F421" i="8"/>
  <c r="E421" i="8"/>
  <c r="F420" i="8"/>
  <c r="E420" i="8"/>
  <c r="F419" i="8"/>
  <c r="E419" i="8"/>
  <c r="F418" i="8"/>
  <c r="E418" i="8"/>
  <c r="F417" i="8"/>
  <c r="E417" i="8"/>
  <c r="F416" i="8"/>
  <c r="E416" i="8"/>
  <c r="F415" i="8"/>
  <c r="E415" i="8"/>
  <c r="F414" i="8"/>
  <c r="E414" i="8"/>
  <c r="F413" i="8"/>
  <c r="E413" i="8"/>
  <c r="F412" i="8"/>
  <c r="E412" i="8"/>
  <c r="F411" i="8"/>
  <c r="E411" i="8"/>
  <c r="F410" i="8"/>
  <c r="E410" i="8"/>
  <c r="F409" i="8"/>
  <c r="E409" i="8"/>
  <c r="F408" i="8"/>
  <c r="E408" i="8"/>
  <c r="F407" i="8"/>
  <c r="E407" i="8"/>
  <c r="F406" i="8"/>
  <c r="E406" i="8"/>
  <c r="F405" i="8"/>
  <c r="E405" i="8"/>
  <c r="F404" i="8"/>
  <c r="E404" i="8"/>
  <c r="F403" i="8"/>
  <c r="E403" i="8"/>
  <c r="F402" i="8"/>
  <c r="E402" i="8"/>
  <c r="F401" i="8"/>
  <c r="E401" i="8"/>
  <c r="F400" i="8"/>
  <c r="E400" i="8"/>
  <c r="F399" i="8"/>
  <c r="E399" i="8"/>
  <c r="F398" i="8"/>
  <c r="E398" i="8"/>
  <c r="F397" i="8"/>
  <c r="E397" i="8"/>
  <c r="F396" i="8"/>
  <c r="E396" i="8"/>
  <c r="F395" i="8"/>
  <c r="E395" i="8"/>
  <c r="F394" i="8"/>
  <c r="E394" i="8"/>
  <c r="F393" i="8"/>
  <c r="E393" i="8"/>
  <c r="F392" i="8"/>
  <c r="E392" i="8"/>
  <c r="F391" i="8"/>
  <c r="E391" i="8"/>
  <c r="F390" i="8"/>
  <c r="E390" i="8"/>
  <c r="F389" i="8"/>
  <c r="E389" i="8"/>
  <c r="F388" i="8"/>
  <c r="E388" i="8"/>
  <c r="F387" i="8"/>
  <c r="E387" i="8"/>
  <c r="F386" i="8"/>
  <c r="E386" i="8"/>
  <c r="F385" i="8"/>
  <c r="E385" i="8"/>
  <c r="F384" i="8"/>
  <c r="E384" i="8"/>
  <c r="F383" i="8"/>
  <c r="E383" i="8"/>
  <c r="F382" i="8"/>
  <c r="E382" i="8"/>
  <c r="F381" i="8"/>
  <c r="E381" i="8"/>
  <c r="F380" i="8"/>
  <c r="E380" i="8"/>
  <c r="F379" i="8"/>
  <c r="E379" i="8"/>
  <c r="F378" i="8"/>
  <c r="E378" i="8"/>
  <c r="F377" i="8"/>
  <c r="E377" i="8"/>
  <c r="F376" i="8"/>
  <c r="E376" i="8"/>
  <c r="F375" i="8"/>
  <c r="E375" i="8"/>
  <c r="F374" i="8"/>
  <c r="E374" i="8"/>
  <c r="F373" i="8"/>
  <c r="E373" i="8"/>
  <c r="F372" i="8"/>
  <c r="E372" i="8"/>
  <c r="F371" i="8"/>
  <c r="E371" i="8"/>
  <c r="F370" i="8"/>
  <c r="E370" i="8"/>
  <c r="F369" i="8"/>
  <c r="E369" i="8"/>
  <c r="F368" i="8"/>
  <c r="E368" i="8"/>
  <c r="F367" i="8"/>
  <c r="E367" i="8"/>
  <c r="F366" i="8"/>
  <c r="E366" i="8"/>
  <c r="F365" i="8"/>
  <c r="E365" i="8"/>
  <c r="F364" i="8"/>
  <c r="E364" i="8"/>
  <c r="F363" i="8"/>
  <c r="E363" i="8"/>
  <c r="F362" i="8"/>
  <c r="E362" i="8"/>
  <c r="F361" i="8"/>
  <c r="E361" i="8"/>
  <c r="F360" i="8"/>
  <c r="E360" i="8"/>
  <c r="F359" i="8"/>
  <c r="E359" i="8"/>
  <c r="F358" i="8"/>
  <c r="E358" i="8"/>
  <c r="F357" i="8"/>
  <c r="E357" i="8"/>
  <c r="F356" i="8"/>
  <c r="E356" i="8"/>
  <c r="F355" i="8"/>
  <c r="E355" i="8"/>
  <c r="F354" i="8"/>
  <c r="E354" i="8"/>
  <c r="F353" i="8"/>
  <c r="E353" i="8"/>
  <c r="F352" i="8"/>
  <c r="E352" i="8"/>
  <c r="F351" i="8"/>
  <c r="E351" i="8"/>
  <c r="F350" i="8"/>
  <c r="E350" i="8"/>
  <c r="F349" i="8"/>
  <c r="E349" i="8"/>
  <c r="F348" i="8"/>
  <c r="E348" i="8"/>
  <c r="F347" i="8"/>
  <c r="E347" i="8"/>
  <c r="F346" i="8"/>
  <c r="E346" i="8"/>
  <c r="F345" i="8"/>
  <c r="E345" i="8"/>
  <c r="F344" i="8"/>
  <c r="E344" i="8"/>
  <c r="F343" i="8"/>
  <c r="E343" i="8"/>
  <c r="F342" i="8"/>
  <c r="E342" i="8"/>
  <c r="F341" i="8"/>
  <c r="E341" i="8"/>
  <c r="F340" i="8"/>
  <c r="E340" i="8"/>
  <c r="F339" i="8"/>
  <c r="E339" i="8"/>
  <c r="F338" i="8"/>
  <c r="E338" i="8"/>
  <c r="F337" i="8"/>
  <c r="E337" i="8"/>
  <c r="F336" i="8"/>
  <c r="E336" i="8"/>
  <c r="F335" i="8"/>
  <c r="E335" i="8"/>
  <c r="F334" i="8"/>
  <c r="E334" i="8"/>
  <c r="F333" i="8"/>
  <c r="E333" i="8"/>
  <c r="F332" i="8"/>
  <c r="E332" i="8"/>
  <c r="F331" i="8"/>
  <c r="E331" i="8"/>
  <c r="F330" i="8"/>
  <c r="E330" i="8"/>
  <c r="F329" i="8"/>
  <c r="E329" i="8"/>
  <c r="F328" i="8"/>
  <c r="E328" i="8"/>
  <c r="F327" i="8"/>
  <c r="E327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0" i="8"/>
  <c r="E320" i="8"/>
  <c r="F319" i="8"/>
  <c r="E319" i="8"/>
  <c r="F318" i="8"/>
  <c r="E318" i="8"/>
  <c r="F317" i="8"/>
  <c r="E317" i="8"/>
  <c r="F316" i="8"/>
  <c r="E316" i="8"/>
  <c r="F315" i="8"/>
  <c r="E315" i="8"/>
  <c r="F314" i="8"/>
  <c r="E314" i="8"/>
  <c r="F313" i="8"/>
  <c r="E313" i="8"/>
  <c r="F312" i="8"/>
  <c r="E312" i="8"/>
  <c r="F311" i="8"/>
  <c r="E311" i="8"/>
  <c r="F310" i="8"/>
  <c r="E310" i="8"/>
  <c r="F309" i="8"/>
  <c r="E309" i="8"/>
  <c r="F308" i="8"/>
  <c r="E308" i="8"/>
  <c r="F307" i="8"/>
  <c r="E307" i="8"/>
  <c r="F306" i="8"/>
  <c r="E306" i="8"/>
  <c r="F305" i="8"/>
  <c r="E305" i="8"/>
  <c r="F304" i="8"/>
  <c r="E304" i="8"/>
  <c r="F303" i="8"/>
  <c r="E303" i="8"/>
  <c r="F302" i="8"/>
  <c r="E302" i="8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I5" i="8" l="1"/>
  <c r="N5" i="8"/>
  <c r="O4" i="8"/>
  <c r="P4" i="8" s="1"/>
  <c r="J5" i="8"/>
  <c r="R5" i="8"/>
  <c r="S5" i="8"/>
  <c r="V5" i="8"/>
  <c r="W5" i="8" s="1"/>
  <c r="U5" i="8" s="1"/>
  <c r="T5" i="8" s="1"/>
  <c r="S9" i="8"/>
  <c r="R9" i="8"/>
  <c r="V9" i="8"/>
  <c r="W9" i="8" s="1"/>
  <c r="U9" i="8" s="1"/>
  <c r="T9" i="8" s="1"/>
  <c r="S25" i="8"/>
  <c r="R25" i="8"/>
  <c r="V25" i="8"/>
  <c r="W25" i="8" s="1"/>
  <c r="U25" i="8" s="1"/>
  <c r="T25" i="8" s="1"/>
  <c r="S29" i="8"/>
  <c r="R29" i="8"/>
  <c r="V29" i="8"/>
  <c r="W29" i="8" s="1"/>
  <c r="U29" i="8" s="1"/>
  <c r="T29" i="8" s="1"/>
  <c r="S41" i="8"/>
  <c r="R41" i="8"/>
  <c r="V41" i="8"/>
  <c r="W41" i="8" s="1"/>
  <c r="U41" i="8" s="1"/>
  <c r="T41" i="8" s="1"/>
  <c r="S53" i="8"/>
  <c r="R53" i="8"/>
  <c r="V53" i="8"/>
  <c r="W53" i="8" s="1"/>
  <c r="U53" i="8" s="1"/>
  <c r="T53" i="8" s="1"/>
  <c r="S73" i="8"/>
  <c r="R73" i="8"/>
  <c r="V73" i="8"/>
  <c r="W73" i="8" s="1"/>
  <c r="U73" i="8" s="1"/>
  <c r="T73" i="8" s="1"/>
  <c r="S77" i="8"/>
  <c r="R77" i="8"/>
  <c r="V77" i="8"/>
  <c r="W77" i="8" s="1"/>
  <c r="U77" i="8" s="1"/>
  <c r="T77" i="8" s="1"/>
  <c r="S93" i="8"/>
  <c r="R93" i="8"/>
  <c r="V93" i="8"/>
  <c r="W93" i="8" s="1"/>
  <c r="U93" i="8" s="1"/>
  <c r="T93" i="8" s="1"/>
  <c r="S97" i="8"/>
  <c r="R97" i="8"/>
  <c r="V97" i="8"/>
  <c r="W97" i="8" s="1"/>
  <c r="U97" i="8" s="1"/>
  <c r="T97" i="8" s="1"/>
  <c r="S109" i="8"/>
  <c r="R109" i="8"/>
  <c r="V109" i="8"/>
  <c r="W109" i="8" s="1"/>
  <c r="U109" i="8" s="1"/>
  <c r="T109" i="8" s="1"/>
  <c r="S129" i="8"/>
  <c r="R129" i="8"/>
  <c r="V129" i="8"/>
  <c r="W129" i="8" s="1"/>
  <c r="U129" i="8" s="1"/>
  <c r="T129" i="8" s="1"/>
  <c r="S28" i="8"/>
  <c r="R28" i="8"/>
  <c r="V28" i="8"/>
  <c r="W28" i="8" s="1"/>
  <c r="U28" i="8" s="1"/>
  <c r="T28" i="8" s="1"/>
  <c r="S32" i="8"/>
  <c r="R32" i="8"/>
  <c r="V32" i="8"/>
  <c r="W32" i="8" s="1"/>
  <c r="U32" i="8" s="1"/>
  <c r="T32" i="8" s="1"/>
  <c r="S36" i="8"/>
  <c r="R36" i="8"/>
  <c r="V36" i="8"/>
  <c r="W36" i="8" s="1"/>
  <c r="U36" i="8" s="1"/>
  <c r="T36" i="8" s="1"/>
  <c r="S40" i="8"/>
  <c r="R40" i="8"/>
  <c r="V40" i="8"/>
  <c r="W40" i="8" s="1"/>
  <c r="U40" i="8" s="1"/>
  <c r="T40" i="8" s="1"/>
  <c r="S44" i="8"/>
  <c r="R44" i="8"/>
  <c r="V44" i="8"/>
  <c r="W44" i="8" s="1"/>
  <c r="U44" i="8" s="1"/>
  <c r="T44" i="8" s="1"/>
  <c r="S48" i="8"/>
  <c r="R48" i="8"/>
  <c r="V48" i="8"/>
  <c r="W48" i="8" s="1"/>
  <c r="U48" i="8" s="1"/>
  <c r="T48" i="8" s="1"/>
  <c r="S52" i="8"/>
  <c r="R52" i="8"/>
  <c r="V52" i="8"/>
  <c r="W52" i="8" s="1"/>
  <c r="U52" i="8" s="1"/>
  <c r="T52" i="8" s="1"/>
  <c r="S56" i="8"/>
  <c r="R56" i="8"/>
  <c r="V56" i="8"/>
  <c r="W56" i="8" s="1"/>
  <c r="U56" i="8" s="1"/>
  <c r="T56" i="8" s="1"/>
  <c r="S60" i="8"/>
  <c r="R60" i="8"/>
  <c r="V60" i="8"/>
  <c r="W60" i="8" s="1"/>
  <c r="U60" i="8" s="1"/>
  <c r="T60" i="8" s="1"/>
  <c r="S64" i="8"/>
  <c r="R64" i="8"/>
  <c r="V64" i="8"/>
  <c r="W64" i="8" s="1"/>
  <c r="U64" i="8" s="1"/>
  <c r="T64" i="8" s="1"/>
  <c r="S68" i="8"/>
  <c r="R68" i="8"/>
  <c r="V68" i="8"/>
  <c r="W68" i="8" s="1"/>
  <c r="U68" i="8" s="1"/>
  <c r="T68" i="8" s="1"/>
  <c r="S80" i="8"/>
  <c r="R80" i="8"/>
  <c r="V80" i="8"/>
  <c r="W80" i="8" s="1"/>
  <c r="U80" i="8" s="1"/>
  <c r="T80" i="8" s="1"/>
  <c r="S84" i="8"/>
  <c r="R84" i="8"/>
  <c r="V84" i="8"/>
  <c r="W84" i="8" s="1"/>
  <c r="U84" i="8" s="1"/>
  <c r="T84" i="8" s="1"/>
  <c r="S88" i="8"/>
  <c r="R88" i="8"/>
  <c r="V88" i="8"/>
  <c r="W88" i="8" s="1"/>
  <c r="U88" i="8" s="1"/>
  <c r="T88" i="8" s="1"/>
  <c r="S92" i="8"/>
  <c r="R92" i="8"/>
  <c r="V92" i="8"/>
  <c r="W92" i="8" s="1"/>
  <c r="U92" i="8" s="1"/>
  <c r="T92" i="8" s="1"/>
  <c r="S96" i="8"/>
  <c r="R96" i="8"/>
  <c r="V96" i="8"/>
  <c r="W96" i="8" s="1"/>
  <c r="U96" i="8" s="1"/>
  <c r="T96" i="8" s="1"/>
  <c r="S100" i="8"/>
  <c r="R100" i="8"/>
  <c r="V100" i="8"/>
  <c r="W100" i="8" s="1"/>
  <c r="U100" i="8" s="1"/>
  <c r="T100" i="8" s="1"/>
  <c r="S104" i="8"/>
  <c r="R104" i="8"/>
  <c r="V104" i="8"/>
  <c r="W104" i="8" s="1"/>
  <c r="U104" i="8" s="1"/>
  <c r="T104" i="8" s="1"/>
  <c r="S108" i="8"/>
  <c r="R108" i="8"/>
  <c r="V108" i="8"/>
  <c r="W108" i="8" s="1"/>
  <c r="U108" i="8" s="1"/>
  <c r="T108" i="8" s="1"/>
  <c r="S112" i="8"/>
  <c r="R112" i="8"/>
  <c r="V112" i="8"/>
  <c r="W112" i="8" s="1"/>
  <c r="U112" i="8" s="1"/>
  <c r="T112" i="8" s="1"/>
  <c r="S140" i="8"/>
  <c r="R140" i="8"/>
  <c r="V140" i="8"/>
  <c r="W140" i="8" s="1"/>
  <c r="U140" i="8" s="1"/>
  <c r="T140" i="8" s="1"/>
  <c r="S144" i="8"/>
  <c r="R144" i="8"/>
  <c r="V144" i="8"/>
  <c r="W144" i="8" s="1"/>
  <c r="U144" i="8" s="1"/>
  <c r="T144" i="8" s="1"/>
  <c r="S164" i="8"/>
  <c r="R164" i="8"/>
  <c r="V164" i="8"/>
  <c r="W164" i="8" s="1"/>
  <c r="U164" i="8" s="1"/>
  <c r="T164" i="8" s="1"/>
  <c r="S168" i="8"/>
  <c r="R168" i="8"/>
  <c r="V168" i="8"/>
  <c r="W168" i="8" s="1"/>
  <c r="U168" i="8" s="1"/>
  <c r="T168" i="8" s="1"/>
  <c r="S180" i="8"/>
  <c r="R180" i="8"/>
  <c r="V180" i="8"/>
  <c r="W180" i="8" s="1"/>
  <c r="U180" i="8" s="1"/>
  <c r="T180" i="8" s="1"/>
  <c r="S184" i="8"/>
  <c r="R184" i="8"/>
  <c r="V184" i="8"/>
  <c r="W184" i="8" s="1"/>
  <c r="U184" i="8" s="1"/>
  <c r="T184" i="8" s="1"/>
  <c r="S188" i="8"/>
  <c r="R188" i="8"/>
  <c r="V188" i="8"/>
  <c r="W188" i="8" s="1"/>
  <c r="U188" i="8" s="1"/>
  <c r="T188" i="8" s="1"/>
  <c r="S192" i="8"/>
  <c r="R192" i="8"/>
  <c r="V192" i="8"/>
  <c r="W192" i="8" s="1"/>
  <c r="U192" i="8" s="1"/>
  <c r="T192" i="8" s="1"/>
  <c r="S212" i="8"/>
  <c r="R212" i="8"/>
  <c r="V212" i="8"/>
  <c r="W212" i="8" s="1"/>
  <c r="U212" i="8" s="1"/>
  <c r="T212" i="8" s="1"/>
  <c r="S216" i="8"/>
  <c r="R216" i="8"/>
  <c r="V216" i="8"/>
  <c r="W216" i="8" s="1"/>
  <c r="U216" i="8" s="1"/>
  <c r="T216" i="8" s="1"/>
  <c r="S220" i="8"/>
  <c r="R220" i="8"/>
  <c r="V220" i="8"/>
  <c r="W220" i="8" s="1"/>
  <c r="U220" i="8" s="1"/>
  <c r="T220" i="8" s="1"/>
  <c r="S232" i="8"/>
  <c r="R232" i="8"/>
  <c r="V232" i="8"/>
  <c r="W232" i="8" s="1"/>
  <c r="U232" i="8" s="1"/>
  <c r="T232" i="8" s="1"/>
  <c r="S244" i="8"/>
  <c r="R244" i="8"/>
  <c r="V244" i="8"/>
  <c r="W244" i="8" s="1"/>
  <c r="U244" i="8" s="1"/>
  <c r="T244" i="8" s="1"/>
  <c r="S256" i="8"/>
  <c r="R256" i="8"/>
  <c r="V256" i="8"/>
  <c r="W256" i="8" s="1"/>
  <c r="U256" i="8" s="1"/>
  <c r="T256" i="8" s="1"/>
  <c r="S260" i="8"/>
  <c r="R260" i="8"/>
  <c r="V260" i="8"/>
  <c r="W260" i="8" s="1"/>
  <c r="U260" i="8" s="1"/>
  <c r="T260" i="8" s="1"/>
  <c r="S272" i="8"/>
  <c r="R272" i="8"/>
  <c r="V272" i="8"/>
  <c r="W272" i="8" s="1"/>
  <c r="U272" i="8" s="1"/>
  <c r="T272" i="8" s="1"/>
  <c r="S284" i="8"/>
  <c r="R284" i="8"/>
  <c r="V284" i="8"/>
  <c r="W284" i="8" s="1"/>
  <c r="U284" i="8" s="1"/>
  <c r="T284" i="8" s="1"/>
  <c r="S288" i="8"/>
  <c r="R288" i="8"/>
  <c r="V288" i="8"/>
  <c r="W288" i="8" s="1"/>
  <c r="U288" i="8" s="1"/>
  <c r="T288" i="8" s="1"/>
  <c r="S292" i="8"/>
  <c r="R292" i="8"/>
  <c r="V292" i="8"/>
  <c r="W292" i="8" s="1"/>
  <c r="U292" i="8" s="1"/>
  <c r="T292" i="8" s="1"/>
  <c r="S296" i="8"/>
  <c r="R296" i="8"/>
  <c r="V296" i="8"/>
  <c r="W296" i="8" s="1"/>
  <c r="U296" i="8" s="1"/>
  <c r="T296" i="8" s="1"/>
  <c r="S324" i="8"/>
  <c r="R324" i="8"/>
  <c r="V324" i="8"/>
  <c r="W324" i="8" s="1"/>
  <c r="U324" i="8" s="1"/>
  <c r="T324" i="8" s="1"/>
  <c r="S328" i="8"/>
  <c r="R328" i="8"/>
  <c r="V328" i="8"/>
  <c r="W328" i="8" s="1"/>
  <c r="U328" i="8" s="1"/>
  <c r="T328" i="8" s="1"/>
  <c r="S4" i="8"/>
  <c r="R4" i="8"/>
  <c r="S7" i="8"/>
  <c r="R7" i="8"/>
  <c r="V7" i="8"/>
  <c r="W7" i="8" s="1"/>
  <c r="U7" i="8" s="1"/>
  <c r="T7" i="8" s="1"/>
  <c r="S11" i="8"/>
  <c r="R11" i="8"/>
  <c r="V11" i="8"/>
  <c r="W11" i="8" s="1"/>
  <c r="U11" i="8" s="1"/>
  <c r="T11" i="8" s="1"/>
  <c r="S19" i="8"/>
  <c r="R19" i="8"/>
  <c r="V19" i="8"/>
  <c r="W19" i="8" s="1"/>
  <c r="U19" i="8" s="1"/>
  <c r="T19" i="8" s="1"/>
  <c r="S23" i="8"/>
  <c r="R23" i="8"/>
  <c r="V23" i="8"/>
  <c r="W23" i="8" s="1"/>
  <c r="U23" i="8" s="1"/>
  <c r="T23" i="8" s="1"/>
  <c r="S31" i="8"/>
  <c r="R31" i="8"/>
  <c r="V31" i="8"/>
  <c r="W31" i="8" s="1"/>
  <c r="U31" i="8" s="1"/>
  <c r="T31" i="8" s="1"/>
  <c r="S35" i="8"/>
  <c r="R35" i="8"/>
  <c r="V35" i="8"/>
  <c r="W35" i="8" s="1"/>
  <c r="U35" i="8" s="1"/>
  <c r="T35" i="8" s="1"/>
  <c r="S39" i="8"/>
  <c r="R39" i="8"/>
  <c r="V39" i="8"/>
  <c r="W39" i="8" s="1"/>
  <c r="U39" i="8" s="1"/>
  <c r="T39" i="8" s="1"/>
  <c r="S47" i="8"/>
  <c r="R47" i="8"/>
  <c r="V47" i="8"/>
  <c r="W47" i="8" s="1"/>
  <c r="U47" i="8" s="1"/>
  <c r="T47" i="8" s="1"/>
  <c r="S51" i="8"/>
  <c r="R51" i="8"/>
  <c r="V51" i="8"/>
  <c r="W51" i="8" s="1"/>
  <c r="U51" i="8" s="1"/>
  <c r="T51" i="8" s="1"/>
  <c r="S59" i="8"/>
  <c r="R59" i="8"/>
  <c r="V59" i="8"/>
  <c r="W59" i="8" s="1"/>
  <c r="U59" i="8" s="1"/>
  <c r="T59" i="8" s="1"/>
  <c r="S67" i="8"/>
  <c r="R67" i="8"/>
  <c r="V67" i="8"/>
  <c r="W67" i="8" s="1"/>
  <c r="U67" i="8" s="1"/>
  <c r="T67" i="8" s="1"/>
  <c r="S75" i="8"/>
  <c r="R75" i="8"/>
  <c r="V75" i="8"/>
  <c r="W75" i="8" s="1"/>
  <c r="U75" i="8" s="1"/>
  <c r="T75" i="8" s="1"/>
  <c r="S83" i="8"/>
  <c r="R83" i="8"/>
  <c r="V83" i="8"/>
  <c r="W83" i="8" s="1"/>
  <c r="U83" i="8" s="1"/>
  <c r="T83" i="8" s="1"/>
  <c r="S87" i="8"/>
  <c r="R87" i="8"/>
  <c r="V87" i="8"/>
  <c r="W87" i="8" s="1"/>
  <c r="U87" i="8" s="1"/>
  <c r="T87" i="8" s="1"/>
  <c r="S99" i="8"/>
  <c r="R99" i="8"/>
  <c r="V99" i="8"/>
  <c r="W99" i="8" s="1"/>
  <c r="U99" i="8" s="1"/>
  <c r="T99" i="8" s="1"/>
  <c r="S107" i="8"/>
  <c r="R107" i="8"/>
  <c r="V107" i="8"/>
  <c r="W107" i="8" s="1"/>
  <c r="U107" i="8" s="1"/>
  <c r="T107" i="8" s="1"/>
  <c r="S111" i="8"/>
  <c r="R111" i="8"/>
  <c r="V111" i="8"/>
  <c r="W111" i="8" s="1"/>
  <c r="U111" i="8" s="1"/>
  <c r="T111" i="8" s="1"/>
  <c r="S119" i="8"/>
  <c r="R119" i="8"/>
  <c r="V119" i="8"/>
  <c r="W119" i="8" s="1"/>
  <c r="U119" i="8" s="1"/>
  <c r="T119" i="8" s="1"/>
  <c r="S123" i="8"/>
  <c r="R123" i="8"/>
  <c r="V123" i="8"/>
  <c r="W123" i="8" s="1"/>
  <c r="U123" i="8" s="1"/>
  <c r="T123" i="8" s="1"/>
  <c r="S131" i="8"/>
  <c r="R131" i="8"/>
  <c r="V131" i="8"/>
  <c r="W131" i="8" s="1"/>
  <c r="U131" i="8" s="1"/>
  <c r="T131" i="8" s="1"/>
  <c r="S139" i="8"/>
  <c r="R139" i="8"/>
  <c r="V139" i="8"/>
  <c r="W139" i="8" s="1"/>
  <c r="U139" i="8" s="1"/>
  <c r="T139" i="8" s="1"/>
  <c r="S147" i="8"/>
  <c r="R147" i="8"/>
  <c r="V147" i="8"/>
  <c r="W147" i="8" s="1"/>
  <c r="U147" i="8" s="1"/>
  <c r="T147" i="8" s="1"/>
  <c r="S155" i="8"/>
  <c r="R155" i="8"/>
  <c r="V155" i="8"/>
  <c r="W155" i="8" s="1"/>
  <c r="U155" i="8" s="1"/>
  <c r="T155" i="8" s="1"/>
  <c r="S163" i="8"/>
  <c r="R163" i="8"/>
  <c r="V163" i="8"/>
  <c r="W163" i="8" s="1"/>
  <c r="U163" i="8" s="1"/>
  <c r="T163" i="8" s="1"/>
  <c r="S167" i="8"/>
  <c r="R167" i="8"/>
  <c r="V167" i="8"/>
  <c r="W167" i="8" s="1"/>
  <c r="U167" i="8" s="1"/>
  <c r="T167" i="8" s="1"/>
  <c r="S175" i="8"/>
  <c r="R175" i="8"/>
  <c r="V175" i="8"/>
  <c r="W175" i="8" s="1"/>
  <c r="U175" i="8" s="1"/>
  <c r="T175" i="8" s="1"/>
  <c r="S183" i="8"/>
  <c r="R183" i="8"/>
  <c r="V183" i="8"/>
  <c r="W183" i="8" s="1"/>
  <c r="U183" i="8" s="1"/>
  <c r="T183" i="8" s="1"/>
  <c r="S191" i="8"/>
  <c r="R191" i="8"/>
  <c r="V191" i="8"/>
  <c r="W191" i="8" s="1"/>
  <c r="U191" i="8" s="1"/>
  <c r="T191" i="8" s="1"/>
  <c r="S199" i="8"/>
  <c r="R199" i="8"/>
  <c r="V199" i="8"/>
  <c r="W199" i="8" s="1"/>
  <c r="U199" i="8" s="1"/>
  <c r="T199" i="8" s="1"/>
  <c r="S207" i="8"/>
  <c r="R207" i="8"/>
  <c r="V207" i="8"/>
  <c r="W207" i="8" s="1"/>
  <c r="U207" i="8" s="1"/>
  <c r="T207" i="8" s="1"/>
  <c r="S215" i="8"/>
  <c r="R215" i="8"/>
  <c r="V215" i="8"/>
  <c r="W215" i="8" s="1"/>
  <c r="U215" i="8" s="1"/>
  <c r="T215" i="8" s="1"/>
  <c r="S223" i="8"/>
  <c r="R223" i="8"/>
  <c r="V223" i="8"/>
  <c r="W223" i="8" s="1"/>
  <c r="U223" i="8" s="1"/>
  <c r="T223" i="8" s="1"/>
  <c r="S231" i="8"/>
  <c r="R231" i="8"/>
  <c r="V231" i="8"/>
  <c r="W231" i="8" s="1"/>
  <c r="U231" i="8" s="1"/>
  <c r="T231" i="8" s="1"/>
  <c r="S239" i="8"/>
  <c r="R239" i="8"/>
  <c r="V239" i="8"/>
  <c r="W239" i="8" s="1"/>
  <c r="U239" i="8" s="1"/>
  <c r="T239" i="8" s="1"/>
  <c r="S247" i="8"/>
  <c r="R247" i="8"/>
  <c r="V247" i="8"/>
  <c r="W247" i="8" s="1"/>
  <c r="U247" i="8" s="1"/>
  <c r="T247" i="8" s="1"/>
  <c r="S255" i="8"/>
  <c r="R255" i="8"/>
  <c r="V255" i="8"/>
  <c r="W255" i="8" s="1"/>
  <c r="U255" i="8" s="1"/>
  <c r="T255" i="8" s="1"/>
  <c r="S263" i="8"/>
  <c r="R263" i="8"/>
  <c r="V263" i="8"/>
  <c r="W263" i="8" s="1"/>
  <c r="U263" i="8" s="1"/>
  <c r="T263" i="8" s="1"/>
  <c r="S267" i="8"/>
  <c r="R267" i="8"/>
  <c r="V267" i="8"/>
  <c r="W267" i="8" s="1"/>
  <c r="U267" i="8" s="1"/>
  <c r="T267" i="8" s="1"/>
  <c r="S275" i="8"/>
  <c r="R275" i="8"/>
  <c r="V275" i="8"/>
  <c r="W275" i="8" s="1"/>
  <c r="U275" i="8" s="1"/>
  <c r="T275" i="8" s="1"/>
  <c r="S283" i="8"/>
  <c r="R283" i="8"/>
  <c r="V283" i="8"/>
  <c r="W283" i="8" s="1"/>
  <c r="U283" i="8" s="1"/>
  <c r="T283" i="8" s="1"/>
  <c r="S291" i="8"/>
  <c r="R291" i="8"/>
  <c r="V291" i="8"/>
  <c r="W291" i="8" s="1"/>
  <c r="U291" i="8" s="1"/>
  <c r="T291" i="8" s="1"/>
  <c r="S299" i="8"/>
  <c r="R299" i="8"/>
  <c r="V299" i="8"/>
  <c r="W299" i="8" s="1"/>
  <c r="U299" i="8" s="1"/>
  <c r="T299" i="8" s="1"/>
  <c r="S307" i="8"/>
  <c r="R307" i="8"/>
  <c r="V307" i="8"/>
  <c r="W307" i="8" s="1"/>
  <c r="U307" i="8" s="1"/>
  <c r="T307" i="8" s="1"/>
  <c r="S315" i="8"/>
  <c r="R315" i="8"/>
  <c r="V315" i="8"/>
  <c r="W315" i="8" s="1"/>
  <c r="U315" i="8" s="1"/>
  <c r="T315" i="8" s="1"/>
  <c r="S323" i="8"/>
  <c r="R323" i="8"/>
  <c r="V323" i="8"/>
  <c r="W323" i="8" s="1"/>
  <c r="U323" i="8" s="1"/>
  <c r="T323" i="8" s="1"/>
  <c r="S331" i="8"/>
  <c r="R331" i="8"/>
  <c r="V331" i="8"/>
  <c r="W331" i="8" s="1"/>
  <c r="U331" i="8" s="1"/>
  <c r="T331" i="8" s="1"/>
  <c r="S339" i="8"/>
  <c r="R339" i="8"/>
  <c r="V339" i="8"/>
  <c r="W339" i="8" s="1"/>
  <c r="U339" i="8" s="1"/>
  <c r="T339" i="8" s="1"/>
  <c r="S347" i="8"/>
  <c r="R347" i="8"/>
  <c r="V347" i="8"/>
  <c r="W347" i="8" s="1"/>
  <c r="U347" i="8" s="1"/>
  <c r="T347" i="8" s="1"/>
  <c r="S351" i="8"/>
  <c r="R351" i="8"/>
  <c r="V351" i="8"/>
  <c r="W351" i="8" s="1"/>
  <c r="U351" i="8" s="1"/>
  <c r="T351" i="8" s="1"/>
  <c r="S355" i="8"/>
  <c r="R355" i="8"/>
  <c r="V355" i="8"/>
  <c r="W355" i="8" s="1"/>
  <c r="U355" i="8" s="1"/>
  <c r="T355" i="8" s="1"/>
  <c r="S6" i="8"/>
  <c r="R6" i="8"/>
  <c r="V6" i="8"/>
  <c r="W6" i="8" s="1"/>
  <c r="U6" i="8" s="1"/>
  <c r="T6" i="8" s="1"/>
  <c r="S10" i="8"/>
  <c r="R10" i="8"/>
  <c r="V10" i="8"/>
  <c r="W10" i="8" s="1"/>
  <c r="U10" i="8" s="1"/>
  <c r="T10" i="8" s="1"/>
  <c r="S14" i="8"/>
  <c r="R14" i="8"/>
  <c r="V14" i="8"/>
  <c r="W14" i="8" s="1"/>
  <c r="U14" i="8" s="1"/>
  <c r="T14" i="8" s="1"/>
  <c r="S18" i="8"/>
  <c r="R18" i="8"/>
  <c r="V18" i="8"/>
  <c r="W18" i="8" s="1"/>
  <c r="U18" i="8" s="1"/>
  <c r="T18" i="8" s="1"/>
  <c r="S22" i="8"/>
  <c r="R22" i="8"/>
  <c r="V22" i="8"/>
  <c r="W22" i="8" s="1"/>
  <c r="U22" i="8" s="1"/>
  <c r="T22" i="8" s="1"/>
  <c r="S26" i="8"/>
  <c r="R26" i="8"/>
  <c r="V26" i="8"/>
  <c r="W26" i="8" s="1"/>
  <c r="U26" i="8" s="1"/>
  <c r="T26" i="8" s="1"/>
  <c r="S30" i="8"/>
  <c r="R30" i="8"/>
  <c r="V30" i="8"/>
  <c r="W30" i="8" s="1"/>
  <c r="U30" i="8" s="1"/>
  <c r="T30" i="8" s="1"/>
  <c r="S34" i="8"/>
  <c r="R34" i="8"/>
  <c r="V34" i="8"/>
  <c r="W34" i="8" s="1"/>
  <c r="U34" i="8" s="1"/>
  <c r="T34" i="8" s="1"/>
  <c r="S38" i="8"/>
  <c r="R38" i="8"/>
  <c r="V38" i="8"/>
  <c r="W38" i="8" s="1"/>
  <c r="U38" i="8" s="1"/>
  <c r="T38" i="8" s="1"/>
  <c r="S42" i="8"/>
  <c r="R42" i="8"/>
  <c r="V42" i="8"/>
  <c r="W42" i="8" s="1"/>
  <c r="U42" i="8" s="1"/>
  <c r="T42" i="8" s="1"/>
  <c r="S46" i="8"/>
  <c r="R46" i="8"/>
  <c r="V46" i="8"/>
  <c r="W46" i="8" s="1"/>
  <c r="U46" i="8" s="1"/>
  <c r="T46" i="8" s="1"/>
  <c r="S50" i="8"/>
  <c r="R50" i="8"/>
  <c r="V50" i="8"/>
  <c r="W50" i="8" s="1"/>
  <c r="U50" i="8" s="1"/>
  <c r="T50" i="8" s="1"/>
  <c r="S54" i="8"/>
  <c r="R54" i="8"/>
  <c r="V54" i="8"/>
  <c r="W54" i="8" s="1"/>
  <c r="U54" i="8" s="1"/>
  <c r="T54" i="8" s="1"/>
  <c r="S58" i="8"/>
  <c r="R58" i="8"/>
  <c r="V58" i="8"/>
  <c r="W58" i="8" s="1"/>
  <c r="U58" i="8" s="1"/>
  <c r="T58" i="8" s="1"/>
  <c r="S62" i="8"/>
  <c r="R62" i="8"/>
  <c r="V62" i="8"/>
  <c r="W62" i="8" s="1"/>
  <c r="U62" i="8" s="1"/>
  <c r="T62" i="8" s="1"/>
  <c r="S66" i="8"/>
  <c r="R66" i="8"/>
  <c r="V66" i="8"/>
  <c r="W66" i="8" s="1"/>
  <c r="U66" i="8" s="1"/>
  <c r="T66" i="8" s="1"/>
  <c r="S70" i="8"/>
  <c r="R70" i="8"/>
  <c r="V70" i="8"/>
  <c r="W70" i="8" s="1"/>
  <c r="U70" i="8" s="1"/>
  <c r="T70" i="8" s="1"/>
  <c r="S74" i="8"/>
  <c r="R74" i="8"/>
  <c r="V74" i="8"/>
  <c r="W74" i="8" s="1"/>
  <c r="U74" i="8" s="1"/>
  <c r="T74" i="8" s="1"/>
  <c r="S78" i="8"/>
  <c r="R78" i="8"/>
  <c r="V78" i="8"/>
  <c r="W78" i="8" s="1"/>
  <c r="U78" i="8" s="1"/>
  <c r="T78" i="8" s="1"/>
  <c r="S82" i="8"/>
  <c r="R82" i="8"/>
  <c r="V82" i="8"/>
  <c r="W82" i="8" s="1"/>
  <c r="U82" i="8" s="1"/>
  <c r="T82" i="8" s="1"/>
  <c r="S86" i="8"/>
  <c r="R86" i="8"/>
  <c r="V86" i="8"/>
  <c r="W86" i="8" s="1"/>
  <c r="U86" i="8" s="1"/>
  <c r="T86" i="8" s="1"/>
  <c r="S90" i="8"/>
  <c r="R90" i="8"/>
  <c r="V90" i="8"/>
  <c r="W90" i="8" s="1"/>
  <c r="U90" i="8" s="1"/>
  <c r="T90" i="8" s="1"/>
  <c r="S94" i="8"/>
  <c r="R94" i="8"/>
  <c r="V94" i="8"/>
  <c r="W94" i="8" s="1"/>
  <c r="U94" i="8" s="1"/>
  <c r="T94" i="8" s="1"/>
  <c r="S98" i="8"/>
  <c r="R98" i="8"/>
  <c r="V98" i="8"/>
  <c r="W98" i="8" s="1"/>
  <c r="U98" i="8" s="1"/>
  <c r="T98" i="8" s="1"/>
  <c r="S102" i="8"/>
  <c r="R102" i="8"/>
  <c r="V102" i="8"/>
  <c r="W102" i="8" s="1"/>
  <c r="U102" i="8" s="1"/>
  <c r="T102" i="8" s="1"/>
  <c r="S106" i="8"/>
  <c r="R106" i="8"/>
  <c r="V106" i="8"/>
  <c r="W106" i="8" s="1"/>
  <c r="U106" i="8" s="1"/>
  <c r="T106" i="8" s="1"/>
  <c r="S110" i="8"/>
  <c r="R110" i="8"/>
  <c r="V110" i="8"/>
  <c r="W110" i="8" s="1"/>
  <c r="U110" i="8" s="1"/>
  <c r="T110" i="8" s="1"/>
  <c r="S114" i="8"/>
  <c r="R114" i="8"/>
  <c r="V114" i="8"/>
  <c r="W114" i="8" s="1"/>
  <c r="U114" i="8" s="1"/>
  <c r="T114" i="8" s="1"/>
  <c r="S118" i="8"/>
  <c r="R118" i="8"/>
  <c r="V118" i="8"/>
  <c r="W118" i="8" s="1"/>
  <c r="U118" i="8" s="1"/>
  <c r="T118" i="8" s="1"/>
  <c r="S122" i="8"/>
  <c r="R122" i="8"/>
  <c r="V122" i="8"/>
  <c r="W122" i="8" s="1"/>
  <c r="U122" i="8" s="1"/>
  <c r="T122" i="8" s="1"/>
  <c r="S126" i="8"/>
  <c r="R126" i="8"/>
  <c r="V126" i="8"/>
  <c r="W126" i="8" s="1"/>
  <c r="U126" i="8" s="1"/>
  <c r="T126" i="8" s="1"/>
  <c r="S130" i="8"/>
  <c r="R130" i="8"/>
  <c r="V130" i="8"/>
  <c r="W130" i="8" s="1"/>
  <c r="U130" i="8" s="1"/>
  <c r="T130" i="8" s="1"/>
  <c r="S134" i="8"/>
  <c r="R134" i="8"/>
  <c r="V134" i="8"/>
  <c r="W134" i="8" s="1"/>
  <c r="U134" i="8" s="1"/>
  <c r="T134" i="8" s="1"/>
  <c r="S138" i="8"/>
  <c r="R138" i="8"/>
  <c r="V138" i="8"/>
  <c r="W138" i="8" s="1"/>
  <c r="U138" i="8" s="1"/>
  <c r="T138" i="8" s="1"/>
  <c r="S142" i="8"/>
  <c r="R142" i="8"/>
  <c r="V142" i="8"/>
  <c r="W142" i="8" s="1"/>
  <c r="U142" i="8" s="1"/>
  <c r="T142" i="8" s="1"/>
  <c r="S146" i="8"/>
  <c r="R146" i="8"/>
  <c r="V146" i="8"/>
  <c r="W146" i="8" s="1"/>
  <c r="U146" i="8" s="1"/>
  <c r="T146" i="8" s="1"/>
  <c r="S150" i="8"/>
  <c r="R150" i="8"/>
  <c r="V150" i="8"/>
  <c r="W150" i="8" s="1"/>
  <c r="U150" i="8" s="1"/>
  <c r="T150" i="8" s="1"/>
  <c r="S154" i="8"/>
  <c r="R154" i="8"/>
  <c r="V154" i="8"/>
  <c r="W154" i="8" s="1"/>
  <c r="U154" i="8" s="1"/>
  <c r="T154" i="8" s="1"/>
  <c r="S158" i="8"/>
  <c r="R158" i="8"/>
  <c r="V158" i="8"/>
  <c r="W158" i="8" s="1"/>
  <c r="U158" i="8" s="1"/>
  <c r="T158" i="8" s="1"/>
  <c r="S162" i="8"/>
  <c r="R162" i="8"/>
  <c r="V162" i="8"/>
  <c r="W162" i="8" s="1"/>
  <c r="U162" i="8" s="1"/>
  <c r="T162" i="8" s="1"/>
  <c r="S166" i="8"/>
  <c r="R166" i="8"/>
  <c r="V166" i="8"/>
  <c r="W166" i="8" s="1"/>
  <c r="U166" i="8" s="1"/>
  <c r="T166" i="8" s="1"/>
  <c r="S170" i="8"/>
  <c r="R170" i="8"/>
  <c r="V170" i="8"/>
  <c r="W170" i="8" s="1"/>
  <c r="U170" i="8" s="1"/>
  <c r="T170" i="8" s="1"/>
  <c r="S174" i="8"/>
  <c r="R174" i="8"/>
  <c r="V174" i="8"/>
  <c r="W174" i="8" s="1"/>
  <c r="U174" i="8" s="1"/>
  <c r="T174" i="8" s="1"/>
  <c r="S178" i="8"/>
  <c r="R178" i="8"/>
  <c r="V178" i="8"/>
  <c r="W178" i="8" s="1"/>
  <c r="U178" i="8" s="1"/>
  <c r="T178" i="8" s="1"/>
  <c r="S182" i="8"/>
  <c r="R182" i="8"/>
  <c r="V182" i="8"/>
  <c r="W182" i="8" s="1"/>
  <c r="U182" i="8" s="1"/>
  <c r="T182" i="8" s="1"/>
  <c r="S186" i="8"/>
  <c r="R186" i="8"/>
  <c r="V186" i="8"/>
  <c r="W186" i="8" s="1"/>
  <c r="U186" i="8" s="1"/>
  <c r="T186" i="8" s="1"/>
  <c r="S190" i="8"/>
  <c r="R190" i="8"/>
  <c r="V190" i="8"/>
  <c r="W190" i="8" s="1"/>
  <c r="U190" i="8" s="1"/>
  <c r="T190" i="8" s="1"/>
  <c r="S194" i="8"/>
  <c r="R194" i="8"/>
  <c r="V194" i="8"/>
  <c r="W194" i="8" s="1"/>
  <c r="U194" i="8" s="1"/>
  <c r="T194" i="8" s="1"/>
  <c r="S198" i="8"/>
  <c r="R198" i="8"/>
  <c r="V198" i="8"/>
  <c r="W198" i="8" s="1"/>
  <c r="U198" i="8" s="1"/>
  <c r="T198" i="8" s="1"/>
  <c r="S202" i="8"/>
  <c r="R202" i="8"/>
  <c r="V202" i="8"/>
  <c r="W202" i="8" s="1"/>
  <c r="U202" i="8" s="1"/>
  <c r="T202" i="8" s="1"/>
  <c r="S206" i="8"/>
  <c r="R206" i="8"/>
  <c r="V206" i="8"/>
  <c r="W206" i="8" s="1"/>
  <c r="U206" i="8" s="1"/>
  <c r="T206" i="8" s="1"/>
  <c r="S210" i="8"/>
  <c r="R210" i="8"/>
  <c r="V210" i="8"/>
  <c r="W210" i="8" s="1"/>
  <c r="U210" i="8" s="1"/>
  <c r="T210" i="8" s="1"/>
  <c r="S214" i="8"/>
  <c r="R214" i="8"/>
  <c r="V214" i="8"/>
  <c r="W214" i="8" s="1"/>
  <c r="U214" i="8" s="1"/>
  <c r="T214" i="8" s="1"/>
  <c r="S218" i="8"/>
  <c r="R218" i="8"/>
  <c r="V218" i="8"/>
  <c r="W218" i="8" s="1"/>
  <c r="U218" i="8" s="1"/>
  <c r="T218" i="8" s="1"/>
  <c r="S222" i="8"/>
  <c r="R222" i="8"/>
  <c r="V222" i="8"/>
  <c r="W222" i="8" s="1"/>
  <c r="U222" i="8" s="1"/>
  <c r="T222" i="8" s="1"/>
  <c r="S226" i="8"/>
  <c r="R226" i="8"/>
  <c r="V226" i="8"/>
  <c r="W226" i="8" s="1"/>
  <c r="U226" i="8" s="1"/>
  <c r="T226" i="8" s="1"/>
  <c r="S230" i="8"/>
  <c r="R230" i="8"/>
  <c r="V230" i="8"/>
  <c r="W230" i="8" s="1"/>
  <c r="U230" i="8" s="1"/>
  <c r="T230" i="8" s="1"/>
  <c r="S234" i="8"/>
  <c r="R234" i="8"/>
  <c r="V234" i="8"/>
  <c r="W234" i="8" s="1"/>
  <c r="U234" i="8" s="1"/>
  <c r="T234" i="8" s="1"/>
  <c r="S238" i="8"/>
  <c r="R238" i="8"/>
  <c r="V238" i="8"/>
  <c r="W238" i="8" s="1"/>
  <c r="U238" i="8" s="1"/>
  <c r="T238" i="8" s="1"/>
  <c r="S242" i="8"/>
  <c r="R242" i="8"/>
  <c r="V242" i="8"/>
  <c r="W242" i="8" s="1"/>
  <c r="U242" i="8" s="1"/>
  <c r="T242" i="8" s="1"/>
  <c r="S246" i="8"/>
  <c r="R246" i="8"/>
  <c r="V246" i="8"/>
  <c r="W246" i="8" s="1"/>
  <c r="U246" i="8" s="1"/>
  <c r="T246" i="8" s="1"/>
  <c r="S250" i="8"/>
  <c r="R250" i="8"/>
  <c r="V250" i="8"/>
  <c r="W250" i="8" s="1"/>
  <c r="U250" i="8" s="1"/>
  <c r="T250" i="8" s="1"/>
  <c r="S254" i="8"/>
  <c r="R254" i="8"/>
  <c r="V254" i="8"/>
  <c r="W254" i="8" s="1"/>
  <c r="U254" i="8" s="1"/>
  <c r="T254" i="8" s="1"/>
  <c r="S258" i="8"/>
  <c r="R258" i="8"/>
  <c r="V258" i="8"/>
  <c r="W258" i="8" s="1"/>
  <c r="U258" i="8" s="1"/>
  <c r="T258" i="8" s="1"/>
  <c r="S262" i="8"/>
  <c r="R262" i="8"/>
  <c r="V262" i="8"/>
  <c r="W262" i="8" s="1"/>
  <c r="U262" i="8" s="1"/>
  <c r="T262" i="8" s="1"/>
  <c r="S266" i="8"/>
  <c r="R266" i="8"/>
  <c r="V266" i="8"/>
  <c r="W266" i="8" s="1"/>
  <c r="U266" i="8" s="1"/>
  <c r="T266" i="8" s="1"/>
  <c r="S270" i="8"/>
  <c r="R270" i="8"/>
  <c r="V270" i="8"/>
  <c r="W270" i="8" s="1"/>
  <c r="U270" i="8" s="1"/>
  <c r="T270" i="8" s="1"/>
  <c r="S274" i="8"/>
  <c r="R274" i="8"/>
  <c r="V274" i="8"/>
  <c r="W274" i="8" s="1"/>
  <c r="U274" i="8" s="1"/>
  <c r="T274" i="8" s="1"/>
  <c r="S278" i="8"/>
  <c r="R278" i="8"/>
  <c r="V278" i="8"/>
  <c r="W278" i="8" s="1"/>
  <c r="U278" i="8" s="1"/>
  <c r="T278" i="8" s="1"/>
  <c r="S282" i="8"/>
  <c r="R282" i="8"/>
  <c r="V282" i="8"/>
  <c r="W282" i="8" s="1"/>
  <c r="U282" i="8" s="1"/>
  <c r="T282" i="8" s="1"/>
  <c r="S286" i="8"/>
  <c r="R286" i="8"/>
  <c r="V286" i="8"/>
  <c r="W286" i="8" s="1"/>
  <c r="U286" i="8" s="1"/>
  <c r="T286" i="8" s="1"/>
  <c r="S290" i="8"/>
  <c r="R290" i="8"/>
  <c r="V290" i="8"/>
  <c r="W290" i="8" s="1"/>
  <c r="U290" i="8" s="1"/>
  <c r="T290" i="8" s="1"/>
  <c r="S294" i="8"/>
  <c r="R294" i="8"/>
  <c r="V294" i="8"/>
  <c r="W294" i="8" s="1"/>
  <c r="U294" i="8" s="1"/>
  <c r="T294" i="8" s="1"/>
  <c r="S298" i="8"/>
  <c r="R298" i="8"/>
  <c r="V298" i="8"/>
  <c r="W298" i="8" s="1"/>
  <c r="U298" i="8" s="1"/>
  <c r="T298" i="8" s="1"/>
  <c r="S302" i="8"/>
  <c r="R302" i="8"/>
  <c r="V302" i="8"/>
  <c r="W302" i="8" s="1"/>
  <c r="U302" i="8" s="1"/>
  <c r="T302" i="8" s="1"/>
  <c r="S306" i="8"/>
  <c r="R306" i="8"/>
  <c r="V306" i="8"/>
  <c r="W306" i="8" s="1"/>
  <c r="U306" i="8" s="1"/>
  <c r="T306" i="8" s="1"/>
  <c r="S310" i="8"/>
  <c r="R310" i="8"/>
  <c r="V310" i="8"/>
  <c r="W310" i="8" s="1"/>
  <c r="U310" i="8" s="1"/>
  <c r="T310" i="8" s="1"/>
  <c r="S314" i="8"/>
  <c r="R314" i="8"/>
  <c r="V314" i="8"/>
  <c r="W314" i="8" s="1"/>
  <c r="U314" i="8" s="1"/>
  <c r="T314" i="8" s="1"/>
  <c r="S318" i="8"/>
  <c r="R318" i="8"/>
  <c r="V318" i="8"/>
  <c r="W318" i="8" s="1"/>
  <c r="U318" i="8" s="1"/>
  <c r="T318" i="8" s="1"/>
  <c r="S322" i="8"/>
  <c r="R322" i="8"/>
  <c r="V322" i="8"/>
  <c r="W322" i="8" s="1"/>
  <c r="U322" i="8" s="1"/>
  <c r="T322" i="8" s="1"/>
  <c r="S326" i="8"/>
  <c r="R326" i="8"/>
  <c r="V326" i="8"/>
  <c r="W326" i="8" s="1"/>
  <c r="U326" i="8" s="1"/>
  <c r="T326" i="8" s="1"/>
  <c r="S330" i="8"/>
  <c r="R330" i="8"/>
  <c r="V330" i="8"/>
  <c r="W330" i="8" s="1"/>
  <c r="U330" i="8" s="1"/>
  <c r="T330" i="8" s="1"/>
  <c r="S334" i="8"/>
  <c r="R334" i="8"/>
  <c r="V334" i="8"/>
  <c r="W334" i="8" s="1"/>
  <c r="U334" i="8" s="1"/>
  <c r="T334" i="8" s="1"/>
  <c r="S338" i="8"/>
  <c r="R338" i="8"/>
  <c r="V338" i="8"/>
  <c r="W338" i="8" s="1"/>
  <c r="U338" i="8" s="1"/>
  <c r="T338" i="8" s="1"/>
  <c r="S342" i="8"/>
  <c r="R342" i="8"/>
  <c r="V342" i="8"/>
  <c r="W342" i="8" s="1"/>
  <c r="U342" i="8" s="1"/>
  <c r="T342" i="8" s="1"/>
  <c r="S346" i="8"/>
  <c r="R346" i="8"/>
  <c r="V346" i="8"/>
  <c r="W346" i="8" s="1"/>
  <c r="U346" i="8" s="1"/>
  <c r="T346" i="8" s="1"/>
  <c r="S350" i="8"/>
  <c r="R350" i="8"/>
  <c r="V350" i="8"/>
  <c r="W350" i="8" s="1"/>
  <c r="U350" i="8" s="1"/>
  <c r="T350" i="8" s="1"/>
  <c r="S354" i="8"/>
  <c r="R354" i="8"/>
  <c r="V354" i="8"/>
  <c r="W354" i="8" s="1"/>
  <c r="U354" i="8" s="1"/>
  <c r="T354" i="8" s="1"/>
  <c r="S358" i="8"/>
  <c r="R358" i="8"/>
  <c r="V358" i="8"/>
  <c r="W358" i="8" s="1"/>
  <c r="U358" i="8" s="1"/>
  <c r="T358" i="8" s="1"/>
  <c r="S362" i="8"/>
  <c r="R362" i="8"/>
  <c r="V362" i="8"/>
  <c r="W362" i="8" s="1"/>
  <c r="U362" i="8" s="1"/>
  <c r="T362" i="8" s="1"/>
  <c r="S366" i="8"/>
  <c r="R366" i="8"/>
  <c r="V366" i="8"/>
  <c r="W366" i="8" s="1"/>
  <c r="U366" i="8" s="1"/>
  <c r="T366" i="8" s="1"/>
  <c r="S370" i="8"/>
  <c r="R370" i="8"/>
  <c r="V370" i="8"/>
  <c r="W370" i="8" s="1"/>
  <c r="U370" i="8" s="1"/>
  <c r="T370" i="8" s="1"/>
  <c r="S374" i="8"/>
  <c r="R374" i="8"/>
  <c r="V374" i="8"/>
  <c r="W374" i="8" s="1"/>
  <c r="U374" i="8" s="1"/>
  <c r="T374" i="8" s="1"/>
  <c r="S378" i="8"/>
  <c r="R378" i="8"/>
  <c r="V378" i="8"/>
  <c r="W378" i="8" s="1"/>
  <c r="U378" i="8" s="1"/>
  <c r="T378" i="8" s="1"/>
  <c r="S382" i="8"/>
  <c r="R382" i="8"/>
  <c r="V382" i="8"/>
  <c r="W382" i="8" s="1"/>
  <c r="U382" i="8" s="1"/>
  <c r="T382" i="8" s="1"/>
  <c r="S386" i="8"/>
  <c r="R386" i="8"/>
  <c r="V386" i="8"/>
  <c r="W386" i="8" s="1"/>
  <c r="U386" i="8" s="1"/>
  <c r="T386" i="8" s="1"/>
  <c r="S390" i="8"/>
  <c r="R390" i="8"/>
  <c r="V390" i="8"/>
  <c r="W390" i="8" s="1"/>
  <c r="U390" i="8" s="1"/>
  <c r="T390" i="8" s="1"/>
  <c r="S394" i="8"/>
  <c r="R394" i="8"/>
  <c r="V394" i="8"/>
  <c r="W394" i="8" s="1"/>
  <c r="U394" i="8" s="1"/>
  <c r="T394" i="8" s="1"/>
  <c r="S398" i="8"/>
  <c r="R398" i="8"/>
  <c r="V398" i="8"/>
  <c r="W398" i="8" s="1"/>
  <c r="U398" i="8" s="1"/>
  <c r="T398" i="8" s="1"/>
  <c r="S402" i="8"/>
  <c r="R402" i="8"/>
  <c r="V402" i="8"/>
  <c r="W402" i="8" s="1"/>
  <c r="U402" i="8" s="1"/>
  <c r="T402" i="8" s="1"/>
  <c r="S406" i="8"/>
  <c r="R406" i="8"/>
  <c r="V406" i="8"/>
  <c r="W406" i="8" s="1"/>
  <c r="U406" i="8" s="1"/>
  <c r="T406" i="8" s="1"/>
  <c r="S410" i="8"/>
  <c r="R410" i="8"/>
  <c r="V410" i="8"/>
  <c r="W410" i="8" s="1"/>
  <c r="U410" i="8" s="1"/>
  <c r="T410" i="8" s="1"/>
  <c r="S414" i="8"/>
  <c r="R414" i="8"/>
  <c r="V414" i="8"/>
  <c r="W414" i="8" s="1"/>
  <c r="U414" i="8" s="1"/>
  <c r="T414" i="8" s="1"/>
  <c r="S418" i="8"/>
  <c r="R418" i="8"/>
  <c r="V418" i="8"/>
  <c r="W418" i="8" s="1"/>
  <c r="U418" i="8" s="1"/>
  <c r="T418" i="8" s="1"/>
  <c r="S422" i="8"/>
  <c r="R422" i="8"/>
  <c r="V422" i="8"/>
  <c r="W422" i="8" s="1"/>
  <c r="U422" i="8" s="1"/>
  <c r="T422" i="8" s="1"/>
  <c r="S426" i="8"/>
  <c r="R426" i="8"/>
  <c r="V426" i="8"/>
  <c r="W426" i="8" s="1"/>
  <c r="U426" i="8" s="1"/>
  <c r="T426" i="8" s="1"/>
  <c r="S430" i="8"/>
  <c r="R430" i="8"/>
  <c r="V430" i="8"/>
  <c r="W430" i="8" s="1"/>
  <c r="U430" i="8" s="1"/>
  <c r="T430" i="8" s="1"/>
  <c r="S434" i="8"/>
  <c r="R434" i="8"/>
  <c r="V434" i="8"/>
  <c r="W434" i="8" s="1"/>
  <c r="U434" i="8" s="1"/>
  <c r="T434" i="8" s="1"/>
  <c r="S438" i="8"/>
  <c r="R438" i="8"/>
  <c r="V438" i="8"/>
  <c r="W438" i="8" s="1"/>
  <c r="U438" i="8" s="1"/>
  <c r="T438" i="8" s="1"/>
  <c r="S442" i="8"/>
  <c r="R442" i="8"/>
  <c r="V442" i="8"/>
  <c r="W442" i="8" s="1"/>
  <c r="U442" i="8" s="1"/>
  <c r="T442" i="8" s="1"/>
  <c r="S446" i="8"/>
  <c r="R446" i="8"/>
  <c r="V446" i="8"/>
  <c r="W446" i="8" s="1"/>
  <c r="U446" i="8" s="1"/>
  <c r="T446" i="8" s="1"/>
  <c r="S450" i="8"/>
  <c r="R450" i="8"/>
  <c r="V450" i="8"/>
  <c r="W450" i="8" s="1"/>
  <c r="U450" i="8" s="1"/>
  <c r="T450" i="8" s="1"/>
  <c r="S454" i="8"/>
  <c r="R454" i="8"/>
  <c r="V454" i="8"/>
  <c r="W454" i="8" s="1"/>
  <c r="U454" i="8" s="1"/>
  <c r="T454" i="8" s="1"/>
  <c r="S458" i="8"/>
  <c r="R458" i="8"/>
  <c r="V458" i="8"/>
  <c r="W458" i="8" s="1"/>
  <c r="U458" i="8" s="1"/>
  <c r="T458" i="8" s="1"/>
  <c r="S462" i="8"/>
  <c r="R462" i="8"/>
  <c r="V462" i="8"/>
  <c r="W462" i="8" s="1"/>
  <c r="U462" i="8" s="1"/>
  <c r="T462" i="8" s="1"/>
  <c r="S466" i="8"/>
  <c r="R466" i="8"/>
  <c r="V466" i="8"/>
  <c r="W466" i="8" s="1"/>
  <c r="U466" i="8" s="1"/>
  <c r="T466" i="8" s="1"/>
  <c r="S470" i="8"/>
  <c r="R470" i="8"/>
  <c r="V470" i="8"/>
  <c r="W470" i="8" s="1"/>
  <c r="U470" i="8" s="1"/>
  <c r="T470" i="8" s="1"/>
  <c r="S474" i="8"/>
  <c r="R474" i="8"/>
  <c r="V474" i="8"/>
  <c r="W474" i="8" s="1"/>
  <c r="U474" i="8" s="1"/>
  <c r="T474" i="8" s="1"/>
  <c r="S478" i="8"/>
  <c r="R478" i="8"/>
  <c r="V478" i="8"/>
  <c r="W478" i="8" s="1"/>
  <c r="U478" i="8" s="1"/>
  <c r="T478" i="8" s="1"/>
  <c r="S482" i="8"/>
  <c r="R482" i="8"/>
  <c r="V482" i="8"/>
  <c r="W482" i="8" s="1"/>
  <c r="U482" i="8" s="1"/>
  <c r="T482" i="8" s="1"/>
  <c r="S486" i="8"/>
  <c r="R486" i="8"/>
  <c r="V486" i="8"/>
  <c r="W486" i="8" s="1"/>
  <c r="U486" i="8" s="1"/>
  <c r="T486" i="8" s="1"/>
  <c r="S490" i="8"/>
  <c r="R490" i="8"/>
  <c r="V490" i="8"/>
  <c r="W490" i="8" s="1"/>
  <c r="U490" i="8" s="1"/>
  <c r="T490" i="8" s="1"/>
  <c r="S494" i="8"/>
  <c r="R494" i="8"/>
  <c r="V494" i="8"/>
  <c r="W494" i="8" s="1"/>
  <c r="U494" i="8" s="1"/>
  <c r="T494" i="8" s="1"/>
  <c r="S498" i="8"/>
  <c r="R498" i="8"/>
  <c r="V498" i="8"/>
  <c r="W498" i="8" s="1"/>
  <c r="U498" i="8" s="1"/>
  <c r="T498" i="8" s="1"/>
  <c r="S502" i="8"/>
  <c r="R502" i="8"/>
  <c r="V502" i="8"/>
  <c r="W502" i="8" s="1"/>
  <c r="U502" i="8" s="1"/>
  <c r="T502" i="8" s="1"/>
  <c r="S506" i="8"/>
  <c r="R506" i="8"/>
  <c r="V506" i="8"/>
  <c r="W506" i="8" s="1"/>
  <c r="U506" i="8" s="1"/>
  <c r="T506" i="8" s="1"/>
  <c r="S510" i="8"/>
  <c r="R510" i="8"/>
  <c r="V510" i="8"/>
  <c r="W510" i="8" s="1"/>
  <c r="U510" i="8" s="1"/>
  <c r="T510" i="8" s="1"/>
  <c r="S514" i="8"/>
  <c r="R514" i="8"/>
  <c r="V514" i="8"/>
  <c r="W514" i="8" s="1"/>
  <c r="U514" i="8" s="1"/>
  <c r="T514" i="8" s="1"/>
  <c r="S518" i="8"/>
  <c r="R518" i="8"/>
  <c r="V518" i="8"/>
  <c r="W518" i="8" s="1"/>
  <c r="U518" i="8" s="1"/>
  <c r="T518" i="8" s="1"/>
  <c r="S522" i="8"/>
  <c r="R522" i="8"/>
  <c r="V522" i="8"/>
  <c r="W522" i="8" s="1"/>
  <c r="U522" i="8" s="1"/>
  <c r="T522" i="8" s="1"/>
  <c r="S526" i="8"/>
  <c r="R526" i="8"/>
  <c r="V526" i="8"/>
  <c r="W526" i="8" s="1"/>
  <c r="U526" i="8" s="1"/>
  <c r="T526" i="8" s="1"/>
  <c r="S530" i="8"/>
  <c r="R530" i="8"/>
  <c r="V530" i="8"/>
  <c r="W530" i="8" s="1"/>
  <c r="U530" i="8" s="1"/>
  <c r="T530" i="8" s="1"/>
  <c r="S534" i="8"/>
  <c r="R534" i="8"/>
  <c r="V534" i="8"/>
  <c r="W534" i="8" s="1"/>
  <c r="U534" i="8" s="1"/>
  <c r="T534" i="8" s="1"/>
  <c r="S538" i="8"/>
  <c r="R538" i="8"/>
  <c r="V538" i="8"/>
  <c r="W538" i="8" s="1"/>
  <c r="U538" i="8" s="1"/>
  <c r="T538" i="8" s="1"/>
  <c r="S542" i="8"/>
  <c r="R542" i="8"/>
  <c r="V542" i="8"/>
  <c r="W542" i="8" s="1"/>
  <c r="U542" i="8" s="1"/>
  <c r="T542" i="8" s="1"/>
  <c r="S546" i="8"/>
  <c r="R546" i="8"/>
  <c r="V546" i="8"/>
  <c r="W546" i="8" s="1"/>
  <c r="U546" i="8" s="1"/>
  <c r="T546" i="8" s="1"/>
  <c r="S550" i="8"/>
  <c r="R550" i="8"/>
  <c r="V550" i="8"/>
  <c r="W550" i="8" s="1"/>
  <c r="U550" i="8" s="1"/>
  <c r="T550" i="8" s="1"/>
  <c r="S554" i="8"/>
  <c r="R554" i="8"/>
  <c r="V554" i="8"/>
  <c r="W554" i="8" s="1"/>
  <c r="U554" i="8" s="1"/>
  <c r="T554" i="8" s="1"/>
  <c r="S558" i="8"/>
  <c r="R558" i="8"/>
  <c r="V558" i="8"/>
  <c r="W558" i="8" s="1"/>
  <c r="U558" i="8" s="1"/>
  <c r="T558" i="8" s="1"/>
  <c r="S562" i="8"/>
  <c r="R562" i="8"/>
  <c r="V562" i="8"/>
  <c r="W562" i="8" s="1"/>
  <c r="U562" i="8" s="1"/>
  <c r="T562" i="8" s="1"/>
  <c r="S566" i="8"/>
  <c r="R566" i="8"/>
  <c r="V566" i="8"/>
  <c r="W566" i="8" s="1"/>
  <c r="U566" i="8" s="1"/>
  <c r="T566" i="8" s="1"/>
  <c r="S570" i="8"/>
  <c r="R570" i="8"/>
  <c r="V570" i="8"/>
  <c r="W570" i="8" s="1"/>
  <c r="U570" i="8" s="1"/>
  <c r="T570" i="8" s="1"/>
  <c r="S574" i="8"/>
  <c r="R574" i="8"/>
  <c r="V574" i="8"/>
  <c r="W574" i="8" s="1"/>
  <c r="U574" i="8" s="1"/>
  <c r="T574" i="8" s="1"/>
  <c r="S578" i="8"/>
  <c r="R578" i="8"/>
  <c r="V578" i="8"/>
  <c r="W578" i="8" s="1"/>
  <c r="U578" i="8" s="1"/>
  <c r="T578" i="8" s="1"/>
  <c r="S582" i="8"/>
  <c r="R582" i="8"/>
  <c r="V582" i="8"/>
  <c r="W582" i="8" s="1"/>
  <c r="U582" i="8" s="1"/>
  <c r="T582" i="8" s="1"/>
  <c r="S586" i="8"/>
  <c r="R586" i="8"/>
  <c r="V586" i="8"/>
  <c r="W586" i="8" s="1"/>
  <c r="U586" i="8" s="1"/>
  <c r="T586" i="8" s="1"/>
  <c r="S590" i="8"/>
  <c r="R590" i="8"/>
  <c r="V590" i="8"/>
  <c r="W590" i="8" s="1"/>
  <c r="U590" i="8" s="1"/>
  <c r="T590" i="8" s="1"/>
  <c r="S594" i="8"/>
  <c r="R594" i="8"/>
  <c r="V594" i="8"/>
  <c r="W594" i="8" s="1"/>
  <c r="U594" i="8" s="1"/>
  <c r="T594" i="8" s="1"/>
  <c r="S598" i="8"/>
  <c r="R598" i="8"/>
  <c r="V598" i="8"/>
  <c r="W598" i="8" s="1"/>
  <c r="U598" i="8" s="1"/>
  <c r="T598" i="8" s="1"/>
  <c r="S602" i="8"/>
  <c r="R602" i="8"/>
  <c r="V602" i="8"/>
  <c r="W602" i="8" s="1"/>
  <c r="U602" i="8" s="1"/>
  <c r="T602" i="8" s="1"/>
  <c r="S606" i="8"/>
  <c r="R606" i="8"/>
  <c r="V606" i="8"/>
  <c r="W606" i="8" s="1"/>
  <c r="U606" i="8" s="1"/>
  <c r="T606" i="8" s="1"/>
  <c r="S610" i="8"/>
  <c r="R610" i="8"/>
  <c r="V610" i="8"/>
  <c r="W610" i="8" s="1"/>
  <c r="U610" i="8" s="1"/>
  <c r="T610" i="8" s="1"/>
  <c r="S614" i="8"/>
  <c r="R614" i="8"/>
  <c r="V614" i="8"/>
  <c r="W614" i="8" s="1"/>
  <c r="U614" i="8" s="1"/>
  <c r="T614" i="8" s="1"/>
  <c r="S618" i="8"/>
  <c r="R618" i="8"/>
  <c r="V618" i="8"/>
  <c r="W618" i="8" s="1"/>
  <c r="U618" i="8" s="1"/>
  <c r="T618" i="8" s="1"/>
  <c r="S622" i="8"/>
  <c r="R622" i="8"/>
  <c r="V622" i="8"/>
  <c r="W622" i="8" s="1"/>
  <c r="U622" i="8" s="1"/>
  <c r="T622" i="8" s="1"/>
  <c r="S626" i="8"/>
  <c r="R626" i="8"/>
  <c r="V626" i="8"/>
  <c r="W626" i="8" s="1"/>
  <c r="U626" i="8" s="1"/>
  <c r="T626" i="8" s="1"/>
  <c r="S630" i="8"/>
  <c r="R630" i="8"/>
  <c r="V630" i="8"/>
  <c r="W630" i="8" s="1"/>
  <c r="U630" i="8" s="1"/>
  <c r="T630" i="8" s="1"/>
  <c r="S634" i="8"/>
  <c r="R634" i="8"/>
  <c r="V634" i="8"/>
  <c r="W634" i="8" s="1"/>
  <c r="U634" i="8" s="1"/>
  <c r="T634" i="8" s="1"/>
  <c r="S638" i="8"/>
  <c r="R638" i="8"/>
  <c r="V638" i="8"/>
  <c r="W638" i="8" s="1"/>
  <c r="U638" i="8" s="1"/>
  <c r="T638" i="8" s="1"/>
  <c r="S642" i="8"/>
  <c r="R642" i="8"/>
  <c r="V642" i="8"/>
  <c r="W642" i="8" s="1"/>
  <c r="U642" i="8" s="1"/>
  <c r="T642" i="8" s="1"/>
  <c r="S646" i="8"/>
  <c r="R646" i="8"/>
  <c r="V646" i="8"/>
  <c r="W646" i="8" s="1"/>
  <c r="U646" i="8" s="1"/>
  <c r="T646" i="8" s="1"/>
  <c r="S650" i="8"/>
  <c r="R650" i="8"/>
  <c r="V650" i="8"/>
  <c r="W650" i="8" s="1"/>
  <c r="U650" i="8" s="1"/>
  <c r="T650" i="8" s="1"/>
  <c r="S654" i="8"/>
  <c r="R654" i="8"/>
  <c r="V654" i="8"/>
  <c r="W654" i="8" s="1"/>
  <c r="U654" i="8" s="1"/>
  <c r="T654" i="8" s="1"/>
  <c r="S658" i="8"/>
  <c r="R658" i="8"/>
  <c r="V658" i="8"/>
  <c r="W658" i="8" s="1"/>
  <c r="U658" i="8" s="1"/>
  <c r="T658" i="8" s="1"/>
  <c r="S662" i="8"/>
  <c r="R662" i="8"/>
  <c r="V662" i="8"/>
  <c r="W662" i="8" s="1"/>
  <c r="U662" i="8" s="1"/>
  <c r="T662" i="8" s="1"/>
  <c r="S666" i="8"/>
  <c r="R666" i="8"/>
  <c r="V666" i="8"/>
  <c r="W666" i="8" s="1"/>
  <c r="U666" i="8" s="1"/>
  <c r="T666" i="8" s="1"/>
  <c r="S670" i="8"/>
  <c r="R670" i="8"/>
  <c r="V670" i="8"/>
  <c r="W670" i="8" s="1"/>
  <c r="U670" i="8" s="1"/>
  <c r="T670" i="8" s="1"/>
  <c r="S674" i="8"/>
  <c r="R674" i="8"/>
  <c r="V674" i="8"/>
  <c r="W674" i="8" s="1"/>
  <c r="U674" i="8" s="1"/>
  <c r="T674" i="8" s="1"/>
  <c r="S678" i="8"/>
  <c r="R678" i="8"/>
  <c r="V678" i="8"/>
  <c r="W678" i="8" s="1"/>
  <c r="U678" i="8" s="1"/>
  <c r="T678" i="8" s="1"/>
  <c r="S682" i="8"/>
  <c r="R682" i="8"/>
  <c r="V682" i="8"/>
  <c r="W682" i="8" s="1"/>
  <c r="U682" i="8" s="1"/>
  <c r="T682" i="8" s="1"/>
  <c r="S686" i="8"/>
  <c r="R686" i="8"/>
  <c r="V686" i="8"/>
  <c r="W686" i="8" s="1"/>
  <c r="U686" i="8" s="1"/>
  <c r="T686" i="8" s="1"/>
  <c r="S690" i="8"/>
  <c r="R690" i="8"/>
  <c r="V690" i="8"/>
  <c r="W690" i="8" s="1"/>
  <c r="U690" i="8" s="1"/>
  <c r="T690" i="8" s="1"/>
  <c r="S694" i="8"/>
  <c r="R694" i="8"/>
  <c r="V694" i="8"/>
  <c r="W694" i="8" s="1"/>
  <c r="U694" i="8" s="1"/>
  <c r="T694" i="8" s="1"/>
  <c r="S698" i="8"/>
  <c r="R698" i="8"/>
  <c r="V698" i="8"/>
  <c r="W698" i="8" s="1"/>
  <c r="U698" i="8" s="1"/>
  <c r="T698" i="8" s="1"/>
  <c r="S702" i="8"/>
  <c r="R702" i="8"/>
  <c r="V702" i="8"/>
  <c r="W702" i="8" s="1"/>
  <c r="U702" i="8" s="1"/>
  <c r="T702" i="8" s="1"/>
  <c r="S706" i="8"/>
  <c r="R706" i="8"/>
  <c r="V706" i="8"/>
  <c r="W706" i="8" s="1"/>
  <c r="U706" i="8" s="1"/>
  <c r="T706" i="8" s="1"/>
  <c r="S710" i="8"/>
  <c r="R710" i="8"/>
  <c r="V710" i="8"/>
  <c r="W710" i="8" s="1"/>
  <c r="U710" i="8" s="1"/>
  <c r="T710" i="8" s="1"/>
  <c r="S13" i="8"/>
  <c r="R13" i="8"/>
  <c r="V13" i="8"/>
  <c r="W13" i="8" s="1"/>
  <c r="U13" i="8" s="1"/>
  <c r="T13" i="8" s="1"/>
  <c r="S37" i="8"/>
  <c r="R37" i="8"/>
  <c r="V37" i="8"/>
  <c r="W37" i="8" s="1"/>
  <c r="U37" i="8" s="1"/>
  <c r="T37" i="8" s="1"/>
  <c r="S49" i="8"/>
  <c r="R49" i="8"/>
  <c r="V49" i="8"/>
  <c r="W49" i="8" s="1"/>
  <c r="U49" i="8" s="1"/>
  <c r="T49" i="8" s="1"/>
  <c r="S117" i="8"/>
  <c r="R117" i="8"/>
  <c r="V117" i="8"/>
  <c r="W117" i="8" s="1"/>
  <c r="U117" i="8" s="1"/>
  <c r="T117" i="8" s="1"/>
  <c r="S137" i="8"/>
  <c r="R137" i="8"/>
  <c r="V137" i="8"/>
  <c r="W137" i="8" s="1"/>
  <c r="U137" i="8" s="1"/>
  <c r="T137" i="8" s="1"/>
  <c r="S141" i="8"/>
  <c r="R141" i="8"/>
  <c r="V141" i="8"/>
  <c r="W141" i="8" s="1"/>
  <c r="U141" i="8" s="1"/>
  <c r="T141" i="8" s="1"/>
  <c r="S145" i="8"/>
  <c r="R145" i="8"/>
  <c r="V145" i="8"/>
  <c r="W145" i="8" s="1"/>
  <c r="U145" i="8" s="1"/>
  <c r="T145" i="8" s="1"/>
  <c r="S149" i="8"/>
  <c r="R149" i="8"/>
  <c r="V149" i="8"/>
  <c r="W149" i="8" s="1"/>
  <c r="U149" i="8" s="1"/>
  <c r="T149" i="8" s="1"/>
  <c r="S153" i="8"/>
  <c r="R153" i="8"/>
  <c r="V153" i="8"/>
  <c r="W153" i="8" s="1"/>
  <c r="U153" i="8" s="1"/>
  <c r="T153" i="8" s="1"/>
  <c r="S157" i="8"/>
  <c r="R157" i="8"/>
  <c r="V157" i="8"/>
  <c r="W157" i="8" s="1"/>
  <c r="U157" i="8" s="1"/>
  <c r="T157" i="8" s="1"/>
  <c r="S161" i="8"/>
  <c r="R161" i="8"/>
  <c r="V161" i="8"/>
  <c r="W161" i="8" s="1"/>
  <c r="U161" i="8" s="1"/>
  <c r="T161" i="8" s="1"/>
  <c r="S165" i="8"/>
  <c r="R165" i="8"/>
  <c r="V165" i="8"/>
  <c r="W165" i="8" s="1"/>
  <c r="U165" i="8" s="1"/>
  <c r="T165" i="8" s="1"/>
  <c r="S169" i="8"/>
  <c r="R169" i="8"/>
  <c r="V169" i="8"/>
  <c r="W169" i="8" s="1"/>
  <c r="U169" i="8" s="1"/>
  <c r="T169" i="8" s="1"/>
  <c r="S173" i="8"/>
  <c r="R173" i="8"/>
  <c r="V173" i="8"/>
  <c r="W173" i="8" s="1"/>
  <c r="U173" i="8" s="1"/>
  <c r="T173" i="8" s="1"/>
  <c r="S177" i="8"/>
  <c r="R177" i="8"/>
  <c r="V177" i="8"/>
  <c r="W177" i="8" s="1"/>
  <c r="U177" i="8" s="1"/>
  <c r="T177" i="8" s="1"/>
  <c r="S181" i="8"/>
  <c r="R181" i="8"/>
  <c r="V181" i="8"/>
  <c r="W181" i="8" s="1"/>
  <c r="U181" i="8" s="1"/>
  <c r="T181" i="8" s="1"/>
  <c r="S185" i="8"/>
  <c r="R185" i="8"/>
  <c r="V185" i="8"/>
  <c r="W185" i="8" s="1"/>
  <c r="U185" i="8" s="1"/>
  <c r="T185" i="8" s="1"/>
  <c r="S189" i="8"/>
  <c r="R189" i="8"/>
  <c r="V189" i="8"/>
  <c r="W189" i="8" s="1"/>
  <c r="U189" i="8" s="1"/>
  <c r="T189" i="8" s="1"/>
  <c r="S193" i="8"/>
  <c r="R193" i="8"/>
  <c r="V193" i="8"/>
  <c r="W193" i="8" s="1"/>
  <c r="U193" i="8" s="1"/>
  <c r="T193" i="8" s="1"/>
  <c r="S197" i="8"/>
  <c r="R197" i="8"/>
  <c r="V197" i="8"/>
  <c r="W197" i="8" s="1"/>
  <c r="U197" i="8" s="1"/>
  <c r="T197" i="8" s="1"/>
  <c r="S201" i="8"/>
  <c r="R201" i="8"/>
  <c r="V201" i="8"/>
  <c r="W201" i="8" s="1"/>
  <c r="U201" i="8" s="1"/>
  <c r="T201" i="8" s="1"/>
  <c r="S205" i="8"/>
  <c r="R205" i="8"/>
  <c r="V205" i="8"/>
  <c r="W205" i="8" s="1"/>
  <c r="U205" i="8" s="1"/>
  <c r="T205" i="8" s="1"/>
  <c r="S209" i="8"/>
  <c r="R209" i="8"/>
  <c r="V209" i="8"/>
  <c r="W209" i="8" s="1"/>
  <c r="U209" i="8" s="1"/>
  <c r="T209" i="8" s="1"/>
  <c r="S213" i="8"/>
  <c r="R213" i="8"/>
  <c r="V213" i="8"/>
  <c r="W213" i="8" s="1"/>
  <c r="U213" i="8" s="1"/>
  <c r="T213" i="8" s="1"/>
  <c r="S217" i="8"/>
  <c r="R217" i="8"/>
  <c r="V217" i="8"/>
  <c r="W217" i="8" s="1"/>
  <c r="U217" i="8" s="1"/>
  <c r="T217" i="8" s="1"/>
  <c r="S221" i="8"/>
  <c r="R221" i="8"/>
  <c r="V221" i="8"/>
  <c r="W221" i="8" s="1"/>
  <c r="U221" i="8" s="1"/>
  <c r="T221" i="8" s="1"/>
  <c r="S225" i="8"/>
  <c r="R225" i="8"/>
  <c r="V225" i="8"/>
  <c r="W225" i="8" s="1"/>
  <c r="U225" i="8" s="1"/>
  <c r="T225" i="8" s="1"/>
  <c r="S229" i="8"/>
  <c r="R229" i="8"/>
  <c r="V229" i="8"/>
  <c r="W229" i="8" s="1"/>
  <c r="U229" i="8" s="1"/>
  <c r="T229" i="8" s="1"/>
  <c r="S233" i="8"/>
  <c r="R233" i="8"/>
  <c r="V233" i="8"/>
  <c r="W233" i="8" s="1"/>
  <c r="U233" i="8" s="1"/>
  <c r="T233" i="8" s="1"/>
  <c r="S237" i="8"/>
  <c r="R237" i="8"/>
  <c r="V237" i="8"/>
  <c r="W237" i="8" s="1"/>
  <c r="U237" i="8" s="1"/>
  <c r="T237" i="8" s="1"/>
  <c r="S241" i="8"/>
  <c r="R241" i="8"/>
  <c r="V241" i="8"/>
  <c r="W241" i="8" s="1"/>
  <c r="U241" i="8" s="1"/>
  <c r="T241" i="8" s="1"/>
  <c r="S245" i="8"/>
  <c r="R245" i="8"/>
  <c r="V245" i="8"/>
  <c r="W245" i="8" s="1"/>
  <c r="U245" i="8" s="1"/>
  <c r="T245" i="8" s="1"/>
  <c r="S249" i="8"/>
  <c r="R249" i="8"/>
  <c r="V249" i="8"/>
  <c r="W249" i="8" s="1"/>
  <c r="U249" i="8" s="1"/>
  <c r="T249" i="8" s="1"/>
  <c r="S253" i="8"/>
  <c r="R253" i="8"/>
  <c r="V253" i="8"/>
  <c r="W253" i="8" s="1"/>
  <c r="U253" i="8" s="1"/>
  <c r="T253" i="8" s="1"/>
  <c r="S257" i="8"/>
  <c r="R257" i="8"/>
  <c r="V257" i="8"/>
  <c r="W257" i="8" s="1"/>
  <c r="U257" i="8" s="1"/>
  <c r="T257" i="8" s="1"/>
  <c r="S261" i="8"/>
  <c r="R261" i="8"/>
  <c r="V261" i="8"/>
  <c r="W261" i="8" s="1"/>
  <c r="U261" i="8" s="1"/>
  <c r="T261" i="8" s="1"/>
  <c r="S265" i="8"/>
  <c r="R265" i="8"/>
  <c r="V265" i="8"/>
  <c r="W265" i="8" s="1"/>
  <c r="U265" i="8" s="1"/>
  <c r="T265" i="8" s="1"/>
  <c r="S269" i="8"/>
  <c r="R269" i="8"/>
  <c r="V269" i="8"/>
  <c r="W269" i="8" s="1"/>
  <c r="U269" i="8" s="1"/>
  <c r="T269" i="8" s="1"/>
  <c r="S273" i="8"/>
  <c r="R273" i="8"/>
  <c r="V273" i="8"/>
  <c r="W273" i="8" s="1"/>
  <c r="U273" i="8" s="1"/>
  <c r="T273" i="8" s="1"/>
  <c r="S277" i="8"/>
  <c r="R277" i="8"/>
  <c r="V277" i="8"/>
  <c r="W277" i="8" s="1"/>
  <c r="U277" i="8" s="1"/>
  <c r="T277" i="8" s="1"/>
  <c r="S281" i="8"/>
  <c r="R281" i="8"/>
  <c r="V281" i="8"/>
  <c r="W281" i="8" s="1"/>
  <c r="U281" i="8" s="1"/>
  <c r="T281" i="8" s="1"/>
  <c r="S285" i="8"/>
  <c r="R285" i="8"/>
  <c r="V285" i="8"/>
  <c r="W285" i="8" s="1"/>
  <c r="U285" i="8" s="1"/>
  <c r="T285" i="8" s="1"/>
  <c r="S289" i="8"/>
  <c r="R289" i="8"/>
  <c r="V289" i="8"/>
  <c r="W289" i="8" s="1"/>
  <c r="U289" i="8" s="1"/>
  <c r="T289" i="8" s="1"/>
  <c r="S293" i="8"/>
  <c r="R293" i="8"/>
  <c r="V293" i="8"/>
  <c r="W293" i="8" s="1"/>
  <c r="U293" i="8" s="1"/>
  <c r="T293" i="8" s="1"/>
  <c r="S297" i="8"/>
  <c r="R297" i="8"/>
  <c r="V297" i="8"/>
  <c r="W297" i="8" s="1"/>
  <c r="U297" i="8" s="1"/>
  <c r="T297" i="8" s="1"/>
  <c r="S301" i="8"/>
  <c r="R301" i="8"/>
  <c r="V301" i="8"/>
  <c r="W301" i="8" s="1"/>
  <c r="U301" i="8" s="1"/>
  <c r="T301" i="8" s="1"/>
  <c r="S305" i="8"/>
  <c r="R305" i="8"/>
  <c r="V305" i="8"/>
  <c r="W305" i="8" s="1"/>
  <c r="U305" i="8" s="1"/>
  <c r="T305" i="8" s="1"/>
  <c r="S309" i="8"/>
  <c r="R309" i="8"/>
  <c r="V309" i="8"/>
  <c r="W309" i="8" s="1"/>
  <c r="U309" i="8" s="1"/>
  <c r="T309" i="8" s="1"/>
  <c r="S313" i="8"/>
  <c r="R313" i="8"/>
  <c r="V313" i="8"/>
  <c r="W313" i="8" s="1"/>
  <c r="U313" i="8" s="1"/>
  <c r="T313" i="8" s="1"/>
  <c r="S317" i="8"/>
  <c r="R317" i="8"/>
  <c r="V317" i="8"/>
  <c r="W317" i="8" s="1"/>
  <c r="U317" i="8" s="1"/>
  <c r="T317" i="8" s="1"/>
  <c r="S321" i="8"/>
  <c r="R321" i="8"/>
  <c r="V321" i="8"/>
  <c r="W321" i="8" s="1"/>
  <c r="U321" i="8" s="1"/>
  <c r="T321" i="8" s="1"/>
  <c r="S325" i="8"/>
  <c r="R325" i="8"/>
  <c r="V325" i="8"/>
  <c r="W325" i="8" s="1"/>
  <c r="U325" i="8" s="1"/>
  <c r="T325" i="8" s="1"/>
  <c r="S329" i="8"/>
  <c r="R329" i="8"/>
  <c r="V329" i="8"/>
  <c r="W329" i="8" s="1"/>
  <c r="U329" i="8" s="1"/>
  <c r="T329" i="8" s="1"/>
  <c r="S333" i="8"/>
  <c r="R333" i="8"/>
  <c r="V333" i="8"/>
  <c r="W333" i="8" s="1"/>
  <c r="U333" i="8" s="1"/>
  <c r="T333" i="8" s="1"/>
  <c r="S337" i="8"/>
  <c r="R337" i="8"/>
  <c r="V337" i="8"/>
  <c r="W337" i="8" s="1"/>
  <c r="U337" i="8" s="1"/>
  <c r="T337" i="8" s="1"/>
  <c r="S341" i="8"/>
  <c r="R341" i="8"/>
  <c r="V341" i="8"/>
  <c r="W341" i="8" s="1"/>
  <c r="U341" i="8" s="1"/>
  <c r="T341" i="8" s="1"/>
  <c r="S345" i="8"/>
  <c r="R345" i="8"/>
  <c r="V345" i="8"/>
  <c r="W345" i="8" s="1"/>
  <c r="U345" i="8" s="1"/>
  <c r="T345" i="8" s="1"/>
  <c r="S349" i="8"/>
  <c r="R349" i="8"/>
  <c r="V349" i="8"/>
  <c r="W349" i="8" s="1"/>
  <c r="U349" i="8" s="1"/>
  <c r="T349" i="8" s="1"/>
  <c r="S353" i="8"/>
  <c r="R353" i="8"/>
  <c r="V353" i="8"/>
  <c r="W353" i="8" s="1"/>
  <c r="U353" i="8" s="1"/>
  <c r="T353" i="8" s="1"/>
  <c r="S357" i="8"/>
  <c r="R357" i="8"/>
  <c r="V357" i="8"/>
  <c r="W357" i="8" s="1"/>
  <c r="U357" i="8" s="1"/>
  <c r="T357" i="8" s="1"/>
  <c r="S361" i="8"/>
  <c r="R361" i="8"/>
  <c r="V361" i="8"/>
  <c r="W361" i="8" s="1"/>
  <c r="U361" i="8" s="1"/>
  <c r="T361" i="8" s="1"/>
  <c r="S365" i="8"/>
  <c r="R365" i="8"/>
  <c r="V365" i="8"/>
  <c r="W365" i="8" s="1"/>
  <c r="U365" i="8" s="1"/>
  <c r="T365" i="8" s="1"/>
  <c r="S369" i="8"/>
  <c r="R369" i="8"/>
  <c r="V369" i="8"/>
  <c r="W369" i="8" s="1"/>
  <c r="U369" i="8" s="1"/>
  <c r="T369" i="8" s="1"/>
  <c r="S373" i="8"/>
  <c r="R373" i="8"/>
  <c r="V373" i="8"/>
  <c r="W373" i="8" s="1"/>
  <c r="U373" i="8" s="1"/>
  <c r="T373" i="8" s="1"/>
  <c r="S377" i="8"/>
  <c r="R377" i="8"/>
  <c r="V377" i="8"/>
  <c r="W377" i="8" s="1"/>
  <c r="U377" i="8" s="1"/>
  <c r="T377" i="8" s="1"/>
  <c r="S381" i="8"/>
  <c r="R381" i="8"/>
  <c r="V381" i="8"/>
  <c r="W381" i="8" s="1"/>
  <c r="U381" i="8" s="1"/>
  <c r="T381" i="8" s="1"/>
  <c r="S385" i="8"/>
  <c r="R385" i="8"/>
  <c r="V385" i="8"/>
  <c r="W385" i="8" s="1"/>
  <c r="U385" i="8" s="1"/>
  <c r="T385" i="8" s="1"/>
  <c r="S389" i="8"/>
  <c r="R389" i="8"/>
  <c r="V389" i="8"/>
  <c r="W389" i="8" s="1"/>
  <c r="U389" i="8" s="1"/>
  <c r="T389" i="8" s="1"/>
  <c r="S393" i="8"/>
  <c r="R393" i="8"/>
  <c r="V393" i="8"/>
  <c r="W393" i="8" s="1"/>
  <c r="U393" i="8" s="1"/>
  <c r="T393" i="8" s="1"/>
  <c r="S397" i="8"/>
  <c r="R397" i="8"/>
  <c r="V397" i="8"/>
  <c r="W397" i="8" s="1"/>
  <c r="U397" i="8" s="1"/>
  <c r="T397" i="8" s="1"/>
  <c r="S401" i="8"/>
  <c r="R401" i="8"/>
  <c r="V401" i="8"/>
  <c r="W401" i="8" s="1"/>
  <c r="U401" i="8" s="1"/>
  <c r="T401" i="8" s="1"/>
  <c r="S405" i="8"/>
  <c r="R405" i="8"/>
  <c r="V405" i="8"/>
  <c r="W405" i="8" s="1"/>
  <c r="U405" i="8" s="1"/>
  <c r="T405" i="8" s="1"/>
  <c r="S409" i="8"/>
  <c r="R409" i="8"/>
  <c r="V409" i="8"/>
  <c r="W409" i="8" s="1"/>
  <c r="U409" i="8" s="1"/>
  <c r="T409" i="8" s="1"/>
  <c r="S413" i="8"/>
  <c r="R413" i="8"/>
  <c r="V413" i="8"/>
  <c r="W413" i="8" s="1"/>
  <c r="U413" i="8" s="1"/>
  <c r="T413" i="8" s="1"/>
  <c r="S417" i="8"/>
  <c r="R417" i="8"/>
  <c r="V417" i="8"/>
  <c r="W417" i="8" s="1"/>
  <c r="U417" i="8" s="1"/>
  <c r="T417" i="8" s="1"/>
  <c r="S421" i="8"/>
  <c r="R421" i="8"/>
  <c r="V421" i="8"/>
  <c r="W421" i="8" s="1"/>
  <c r="U421" i="8" s="1"/>
  <c r="T421" i="8" s="1"/>
  <c r="S425" i="8"/>
  <c r="R425" i="8"/>
  <c r="V425" i="8"/>
  <c r="W425" i="8" s="1"/>
  <c r="U425" i="8" s="1"/>
  <c r="T425" i="8" s="1"/>
  <c r="S429" i="8"/>
  <c r="R429" i="8"/>
  <c r="V429" i="8"/>
  <c r="W429" i="8" s="1"/>
  <c r="U429" i="8" s="1"/>
  <c r="T429" i="8" s="1"/>
  <c r="S433" i="8"/>
  <c r="R433" i="8"/>
  <c r="V433" i="8"/>
  <c r="W433" i="8" s="1"/>
  <c r="U433" i="8" s="1"/>
  <c r="T433" i="8" s="1"/>
  <c r="S437" i="8"/>
  <c r="R437" i="8"/>
  <c r="V437" i="8"/>
  <c r="W437" i="8" s="1"/>
  <c r="U437" i="8" s="1"/>
  <c r="T437" i="8" s="1"/>
  <c r="S441" i="8"/>
  <c r="R441" i="8"/>
  <c r="V441" i="8"/>
  <c r="W441" i="8" s="1"/>
  <c r="U441" i="8" s="1"/>
  <c r="T441" i="8" s="1"/>
  <c r="S445" i="8"/>
  <c r="R445" i="8"/>
  <c r="V445" i="8"/>
  <c r="W445" i="8" s="1"/>
  <c r="U445" i="8" s="1"/>
  <c r="T445" i="8" s="1"/>
  <c r="S449" i="8"/>
  <c r="R449" i="8"/>
  <c r="V449" i="8"/>
  <c r="W449" i="8" s="1"/>
  <c r="U449" i="8" s="1"/>
  <c r="T449" i="8" s="1"/>
  <c r="S453" i="8"/>
  <c r="R453" i="8"/>
  <c r="V453" i="8"/>
  <c r="W453" i="8" s="1"/>
  <c r="U453" i="8" s="1"/>
  <c r="T453" i="8" s="1"/>
  <c r="S457" i="8"/>
  <c r="R457" i="8"/>
  <c r="V457" i="8"/>
  <c r="W457" i="8" s="1"/>
  <c r="U457" i="8" s="1"/>
  <c r="T457" i="8" s="1"/>
  <c r="S461" i="8"/>
  <c r="R461" i="8"/>
  <c r="V461" i="8"/>
  <c r="W461" i="8" s="1"/>
  <c r="U461" i="8" s="1"/>
  <c r="T461" i="8" s="1"/>
  <c r="S465" i="8"/>
  <c r="R465" i="8"/>
  <c r="V465" i="8"/>
  <c r="W465" i="8" s="1"/>
  <c r="U465" i="8" s="1"/>
  <c r="T465" i="8" s="1"/>
  <c r="S469" i="8"/>
  <c r="R469" i="8"/>
  <c r="V469" i="8"/>
  <c r="W469" i="8" s="1"/>
  <c r="U469" i="8" s="1"/>
  <c r="T469" i="8" s="1"/>
  <c r="S473" i="8"/>
  <c r="R473" i="8"/>
  <c r="V473" i="8"/>
  <c r="W473" i="8" s="1"/>
  <c r="U473" i="8" s="1"/>
  <c r="T473" i="8" s="1"/>
  <c r="S477" i="8"/>
  <c r="R477" i="8"/>
  <c r="V477" i="8"/>
  <c r="W477" i="8" s="1"/>
  <c r="U477" i="8" s="1"/>
  <c r="T477" i="8" s="1"/>
  <c r="S481" i="8"/>
  <c r="R481" i="8"/>
  <c r="V481" i="8"/>
  <c r="W481" i="8" s="1"/>
  <c r="U481" i="8" s="1"/>
  <c r="T481" i="8" s="1"/>
  <c r="S485" i="8"/>
  <c r="R485" i="8"/>
  <c r="V485" i="8"/>
  <c r="W485" i="8" s="1"/>
  <c r="U485" i="8" s="1"/>
  <c r="T485" i="8" s="1"/>
  <c r="S489" i="8"/>
  <c r="R489" i="8"/>
  <c r="V489" i="8"/>
  <c r="W489" i="8" s="1"/>
  <c r="U489" i="8" s="1"/>
  <c r="T489" i="8" s="1"/>
  <c r="S493" i="8"/>
  <c r="R493" i="8"/>
  <c r="V493" i="8"/>
  <c r="W493" i="8" s="1"/>
  <c r="U493" i="8" s="1"/>
  <c r="T493" i="8" s="1"/>
  <c r="S497" i="8"/>
  <c r="R497" i="8"/>
  <c r="V497" i="8"/>
  <c r="W497" i="8" s="1"/>
  <c r="U497" i="8" s="1"/>
  <c r="T497" i="8" s="1"/>
  <c r="S501" i="8"/>
  <c r="R501" i="8"/>
  <c r="V501" i="8"/>
  <c r="W501" i="8" s="1"/>
  <c r="U501" i="8" s="1"/>
  <c r="T501" i="8" s="1"/>
  <c r="S505" i="8"/>
  <c r="R505" i="8"/>
  <c r="V505" i="8"/>
  <c r="W505" i="8" s="1"/>
  <c r="U505" i="8" s="1"/>
  <c r="T505" i="8" s="1"/>
  <c r="S509" i="8"/>
  <c r="R509" i="8"/>
  <c r="V509" i="8"/>
  <c r="W509" i="8" s="1"/>
  <c r="U509" i="8" s="1"/>
  <c r="T509" i="8" s="1"/>
  <c r="S513" i="8"/>
  <c r="R513" i="8"/>
  <c r="V513" i="8"/>
  <c r="W513" i="8" s="1"/>
  <c r="U513" i="8" s="1"/>
  <c r="T513" i="8" s="1"/>
  <c r="S517" i="8"/>
  <c r="R517" i="8"/>
  <c r="V517" i="8"/>
  <c r="W517" i="8" s="1"/>
  <c r="U517" i="8" s="1"/>
  <c r="T517" i="8" s="1"/>
  <c r="S521" i="8"/>
  <c r="R521" i="8"/>
  <c r="V521" i="8"/>
  <c r="W521" i="8" s="1"/>
  <c r="U521" i="8" s="1"/>
  <c r="T521" i="8" s="1"/>
  <c r="S525" i="8"/>
  <c r="R525" i="8"/>
  <c r="V525" i="8"/>
  <c r="W525" i="8" s="1"/>
  <c r="U525" i="8" s="1"/>
  <c r="T525" i="8" s="1"/>
  <c r="S529" i="8"/>
  <c r="R529" i="8"/>
  <c r="V529" i="8"/>
  <c r="W529" i="8" s="1"/>
  <c r="U529" i="8" s="1"/>
  <c r="T529" i="8" s="1"/>
  <c r="S533" i="8"/>
  <c r="R533" i="8"/>
  <c r="V533" i="8"/>
  <c r="W533" i="8" s="1"/>
  <c r="U533" i="8" s="1"/>
  <c r="T533" i="8" s="1"/>
  <c r="S537" i="8"/>
  <c r="R537" i="8"/>
  <c r="V537" i="8"/>
  <c r="W537" i="8" s="1"/>
  <c r="U537" i="8" s="1"/>
  <c r="T537" i="8" s="1"/>
  <c r="S541" i="8"/>
  <c r="R541" i="8"/>
  <c r="V541" i="8"/>
  <c r="W541" i="8" s="1"/>
  <c r="U541" i="8" s="1"/>
  <c r="T541" i="8" s="1"/>
  <c r="S545" i="8"/>
  <c r="R545" i="8"/>
  <c r="V545" i="8"/>
  <c r="W545" i="8" s="1"/>
  <c r="U545" i="8" s="1"/>
  <c r="T545" i="8" s="1"/>
  <c r="S549" i="8"/>
  <c r="R549" i="8"/>
  <c r="V549" i="8"/>
  <c r="W549" i="8" s="1"/>
  <c r="U549" i="8" s="1"/>
  <c r="T549" i="8" s="1"/>
  <c r="S553" i="8"/>
  <c r="R553" i="8"/>
  <c r="V553" i="8"/>
  <c r="W553" i="8" s="1"/>
  <c r="U553" i="8" s="1"/>
  <c r="T553" i="8" s="1"/>
  <c r="S557" i="8"/>
  <c r="R557" i="8"/>
  <c r="V557" i="8"/>
  <c r="W557" i="8" s="1"/>
  <c r="U557" i="8" s="1"/>
  <c r="T557" i="8" s="1"/>
  <c r="S561" i="8"/>
  <c r="R561" i="8"/>
  <c r="V561" i="8"/>
  <c r="W561" i="8" s="1"/>
  <c r="U561" i="8" s="1"/>
  <c r="T561" i="8" s="1"/>
  <c r="S565" i="8"/>
  <c r="R565" i="8"/>
  <c r="V565" i="8"/>
  <c r="W565" i="8" s="1"/>
  <c r="U565" i="8" s="1"/>
  <c r="T565" i="8" s="1"/>
  <c r="S569" i="8"/>
  <c r="R569" i="8"/>
  <c r="V569" i="8"/>
  <c r="W569" i="8" s="1"/>
  <c r="U569" i="8" s="1"/>
  <c r="T569" i="8" s="1"/>
  <c r="S573" i="8"/>
  <c r="R573" i="8"/>
  <c r="V573" i="8"/>
  <c r="W573" i="8" s="1"/>
  <c r="U573" i="8" s="1"/>
  <c r="T573" i="8" s="1"/>
  <c r="S577" i="8"/>
  <c r="R577" i="8"/>
  <c r="V577" i="8"/>
  <c r="W577" i="8" s="1"/>
  <c r="U577" i="8" s="1"/>
  <c r="T577" i="8" s="1"/>
  <c r="S581" i="8"/>
  <c r="R581" i="8"/>
  <c r="V581" i="8"/>
  <c r="W581" i="8" s="1"/>
  <c r="U581" i="8" s="1"/>
  <c r="T581" i="8" s="1"/>
  <c r="S585" i="8"/>
  <c r="R585" i="8"/>
  <c r="V585" i="8"/>
  <c r="W585" i="8" s="1"/>
  <c r="U585" i="8" s="1"/>
  <c r="T585" i="8" s="1"/>
  <c r="S589" i="8"/>
  <c r="R589" i="8"/>
  <c r="V589" i="8"/>
  <c r="W589" i="8" s="1"/>
  <c r="U589" i="8" s="1"/>
  <c r="T589" i="8" s="1"/>
  <c r="S593" i="8"/>
  <c r="R593" i="8"/>
  <c r="V593" i="8"/>
  <c r="W593" i="8" s="1"/>
  <c r="U593" i="8" s="1"/>
  <c r="T593" i="8" s="1"/>
  <c r="S597" i="8"/>
  <c r="R597" i="8"/>
  <c r="V597" i="8"/>
  <c r="W597" i="8" s="1"/>
  <c r="U597" i="8" s="1"/>
  <c r="T597" i="8" s="1"/>
  <c r="S601" i="8"/>
  <c r="R601" i="8"/>
  <c r="V601" i="8"/>
  <c r="W601" i="8" s="1"/>
  <c r="U601" i="8" s="1"/>
  <c r="T601" i="8" s="1"/>
  <c r="S605" i="8"/>
  <c r="R605" i="8"/>
  <c r="V605" i="8"/>
  <c r="W605" i="8" s="1"/>
  <c r="U605" i="8" s="1"/>
  <c r="T605" i="8" s="1"/>
  <c r="S609" i="8"/>
  <c r="R609" i="8"/>
  <c r="V609" i="8"/>
  <c r="W609" i="8" s="1"/>
  <c r="U609" i="8" s="1"/>
  <c r="T609" i="8" s="1"/>
  <c r="S613" i="8"/>
  <c r="R613" i="8"/>
  <c r="V613" i="8"/>
  <c r="W613" i="8" s="1"/>
  <c r="U613" i="8" s="1"/>
  <c r="T613" i="8" s="1"/>
  <c r="S617" i="8"/>
  <c r="R617" i="8"/>
  <c r="V617" i="8"/>
  <c r="W617" i="8" s="1"/>
  <c r="U617" i="8" s="1"/>
  <c r="T617" i="8" s="1"/>
  <c r="S621" i="8"/>
  <c r="R621" i="8"/>
  <c r="V621" i="8"/>
  <c r="W621" i="8" s="1"/>
  <c r="U621" i="8" s="1"/>
  <c r="T621" i="8" s="1"/>
  <c r="S625" i="8"/>
  <c r="R625" i="8"/>
  <c r="V625" i="8"/>
  <c r="W625" i="8" s="1"/>
  <c r="U625" i="8" s="1"/>
  <c r="T625" i="8" s="1"/>
  <c r="S629" i="8"/>
  <c r="R629" i="8"/>
  <c r="V629" i="8"/>
  <c r="W629" i="8" s="1"/>
  <c r="U629" i="8" s="1"/>
  <c r="T629" i="8" s="1"/>
  <c r="S633" i="8"/>
  <c r="R633" i="8"/>
  <c r="V633" i="8"/>
  <c r="W633" i="8" s="1"/>
  <c r="U633" i="8" s="1"/>
  <c r="T633" i="8" s="1"/>
  <c r="S637" i="8"/>
  <c r="R637" i="8"/>
  <c r="V637" i="8"/>
  <c r="W637" i="8" s="1"/>
  <c r="U637" i="8" s="1"/>
  <c r="T637" i="8" s="1"/>
  <c r="S641" i="8"/>
  <c r="R641" i="8"/>
  <c r="V641" i="8"/>
  <c r="W641" i="8" s="1"/>
  <c r="U641" i="8" s="1"/>
  <c r="T641" i="8" s="1"/>
  <c r="S645" i="8"/>
  <c r="R645" i="8"/>
  <c r="V645" i="8"/>
  <c r="W645" i="8" s="1"/>
  <c r="U645" i="8" s="1"/>
  <c r="T645" i="8" s="1"/>
  <c r="S649" i="8"/>
  <c r="R649" i="8"/>
  <c r="V649" i="8"/>
  <c r="W649" i="8" s="1"/>
  <c r="U649" i="8" s="1"/>
  <c r="T649" i="8" s="1"/>
  <c r="S653" i="8"/>
  <c r="R653" i="8"/>
  <c r="V653" i="8"/>
  <c r="W653" i="8" s="1"/>
  <c r="U653" i="8" s="1"/>
  <c r="T653" i="8" s="1"/>
  <c r="S657" i="8"/>
  <c r="R657" i="8"/>
  <c r="V657" i="8"/>
  <c r="W657" i="8" s="1"/>
  <c r="U657" i="8" s="1"/>
  <c r="T657" i="8" s="1"/>
  <c r="S661" i="8"/>
  <c r="R661" i="8"/>
  <c r="V661" i="8"/>
  <c r="W661" i="8" s="1"/>
  <c r="U661" i="8" s="1"/>
  <c r="T661" i="8" s="1"/>
  <c r="S665" i="8"/>
  <c r="R665" i="8"/>
  <c r="V665" i="8"/>
  <c r="W665" i="8" s="1"/>
  <c r="U665" i="8" s="1"/>
  <c r="T665" i="8" s="1"/>
  <c r="S669" i="8"/>
  <c r="R669" i="8"/>
  <c r="V669" i="8"/>
  <c r="W669" i="8" s="1"/>
  <c r="U669" i="8" s="1"/>
  <c r="T669" i="8" s="1"/>
  <c r="S673" i="8"/>
  <c r="R673" i="8"/>
  <c r="V673" i="8"/>
  <c r="W673" i="8" s="1"/>
  <c r="U673" i="8" s="1"/>
  <c r="T673" i="8" s="1"/>
  <c r="S677" i="8"/>
  <c r="R677" i="8"/>
  <c r="V677" i="8"/>
  <c r="W677" i="8" s="1"/>
  <c r="U677" i="8" s="1"/>
  <c r="T677" i="8" s="1"/>
  <c r="S681" i="8"/>
  <c r="R681" i="8"/>
  <c r="V681" i="8"/>
  <c r="W681" i="8" s="1"/>
  <c r="U681" i="8" s="1"/>
  <c r="T681" i="8" s="1"/>
  <c r="S685" i="8"/>
  <c r="R685" i="8"/>
  <c r="V685" i="8"/>
  <c r="W685" i="8" s="1"/>
  <c r="U685" i="8" s="1"/>
  <c r="T685" i="8" s="1"/>
  <c r="S689" i="8"/>
  <c r="R689" i="8"/>
  <c r="V689" i="8"/>
  <c r="W689" i="8" s="1"/>
  <c r="U689" i="8" s="1"/>
  <c r="T689" i="8" s="1"/>
  <c r="S693" i="8"/>
  <c r="R693" i="8"/>
  <c r="V693" i="8"/>
  <c r="W693" i="8" s="1"/>
  <c r="U693" i="8" s="1"/>
  <c r="T693" i="8" s="1"/>
  <c r="S697" i="8"/>
  <c r="R697" i="8"/>
  <c r="V697" i="8"/>
  <c r="W697" i="8" s="1"/>
  <c r="U697" i="8" s="1"/>
  <c r="T697" i="8" s="1"/>
  <c r="S701" i="8"/>
  <c r="R701" i="8"/>
  <c r="V701" i="8"/>
  <c r="W701" i="8" s="1"/>
  <c r="U701" i="8" s="1"/>
  <c r="T701" i="8" s="1"/>
  <c r="S705" i="8"/>
  <c r="R705" i="8"/>
  <c r="V705" i="8"/>
  <c r="W705" i="8" s="1"/>
  <c r="U705" i="8" s="1"/>
  <c r="T705" i="8" s="1"/>
  <c r="S709" i="8"/>
  <c r="R709" i="8"/>
  <c r="V709" i="8"/>
  <c r="W709" i="8" s="1"/>
  <c r="U709" i="8" s="1"/>
  <c r="T709" i="8" s="1"/>
  <c r="S713" i="8"/>
  <c r="R713" i="8"/>
  <c r="V713" i="8"/>
  <c r="W713" i="8" s="1"/>
  <c r="U713" i="8" s="1"/>
  <c r="T713" i="8" s="1"/>
  <c r="S717" i="8"/>
  <c r="R717" i="8"/>
  <c r="V717" i="8"/>
  <c r="W717" i="8" s="1"/>
  <c r="U717" i="8" s="1"/>
  <c r="T717" i="8" s="1"/>
  <c r="S721" i="8"/>
  <c r="R721" i="8"/>
  <c r="V721" i="8"/>
  <c r="W721" i="8" s="1"/>
  <c r="U721" i="8" s="1"/>
  <c r="T721" i="8" s="1"/>
  <c r="S725" i="8"/>
  <c r="R725" i="8"/>
  <c r="V725" i="8"/>
  <c r="W725" i="8" s="1"/>
  <c r="U725" i="8" s="1"/>
  <c r="T725" i="8" s="1"/>
  <c r="S729" i="8"/>
  <c r="R729" i="8"/>
  <c r="V729" i="8"/>
  <c r="W729" i="8" s="1"/>
  <c r="U729" i="8" s="1"/>
  <c r="T729" i="8" s="1"/>
  <c r="S733" i="8"/>
  <c r="R733" i="8"/>
  <c r="V733" i="8"/>
  <c r="W733" i="8" s="1"/>
  <c r="U733" i="8" s="1"/>
  <c r="T733" i="8" s="1"/>
  <c r="S737" i="8"/>
  <c r="R737" i="8"/>
  <c r="V737" i="8"/>
  <c r="W737" i="8" s="1"/>
  <c r="U737" i="8" s="1"/>
  <c r="T737" i="8" s="1"/>
  <c r="S741" i="8"/>
  <c r="R741" i="8"/>
  <c r="V741" i="8"/>
  <c r="W741" i="8" s="1"/>
  <c r="U741" i="8" s="1"/>
  <c r="T741" i="8" s="1"/>
  <c r="S745" i="8"/>
  <c r="R745" i="8"/>
  <c r="V745" i="8"/>
  <c r="W745" i="8" s="1"/>
  <c r="U745" i="8" s="1"/>
  <c r="T745" i="8" s="1"/>
  <c r="S749" i="8"/>
  <c r="R749" i="8"/>
  <c r="V749" i="8"/>
  <c r="W749" i="8" s="1"/>
  <c r="U749" i="8" s="1"/>
  <c r="T749" i="8" s="1"/>
  <c r="S753" i="8"/>
  <c r="R753" i="8"/>
  <c r="V753" i="8"/>
  <c r="W753" i="8" s="1"/>
  <c r="U753" i="8" s="1"/>
  <c r="T753" i="8" s="1"/>
  <c r="S757" i="8"/>
  <c r="R757" i="8"/>
  <c r="V757" i="8"/>
  <c r="W757" i="8" s="1"/>
  <c r="U757" i="8" s="1"/>
  <c r="T757" i="8" s="1"/>
  <c r="S761" i="8"/>
  <c r="R761" i="8"/>
  <c r="V761" i="8"/>
  <c r="W761" i="8" s="1"/>
  <c r="U761" i="8" s="1"/>
  <c r="T761" i="8" s="1"/>
  <c r="S765" i="8"/>
  <c r="R765" i="8"/>
  <c r="V765" i="8"/>
  <c r="W765" i="8" s="1"/>
  <c r="U765" i="8" s="1"/>
  <c r="T765" i="8" s="1"/>
  <c r="S45" i="8"/>
  <c r="R45" i="8"/>
  <c r="V45" i="8"/>
  <c r="W45" i="8" s="1"/>
  <c r="U45" i="8" s="1"/>
  <c r="T45" i="8" s="1"/>
  <c r="S57" i="8"/>
  <c r="R57" i="8"/>
  <c r="V57" i="8"/>
  <c r="W57" i="8" s="1"/>
  <c r="U57" i="8" s="1"/>
  <c r="T57" i="8" s="1"/>
  <c r="S69" i="8"/>
  <c r="R69" i="8"/>
  <c r="V69" i="8"/>
  <c r="W69" i="8" s="1"/>
  <c r="U69" i="8" s="1"/>
  <c r="T69" i="8" s="1"/>
  <c r="S85" i="8"/>
  <c r="R85" i="8"/>
  <c r="V85" i="8"/>
  <c r="W85" i="8" s="1"/>
  <c r="U85" i="8" s="1"/>
  <c r="T85" i="8" s="1"/>
  <c r="S101" i="8"/>
  <c r="R101" i="8"/>
  <c r="V101" i="8"/>
  <c r="W101" i="8" s="1"/>
  <c r="U101" i="8" s="1"/>
  <c r="T101" i="8" s="1"/>
  <c r="S113" i="8"/>
  <c r="R113" i="8"/>
  <c r="V113" i="8"/>
  <c r="W113" i="8" s="1"/>
  <c r="U113" i="8" s="1"/>
  <c r="T113" i="8" s="1"/>
  <c r="S125" i="8"/>
  <c r="R125" i="8"/>
  <c r="V125" i="8"/>
  <c r="W125" i="8" s="1"/>
  <c r="U125" i="8" s="1"/>
  <c r="T125" i="8" s="1"/>
  <c r="S8" i="8"/>
  <c r="R8" i="8"/>
  <c r="V8" i="8"/>
  <c r="W8" i="8" s="1"/>
  <c r="U8" i="8" s="1"/>
  <c r="T8" i="8" s="1"/>
  <c r="S12" i="8"/>
  <c r="R12" i="8"/>
  <c r="V12" i="8"/>
  <c r="W12" i="8" s="1"/>
  <c r="U12" i="8" s="1"/>
  <c r="T12" i="8" s="1"/>
  <c r="S16" i="8"/>
  <c r="R16" i="8"/>
  <c r="V16" i="8"/>
  <c r="W16" i="8" s="1"/>
  <c r="U16" i="8" s="1"/>
  <c r="T16" i="8" s="1"/>
  <c r="S20" i="8"/>
  <c r="R20" i="8"/>
  <c r="V20" i="8"/>
  <c r="W20" i="8" s="1"/>
  <c r="U20" i="8" s="1"/>
  <c r="T20" i="8" s="1"/>
  <c r="S208" i="8"/>
  <c r="R208" i="8"/>
  <c r="V208" i="8"/>
  <c r="W208" i="8" s="1"/>
  <c r="U208" i="8" s="1"/>
  <c r="T208" i="8" s="1"/>
  <c r="S228" i="8"/>
  <c r="R228" i="8"/>
  <c r="V228" i="8"/>
  <c r="W228" i="8" s="1"/>
  <c r="U228" i="8" s="1"/>
  <c r="T228" i="8" s="1"/>
  <c r="S248" i="8"/>
  <c r="R248" i="8"/>
  <c r="V248" i="8"/>
  <c r="W248" i="8" s="1"/>
  <c r="U248" i="8" s="1"/>
  <c r="T248" i="8" s="1"/>
  <c r="S268" i="8"/>
  <c r="R268" i="8"/>
  <c r="V268" i="8"/>
  <c r="W268" i="8" s="1"/>
  <c r="U268" i="8" s="1"/>
  <c r="T268" i="8" s="1"/>
  <c r="S312" i="8"/>
  <c r="R312" i="8"/>
  <c r="V312" i="8"/>
  <c r="W312" i="8" s="1"/>
  <c r="U312" i="8" s="1"/>
  <c r="T312" i="8" s="1"/>
  <c r="S316" i="8"/>
  <c r="R316" i="8"/>
  <c r="V316" i="8"/>
  <c r="W316" i="8" s="1"/>
  <c r="U316" i="8" s="1"/>
  <c r="T316" i="8" s="1"/>
  <c r="S320" i="8"/>
  <c r="R320" i="8"/>
  <c r="V320" i="8"/>
  <c r="W320" i="8" s="1"/>
  <c r="U320" i="8" s="1"/>
  <c r="T320" i="8" s="1"/>
  <c r="S332" i="8"/>
  <c r="R332" i="8"/>
  <c r="V332" i="8"/>
  <c r="W332" i="8" s="1"/>
  <c r="U332" i="8" s="1"/>
  <c r="T332" i="8" s="1"/>
  <c r="S336" i="8"/>
  <c r="R336" i="8"/>
  <c r="V336" i="8"/>
  <c r="W336" i="8" s="1"/>
  <c r="U336" i="8" s="1"/>
  <c r="T336" i="8" s="1"/>
  <c r="S340" i="8"/>
  <c r="R340" i="8"/>
  <c r="V340" i="8"/>
  <c r="W340" i="8" s="1"/>
  <c r="U340" i="8" s="1"/>
  <c r="T340" i="8" s="1"/>
  <c r="S344" i="8"/>
  <c r="R344" i="8"/>
  <c r="V344" i="8"/>
  <c r="W344" i="8" s="1"/>
  <c r="U344" i="8" s="1"/>
  <c r="T344" i="8" s="1"/>
  <c r="S352" i="8"/>
  <c r="R352" i="8"/>
  <c r="V352" i="8"/>
  <c r="W352" i="8" s="1"/>
  <c r="U352" i="8" s="1"/>
  <c r="T352" i="8" s="1"/>
  <c r="S356" i="8"/>
  <c r="R356" i="8"/>
  <c r="V356" i="8"/>
  <c r="W356" i="8" s="1"/>
  <c r="U356" i="8" s="1"/>
  <c r="T356" i="8" s="1"/>
  <c r="S360" i="8"/>
  <c r="R360" i="8"/>
  <c r="V360" i="8"/>
  <c r="W360" i="8" s="1"/>
  <c r="U360" i="8" s="1"/>
  <c r="T360" i="8" s="1"/>
  <c r="S364" i="8"/>
  <c r="R364" i="8"/>
  <c r="V364" i="8"/>
  <c r="W364" i="8" s="1"/>
  <c r="U364" i="8" s="1"/>
  <c r="T364" i="8" s="1"/>
  <c r="S368" i="8"/>
  <c r="R368" i="8"/>
  <c r="V368" i="8"/>
  <c r="W368" i="8" s="1"/>
  <c r="U368" i="8" s="1"/>
  <c r="T368" i="8" s="1"/>
  <c r="S372" i="8"/>
  <c r="R372" i="8"/>
  <c r="V372" i="8"/>
  <c r="W372" i="8" s="1"/>
  <c r="U372" i="8" s="1"/>
  <c r="T372" i="8" s="1"/>
  <c r="S376" i="8"/>
  <c r="R376" i="8"/>
  <c r="V376" i="8"/>
  <c r="W376" i="8" s="1"/>
  <c r="U376" i="8" s="1"/>
  <c r="T376" i="8" s="1"/>
  <c r="S380" i="8"/>
  <c r="R380" i="8"/>
  <c r="V380" i="8"/>
  <c r="W380" i="8" s="1"/>
  <c r="U380" i="8" s="1"/>
  <c r="T380" i="8" s="1"/>
  <c r="S384" i="8"/>
  <c r="R384" i="8"/>
  <c r="V384" i="8"/>
  <c r="W384" i="8" s="1"/>
  <c r="U384" i="8" s="1"/>
  <c r="T384" i="8" s="1"/>
  <c r="S388" i="8"/>
  <c r="R388" i="8"/>
  <c r="V388" i="8"/>
  <c r="W388" i="8" s="1"/>
  <c r="U388" i="8" s="1"/>
  <c r="T388" i="8" s="1"/>
  <c r="S392" i="8"/>
  <c r="R392" i="8"/>
  <c r="V392" i="8"/>
  <c r="W392" i="8" s="1"/>
  <c r="U392" i="8" s="1"/>
  <c r="T392" i="8" s="1"/>
  <c r="S396" i="8"/>
  <c r="R396" i="8"/>
  <c r="V396" i="8"/>
  <c r="W396" i="8" s="1"/>
  <c r="U396" i="8" s="1"/>
  <c r="T396" i="8" s="1"/>
  <c r="S400" i="8"/>
  <c r="R400" i="8"/>
  <c r="V400" i="8"/>
  <c r="W400" i="8" s="1"/>
  <c r="U400" i="8" s="1"/>
  <c r="T400" i="8" s="1"/>
  <c r="S404" i="8"/>
  <c r="R404" i="8"/>
  <c r="V404" i="8"/>
  <c r="W404" i="8" s="1"/>
  <c r="U404" i="8" s="1"/>
  <c r="T404" i="8" s="1"/>
  <c r="S408" i="8"/>
  <c r="R408" i="8"/>
  <c r="V408" i="8"/>
  <c r="W408" i="8" s="1"/>
  <c r="U408" i="8" s="1"/>
  <c r="T408" i="8" s="1"/>
  <c r="S412" i="8"/>
  <c r="R412" i="8"/>
  <c r="V412" i="8"/>
  <c r="W412" i="8" s="1"/>
  <c r="U412" i="8" s="1"/>
  <c r="T412" i="8" s="1"/>
  <c r="S416" i="8"/>
  <c r="R416" i="8"/>
  <c r="V416" i="8"/>
  <c r="W416" i="8" s="1"/>
  <c r="U416" i="8" s="1"/>
  <c r="T416" i="8" s="1"/>
  <c r="S420" i="8"/>
  <c r="R420" i="8"/>
  <c r="V420" i="8"/>
  <c r="W420" i="8" s="1"/>
  <c r="U420" i="8" s="1"/>
  <c r="T420" i="8" s="1"/>
  <c r="S424" i="8"/>
  <c r="R424" i="8"/>
  <c r="V424" i="8"/>
  <c r="W424" i="8" s="1"/>
  <c r="U424" i="8" s="1"/>
  <c r="T424" i="8" s="1"/>
  <c r="S428" i="8"/>
  <c r="R428" i="8"/>
  <c r="V428" i="8"/>
  <c r="W428" i="8" s="1"/>
  <c r="U428" i="8" s="1"/>
  <c r="T428" i="8" s="1"/>
  <c r="S432" i="8"/>
  <c r="R432" i="8"/>
  <c r="V432" i="8"/>
  <c r="W432" i="8" s="1"/>
  <c r="U432" i="8" s="1"/>
  <c r="T432" i="8" s="1"/>
  <c r="S436" i="8"/>
  <c r="R436" i="8"/>
  <c r="V436" i="8"/>
  <c r="W436" i="8" s="1"/>
  <c r="U436" i="8" s="1"/>
  <c r="T436" i="8" s="1"/>
  <c r="S440" i="8"/>
  <c r="R440" i="8"/>
  <c r="V440" i="8"/>
  <c r="W440" i="8" s="1"/>
  <c r="U440" i="8" s="1"/>
  <c r="T440" i="8" s="1"/>
  <c r="S444" i="8"/>
  <c r="R444" i="8"/>
  <c r="V444" i="8"/>
  <c r="W444" i="8" s="1"/>
  <c r="U444" i="8" s="1"/>
  <c r="T444" i="8" s="1"/>
  <c r="S448" i="8"/>
  <c r="R448" i="8"/>
  <c r="V448" i="8"/>
  <c r="W448" i="8" s="1"/>
  <c r="U448" i="8" s="1"/>
  <c r="T448" i="8" s="1"/>
  <c r="S452" i="8"/>
  <c r="R452" i="8"/>
  <c r="V452" i="8"/>
  <c r="W452" i="8" s="1"/>
  <c r="U452" i="8" s="1"/>
  <c r="T452" i="8" s="1"/>
  <c r="S456" i="8"/>
  <c r="R456" i="8"/>
  <c r="V456" i="8"/>
  <c r="W456" i="8" s="1"/>
  <c r="U456" i="8" s="1"/>
  <c r="T456" i="8" s="1"/>
  <c r="S460" i="8"/>
  <c r="R460" i="8"/>
  <c r="V460" i="8"/>
  <c r="W460" i="8" s="1"/>
  <c r="U460" i="8" s="1"/>
  <c r="T460" i="8" s="1"/>
  <c r="S464" i="8"/>
  <c r="R464" i="8"/>
  <c r="V464" i="8"/>
  <c r="W464" i="8" s="1"/>
  <c r="U464" i="8" s="1"/>
  <c r="T464" i="8" s="1"/>
  <c r="S468" i="8"/>
  <c r="R468" i="8"/>
  <c r="V468" i="8"/>
  <c r="W468" i="8" s="1"/>
  <c r="U468" i="8" s="1"/>
  <c r="T468" i="8" s="1"/>
  <c r="S472" i="8"/>
  <c r="R472" i="8"/>
  <c r="V472" i="8"/>
  <c r="W472" i="8" s="1"/>
  <c r="U472" i="8" s="1"/>
  <c r="T472" i="8" s="1"/>
  <c r="S476" i="8"/>
  <c r="R476" i="8"/>
  <c r="V476" i="8"/>
  <c r="W476" i="8" s="1"/>
  <c r="U476" i="8" s="1"/>
  <c r="T476" i="8" s="1"/>
  <c r="S480" i="8"/>
  <c r="R480" i="8"/>
  <c r="V480" i="8"/>
  <c r="W480" i="8" s="1"/>
  <c r="U480" i="8" s="1"/>
  <c r="T480" i="8" s="1"/>
  <c r="S484" i="8"/>
  <c r="R484" i="8"/>
  <c r="V484" i="8"/>
  <c r="W484" i="8" s="1"/>
  <c r="U484" i="8" s="1"/>
  <c r="T484" i="8" s="1"/>
  <c r="S488" i="8"/>
  <c r="R488" i="8"/>
  <c r="V488" i="8"/>
  <c r="W488" i="8" s="1"/>
  <c r="U488" i="8" s="1"/>
  <c r="T488" i="8" s="1"/>
  <c r="S492" i="8"/>
  <c r="R492" i="8"/>
  <c r="V492" i="8"/>
  <c r="W492" i="8" s="1"/>
  <c r="U492" i="8" s="1"/>
  <c r="T492" i="8" s="1"/>
  <c r="S496" i="8"/>
  <c r="R496" i="8"/>
  <c r="V496" i="8"/>
  <c r="W496" i="8" s="1"/>
  <c r="U496" i="8" s="1"/>
  <c r="T496" i="8" s="1"/>
  <c r="S500" i="8"/>
  <c r="R500" i="8"/>
  <c r="V500" i="8"/>
  <c r="W500" i="8" s="1"/>
  <c r="U500" i="8" s="1"/>
  <c r="T500" i="8" s="1"/>
  <c r="S504" i="8"/>
  <c r="R504" i="8"/>
  <c r="V504" i="8"/>
  <c r="W504" i="8" s="1"/>
  <c r="U504" i="8" s="1"/>
  <c r="T504" i="8" s="1"/>
  <c r="S508" i="8"/>
  <c r="R508" i="8"/>
  <c r="V508" i="8"/>
  <c r="W508" i="8" s="1"/>
  <c r="U508" i="8" s="1"/>
  <c r="T508" i="8" s="1"/>
  <c r="S512" i="8"/>
  <c r="R512" i="8"/>
  <c r="V512" i="8"/>
  <c r="W512" i="8" s="1"/>
  <c r="U512" i="8" s="1"/>
  <c r="T512" i="8" s="1"/>
  <c r="S516" i="8"/>
  <c r="R516" i="8"/>
  <c r="V516" i="8"/>
  <c r="W516" i="8" s="1"/>
  <c r="U516" i="8" s="1"/>
  <c r="T516" i="8" s="1"/>
  <c r="S520" i="8"/>
  <c r="R520" i="8"/>
  <c r="V520" i="8"/>
  <c r="W520" i="8" s="1"/>
  <c r="U520" i="8" s="1"/>
  <c r="T520" i="8" s="1"/>
  <c r="S524" i="8"/>
  <c r="R524" i="8"/>
  <c r="V524" i="8"/>
  <c r="W524" i="8" s="1"/>
  <c r="U524" i="8" s="1"/>
  <c r="T524" i="8" s="1"/>
  <c r="S528" i="8"/>
  <c r="R528" i="8"/>
  <c r="V528" i="8"/>
  <c r="W528" i="8" s="1"/>
  <c r="U528" i="8" s="1"/>
  <c r="T528" i="8" s="1"/>
  <c r="S532" i="8"/>
  <c r="R532" i="8"/>
  <c r="V532" i="8"/>
  <c r="W532" i="8" s="1"/>
  <c r="U532" i="8" s="1"/>
  <c r="T532" i="8" s="1"/>
  <c r="S536" i="8"/>
  <c r="R536" i="8"/>
  <c r="V536" i="8"/>
  <c r="W536" i="8" s="1"/>
  <c r="U536" i="8" s="1"/>
  <c r="T536" i="8" s="1"/>
  <c r="S540" i="8"/>
  <c r="R540" i="8"/>
  <c r="V540" i="8"/>
  <c r="W540" i="8" s="1"/>
  <c r="U540" i="8" s="1"/>
  <c r="T540" i="8" s="1"/>
  <c r="S544" i="8"/>
  <c r="R544" i="8"/>
  <c r="V544" i="8"/>
  <c r="W544" i="8" s="1"/>
  <c r="U544" i="8" s="1"/>
  <c r="T544" i="8" s="1"/>
  <c r="S548" i="8"/>
  <c r="R548" i="8"/>
  <c r="V548" i="8"/>
  <c r="W548" i="8" s="1"/>
  <c r="U548" i="8" s="1"/>
  <c r="T548" i="8" s="1"/>
  <c r="S552" i="8"/>
  <c r="R552" i="8"/>
  <c r="V552" i="8"/>
  <c r="W552" i="8" s="1"/>
  <c r="U552" i="8" s="1"/>
  <c r="T552" i="8" s="1"/>
  <c r="S556" i="8"/>
  <c r="R556" i="8"/>
  <c r="V556" i="8"/>
  <c r="W556" i="8" s="1"/>
  <c r="U556" i="8" s="1"/>
  <c r="T556" i="8" s="1"/>
  <c r="S560" i="8"/>
  <c r="R560" i="8"/>
  <c r="V560" i="8"/>
  <c r="W560" i="8" s="1"/>
  <c r="U560" i="8" s="1"/>
  <c r="T560" i="8" s="1"/>
  <c r="S564" i="8"/>
  <c r="R564" i="8"/>
  <c r="V564" i="8"/>
  <c r="W564" i="8" s="1"/>
  <c r="U564" i="8" s="1"/>
  <c r="T564" i="8" s="1"/>
  <c r="S568" i="8"/>
  <c r="R568" i="8"/>
  <c r="V568" i="8"/>
  <c r="W568" i="8" s="1"/>
  <c r="U568" i="8" s="1"/>
  <c r="T568" i="8" s="1"/>
  <c r="S572" i="8"/>
  <c r="R572" i="8"/>
  <c r="V572" i="8"/>
  <c r="W572" i="8" s="1"/>
  <c r="U572" i="8" s="1"/>
  <c r="T572" i="8" s="1"/>
  <c r="S576" i="8"/>
  <c r="R576" i="8"/>
  <c r="V576" i="8"/>
  <c r="W576" i="8" s="1"/>
  <c r="U576" i="8" s="1"/>
  <c r="T576" i="8" s="1"/>
  <c r="S580" i="8"/>
  <c r="R580" i="8"/>
  <c r="V580" i="8"/>
  <c r="W580" i="8" s="1"/>
  <c r="U580" i="8" s="1"/>
  <c r="T580" i="8" s="1"/>
  <c r="S584" i="8"/>
  <c r="R584" i="8"/>
  <c r="V584" i="8"/>
  <c r="W584" i="8" s="1"/>
  <c r="U584" i="8" s="1"/>
  <c r="T584" i="8" s="1"/>
  <c r="S588" i="8"/>
  <c r="R588" i="8"/>
  <c r="V588" i="8"/>
  <c r="W588" i="8" s="1"/>
  <c r="U588" i="8" s="1"/>
  <c r="T588" i="8" s="1"/>
  <c r="S592" i="8"/>
  <c r="R592" i="8"/>
  <c r="V592" i="8"/>
  <c r="W592" i="8" s="1"/>
  <c r="U592" i="8" s="1"/>
  <c r="T592" i="8" s="1"/>
  <c r="S596" i="8"/>
  <c r="R596" i="8"/>
  <c r="V596" i="8"/>
  <c r="W596" i="8" s="1"/>
  <c r="U596" i="8" s="1"/>
  <c r="T596" i="8" s="1"/>
  <c r="S600" i="8"/>
  <c r="R600" i="8"/>
  <c r="V600" i="8"/>
  <c r="W600" i="8" s="1"/>
  <c r="U600" i="8" s="1"/>
  <c r="T600" i="8" s="1"/>
  <c r="S604" i="8"/>
  <c r="R604" i="8"/>
  <c r="V604" i="8"/>
  <c r="W604" i="8" s="1"/>
  <c r="U604" i="8" s="1"/>
  <c r="T604" i="8" s="1"/>
  <c r="S608" i="8"/>
  <c r="R608" i="8"/>
  <c r="V608" i="8"/>
  <c r="W608" i="8" s="1"/>
  <c r="U608" i="8" s="1"/>
  <c r="T608" i="8" s="1"/>
  <c r="S612" i="8"/>
  <c r="R612" i="8"/>
  <c r="V612" i="8"/>
  <c r="W612" i="8" s="1"/>
  <c r="U612" i="8" s="1"/>
  <c r="T612" i="8" s="1"/>
  <c r="S616" i="8"/>
  <c r="R616" i="8"/>
  <c r="V616" i="8"/>
  <c r="W616" i="8" s="1"/>
  <c r="U616" i="8" s="1"/>
  <c r="T616" i="8" s="1"/>
  <c r="S620" i="8"/>
  <c r="R620" i="8"/>
  <c r="V620" i="8"/>
  <c r="W620" i="8" s="1"/>
  <c r="U620" i="8" s="1"/>
  <c r="T620" i="8" s="1"/>
  <c r="S624" i="8"/>
  <c r="R624" i="8"/>
  <c r="V624" i="8"/>
  <c r="W624" i="8" s="1"/>
  <c r="U624" i="8" s="1"/>
  <c r="T624" i="8" s="1"/>
  <c r="S628" i="8"/>
  <c r="R628" i="8"/>
  <c r="V628" i="8"/>
  <c r="W628" i="8" s="1"/>
  <c r="U628" i="8" s="1"/>
  <c r="T628" i="8" s="1"/>
  <c r="S632" i="8"/>
  <c r="R632" i="8"/>
  <c r="V632" i="8"/>
  <c r="W632" i="8" s="1"/>
  <c r="U632" i="8" s="1"/>
  <c r="T632" i="8" s="1"/>
  <c r="S636" i="8"/>
  <c r="R636" i="8"/>
  <c r="V636" i="8"/>
  <c r="W636" i="8" s="1"/>
  <c r="U636" i="8" s="1"/>
  <c r="T636" i="8" s="1"/>
  <c r="S640" i="8"/>
  <c r="R640" i="8"/>
  <c r="V640" i="8"/>
  <c r="W640" i="8" s="1"/>
  <c r="U640" i="8" s="1"/>
  <c r="T640" i="8" s="1"/>
  <c r="S644" i="8"/>
  <c r="R644" i="8"/>
  <c r="V644" i="8"/>
  <c r="W644" i="8" s="1"/>
  <c r="U644" i="8" s="1"/>
  <c r="T644" i="8" s="1"/>
  <c r="S648" i="8"/>
  <c r="R648" i="8"/>
  <c r="V648" i="8"/>
  <c r="W648" i="8" s="1"/>
  <c r="U648" i="8" s="1"/>
  <c r="T648" i="8" s="1"/>
  <c r="S652" i="8"/>
  <c r="R652" i="8"/>
  <c r="V652" i="8"/>
  <c r="W652" i="8" s="1"/>
  <c r="U652" i="8" s="1"/>
  <c r="T652" i="8" s="1"/>
  <c r="S656" i="8"/>
  <c r="R656" i="8"/>
  <c r="V656" i="8"/>
  <c r="W656" i="8" s="1"/>
  <c r="U656" i="8" s="1"/>
  <c r="T656" i="8" s="1"/>
  <c r="S660" i="8"/>
  <c r="R660" i="8"/>
  <c r="V660" i="8"/>
  <c r="W660" i="8" s="1"/>
  <c r="U660" i="8" s="1"/>
  <c r="T660" i="8" s="1"/>
  <c r="S664" i="8"/>
  <c r="R664" i="8"/>
  <c r="V664" i="8"/>
  <c r="W664" i="8" s="1"/>
  <c r="U664" i="8" s="1"/>
  <c r="T664" i="8" s="1"/>
  <c r="S668" i="8"/>
  <c r="R668" i="8"/>
  <c r="V668" i="8"/>
  <c r="W668" i="8" s="1"/>
  <c r="U668" i="8" s="1"/>
  <c r="T668" i="8" s="1"/>
  <c r="S672" i="8"/>
  <c r="R672" i="8"/>
  <c r="V672" i="8"/>
  <c r="W672" i="8" s="1"/>
  <c r="U672" i="8" s="1"/>
  <c r="T672" i="8" s="1"/>
  <c r="S676" i="8"/>
  <c r="R676" i="8"/>
  <c r="V676" i="8"/>
  <c r="W676" i="8" s="1"/>
  <c r="U676" i="8" s="1"/>
  <c r="T676" i="8" s="1"/>
  <c r="S680" i="8"/>
  <c r="R680" i="8"/>
  <c r="V680" i="8"/>
  <c r="W680" i="8" s="1"/>
  <c r="U680" i="8" s="1"/>
  <c r="T680" i="8" s="1"/>
  <c r="S684" i="8"/>
  <c r="R684" i="8"/>
  <c r="V684" i="8"/>
  <c r="W684" i="8" s="1"/>
  <c r="U684" i="8" s="1"/>
  <c r="T684" i="8" s="1"/>
  <c r="S688" i="8"/>
  <c r="R688" i="8"/>
  <c r="V688" i="8"/>
  <c r="W688" i="8" s="1"/>
  <c r="U688" i="8" s="1"/>
  <c r="T688" i="8" s="1"/>
  <c r="S692" i="8"/>
  <c r="R692" i="8"/>
  <c r="V692" i="8"/>
  <c r="W692" i="8" s="1"/>
  <c r="U692" i="8" s="1"/>
  <c r="T692" i="8" s="1"/>
  <c r="S696" i="8"/>
  <c r="R696" i="8"/>
  <c r="V696" i="8"/>
  <c r="W696" i="8" s="1"/>
  <c r="U696" i="8" s="1"/>
  <c r="T696" i="8" s="1"/>
  <c r="S700" i="8"/>
  <c r="R700" i="8"/>
  <c r="V700" i="8"/>
  <c r="W700" i="8" s="1"/>
  <c r="U700" i="8" s="1"/>
  <c r="T700" i="8" s="1"/>
  <c r="S704" i="8"/>
  <c r="R704" i="8"/>
  <c r="V704" i="8"/>
  <c r="W704" i="8" s="1"/>
  <c r="U704" i="8" s="1"/>
  <c r="T704" i="8" s="1"/>
  <c r="S708" i="8"/>
  <c r="R708" i="8"/>
  <c r="V708" i="8"/>
  <c r="W708" i="8" s="1"/>
  <c r="U708" i="8" s="1"/>
  <c r="T708" i="8" s="1"/>
  <c r="S712" i="8"/>
  <c r="R712" i="8"/>
  <c r="V712" i="8"/>
  <c r="W712" i="8" s="1"/>
  <c r="U712" i="8" s="1"/>
  <c r="T712" i="8" s="1"/>
  <c r="S716" i="8"/>
  <c r="R716" i="8"/>
  <c r="V716" i="8"/>
  <c r="W716" i="8" s="1"/>
  <c r="U716" i="8" s="1"/>
  <c r="T716" i="8" s="1"/>
  <c r="S720" i="8"/>
  <c r="R720" i="8"/>
  <c r="V720" i="8"/>
  <c r="W720" i="8" s="1"/>
  <c r="U720" i="8" s="1"/>
  <c r="T720" i="8" s="1"/>
  <c r="S724" i="8"/>
  <c r="R724" i="8"/>
  <c r="V724" i="8"/>
  <c r="W724" i="8" s="1"/>
  <c r="U724" i="8" s="1"/>
  <c r="T724" i="8" s="1"/>
  <c r="S728" i="8"/>
  <c r="R728" i="8"/>
  <c r="V728" i="8"/>
  <c r="W728" i="8" s="1"/>
  <c r="U728" i="8" s="1"/>
  <c r="T728" i="8" s="1"/>
  <c r="S732" i="8"/>
  <c r="R732" i="8"/>
  <c r="V732" i="8"/>
  <c r="W732" i="8" s="1"/>
  <c r="U732" i="8" s="1"/>
  <c r="T732" i="8" s="1"/>
  <c r="S736" i="8"/>
  <c r="R736" i="8"/>
  <c r="V736" i="8"/>
  <c r="W736" i="8" s="1"/>
  <c r="U736" i="8" s="1"/>
  <c r="T736" i="8" s="1"/>
  <c r="S740" i="8"/>
  <c r="R740" i="8"/>
  <c r="V740" i="8"/>
  <c r="W740" i="8" s="1"/>
  <c r="U740" i="8" s="1"/>
  <c r="T740" i="8" s="1"/>
  <c r="S744" i="8"/>
  <c r="R744" i="8"/>
  <c r="V744" i="8"/>
  <c r="W744" i="8" s="1"/>
  <c r="U744" i="8" s="1"/>
  <c r="T744" i="8" s="1"/>
  <c r="S748" i="8"/>
  <c r="R748" i="8"/>
  <c r="V748" i="8"/>
  <c r="W748" i="8" s="1"/>
  <c r="U748" i="8" s="1"/>
  <c r="T748" i="8" s="1"/>
  <c r="S752" i="8"/>
  <c r="R752" i="8"/>
  <c r="V752" i="8"/>
  <c r="W752" i="8" s="1"/>
  <c r="U752" i="8" s="1"/>
  <c r="T752" i="8" s="1"/>
  <c r="S756" i="8"/>
  <c r="R756" i="8"/>
  <c r="V756" i="8"/>
  <c r="W756" i="8" s="1"/>
  <c r="U756" i="8" s="1"/>
  <c r="T756" i="8" s="1"/>
  <c r="S760" i="8"/>
  <c r="R760" i="8"/>
  <c r="V760" i="8"/>
  <c r="W760" i="8" s="1"/>
  <c r="U760" i="8" s="1"/>
  <c r="T760" i="8" s="1"/>
  <c r="S764" i="8"/>
  <c r="R764" i="8"/>
  <c r="V764" i="8"/>
  <c r="W764" i="8" s="1"/>
  <c r="U764" i="8" s="1"/>
  <c r="T764" i="8" s="1"/>
  <c r="S768" i="8"/>
  <c r="R768" i="8"/>
  <c r="V768" i="8"/>
  <c r="W768" i="8" s="1"/>
  <c r="U768" i="8" s="1"/>
  <c r="T768" i="8" s="1"/>
  <c r="S772" i="8"/>
  <c r="R772" i="8"/>
  <c r="V772" i="8"/>
  <c r="W772" i="8" s="1"/>
  <c r="U772" i="8" s="1"/>
  <c r="T772" i="8" s="1"/>
  <c r="S776" i="8"/>
  <c r="R776" i="8"/>
  <c r="V776" i="8"/>
  <c r="W776" i="8" s="1"/>
  <c r="U776" i="8" s="1"/>
  <c r="T776" i="8" s="1"/>
  <c r="S780" i="8"/>
  <c r="R780" i="8"/>
  <c r="V780" i="8"/>
  <c r="W780" i="8" s="1"/>
  <c r="U780" i="8" s="1"/>
  <c r="T780" i="8" s="1"/>
  <c r="S784" i="8"/>
  <c r="R784" i="8"/>
  <c r="V784" i="8"/>
  <c r="W784" i="8" s="1"/>
  <c r="U784" i="8" s="1"/>
  <c r="T784" i="8" s="1"/>
  <c r="S788" i="8"/>
  <c r="R788" i="8"/>
  <c r="V788" i="8"/>
  <c r="W788" i="8" s="1"/>
  <c r="U788" i="8" s="1"/>
  <c r="T788" i="8" s="1"/>
  <c r="S792" i="8"/>
  <c r="R792" i="8"/>
  <c r="V792" i="8"/>
  <c r="W792" i="8" s="1"/>
  <c r="U792" i="8" s="1"/>
  <c r="T792" i="8" s="1"/>
  <c r="S796" i="8"/>
  <c r="R796" i="8"/>
  <c r="V796" i="8"/>
  <c r="W796" i="8" s="1"/>
  <c r="U796" i="8" s="1"/>
  <c r="T796" i="8" s="1"/>
  <c r="S800" i="8"/>
  <c r="R800" i="8"/>
  <c r="V800" i="8"/>
  <c r="W800" i="8" s="1"/>
  <c r="U800" i="8" s="1"/>
  <c r="T800" i="8" s="1"/>
  <c r="S804" i="8"/>
  <c r="R804" i="8"/>
  <c r="V804" i="8"/>
  <c r="W804" i="8" s="1"/>
  <c r="U804" i="8" s="1"/>
  <c r="T804" i="8" s="1"/>
  <c r="S808" i="8"/>
  <c r="R808" i="8"/>
  <c r="V808" i="8"/>
  <c r="W808" i="8" s="1"/>
  <c r="U808" i="8" s="1"/>
  <c r="T808" i="8" s="1"/>
  <c r="S812" i="8"/>
  <c r="R812" i="8"/>
  <c r="V812" i="8"/>
  <c r="W812" i="8" s="1"/>
  <c r="U812" i="8" s="1"/>
  <c r="T812" i="8" s="1"/>
  <c r="S816" i="8"/>
  <c r="R816" i="8"/>
  <c r="V816" i="8"/>
  <c r="W816" i="8" s="1"/>
  <c r="U816" i="8" s="1"/>
  <c r="T816" i="8" s="1"/>
  <c r="S820" i="8"/>
  <c r="R820" i="8"/>
  <c r="V820" i="8"/>
  <c r="W820" i="8" s="1"/>
  <c r="U820" i="8" s="1"/>
  <c r="T820" i="8" s="1"/>
  <c r="S824" i="8"/>
  <c r="R824" i="8"/>
  <c r="V824" i="8"/>
  <c r="W824" i="8" s="1"/>
  <c r="U824" i="8" s="1"/>
  <c r="T824" i="8" s="1"/>
  <c r="S828" i="8"/>
  <c r="R828" i="8"/>
  <c r="V828" i="8"/>
  <c r="W828" i="8" s="1"/>
  <c r="U828" i="8" s="1"/>
  <c r="T828" i="8" s="1"/>
  <c r="S832" i="8"/>
  <c r="R832" i="8"/>
  <c r="V832" i="8"/>
  <c r="W832" i="8" s="1"/>
  <c r="U832" i="8" s="1"/>
  <c r="T832" i="8" s="1"/>
  <c r="S836" i="8"/>
  <c r="R836" i="8"/>
  <c r="V836" i="8"/>
  <c r="W836" i="8" s="1"/>
  <c r="U836" i="8" s="1"/>
  <c r="T836" i="8" s="1"/>
  <c r="S840" i="8"/>
  <c r="R840" i="8"/>
  <c r="V840" i="8"/>
  <c r="W840" i="8" s="1"/>
  <c r="U840" i="8" s="1"/>
  <c r="T840" i="8" s="1"/>
  <c r="S844" i="8"/>
  <c r="R844" i="8"/>
  <c r="V844" i="8"/>
  <c r="W844" i="8" s="1"/>
  <c r="U844" i="8" s="1"/>
  <c r="T844" i="8" s="1"/>
  <c r="S848" i="8"/>
  <c r="R848" i="8"/>
  <c r="V848" i="8"/>
  <c r="W848" i="8" s="1"/>
  <c r="U848" i="8" s="1"/>
  <c r="T848" i="8" s="1"/>
  <c r="S852" i="8"/>
  <c r="R852" i="8"/>
  <c r="V852" i="8"/>
  <c r="W852" i="8" s="1"/>
  <c r="U852" i="8" s="1"/>
  <c r="T852" i="8" s="1"/>
  <c r="S856" i="8"/>
  <c r="R856" i="8"/>
  <c r="V856" i="8"/>
  <c r="W856" i="8" s="1"/>
  <c r="U856" i="8" s="1"/>
  <c r="T856" i="8" s="1"/>
  <c r="S860" i="8"/>
  <c r="R860" i="8"/>
  <c r="V860" i="8"/>
  <c r="W860" i="8" s="1"/>
  <c r="U860" i="8" s="1"/>
  <c r="T860" i="8" s="1"/>
  <c r="S17" i="8"/>
  <c r="R17" i="8"/>
  <c r="V17" i="8"/>
  <c r="W17" i="8" s="1"/>
  <c r="U17" i="8" s="1"/>
  <c r="T17" i="8" s="1"/>
  <c r="S21" i="8"/>
  <c r="R21" i="8"/>
  <c r="V21" i="8"/>
  <c r="W21" i="8" s="1"/>
  <c r="U21" i="8" s="1"/>
  <c r="T21" i="8" s="1"/>
  <c r="S33" i="8"/>
  <c r="R33" i="8"/>
  <c r="V33" i="8"/>
  <c r="W33" i="8" s="1"/>
  <c r="U33" i="8" s="1"/>
  <c r="T33" i="8" s="1"/>
  <c r="S61" i="8"/>
  <c r="R61" i="8"/>
  <c r="V61" i="8"/>
  <c r="W61" i="8" s="1"/>
  <c r="U61" i="8" s="1"/>
  <c r="T61" i="8" s="1"/>
  <c r="S65" i="8"/>
  <c r="R65" i="8"/>
  <c r="V65" i="8"/>
  <c r="W65" i="8" s="1"/>
  <c r="U65" i="8" s="1"/>
  <c r="T65" i="8" s="1"/>
  <c r="S81" i="8"/>
  <c r="R81" i="8"/>
  <c r="V81" i="8"/>
  <c r="W81" i="8" s="1"/>
  <c r="U81" i="8" s="1"/>
  <c r="T81" i="8" s="1"/>
  <c r="S89" i="8"/>
  <c r="R89" i="8"/>
  <c r="V89" i="8"/>
  <c r="W89" i="8" s="1"/>
  <c r="U89" i="8" s="1"/>
  <c r="T89" i="8" s="1"/>
  <c r="S105" i="8"/>
  <c r="R105" i="8"/>
  <c r="V105" i="8"/>
  <c r="W105" i="8" s="1"/>
  <c r="U105" i="8" s="1"/>
  <c r="T105" i="8" s="1"/>
  <c r="S121" i="8"/>
  <c r="R121" i="8"/>
  <c r="V121" i="8"/>
  <c r="W121" i="8" s="1"/>
  <c r="U121" i="8" s="1"/>
  <c r="T121" i="8" s="1"/>
  <c r="S133" i="8"/>
  <c r="R133" i="8"/>
  <c r="V133" i="8"/>
  <c r="W133" i="8" s="1"/>
  <c r="U133" i="8" s="1"/>
  <c r="T133" i="8" s="1"/>
  <c r="S24" i="8"/>
  <c r="R24" i="8"/>
  <c r="V24" i="8"/>
  <c r="W24" i="8" s="1"/>
  <c r="U24" i="8" s="1"/>
  <c r="T24" i="8" s="1"/>
  <c r="S72" i="8"/>
  <c r="R72" i="8"/>
  <c r="V72" i="8"/>
  <c r="W72" i="8" s="1"/>
  <c r="U72" i="8" s="1"/>
  <c r="T72" i="8" s="1"/>
  <c r="S76" i="8"/>
  <c r="R76" i="8"/>
  <c r="V76" i="8"/>
  <c r="W76" i="8" s="1"/>
  <c r="U76" i="8" s="1"/>
  <c r="T76" i="8" s="1"/>
  <c r="S116" i="8"/>
  <c r="R116" i="8"/>
  <c r="V116" i="8"/>
  <c r="W116" i="8" s="1"/>
  <c r="U116" i="8" s="1"/>
  <c r="T116" i="8" s="1"/>
  <c r="S120" i="8"/>
  <c r="R120" i="8"/>
  <c r="V120" i="8"/>
  <c r="W120" i="8" s="1"/>
  <c r="U120" i="8" s="1"/>
  <c r="T120" i="8" s="1"/>
  <c r="S124" i="8"/>
  <c r="R124" i="8"/>
  <c r="V124" i="8"/>
  <c r="W124" i="8" s="1"/>
  <c r="U124" i="8" s="1"/>
  <c r="T124" i="8" s="1"/>
  <c r="S128" i="8"/>
  <c r="R128" i="8"/>
  <c r="V128" i="8"/>
  <c r="W128" i="8" s="1"/>
  <c r="U128" i="8" s="1"/>
  <c r="T128" i="8" s="1"/>
  <c r="S132" i="8"/>
  <c r="R132" i="8"/>
  <c r="V132" i="8"/>
  <c r="W132" i="8" s="1"/>
  <c r="U132" i="8" s="1"/>
  <c r="T132" i="8" s="1"/>
  <c r="S136" i="8"/>
  <c r="R136" i="8"/>
  <c r="V136" i="8"/>
  <c r="W136" i="8" s="1"/>
  <c r="U136" i="8" s="1"/>
  <c r="T136" i="8" s="1"/>
  <c r="S148" i="8"/>
  <c r="R148" i="8"/>
  <c r="V148" i="8"/>
  <c r="W148" i="8" s="1"/>
  <c r="U148" i="8" s="1"/>
  <c r="T148" i="8" s="1"/>
  <c r="S152" i="8"/>
  <c r="R152" i="8"/>
  <c r="V152" i="8"/>
  <c r="W152" i="8" s="1"/>
  <c r="U152" i="8" s="1"/>
  <c r="T152" i="8" s="1"/>
  <c r="S156" i="8"/>
  <c r="R156" i="8"/>
  <c r="V156" i="8"/>
  <c r="W156" i="8" s="1"/>
  <c r="U156" i="8" s="1"/>
  <c r="T156" i="8" s="1"/>
  <c r="S160" i="8"/>
  <c r="R160" i="8"/>
  <c r="V160" i="8"/>
  <c r="W160" i="8" s="1"/>
  <c r="U160" i="8" s="1"/>
  <c r="T160" i="8" s="1"/>
  <c r="S172" i="8"/>
  <c r="R172" i="8"/>
  <c r="V172" i="8"/>
  <c r="W172" i="8" s="1"/>
  <c r="U172" i="8" s="1"/>
  <c r="T172" i="8" s="1"/>
  <c r="S176" i="8"/>
  <c r="R176" i="8"/>
  <c r="V176" i="8"/>
  <c r="W176" i="8" s="1"/>
  <c r="U176" i="8" s="1"/>
  <c r="T176" i="8" s="1"/>
  <c r="S196" i="8"/>
  <c r="R196" i="8"/>
  <c r="V196" i="8"/>
  <c r="W196" i="8" s="1"/>
  <c r="U196" i="8" s="1"/>
  <c r="T196" i="8" s="1"/>
  <c r="S200" i="8"/>
  <c r="R200" i="8"/>
  <c r="V200" i="8"/>
  <c r="W200" i="8" s="1"/>
  <c r="U200" i="8" s="1"/>
  <c r="T200" i="8" s="1"/>
  <c r="S204" i="8"/>
  <c r="R204" i="8"/>
  <c r="V204" i="8"/>
  <c r="W204" i="8" s="1"/>
  <c r="U204" i="8" s="1"/>
  <c r="T204" i="8" s="1"/>
  <c r="S224" i="8"/>
  <c r="R224" i="8"/>
  <c r="V224" i="8"/>
  <c r="W224" i="8" s="1"/>
  <c r="U224" i="8" s="1"/>
  <c r="T224" i="8" s="1"/>
  <c r="S236" i="8"/>
  <c r="R236" i="8"/>
  <c r="V236" i="8"/>
  <c r="W236" i="8" s="1"/>
  <c r="U236" i="8" s="1"/>
  <c r="T236" i="8" s="1"/>
  <c r="S240" i="8"/>
  <c r="R240" i="8"/>
  <c r="V240" i="8"/>
  <c r="W240" i="8" s="1"/>
  <c r="U240" i="8" s="1"/>
  <c r="T240" i="8" s="1"/>
  <c r="S252" i="8"/>
  <c r="R252" i="8"/>
  <c r="V252" i="8"/>
  <c r="W252" i="8" s="1"/>
  <c r="U252" i="8" s="1"/>
  <c r="T252" i="8" s="1"/>
  <c r="S264" i="8"/>
  <c r="R264" i="8"/>
  <c r="V264" i="8"/>
  <c r="W264" i="8" s="1"/>
  <c r="U264" i="8" s="1"/>
  <c r="T264" i="8" s="1"/>
  <c r="S276" i="8"/>
  <c r="R276" i="8"/>
  <c r="V276" i="8"/>
  <c r="W276" i="8" s="1"/>
  <c r="U276" i="8" s="1"/>
  <c r="T276" i="8" s="1"/>
  <c r="S280" i="8"/>
  <c r="R280" i="8"/>
  <c r="V280" i="8"/>
  <c r="W280" i="8" s="1"/>
  <c r="U280" i="8" s="1"/>
  <c r="T280" i="8" s="1"/>
  <c r="S300" i="8"/>
  <c r="R300" i="8"/>
  <c r="V300" i="8"/>
  <c r="W300" i="8" s="1"/>
  <c r="U300" i="8" s="1"/>
  <c r="T300" i="8" s="1"/>
  <c r="S304" i="8"/>
  <c r="R304" i="8"/>
  <c r="V304" i="8"/>
  <c r="W304" i="8" s="1"/>
  <c r="U304" i="8" s="1"/>
  <c r="T304" i="8" s="1"/>
  <c r="S308" i="8"/>
  <c r="R308" i="8"/>
  <c r="V308" i="8"/>
  <c r="W308" i="8" s="1"/>
  <c r="U308" i="8" s="1"/>
  <c r="T308" i="8" s="1"/>
  <c r="S348" i="8"/>
  <c r="R348" i="8"/>
  <c r="V348" i="8"/>
  <c r="W348" i="8" s="1"/>
  <c r="U348" i="8" s="1"/>
  <c r="T348" i="8" s="1"/>
  <c r="S15" i="8"/>
  <c r="R15" i="8"/>
  <c r="V15" i="8"/>
  <c r="W15" i="8" s="1"/>
  <c r="U15" i="8" s="1"/>
  <c r="T15" i="8" s="1"/>
  <c r="S27" i="8"/>
  <c r="R27" i="8"/>
  <c r="V27" i="8"/>
  <c r="W27" i="8" s="1"/>
  <c r="U27" i="8" s="1"/>
  <c r="T27" i="8" s="1"/>
  <c r="S43" i="8"/>
  <c r="R43" i="8"/>
  <c r="V43" i="8"/>
  <c r="W43" i="8" s="1"/>
  <c r="U43" i="8" s="1"/>
  <c r="T43" i="8" s="1"/>
  <c r="S55" i="8"/>
  <c r="R55" i="8"/>
  <c r="V55" i="8"/>
  <c r="W55" i="8" s="1"/>
  <c r="U55" i="8" s="1"/>
  <c r="T55" i="8" s="1"/>
  <c r="S63" i="8"/>
  <c r="R63" i="8"/>
  <c r="V63" i="8"/>
  <c r="W63" i="8" s="1"/>
  <c r="U63" i="8" s="1"/>
  <c r="T63" i="8" s="1"/>
  <c r="S71" i="8"/>
  <c r="R71" i="8"/>
  <c r="V71" i="8"/>
  <c r="W71" i="8" s="1"/>
  <c r="U71" i="8" s="1"/>
  <c r="T71" i="8" s="1"/>
  <c r="S79" i="8"/>
  <c r="R79" i="8"/>
  <c r="V79" i="8"/>
  <c r="W79" i="8" s="1"/>
  <c r="U79" i="8" s="1"/>
  <c r="T79" i="8" s="1"/>
  <c r="S91" i="8"/>
  <c r="R91" i="8"/>
  <c r="V91" i="8"/>
  <c r="W91" i="8" s="1"/>
  <c r="U91" i="8" s="1"/>
  <c r="T91" i="8" s="1"/>
  <c r="S95" i="8"/>
  <c r="R95" i="8"/>
  <c r="V95" i="8"/>
  <c r="W95" i="8" s="1"/>
  <c r="U95" i="8" s="1"/>
  <c r="T95" i="8" s="1"/>
  <c r="S103" i="8"/>
  <c r="R103" i="8"/>
  <c r="V103" i="8"/>
  <c r="W103" i="8" s="1"/>
  <c r="U103" i="8" s="1"/>
  <c r="T103" i="8" s="1"/>
  <c r="S115" i="8"/>
  <c r="R115" i="8"/>
  <c r="V115" i="8"/>
  <c r="W115" i="8" s="1"/>
  <c r="U115" i="8" s="1"/>
  <c r="T115" i="8" s="1"/>
  <c r="S127" i="8"/>
  <c r="R127" i="8"/>
  <c r="V127" i="8"/>
  <c r="W127" i="8" s="1"/>
  <c r="U127" i="8" s="1"/>
  <c r="T127" i="8" s="1"/>
  <c r="S135" i="8"/>
  <c r="R135" i="8"/>
  <c r="V135" i="8"/>
  <c r="W135" i="8" s="1"/>
  <c r="U135" i="8" s="1"/>
  <c r="T135" i="8" s="1"/>
  <c r="S143" i="8"/>
  <c r="R143" i="8"/>
  <c r="V143" i="8"/>
  <c r="W143" i="8" s="1"/>
  <c r="U143" i="8" s="1"/>
  <c r="T143" i="8" s="1"/>
  <c r="S151" i="8"/>
  <c r="R151" i="8"/>
  <c r="V151" i="8"/>
  <c r="W151" i="8" s="1"/>
  <c r="U151" i="8" s="1"/>
  <c r="T151" i="8" s="1"/>
  <c r="S159" i="8"/>
  <c r="R159" i="8"/>
  <c r="V159" i="8"/>
  <c r="W159" i="8" s="1"/>
  <c r="U159" i="8" s="1"/>
  <c r="T159" i="8" s="1"/>
  <c r="S171" i="8"/>
  <c r="R171" i="8"/>
  <c r="V171" i="8"/>
  <c r="W171" i="8" s="1"/>
  <c r="U171" i="8" s="1"/>
  <c r="T171" i="8" s="1"/>
  <c r="S179" i="8"/>
  <c r="R179" i="8"/>
  <c r="V179" i="8"/>
  <c r="W179" i="8" s="1"/>
  <c r="U179" i="8" s="1"/>
  <c r="T179" i="8" s="1"/>
  <c r="S187" i="8"/>
  <c r="R187" i="8"/>
  <c r="V187" i="8"/>
  <c r="W187" i="8" s="1"/>
  <c r="U187" i="8" s="1"/>
  <c r="T187" i="8" s="1"/>
  <c r="S195" i="8"/>
  <c r="R195" i="8"/>
  <c r="V195" i="8"/>
  <c r="W195" i="8" s="1"/>
  <c r="U195" i="8" s="1"/>
  <c r="T195" i="8" s="1"/>
  <c r="S203" i="8"/>
  <c r="R203" i="8"/>
  <c r="V203" i="8"/>
  <c r="W203" i="8" s="1"/>
  <c r="U203" i="8" s="1"/>
  <c r="T203" i="8" s="1"/>
  <c r="S211" i="8"/>
  <c r="R211" i="8"/>
  <c r="V211" i="8"/>
  <c r="W211" i="8" s="1"/>
  <c r="U211" i="8" s="1"/>
  <c r="T211" i="8" s="1"/>
  <c r="S219" i="8"/>
  <c r="R219" i="8"/>
  <c r="V219" i="8"/>
  <c r="W219" i="8" s="1"/>
  <c r="U219" i="8" s="1"/>
  <c r="T219" i="8" s="1"/>
  <c r="S227" i="8"/>
  <c r="R227" i="8"/>
  <c r="V227" i="8"/>
  <c r="W227" i="8" s="1"/>
  <c r="U227" i="8" s="1"/>
  <c r="T227" i="8" s="1"/>
  <c r="S235" i="8"/>
  <c r="R235" i="8"/>
  <c r="V235" i="8"/>
  <c r="W235" i="8" s="1"/>
  <c r="U235" i="8" s="1"/>
  <c r="T235" i="8" s="1"/>
  <c r="S243" i="8"/>
  <c r="R243" i="8"/>
  <c r="V243" i="8"/>
  <c r="W243" i="8" s="1"/>
  <c r="U243" i="8" s="1"/>
  <c r="T243" i="8" s="1"/>
  <c r="S251" i="8"/>
  <c r="R251" i="8"/>
  <c r="V251" i="8"/>
  <c r="W251" i="8" s="1"/>
  <c r="U251" i="8" s="1"/>
  <c r="T251" i="8" s="1"/>
  <c r="S259" i="8"/>
  <c r="R259" i="8"/>
  <c r="V259" i="8"/>
  <c r="W259" i="8" s="1"/>
  <c r="U259" i="8" s="1"/>
  <c r="T259" i="8" s="1"/>
  <c r="S271" i="8"/>
  <c r="R271" i="8"/>
  <c r="V271" i="8"/>
  <c r="W271" i="8" s="1"/>
  <c r="U271" i="8" s="1"/>
  <c r="T271" i="8" s="1"/>
  <c r="S279" i="8"/>
  <c r="R279" i="8"/>
  <c r="V279" i="8"/>
  <c r="W279" i="8" s="1"/>
  <c r="U279" i="8" s="1"/>
  <c r="T279" i="8" s="1"/>
  <c r="S287" i="8"/>
  <c r="R287" i="8"/>
  <c r="V287" i="8"/>
  <c r="W287" i="8" s="1"/>
  <c r="U287" i="8" s="1"/>
  <c r="T287" i="8" s="1"/>
  <c r="S295" i="8"/>
  <c r="R295" i="8"/>
  <c r="V295" i="8"/>
  <c r="W295" i="8" s="1"/>
  <c r="U295" i="8" s="1"/>
  <c r="T295" i="8" s="1"/>
  <c r="S303" i="8"/>
  <c r="R303" i="8"/>
  <c r="V303" i="8"/>
  <c r="W303" i="8" s="1"/>
  <c r="U303" i="8" s="1"/>
  <c r="T303" i="8" s="1"/>
  <c r="S311" i="8"/>
  <c r="R311" i="8"/>
  <c r="V311" i="8"/>
  <c r="W311" i="8" s="1"/>
  <c r="U311" i="8" s="1"/>
  <c r="T311" i="8" s="1"/>
  <c r="S319" i="8"/>
  <c r="R319" i="8"/>
  <c r="V319" i="8"/>
  <c r="W319" i="8" s="1"/>
  <c r="U319" i="8" s="1"/>
  <c r="T319" i="8" s="1"/>
  <c r="S327" i="8"/>
  <c r="R327" i="8"/>
  <c r="V327" i="8"/>
  <c r="W327" i="8" s="1"/>
  <c r="U327" i="8" s="1"/>
  <c r="T327" i="8" s="1"/>
  <c r="S335" i="8"/>
  <c r="R335" i="8"/>
  <c r="V335" i="8"/>
  <c r="W335" i="8" s="1"/>
  <c r="U335" i="8" s="1"/>
  <c r="T335" i="8" s="1"/>
  <c r="S343" i="8"/>
  <c r="R343" i="8"/>
  <c r="V343" i="8"/>
  <c r="W343" i="8" s="1"/>
  <c r="U343" i="8" s="1"/>
  <c r="T343" i="8" s="1"/>
  <c r="S359" i="8"/>
  <c r="R359" i="8"/>
  <c r="V359" i="8"/>
  <c r="W359" i="8" s="1"/>
  <c r="U359" i="8" s="1"/>
  <c r="T359" i="8" s="1"/>
  <c r="S363" i="8"/>
  <c r="R363" i="8"/>
  <c r="V363" i="8"/>
  <c r="W363" i="8" s="1"/>
  <c r="U363" i="8" s="1"/>
  <c r="T363" i="8" s="1"/>
  <c r="S367" i="8"/>
  <c r="R367" i="8"/>
  <c r="V367" i="8"/>
  <c r="W367" i="8" s="1"/>
  <c r="U367" i="8" s="1"/>
  <c r="T367" i="8" s="1"/>
  <c r="S371" i="8"/>
  <c r="R371" i="8"/>
  <c r="V371" i="8"/>
  <c r="W371" i="8" s="1"/>
  <c r="U371" i="8" s="1"/>
  <c r="T371" i="8" s="1"/>
  <c r="S375" i="8"/>
  <c r="R375" i="8"/>
  <c r="V375" i="8"/>
  <c r="W375" i="8" s="1"/>
  <c r="U375" i="8" s="1"/>
  <c r="T375" i="8" s="1"/>
  <c r="S379" i="8"/>
  <c r="R379" i="8"/>
  <c r="V379" i="8"/>
  <c r="W379" i="8" s="1"/>
  <c r="U379" i="8" s="1"/>
  <c r="T379" i="8" s="1"/>
  <c r="S383" i="8"/>
  <c r="R383" i="8"/>
  <c r="V383" i="8"/>
  <c r="W383" i="8" s="1"/>
  <c r="U383" i="8" s="1"/>
  <c r="T383" i="8" s="1"/>
  <c r="S387" i="8"/>
  <c r="R387" i="8"/>
  <c r="V387" i="8"/>
  <c r="W387" i="8" s="1"/>
  <c r="U387" i="8" s="1"/>
  <c r="T387" i="8" s="1"/>
  <c r="S391" i="8"/>
  <c r="R391" i="8"/>
  <c r="V391" i="8"/>
  <c r="W391" i="8" s="1"/>
  <c r="U391" i="8" s="1"/>
  <c r="T391" i="8" s="1"/>
  <c r="R395" i="8"/>
  <c r="S395" i="8"/>
  <c r="V395" i="8"/>
  <c r="W395" i="8" s="1"/>
  <c r="U395" i="8" s="1"/>
  <c r="T395" i="8" s="1"/>
  <c r="S399" i="8"/>
  <c r="R399" i="8"/>
  <c r="V399" i="8"/>
  <c r="W399" i="8" s="1"/>
  <c r="U399" i="8" s="1"/>
  <c r="T399" i="8" s="1"/>
  <c r="S403" i="8"/>
  <c r="R403" i="8"/>
  <c r="V403" i="8"/>
  <c r="W403" i="8" s="1"/>
  <c r="U403" i="8" s="1"/>
  <c r="T403" i="8" s="1"/>
  <c r="S407" i="8"/>
  <c r="R407" i="8"/>
  <c r="V407" i="8"/>
  <c r="W407" i="8" s="1"/>
  <c r="U407" i="8" s="1"/>
  <c r="T407" i="8" s="1"/>
  <c r="S411" i="8"/>
  <c r="R411" i="8"/>
  <c r="V411" i="8"/>
  <c r="W411" i="8" s="1"/>
  <c r="U411" i="8" s="1"/>
  <c r="T411" i="8" s="1"/>
  <c r="S415" i="8"/>
  <c r="R415" i="8"/>
  <c r="V415" i="8"/>
  <c r="W415" i="8" s="1"/>
  <c r="U415" i="8" s="1"/>
  <c r="T415" i="8" s="1"/>
  <c r="S419" i="8"/>
  <c r="R419" i="8"/>
  <c r="V419" i="8"/>
  <c r="W419" i="8" s="1"/>
  <c r="U419" i="8" s="1"/>
  <c r="T419" i="8" s="1"/>
  <c r="S423" i="8"/>
  <c r="R423" i="8"/>
  <c r="V423" i="8"/>
  <c r="W423" i="8" s="1"/>
  <c r="U423" i="8" s="1"/>
  <c r="T423" i="8" s="1"/>
  <c r="S427" i="8"/>
  <c r="R427" i="8"/>
  <c r="V427" i="8"/>
  <c r="W427" i="8" s="1"/>
  <c r="U427" i="8" s="1"/>
  <c r="T427" i="8" s="1"/>
  <c r="S431" i="8"/>
  <c r="R431" i="8"/>
  <c r="V431" i="8"/>
  <c r="W431" i="8" s="1"/>
  <c r="U431" i="8" s="1"/>
  <c r="T431" i="8" s="1"/>
  <c r="S435" i="8"/>
  <c r="R435" i="8"/>
  <c r="V435" i="8"/>
  <c r="W435" i="8" s="1"/>
  <c r="U435" i="8" s="1"/>
  <c r="T435" i="8" s="1"/>
  <c r="S439" i="8"/>
  <c r="R439" i="8"/>
  <c r="V439" i="8"/>
  <c r="W439" i="8" s="1"/>
  <c r="U439" i="8" s="1"/>
  <c r="T439" i="8" s="1"/>
  <c r="S443" i="8"/>
  <c r="R443" i="8"/>
  <c r="V443" i="8"/>
  <c r="W443" i="8" s="1"/>
  <c r="U443" i="8" s="1"/>
  <c r="T443" i="8" s="1"/>
  <c r="S447" i="8"/>
  <c r="R447" i="8"/>
  <c r="V447" i="8"/>
  <c r="W447" i="8" s="1"/>
  <c r="U447" i="8" s="1"/>
  <c r="T447" i="8" s="1"/>
  <c r="S451" i="8"/>
  <c r="R451" i="8"/>
  <c r="V451" i="8"/>
  <c r="W451" i="8" s="1"/>
  <c r="U451" i="8" s="1"/>
  <c r="T451" i="8" s="1"/>
  <c r="S455" i="8"/>
  <c r="R455" i="8"/>
  <c r="V455" i="8"/>
  <c r="W455" i="8" s="1"/>
  <c r="U455" i="8" s="1"/>
  <c r="T455" i="8" s="1"/>
  <c r="S459" i="8"/>
  <c r="R459" i="8"/>
  <c r="V459" i="8"/>
  <c r="W459" i="8" s="1"/>
  <c r="U459" i="8" s="1"/>
  <c r="T459" i="8" s="1"/>
  <c r="S463" i="8"/>
  <c r="R463" i="8"/>
  <c r="V463" i="8"/>
  <c r="W463" i="8" s="1"/>
  <c r="U463" i="8" s="1"/>
  <c r="T463" i="8" s="1"/>
  <c r="S467" i="8"/>
  <c r="R467" i="8"/>
  <c r="V467" i="8"/>
  <c r="W467" i="8" s="1"/>
  <c r="U467" i="8" s="1"/>
  <c r="T467" i="8" s="1"/>
  <c r="S471" i="8"/>
  <c r="R471" i="8"/>
  <c r="V471" i="8"/>
  <c r="W471" i="8" s="1"/>
  <c r="U471" i="8" s="1"/>
  <c r="T471" i="8" s="1"/>
  <c r="S475" i="8"/>
  <c r="R475" i="8"/>
  <c r="V475" i="8"/>
  <c r="W475" i="8" s="1"/>
  <c r="U475" i="8" s="1"/>
  <c r="T475" i="8" s="1"/>
  <c r="S479" i="8"/>
  <c r="R479" i="8"/>
  <c r="V479" i="8"/>
  <c r="W479" i="8" s="1"/>
  <c r="U479" i="8" s="1"/>
  <c r="T479" i="8" s="1"/>
  <c r="S483" i="8"/>
  <c r="R483" i="8"/>
  <c r="V483" i="8"/>
  <c r="W483" i="8" s="1"/>
  <c r="U483" i="8" s="1"/>
  <c r="T483" i="8" s="1"/>
  <c r="S487" i="8"/>
  <c r="R487" i="8"/>
  <c r="V487" i="8"/>
  <c r="W487" i="8" s="1"/>
  <c r="U487" i="8" s="1"/>
  <c r="T487" i="8" s="1"/>
  <c r="S491" i="8"/>
  <c r="R491" i="8"/>
  <c r="V491" i="8"/>
  <c r="W491" i="8" s="1"/>
  <c r="U491" i="8" s="1"/>
  <c r="T491" i="8" s="1"/>
  <c r="S495" i="8"/>
  <c r="R495" i="8"/>
  <c r="V495" i="8"/>
  <c r="W495" i="8" s="1"/>
  <c r="U495" i="8" s="1"/>
  <c r="T495" i="8" s="1"/>
  <c r="S499" i="8"/>
  <c r="R499" i="8"/>
  <c r="V499" i="8"/>
  <c r="W499" i="8" s="1"/>
  <c r="U499" i="8" s="1"/>
  <c r="T499" i="8" s="1"/>
  <c r="S503" i="8"/>
  <c r="R503" i="8"/>
  <c r="V503" i="8"/>
  <c r="W503" i="8" s="1"/>
  <c r="U503" i="8" s="1"/>
  <c r="T503" i="8" s="1"/>
  <c r="S507" i="8"/>
  <c r="R507" i="8"/>
  <c r="V507" i="8"/>
  <c r="W507" i="8" s="1"/>
  <c r="U507" i="8" s="1"/>
  <c r="T507" i="8" s="1"/>
  <c r="S511" i="8"/>
  <c r="R511" i="8"/>
  <c r="V511" i="8"/>
  <c r="W511" i="8" s="1"/>
  <c r="U511" i="8" s="1"/>
  <c r="T511" i="8" s="1"/>
  <c r="S515" i="8"/>
  <c r="R515" i="8"/>
  <c r="V515" i="8"/>
  <c r="W515" i="8" s="1"/>
  <c r="U515" i="8" s="1"/>
  <c r="T515" i="8" s="1"/>
  <c r="S519" i="8"/>
  <c r="R519" i="8"/>
  <c r="V519" i="8"/>
  <c r="W519" i="8" s="1"/>
  <c r="U519" i="8" s="1"/>
  <c r="T519" i="8" s="1"/>
  <c r="S523" i="8"/>
  <c r="R523" i="8"/>
  <c r="V523" i="8"/>
  <c r="W523" i="8" s="1"/>
  <c r="U523" i="8" s="1"/>
  <c r="T523" i="8" s="1"/>
  <c r="S527" i="8"/>
  <c r="R527" i="8"/>
  <c r="V527" i="8"/>
  <c r="W527" i="8" s="1"/>
  <c r="U527" i="8" s="1"/>
  <c r="T527" i="8" s="1"/>
  <c r="S531" i="8"/>
  <c r="R531" i="8"/>
  <c r="V531" i="8"/>
  <c r="W531" i="8" s="1"/>
  <c r="U531" i="8" s="1"/>
  <c r="T531" i="8" s="1"/>
  <c r="S535" i="8"/>
  <c r="R535" i="8"/>
  <c r="V535" i="8"/>
  <c r="W535" i="8" s="1"/>
  <c r="U535" i="8" s="1"/>
  <c r="T535" i="8" s="1"/>
  <c r="S539" i="8"/>
  <c r="R539" i="8"/>
  <c r="V539" i="8"/>
  <c r="W539" i="8" s="1"/>
  <c r="U539" i="8" s="1"/>
  <c r="T539" i="8" s="1"/>
  <c r="S543" i="8"/>
  <c r="R543" i="8"/>
  <c r="V543" i="8"/>
  <c r="W543" i="8" s="1"/>
  <c r="U543" i="8" s="1"/>
  <c r="T543" i="8" s="1"/>
  <c r="S547" i="8"/>
  <c r="R547" i="8"/>
  <c r="V547" i="8"/>
  <c r="W547" i="8" s="1"/>
  <c r="U547" i="8" s="1"/>
  <c r="T547" i="8" s="1"/>
  <c r="S551" i="8"/>
  <c r="R551" i="8"/>
  <c r="V551" i="8"/>
  <c r="W551" i="8" s="1"/>
  <c r="U551" i="8" s="1"/>
  <c r="T551" i="8" s="1"/>
  <c r="S555" i="8"/>
  <c r="R555" i="8"/>
  <c r="V555" i="8"/>
  <c r="W555" i="8" s="1"/>
  <c r="U555" i="8" s="1"/>
  <c r="T555" i="8" s="1"/>
  <c r="S559" i="8"/>
  <c r="R559" i="8"/>
  <c r="V559" i="8"/>
  <c r="W559" i="8" s="1"/>
  <c r="U559" i="8" s="1"/>
  <c r="T559" i="8" s="1"/>
  <c r="S563" i="8"/>
  <c r="R563" i="8"/>
  <c r="V563" i="8"/>
  <c r="W563" i="8" s="1"/>
  <c r="U563" i="8" s="1"/>
  <c r="T563" i="8" s="1"/>
  <c r="S567" i="8"/>
  <c r="R567" i="8"/>
  <c r="V567" i="8"/>
  <c r="W567" i="8" s="1"/>
  <c r="U567" i="8" s="1"/>
  <c r="T567" i="8" s="1"/>
  <c r="S571" i="8"/>
  <c r="R571" i="8"/>
  <c r="V571" i="8"/>
  <c r="W571" i="8" s="1"/>
  <c r="U571" i="8" s="1"/>
  <c r="T571" i="8" s="1"/>
  <c r="S575" i="8"/>
  <c r="R575" i="8"/>
  <c r="V575" i="8"/>
  <c r="W575" i="8" s="1"/>
  <c r="U575" i="8" s="1"/>
  <c r="T575" i="8" s="1"/>
  <c r="S579" i="8"/>
  <c r="R579" i="8"/>
  <c r="V579" i="8"/>
  <c r="W579" i="8" s="1"/>
  <c r="U579" i="8" s="1"/>
  <c r="T579" i="8" s="1"/>
  <c r="S583" i="8"/>
  <c r="R583" i="8"/>
  <c r="V583" i="8"/>
  <c r="W583" i="8" s="1"/>
  <c r="U583" i="8" s="1"/>
  <c r="T583" i="8" s="1"/>
  <c r="S587" i="8"/>
  <c r="R587" i="8"/>
  <c r="V587" i="8"/>
  <c r="W587" i="8" s="1"/>
  <c r="U587" i="8" s="1"/>
  <c r="T587" i="8" s="1"/>
  <c r="S591" i="8"/>
  <c r="R591" i="8"/>
  <c r="V591" i="8"/>
  <c r="W591" i="8" s="1"/>
  <c r="U591" i="8" s="1"/>
  <c r="T591" i="8" s="1"/>
  <c r="S595" i="8"/>
  <c r="R595" i="8"/>
  <c r="V595" i="8"/>
  <c r="W595" i="8" s="1"/>
  <c r="U595" i="8" s="1"/>
  <c r="T595" i="8" s="1"/>
  <c r="S599" i="8"/>
  <c r="R599" i="8"/>
  <c r="V599" i="8"/>
  <c r="W599" i="8" s="1"/>
  <c r="U599" i="8" s="1"/>
  <c r="T599" i="8" s="1"/>
  <c r="S603" i="8"/>
  <c r="R603" i="8"/>
  <c r="V603" i="8"/>
  <c r="W603" i="8" s="1"/>
  <c r="U603" i="8" s="1"/>
  <c r="T603" i="8" s="1"/>
  <c r="S607" i="8"/>
  <c r="R607" i="8"/>
  <c r="V607" i="8"/>
  <c r="W607" i="8" s="1"/>
  <c r="U607" i="8" s="1"/>
  <c r="T607" i="8" s="1"/>
  <c r="S611" i="8"/>
  <c r="R611" i="8"/>
  <c r="V611" i="8"/>
  <c r="W611" i="8" s="1"/>
  <c r="U611" i="8" s="1"/>
  <c r="T611" i="8" s="1"/>
  <c r="S615" i="8"/>
  <c r="R615" i="8"/>
  <c r="V615" i="8"/>
  <c r="W615" i="8" s="1"/>
  <c r="U615" i="8" s="1"/>
  <c r="T615" i="8" s="1"/>
  <c r="S619" i="8"/>
  <c r="R619" i="8"/>
  <c r="V619" i="8"/>
  <c r="W619" i="8" s="1"/>
  <c r="U619" i="8" s="1"/>
  <c r="T619" i="8" s="1"/>
  <c r="S623" i="8"/>
  <c r="R623" i="8"/>
  <c r="V623" i="8"/>
  <c r="W623" i="8" s="1"/>
  <c r="U623" i="8" s="1"/>
  <c r="T623" i="8" s="1"/>
  <c r="S627" i="8"/>
  <c r="R627" i="8"/>
  <c r="V627" i="8"/>
  <c r="W627" i="8" s="1"/>
  <c r="U627" i="8" s="1"/>
  <c r="T627" i="8" s="1"/>
  <c r="S631" i="8"/>
  <c r="R631" i="8"/>
  <c r="V631" i="8"/>
  <c r="W631" i="8" s="1"/>
  <c r="U631" i="8" s="1"/>
  <c r="T631" i="8" s="1"/>
  <c r="S635" i="8"/>
  <c r="R635" i="8"/>
  <c r="V635" i="8"/>
  <c r="W635" i="8" s="1"/>
  <c r="U635" i="8" s="1"/>
  <c r="T635" i="8" s="1"/>
  <c r="S639" i="8"/>
  <c r="R639" i="8"/>
  <c r="V639" i="8"/>
  <c r="W639" i="8" s="1"/>
  <c r="U639" i="8" s="1"/>
  <c r="T639" i="8" s="1"/>
  <c r="S643" i="8"/>
  <c r="R643" i="8"/>
  <c r="V643" i="8"/>
  <c r="W643" i="8" s="1"/>
  <c r="U643" i="8" s="1"/>
  <c r="T643" i="8" s="1"/>
  <c r="S647" i="8"/>
  <c r="R647" i="8"/>
  <c r="V647" i="8"/>
  <c r="W647" i="8" s="1"/>
  <c r="U647" i="8" s="1"/>
  <c r="T647" i="8" s="1"/>
  <c r="S651" i="8"/>
  <c r="R651" i="8"/>
  <c r="V651" i="8"/>
  <c r="W651" i="8" s="1"/>
  <c r="U651" i="8" s="1"/>
  <c r="T651" i="8" s="1"/>
  <c r="S655" i="8"/>
  <c r="R655" i="8"/>
  <c r="V655" i="8"/>
  <c r="W655" i="8" s="1"/>
  <c r="U655" i="8" s="1"/>
  <c r="T655" i="8" s="1"/>
  <c r="S659" i="8"/>
  <c r="R659" i="8"/>
  <c r="V659" i="8"/>
  <c r="W659" i="8" s="1"/>
  <c r="U659" i="8" s="1"/>
  <c r="T659" i="8" s="1"/>
  <c r="S663" i="8"/>
  <c r="R663" i="8"/>
  <c r="V663" i="8"/>
  <c r="W663" i="8" s="1"/>
  <c r="U663" i="8" s="1"/>
  <c r="T663" i="8" s="1"/>
  <c r="S667" i="8"/>
  <c r="R667" i="8"/>
  <c r="V667" i="8"/>
  <c r="W667" i="8" s="1"/>
  <c r="U667" i="8" s="1"/>
  <c r="T667" i="8" s="1"/>
  <c r="S671" i="8"/>
  <c r="R671" i="8"/>
  <c r="V671" i="8"/>
  <c r="W671" i="8" s="1"/>
  <c r="U671" i="8" s="1"/>
  <c r="T671" i="8" s="1"/>
  <c r="S675" i="8"/>
  <c r="R675" i="8"/>
  <c r="V675" i="8"/>
  <c r="W675" i="8" s="1"/>
  <c r="U675" i="8" s="1"/>
  <c r="T675" i="8" s="1"/>
  <c r="S679" i="8"/>
  <c r="R679" i="8"/>
  <c r="V679" i="8"/>
  <c r="W679" i="8" s="1"/>
  <c r="U679" i="8" s="1"/>
  <c r="T679" i="8" s="1"/>
  <c r="S683" i="8"/>
  <c r="R683" i="8"/>
  <c r="V683" i="8"/>
  <c r="W683" i="8" s="1"/>
  <c r="U683" i="8" s="1"/>
  <c r="T683" i="8" s="1"/>
  <c r="S687" i="8"/>
  <c r="R687" i="8"/>
  <c r="V687" i="8"/>
  <c r="W687" i="8" s="1"/>
  <c r="U687" i="8" s="1"/>
  <c r="T687" i="8" s="1"/>
  <c r="S691" i="8"/>
  <c r="R691" i="8"/>
  <c r="V691" i="8"/>
  <c r="W691" i="8" s="1"/>
  <c r="U691" i="8" s="1"/>
  <c r="T691" i="8" s="1"/>
  <c r="S695" i="8"/>
  <c r="R695" i="8"/>
  <c r="V695" i="8"/>
  <c r="W695" i="8" s="1"/>
  <c r="U695" i="8" s="1"/>
  <c r="T695" i="8" s="1"/>
  <c r="S699" i="8"/>
  <c r="R699" i="8"/>
  <c r="V699" i="8"/>
  <c r="W699" i="8" s="1"/>
  <c r="U699" i="8" s="1"/>
  <c r="T699" i="8" s="1"/>
  <c r="S703" i="8"/>
  <c r="R703" i="8"/>
  <c r="V703" i="8"/>
  <c r="W703" i="8" s="1"/>
  <c r="U703" i="8" s="1"/>
  <c r="T703" i="8" s="1"/>
  <c r="S707" i="8"/>
  <c r="R707" i="8"/>
  <c r="V707" i="8"/>
  <c r="W707" i="8" s="1"/>
  <c r="U707" i="8" s="1"/>
  <c r="T707" i="8" s="1"/>
  <c r="S711" i="8"/>
  <c r="R711" i="8"/>
  <c r="V711" i="8"/>
  <c r="W711" i="8" s="1"/>
  <c r="U711" i="8" s="1"/>
  <c r="T711" i="8" s="1"/>
  <c r="S715" i="8"/>
  <c r="R715" i="8"/>
  <c r="V715" i="8"/>
  <c r="W715" i="8" s="1"/>
  <c r="U715" i="8" s="1"/>
  <c r="T715" i="8" s="1"/>
  <c r="S719" i="8"/>
  <c r="R719" i="8"/>
  <c r="V719" i="8"/>
  <c r="W719" i="8" s="1"/>
  <c r="U719" i="8" s="1"/>
  <c r="T719" i="8" s="1"/>
  <c r="S723" i="8"/>
  <c r="R723" i="8"/>
  <c r="V723" i="8"/>
  <c r="W723" i="8" s="1"/>
  <c r="U723" i="8" s="1"/>
  <c r="T723" i="8" s="1"/>
  <c r="S727" i="8"/>
  <c r="R727" i="8"/>
  <c r="V727" i="8"/>
  <c r="W727" i="8" s="1"/>
  <c r="U727" i="8" s="1"/>
  <c r="T727" i="8" s="1"/>
  <c r="S731" i="8"/>
  <c r="R731" i="8"/>
  <c r="V731" i="8"/>
  <c r="W731" i="8" s="1"/>
  <c r="U731" i="8" s="1"/>
  <c r="T731" i="8" s="1"/>
  <c r="S735" i="8"/>
  <c r="R735" i="8"/>
  <c r="V735" i="8"/>
  <c r="W735" i="8" s="1"/>
  <c r="U735" i="8" s="1"/>
  <c r="T735" i="8" s="1"/>
  <c r="S739" i="8"/>
  <c r="R739" i="8"/>
  <c r="V739" i="8"/>
  <c r="W739" i="8" s="1"/>
  <c r="U739" i="8" s="1"/>
  <c r="T739" i="8" s="1"/>
  <c r="S743" i="8"/>
  <c r="R743" i="8"/>
  <c r="V743" i="8"/>
  <c r="W743" i="8" s="1"/>
  <c r="U743" i="8" s="1"/>
  <c r="T743" i="8" s="1"/>
  <c r="S747" i="8"/>
  <c r="R747" i="8"/>
  <c r="V747" i="8"/>
  <c r="W747" i="8" s="1"/>
  <c r="U747" i="8" s="1"/>
  <c r="T747" i="8" s="1"/>
  <c r="S714" i="8"/>
  <c r="R714" i="8"/>
  <c r="V714" i="8"/>
  <c r="W714" i="8" s="1"/>
  <c r="U714" i="8" s="1"/>
  <c r="T714" i="8" s="1"/>
  <c r="S718" i="8"/>
  <c r="R718" i="8"/>
  <c r="V718" i="8"/>
  <c r="W718" i="8" s="1"/>
  <c r="U718" i="8" s="1"/>
  <c r="T718" i="8" s="1"/>
  <c r="S722" i="8"/>
  <c r="R722" i="8"/>
  <c r="V722" i="8"/>
  <c r="W722" i="8" s="1"/>
  <c r="U722" i="8" s="1"/>
  <c r="T722" i="8" s="1"/>
  <c r="S726" i="8"/>
  <c r="R726" i="8"/>
  <c r="V726" i="8"/>
  <c r="W726" i="8" s="1"/>
  <c r="U726" i="8" s="1"/>
  <c r="T726" i="8" s="1"/>
  <c r="S730" i="8"/>
  <c r="R730" i="8"/>
  <c r="V730" i="8"/>
  <c r="W730" i="8" s="1"/>
  <c r="U730" i="8" s="1"/>
  <c r="T730" i="8" s="1"/>
  <c r="S734" i="8"/>
  <c r="R734" i="8"/>
  <c r="V734" i="8"/>
  <c r="W734" i="8" s="1"/>
  <c r="U734" i="8" s="1"/>
  <c r="T734" i="8" s="1"/>
  <c r="S738" i="8"/>
  <c r="R738" i="8"/>
  <c r="V738" i="8"/>
  <c r="W738" i="8" s="1"/>
  <c r="U738" i="8" s="1"/>
  <c r="T738" i="8" s="1"/>
  <c r="S742" i="8"/>
  <c r="R742" i="8"/>
  <c r="V742" i="8"/>
  <c r="W742" i="8" s="1"/>
  <c r="U742" i="8" s="1"/>
  <c r="T742" i="8" s="1"/>
  <c r="S746" i="8"/>
  <c r="R746" i="8"/>
  <c r="V746" i="8"/>
  <c r="W746" i="8" s="1"/>
  <c r="U746" i="8" s="1"/>
  <c r="T746" i="8" s="1"/>
  <c r="S750" i="8"/>
  <c r="R750" i="8"/>
  <c r="V750" i="8"/>
  <c r="W750" i="8" s="1"/>
  <c r="U750" i="8" s="1"/>
  <c r="T750" i="8" s="1"/>
  <c r="S754" i="8"/>
  <c r="R754" i="8"/>
  <c r="V754" i="8"/>
  <c r="W754" i="8" s="1"/>
  <c r="U754" i="8" s="1"/>
  <c r="T754" i="8" s="1"/>
  <c r="S758" i="8"/>
  <c r="R758" i="8"/>
  <c r="V758" i="8"/>
  <c r="W758" i="8" s="1"/>
  <c r="U758" i="8" s="1"/>
  <c r="T758" i="8" s="1"/>
  <c r="S762" i="8"/>
  <c r="R762" i="8"/>
  <c r="V762" i="8"/>
  <c r="W762" i="8" s="1"/>
  <c r="U762" i="8" s="1"/>
  <c r="T762" i="8" s="1"/>
  <c r="S766" i="8"/>
  <c r="R766" i="8"/>
  <c r="V766" i="8"/>
  <c r="W766" i="8" s="1"/>
  <c r="U766" i="8" s="1"/>
  <c r="T766" i="8" s="1"/>
  <c r="S770" i="8"/>
  <c r="R770" i="8"/>
  <c r="V770" i="8"/>
  <c r="W770" i="8" s="1"/>
  <c r="U770" i="8" s="1"/>
  <c r="T770" i="8" s="1"/>
  <c r="S774" i="8"/>
  <c r="R774" i="8"/>
  <c r="V774" i="8"/>
  <c r="W774" i="8" s="1"/>
  <c r="U774" i="8" s="1"/>
  <c r="T774" i="8" s="1"/>
  <c r="S778" i="8"/>
  <c r="R778" i="8"/>
  <c r="V778" i="8"/>
  <c r="W778" i="8" s="1"/>
  <c r="U778" i="8" s="1"/>
  <c r="T778" i="8" s="1"/>
  <c r="S782" i="8"/>
  <c r="R782" i="8"/>
  <c r="V782" i="8"/>
  <c r="W782" i="8" s="1"/>
  <c r="U782" i="8" s="1"/>
  <c r="T782" i="8" s="1"/>
  <c r="S786" i="8"/>
  <c r="R786" i="8"/>
  <c r="V786" i="8"/>
  <c r="W786" i="8" s="1"/>
  <c r="U786" i="8" s="1"/>
  <c r="T786" i="8" s="1"/>
  <c r="S790" i="8"/>
  <c r="R790" i="8"/>
  <c r="V790" i="8"/>
  <c r="W790" i="8" s="1"/>
  <c r="U790" i="8" s="1"/>
  <c r="T790" i="8" s="1"/>
  <c r="S794" i="8"/>
  <c r="R794" i="8"/>
  <c r="V794" i="8"/>
  <c r="W794" i="8" s="1"/>
  <c r="U794" i="8" s="1"/>
  <c r="T794" i="8" s="1"/>
  <c r="S798" i="8"/>
  <c r="R798" i="8"/>
  <c r="V798" i="8"/>
  <c r="W798" i="8" s="1"/>
  <c r="U798" i="8" s="1"/>
  <c r="T798" i="8" s="1"/>
  <c r="S802" i="8"/>
  <c r="R802" i="8"/>
  <c r="V802" i="8"/>
  <c r="W802" i="8" s="1"/>
  <c r="U802" i="8" s="1"/>
  <c r="T802" i="8" s="1"/>
  <c r="S806" i="8"/>
  <c r="R806" i="8"/>
  <c r="V806" i="8"/>
  <c r="W806" i="8" s="1"/>
  <c r="U806" i="8" s="1"/>
  <c r="T806" i="8" s="1"/>
  <c r="S810" i="8"/>
  <c r="R810" i="8"/>
  <c r="V810" i="8"/>
  <c r="W810" i="8" s="1"/>
  <c r="U810" i="8" s="1"/>
  <c r="T810" i="8" s="1"/>
  <c r="S814" i="8"/>
  <c r="R814" i="8"/>
  <c r="V814" i="8"/>
  <c r="W814" i="8" s="1"/>
  <c r="U814" i="8" s="1"/>
  <c r="T814" i="8" s="1"/>
  <c r="S818" i="8"/>
  <c r="R818" i="8"/>
  <c r="V818" i="8"/>
  <c r="W818" i="8" s="1"/>
  <c r="U818" i="8" s="1"/>
  <c r="T818" i="8" s="1"/>
  <c r="S822" i="8"/>
  <c r="R822" i="8"/>
  <c r="V822" i="8"/>
  <c r="W822" i="8" s="1"/>
  <c r="U822" i="8" s="1"/>
  <c r="T822" i="8" s="1"/>
  <c r="S826" i="8"/>
  <c r="R826" i="8"/>
  <c r="V826" i="8"/>
  <c r="W826" i="8" s="1"/>
  <c r="U826" i="8" s="1"/>
  <c r="T826" i="8" s="1"/>
  <c r="S830" i="8"/>
  <c r="R830" i="8"/>
  <c r="V830" i="8"/>
  <c r="W830" i="8" s="1"/>
  <c r="U830" i="8" s="1"/>
  <c r="T830" i="8" s="1"/>
  <c r="S834" i="8"/>
  <c r="R834" i="8"/>
  <c r="V834" i="8"/>
  <c r="W834" i="8" s="1"/>
  <c r="U834" i="8" s="1"/>
  <c r="T834" i="8" s="1"/>
  <c r="S838" i="8"/>
  <c r="R838" i="8"/>
  <c r="V838" i="8"/>
  <c r="W838" i="8" s="1"/>
  <c r="U838" i="8" s="1"/>
  <c r="T838" i="8" s="1"/>
  <c r="S842" i="8"/>
  <c r="R842" i="8"/>
  <c r="V842" i="8"/>
  <c r="W842" i="8" s="1"/>
  <c r="U842" i="8" s="1"/>
  <c r="T842" i="8" s="1"/>
  <c r="S846" i="8"/>
  <c r="R846" i="8"/>
  <c r="V846" i="8"/>
  <c r="W846" i="8" s="1"/>
  <c r="U846" i="8" s="1"/>
  <c r="T846" i="8" s="1"/>
  <c r="S850" i="8"/>
  <c r="R850" i="8"/>
  <c r="V850" i="8"/>
  <c r="W850" i="8" s="1"/>
  <c r="U850" i="8" s="1"/>
  <c r="T850" i="8" s="1"/>
  <c r="S854" i="8"/>
  <c r="R854" i="8"/>
  <c r="V854" i="8"/>
  <c r="W854" i="8" s="1"/>
  <c r="U854" i="8" s="1"/>
  <c r="T854" i="8" s="1"/>
  <c r="S858" i="8"/>
  <c r="R858" i="8"/>
  <c r="V858" i="8"/>
  <c r="W858" i="8" s="1"/>
  <c r="U858" i="8" s="1"/>
  <c r="T858" i="8" s="1"/>
  <c r="S862" i="8"/>
  <c r="R862" i="8"/>
  <c r="V862" i="8"/>
  <c r="W862" i="8" s="1"/>
  <c r="U862" i="8" s="1"/>
  <c r="T862" i="8" s="1"/>
  <c r="S866" i="8"/>
  <c r="R866" i="8"/>
  <c r="V866" i="8"/>
  <c r="W866" i="8" s="1"/>
  <c r="U866" i="8" s="1"/>
  <c r="T866" i="8" s="1"/>
  <c r="S870" i="8"/>
  <c r="R870" i="8"/>
  <c r="V870" i="8"/>
  <c r="W870" i="8" s="1"/>
  <c r="U870" i="8" s="1"/>
  <c r="T870" i="8" s="1"/>
  <c r="S874" i="8"/>
  <c r="R874" i="8"/>
  <c r="V874" i="8"/>
  <c r="W874" i="8" s="1"/>
  <c r="U874" i="8" s="1"/>
  <c r="T874" i="8" s="1"/>
  <c r="S878" i="8"/>
  <c r="R878" i="8"/>
  <c r="V878" i="8"/>
  <c r="W878" i="8" s="1"/>
  <c r="U878" i="8" s="1"/>
  <c r="T878" i="8" s="1"/>
  <c r="S882" i="8"/>
  <c r="R882" i="8"/>
  <c r="V882" i="8"/>
  <c r="W882" i="8" s="1"/>
  <c r="U882" i="8" s="1"/>
  <c r="T882" i="8" s="1"/>
  <c r="S886" i="8"/>
  <c r="R886" i="8"/>
  <c r="V886" i="8"/>
  <c r="W886" i="8" s="1"/>
  <c r="U886" i="8" s="1"/>
  <c r="T886" i="8" s="1"/>
  <c r="S890" i="8"/>
  <c r="R890" i="8"/>
  <c r="V890" i="8"/>
  <c r="W890" i="8" s="1"/>
  <c r="U890" i="8" s="1"/>
  <c r="T890" i="8" s="1"/>
  <c r="S894" i="8"/>
  <c r="R894" i="8"/>
  <c r="V894" i="8"/>
  <c r="W894" i="8" s="1"/>
  <c r="U894" i="8" s="1"/>
  <c r="T894" i="8" s="1"/>
  <c r="S898" i="8"/>
  <c r="R898" i="8"/>
  <c r="V898" i="8"/>
  <c r="W898" i="8" s="1"/>
  <c r="U898" i="8" s="1"/>
  <c r="T898" i="8" s="1"/>
  <c r="S902" i="8"/>
  <c r="R902" i="8"/>
  <c r="V902" i="8"/>
  <c r="W902" i="8" s="1"/>
  <c r="U902" i="8" s="1"/>
  <c r="T902" i="8" s="1"/>
  <c r="S906" i="8"/>
  <c r="R906" i="8"/>
  <c r="V906" i="8"/>
  <c r="W906" i="8" s="1"/>
  <c r="U906" i="8" s="1"/>
  <c r="T906" i="8" s="1"/>
  <c r="S910" i="8"/>
  <c r="R910" i="8"/>
  <c r="V910" i="8"/>
  <c r="W910" i="8" s="1"/>
  <c r="U910" i="8" s="1"/>
  <c r="T910" i="8" s="1"/>
  <c r="S914" i="8"/>
  <c r="R914" i="8"/>
  <c r="V914" i="8"/>
  <c r="W914" i="8" s="1"/>
  <c r="U914" i="8" s="1"/>
  <c r="T914" i="8" s="1"/>
  <c r="S918" i="8"/>
  <c r="R918" i="8"/>
  <c r="V918" i="8"/>
  <c r="W918" i="8" s="1"/>
  <c r="U918" i="8" s="1"/>
  <c r="T918" i="8" s="1"/>
  <c r="S922" i="8"/>
  <c r="R922" i="8"/>
  <c r="V922" i="8"/>
  <c r="W922" i="8" s="1"/>
  <c r="U922" i="8" s="1"/>
  <c r="T922" i="8" s="1"/>
  <c r="S926" i="8"/>
  <c r="R926" i="8"/>
  <c r="V926" i="8"/>
  <c r="W926" i="8" s="1"/>
  <c r="U926" i="8" s="1"/>
  <c r="T926" i="8" s="1"/>
  <c r="S930" i="8"/>
  <c r="R930" i="8"/>
  <c r="V930" i="8"/>
  <c r="W930" i="8" s="1"/>
  <c r="U930" i="8" s="1"/>
  <c r="T930" i="8" s="1"/>
  <c r="S934" i="8"/>
  <c r="R934" i="8"/>
  <c r="V934" i="8"/>
  <c r="W934" i="8" s="1"/>
  <c r="U934" i="8" s="1"/>
  <c r="T934" i="8" s="1"/>
  <c r="S938" i="8"/>
  <c r="R938" i="8"/>
  <c r="V938" i="8"/>
  <c r="W938" i="8" s="1"/>
  <c r="U938" i="8" s="1"/>
  <c r="T938" i="8" s="1"/>
  <c r="S942" i="8"/>
  <c r="R942" i="8"/>
  <c r="V942" i="8"/>
  <c r="W942" i="8" s="1"/>
  <c r="U942" i="8" s="1"/>
  <c r="T942" i="8" s="1"/>
  <c r="S946" i="8"/>
  <c r="R946" i="8"/>
  <c r="V946" i="8"/>
  <c r="W946" i="8" s="1"/>
  <c r="U946" i="8" s="1"/>
  <c r="T946" i="8" s="1"/>
  <c r="S950" i="8"/>
  <c r="R950" i="8"/>
  <c r="V950" i="8"/>
  <c r="W950" i="8" s="1"/>
  <c r="U950" i="8" s="1"/>
  <c r="T950" i="8" s="1"/>
  <c r="S954" i="8"/>
  <c r="R954" i="8"/>
  <c r="V954" i="8"/>
  <c r="W954" i="8" s="1"/>
  <c r="U954" i="8" s="1"/>
  <c r="T954" i="8" s="1"/>
  <c r="S958" i="8"/>
  <c r="R958" i="8"/>
  <c r="V958" i="8"/>
  <c r="W958" i="8" s="1"/>
  <c r="U958" i="8" s="1"/>
  <c r="T958" i="8" s="1"/>
  <c r="S962" i="8"/>
  <c r="R962" i="8"/>
  <c r="V962" i="8"/>
  <c r="W962" i="8" s="1"/>
  <c r="U962" i="8" s="1"/>
  <c r="T962" i="8" s="1"/>
  <c r="S966" i="8"/>
  <c r="R966" i="8"/>
  <c r="V966" i="8"/>
  <c r="W966" i="8" s="1"/>
  <c r="U966" i="8" s="1"/>
  <c r="T966" i="8" s="1"/>
  <c r="S970" i="8"/>
  <c r="R970" i="8"/>
  <c r="V970" i="8"/>
  <c r="W970" i="8" s="1"/>
  <c r="U970" i="8" s="1"/>
  <c r="T970" i="8" s="1"/>
  <c r="S974" i="8"/>
  <c r="R974" i="8"/>
  <c r="V974" i="8"/>
  <c r="W974" i="8" s="1"/>
  <c r="U974" i="8" s="1"/>
  <c r="T974" i="8" s="1"/>
  <c r="S978" i="8"/>
  <c r="R978" i="8"/>
  <c r="V978" i="8"/>
  <c r="W978" i="8" s="1"/>
  <c r="U978" i="8" s="1"/>
  <c r="T978" i="8" s="1"/>
  <c r="S982" i="8"/>
  <c r="R982" i="8"/>
  <c r="V982" i="8"/>
  <c r="W982" i="8" s="1"/>
  <c r="U982" i="8" s="1"/>
  <c r="T982" i="8" s="1"/>
  <c r="S986" i="8"/>
  <c r="R986" i="8"/>
  <c r="V986" i="8"/>
  <c r="W986" i="8" s="1"/>
  <c r="U986" i="8" s="1"/>
  <c r="T986" i="8" s="1"/>
  <c r="S990" i="8"/>
  <c r="R990" i="8"/>
  <c r="V990" i="8"/>
  <c r="W990" i="8" s="1"/>
  <c r="U990" i="8" s="1"/>
  <c r="T990" i="8" s="1"/>
  <c r="S994" i="8"/>
  <c r="R994" i="8"/>
  <c r="V994" i="8"/>
  <c r="W994" i="8" s="1"/>
  <c r="U994" i="8" s="1"/>
  <c r="T994" i="8" s="1"/>
  <c r="S998" i="8"/>
  <c r="R998" i="8"/>
  <c r="V998" i="8"/>
  <c r="W998" i="8" s="1"/>
  <c r="U998" i="8" s="1"/>
  <c r="T998" i="8" s="1"/>
  <c r="S1002" i="8"/>
  <c r="R1002" i="8"/>
  <c r="V1002" i="8"/>
  <c r="W1002" i="8" s="1"/>
  <c r="U1002" i="8" s="1"/>
  <c r="T1002" i="8" s="1"/>
  <c r="S1006" i="8"/>
  <c r="R1006" i="8"/>
  <c r="V1006" i="8"/>
  <c r="W1006" i="8" s="1"/>
  <c r="U1006" i="8" s="1"/>
  <c r="T1006" i="8" s="1"/>
  <c r="S1010" i="8"/>
  <c r="R1010" i="8"/>
  <c r="V1010" i="8"/>
  <c r="W1010" i="8" s="1"/>
  <c r="U1010" i="8" s="1"/>
  <c r="T1010" i="8" s="1"/>
  <c r="S1014" i="8"/>
  <c r="R1014" i="8"/>
  <c r="V1014" i="8"/>
  <c r="W1014" i="8" s="1"/>
  <c r="U1014" i="8" s="1"/>
  <c r="T1014" i="8" s="1"/>
  <c r="S1018" i="8"/>
  <c r="R1018" i="8"/>
  <c r="V1018" i="8"/>
  <c r="W1018" i="8" s="1"/>
  <c r="U1018" i="8" s="1"/>
  <c r="T1018" i="8" s="1"/>
  <c r="S1022" i="8"/>
  <c r="R1022" i="8"/>
  <c r="V1022" i="8"/>
  <c r="W1022" i="8" s="1"/>
  <c r="U1022" i="8" s="1"/>
  <c r="T1022" i="8" s="1"/>
  <c r="S1026" i="8"/>
  <c r="R1026" i="8"/>
  <c r="V1026" i="8"/>
  <c r="W1026" i="8" s="1"/>
  <c r="U1026" i="8" s="1"/>
  <c r="T1026" i="8" s="1"/>
  <c r="S1030" i="8"/>
  <c r="R1030" i="8"/>
  <c r="V1030" i="8"/>
  <c r="W1030" i="8" s="1"/>
  <c r="U1030" i="8" s="1"/>
  <c r="T1030" i="8" s="1"/>
  <c r="S1034" i="8"/>
  <c r="R1034" i="8"/>
  <c r="V1034" i="8"/>
  <c r="W1034" i="8" s="1"/>
  <c r="U1034" i="8" s="1"/>
  <c r="T1034" i="8" s="1"/>
  <c r="S1038" i="8"/>
  <c r="R1038" i="8"/>
  <c r="V1038" i="8"/>
  <c r="W1038" i="8" s="1"/>
  <c r="U1038" i="8" s="1"/>
  <c r="T1038" i="8" s="1"/>
  <c r="S1042" i="8"/>
  <c r="R1042" i="8"/>
  <c r="V1042" i="8"/>
  <c r="W1042" i="8" s="1"/>
  <c r="U1042" i="8" s="1"/>
  <c r="T1042" i="8" s="1"/>
  <c r="S1046" i="8"/>
  <c r="R1046" i="8"/>
  <c r="V1046" i="8"/>
  <c r="W1046" i="8" s="1"/>
  <c r="U1046" i="8" s="1"/>
  <c r="T1046" i="8" s="1"/>
  <c r="S1050" i="8"/>
  <c r="R1050" i="8"/>
  <c r="V1050" i="8"/>
  <c r="W1050" i="8" s="1"/>
  <c r="U1050" i="8" s="1"/>
  <c r="T1050" i="8" s="1"/>
  <c r="S1054" i="8"/>
  <c r="R1054" i="8"/>
  <c r="V1054" i="8"/>
  <c r="W1054" i="8" s="1"/>
  <c r="U1054" i="8" s="1"/>
  <c r="T1054" i="8" s="1"/>
  <c r="S1058" i="8"/>
  <c r="R1058" i="8"/>
  <c r="V1058" i="8"/>
  <c r="W1058" i="8" s="1"/>
  <c r="U1058" i="8" s="1"/>
  <c r="T1058" i="8" s="1"/>
  <c r="S1062" i="8"/>
  <c r="R1062" i="8"/>
  <c r="V1062" i="8"/>
  <c r="W1062" i="8" s="1"/>
  <c r="U1062" i="8" s="1"/>
  <c r="T1062" i="8" s="1"/>
  <c r="S1066" i="8"/>
  <c r="R1066" i="8"/>
  <c r="V1066" i="8"/>
  <c r="W1066" i="8" s="1"/>
  <c r="U1066" i="8" s="1"/>
  <c r="T1066" i="8" s="1"/>
  <c r="S1070" i="8"/>
  <c r="R1070" i="8"/>
  <c r="V1070" i="8"/>
  <c r="W1070" i="8" s="1"/>
  <c r="U1070" i="8" s="1"/>
  <c r="T1070" i="8" s="1"/>
  <c r="S1074" i="8"/>
  <c r="R1074" i="8"/>
  <c r="V1074" i="8"/>
  <c r="W1074" i="8" s="1"/>
  <c r="U1074" i="8" s="1"/>
  <c r="T1074" i="8" s="1"/>
  <c r="S1078" i="8"/>
  <c r="R1078" i="8"/>
  <c r="V1078" i="8"/>
  <c r="W1078" i="8" s="1"/>
  <c r="U1078" i="8" s="1"/>
  <c r="T1078" i="8" s="1"/>
  <c r="S1082" i="8"/>
  <c r="R1082" i="8"/>
  <c r="V1082" i="8"/>
  <c r="W1082" i="8" s="1"/>
  <c r="U1082" i="8" s="1"/>
  <c r="T1082" i="8" s="1"/>
  <c r="S1086" i="8"/>
  <c r="R1086" i="8"/>
  <c r="V1086" i="8"/>
  <c r="W1086" i="8" s="1"/>
  <c r="U1086" i="8" s="1"/>
  <c r="T1086" i="8" s="1"/>
  <c r="S1090" i="8"/>
  <c r="R1090" i="8"/>
  <c r="V1090" i="8"/>
  <c r="W1090" i="8" s="1"/>
  <c r="U1090" i="8" s="1"/>
  <c r="T1090" i="8" s="1"/>
  <c r="S1094" i="8"/>
  <c r="R1094" i="8"/>
  <c r="V1094" i="8"/>
  <c r="W1094" i="8" s="1"/>
  <c r="U1094" i="8" s="1"/>
  <c r="T1094" i="8" s="1"/>
  <c r="S1098" i="8"/>
  <c r="R1098" i="8"/>
  <c r="V1098" i="8"/>
  <c r="W1098" i="8" s="1"/>
  <c r="U1098" i="8" s="1"/>
  <c r="T1098" i="8" s="1"/>
  <c r="S1102" i="8"/>
  <c r="R1102" i="8"/>
  <c r="V1102" i="8"/>
  <c r="W1102" i="8" s="1"/>
  <c r="U1102" i="8" s="1"/>
  <c r="T1102" i="8" s="1"/>
  <c r="S1106" i="8"/>
  <c r="R1106" i="8"/>
  <c r="V1106" i="8"/>
  <c r="W1106" i="8" s="1"/>
  <c r="U1106" i="8" s="1"/>
  <c r="T1106" i="8" s="1"/>
  <c r="S1110" i="8"/>
  <c r="R1110" i="8"/>
  <c r="V1110" i="8"/>
  <c r="W1110" i="8" s="1"/>
  <c r="U1110" i="8" s="1"/>
  <c r="T1110" i="8" s="1"/>
  <c r="S1114" i="8"/>
  <c r="R1114" i="8"/>
  <c r="V1114" i="8"/>
  <c r="W1114" i="8" s="1"/>
  <c r="U1114" i="8" s="1"/>
  <c r="T1114" i="8" s="1"/>
  <c r="S1118" i="8"/>
  <c r="R1118" i="8"/>
  <c r="V1118" i="8"/>
  <c r="W1118" i="8" s="1"/>
  <c r="U1118" i="8" s="1"/>
  <c r="T1118" i="8" s="1"/>
  <c r="S1122" i="8"/>
  <c r="R1122" i="8"/>
  <c r="V1122" i="8"/>
  <c r="W1122" i="8" s="1"/>
  <c r="U1122" i="8" s="1"/>
  <c r="T1122" i="8" s="1"/>
  <c r="S1126" i="8"/>
  <c r="R1126" i="8"/>
  <c r="V1126" i="8"/>
  <c r="W1126" i="8" s="1"/>
  <c r="U1126" i="8" s="1"/>
  <c r="T1126" i="8" s="1"/>
  <c r="S1130" i="8"/>
  <c r="R1130" i="8"/>
  <c r="V1130" i="8"/>
  <c r="W1130" i="8" s="1"/>
  <c r="U1130" i="8" s="1"/>
  <c r="T1130" i="8" s="1"/>
  <c r="S1134" i="8"/>
  <c r="R1134" i="8"/>
  <c r="V1134" i="8"/>
  <c r="W1134" i="8" s="1"/>
  <c r="U1134" i="8" s="1"/>
  <c r="T1134" i="8" s="1"/>
  <c r="S1138" i="8"/>
  <c r="R1138" i="8"/>
  <c r="V1138" i="8"/>
  <c r="W1138" i="8" s="1"/>
  <c r="U1138" i="8" s="1"/>
  <c r="T1138" i="8" s="1"/>
  <c r="S1142" i="8"/>
  <c r="R1142" i="8"/>
  <c r="V1142" i="8"/>
  <c r="W1142" i="8" s="1"/>
  <c r="U1142" i="8" s="1"/>
  <c r="T1142" i="8" s="1"/>
  <c r="S1146" i="8"/>
  <c r="R1146" i="8"/>
  <c r="V1146" i="8"/>
  <c r="W1146" i="8" s="1"/>
  <c r="U1146" i="8" s="1"/>
  <c r="T1146" i="8" s="1"/>
  <c r="S1150" i="8"/>
  <c r="R1150" i="8"/>
  <c r="V1150" i="8"/>
  <c r="W1150" i="8" s="1"/>
  <c r="U1150" i="8" s="1"/>
  <c r="T1150" i="8" s="1"/>
  <c r="S1154" i="8"/>
  <c r="R1154" i="8"/>
  <c r="V1154" i="8"/>
  <c r="W1154" i="8" s="1"/>
  <c r="U1154" i="8" s="1"/>
  <c r="T1154" i="8" s="1"/>
  <c r="S1158" i="8"/>
  <c r="R1158" i="8"/>
  <c r="V1158" i="8"/>
  <c r="W1158" i="8" s="1"/>
  <c r="U1158" i="8" s="1"/>
  <c r="T1158" i="8" s="1"/>
  <c r="S1162" i="8"/>
  <c r="R1162" i="8"/>
  <c r="V1162" i="8"/>
  <c r="W1162" i="8" s="1"/>
  <c r="U1162" i="8" s="1"/>
  <c r="T1162" i="8" s="1"/>
  <c r="S1166" i="8"/>
  <c r="R1166" i="8"/>
  <c r="V1166" i="8"/>
  <c r="W1166" i="8" s="1"/>
  <c r="U1166" i="8" s="1"/>
  <c r="T1166" i="8" s="1"/>
  <c r="S1170" i="8"/>
  <c r="R1170" i="8"/>
  <c r="V1170" i="8"/>
  <c r="W1170" i="8" s="1"/>
  <c r="U1170" i="8" s="1"/>
  <c r="T1170" i="8" s="1"/>
  <c r="S1174" i="8"/>
  <c r="R1174" i="8"/>
  <c r="V1174" i="8"/>
  <c r="W1174" i="8" s="1"/>
  <c r="U1174" i="8" s="1"/>
  <c r="T1174" i="8" s="1"/>
  <c r="S1178" i="8"/>
  <c r="R1178" i="8"/>
  <c r="V1178" i="8"/>
  <c r="W1178" i="8" s="1"/>
  <c r="U1178" i="8" s="1"/>
  <c r="T1178" i="8" s="1"/>
  <c r="S1182" i="8"/>
  <c r="R1182" i="8"/>
  <c r="V1182" i="8"/>
  <c r="W1182" i="8" s="1"/>
  <c r="U1182" i="8" s="1"/>
  <c r="T1182" i="8" s="1"/>
  <c r="S1186" i="8"/>
  <c r="R1186" i="8"/>
  <c r="V1186" i="8"/>
  <c r="W1186" i="8" s="1"/>
  <c r="U1186" i="8" s="1"/>
  <c r="T1186" i="8" s="1"/>
  <c r="S1190" i="8"/>
  <c r="R1190" i="8"/>
  <c r="V1190" i="8"/>
  <c r="W1190" i="8" s="1"/>
  <c r="U1190" i="8" s="1"/>
  <c r="T1190" i="8" s="1"/>
  <c r="S1194" i="8"/>
  <c r="R1194" i="8"/>
  <c r="V1194" i="8"/>
  <c r="W1194" i="8" s="1"/>
  <c r="U1194" i="8" s="1"/>
  <c r="T1194" i="8" s="1"/>
  <c r="S1198" i="8"/>
  <c r="R1198" i="8"/>
  <c r="V1198" i="8"/>
  <c r="W1198" i="8" s="1"/>
  <c r="U1198" i="8" s="1"/>
  <c r="T1198" i="8" s="1"/>
  <c r="S1202" i="8"/>
  <c r="R1202" i="8"/>
  <c r="V1202" i="8"/>
  <c r="W1202" i="8" s="1"/>
  <c r="U1202" i="8" s="1"/>
  <c r="T1202" i="8" s="1"/>
  <c r="S1206" i="8"/>
  <c r="R1206" i="8"/>
  <c r="V1206" i="8"/>
  <c r="W1206" i="8" s="1"/>
  <c r="U1206" i="8" s="1"/>
  <c r="T1206" i="8" s="1"/>
  <c r="S1210" i="8"/>
  <c r="R1210" i="8"/>
  <c r="V1210" i="8"/>
  <c r="W1210" i="8" s="1"/>
  <c r="U1210" i="8" s="1"/>
  <c r="T1210" i="8" s="1"/>
  <c r="S1214" i="8"/>
  <c r="R1214" i="8"/>
  <c r="V1214" i="8"/>
  <c r="W1214" i="8" s="1"/>
  <c r="U1214" i="8" s="1"/>
  <c r="T1214" i="8" s="1"/>
  <c r="S1218" i="8"/>
  <c r="R1218" i="8"/>
  <c r="V1218" i="8"/>
  <c r="W1218" i="8" s="1"/>
  <c r="U1218" i="8" s="1"/>
  <c r="T1218" i="8" s="1"/>
  <c r="S1222" i="8"/>
  <c r="R1222" i="8"/>
  <c r="V1222" i="8"/>
  <c r="W1222" i="8" s="1"/>
  <c r="U1222" i="8" s="1"/>
  <c r="T1222" i="8" s="1"/>
  <c r="S1226" i="8"/>
  <c r="R1226" i="8"/>
  <c r="V1226" i="8"/>
  <c r="W1226" i="8" s="1"/>
  <c r="U1226" i="8" s="1"/>
  <c r="T1226" i="8" s="1"/>
  <c r="S1230" i="8"/>
  <c r="R1230" i="8"/>
  <c r="V1230" i="8"/>
  <c r="W1230" i="8" s="1"/>
  <c r="U1230" i="8" s="1"/>
  <c r="T1230" i="8" s="1"/>
  <c r="S1234" i="8"/>
  <c r="R1234" i="8"/>
  <c r="V1234" i="8"/>
  <c r="W1234" i="8" s="1"/>
  <c r="U1234" i="8" s="1"/>
  <c r="T1234" i="8" s="1"/>
  <c r="S1238" i="8"/>
  <c r="R1238" i="8"/>
  <c r="V1238" i="8"/>
  <c r="W1238" i="8" s="1"/>
  <c r="U1238" i="8" s="1"/>
  <c r="T1238" i="8" s="1"/>
  <c r="S1242" i="8"/>
  <c r="R1242" i="8"/>
  <c r="V1242" i="8"/>
  <c r="W1242" i="8" s="1"/>
  <c r="U1242" i="8" s="1"/>
  <c r="T1242" i="8" s="1"/>
  <c r="S1246" i="8"/>
  <c r="R1246" i="8"/>
  <c r="V1246" i="8"/>
  <c r="W1246" i="8" s="1"/>
  <c r="U1246" i="8" s="1"/>
  <c r="T1246" i="8" s="1"/>
  <c r="S1250" i="8"/>
  <c r="R1250" i="8"/>
  <c r="V1250" i="8"/>
  <c r="W1250" i="8" s="1"/>
  <c r="U1250" i="8" s="1"/>
  <c r="T1250" i="8" s="1"/>
  <c r="S1254" i="8"/>
  <c r="R1254" i="8"/>
  <c r="V1254" i="8"/>
  <c r="W1254" i="8" s="1"/>
  <c r="U1254" i="8" s="1"/>
  <c r="T1254" i="8" s="1"/>
  <c r="S1258" i="8"/>
  <c r="R1258" i="8"/>
  <c r="V1258" i="8"/>
  <c r="W1258" i="8" s="1"/>
  <c r="U1258" i="8" s="1"/>
  <c r="T1258" i="8" s="1"/>
  <c r="S1262" i="8"/>
  <c r="R1262" i="8"/>
  <c r="V1262" i="8"/>
  <c r="W1262" i="8" s="1"/>
  <c r="U1262" i="8" s="1"/>
  <c r="T1262" i="8" s="1"/>
  <c r="S1266" i="8"/>
  <c r="R1266" i="8"/>
  <c r="V1266" i="8"/>
  <c r="W1266" i="8" s="1"/>
  <c r="U1266" i="8" s="1"/>
  <c r="T1266" i="8" s="1"/>
  <c r="S1270" i="8"/>
  <c r="R1270" i="8"/>
  <c r="V1270" i="8"/>
  <c r="W1270" i="8" s="1"/>
  <c r="U1270" i="8" s="1"/>
  <c r="T1270" i="8" s="1"/>
  <c r="S1274" i="8"/>
  <c r="R1274" i="8"/>
  <c r="V1274" i="8"/>
  <c r="W1274" i="8" s="1"/>
  <c r="U1274" i="8" s="1"/>
  <c r="T1274" i="8" s="1"/>
  <c r="S1278" i="8"/>
  <c r="R1278" i="8"/>
  <c r="V1278" i="8"/>
  <c r="W1278" i="8" s="1"/>
  <c r="U1278" i="8" s="1"/>
  <c r="T1278" i="8" s="1"/>
  <c r="S1282" i="8"/>
  <c r="R1282" i="8"/>
  <c r="V1282" i="8"/>
  <c r="W1282" i="8" s="1"/>
  <c r="U1282" i="8" s="1"/>
  <c r="T1282" i="8" s="1"/>
  <c r="S1286" i="8"/>
  <c r="R1286" i="8"/>
  <c r="V1286" i="8"/>
  <c r="W1286" i="8" s="1"/>
  <c r="U1286" i="8" s="1"/>
  <c r="T1286" i="8" s="1"/>
  <c r="S1290" i="8"/>
  <c r="R1290" i="8"/>
  <c r="V1290" i="8"/>
  <c r="W1290" i="8" s="1"/>
  <c r="U1290" i="8" s="1"/>
  <c r="T1290" i="8" s="1"/>
  <c r="S1294" i="8"/>
  <c r="R1294" i="8"/>
  <c r="V1294" i="8"/>
  <c r="W1294" i="8" s="1"/>
  <c r="U1294" i="8" s="1"/>
  <c r="T1294" i="8" s="1"/>
  <c r="S1298" i="8"/>
  <c r="R1298" i="8"/>
  <c r="V1298" i="8"/>
  <c r="W1298" i="8" s="1"/>
  <c r="U1298" i="8" s="1"/>
  <c r="T1298" i="8" s="1"/>
  <c r="S1302" i="8"/>
  <c r="R1302" i="8"/>
  <c r="V1302" i="8"/>
  <c r="W1302" i="8" s="1"/>
  <c r="U1302" i="8" s="1"/>
  <c r="T1302" i="8" s="1"/>
  <c r="S1306" i="8"/>
  <c r="R1306" i="8"/>
  <c r="V1306" i="8"/>
  <c r="W1306" i="8" s="1"/>
  <c r="U1306" i="8" s="1"/>
  <c r="T1306" i="8" s="1"/>
  <c r="S1310" i="8"/>
  <c r="R1310" i="8"/>
  <c r="V1310" i="8"/>
  <c r="W1310" i="8" s="1"/>
  <c r="U1310" i="8" s="1"/>
  <c r="T1310" i="8" s="1"/>
  <c r="S1314" i="8"/>
  <c r="R1314" i="8"/>
  <c r="V1314" i="8"/>
  <c r="W1314" i="8" s="1"/>
  <c r="U1314" i="8" s="1"/>
  <c r="T1314" i="8" s="1"/>
  <c r="S1318" i="8"/>
  <c r="R1318" i="8"/>
  <c r="V1318" i="8"/>
  <c r="W1318" i="8" s="1"/>
  <c r="U1318" i="8" s="1"/>
  <c r="T1318" i="8" s="1"/>
  <c r="S1322" i="8"/>
  <c r="R1322" i="8"/>
  <c r="V1322" i="8"/>
  <c r="W1322" i="8" s="1"/>
  <c r="U1322" i="8" s="1"/>
  <c r="T1322" i="8" s="1"/>
  <c r="S1326" i="8"/>
  <c r="R1326" i="8"/>
  <c r="V1326" i="8"/>
  <c r="W1326" i="8" s="1"/>
  <c r="U1326" i="8" s="1"/>
  <c r="T1326" i="8" s="1"/>
  <c r="S1330" i="8"/>
  <c r="R1330" i="8"/>
  <c r="V1330" i="8"/>
  <c r="W1330" i="8" s="1"/>
  <c r="U1330" i="8" s="1"/>
  <c r="T1330" i="8" s="1"/>
  <c r="S1334" i="8"/>
  <c r="R1334" i="8"/>
  <c r="V1334" i="8"/>
  <c r="W1334" i="8" s="1"/>
  <c r="U1334" i="8" s="1"/>
  <c r="T1334" i="8" s="1"/>
  <c r="S1338" i="8"/>
  <c r="R1338" i="8"/>
  <c r="V1338" i="8"/>
  <c r="W1338" i="8" s="1"/>
  <c r="U1338" i="8" s="1"/>
  <c r="T1338" i="8" s="1"/>
  <c r="S1342" i="8"/>
  <c r="R1342" i="8"/>
  <c r="V1342" i="8"/>
  <c r="W1342" i="8" s="1"/>
  <c r="U1342" i="8" s="1"/>
  <c r="T1342" i="8" s="1"/>
  <c r="S1346" i="8"/>
  <c r="R1346" i="8"/>
  <c r="V1346" i="8"/>
  <c r="W1346" i="8" s="1"/>
  <c r="U1346" i="8" s="1"/>
  <c r="T1346" i="8" s="1"/>
  <c r="S1350" i="8"/>
  <c r="R1350" i="8"/>
  <c r="V1350" i="8"/>
  <c r="W1350" i="8" s="1"/>
  <c r="U1350" i="8" s="1"/>
  <c r="T1350" i="8" s="1"/>
  <c r="S1354" i="8"/>
  <c r="R1354" i="8"/>
  <c r="V1354" i="8"/>
  <c r="W1354" i="8" s="1"/>
  <c r="U1354" i="8" s="1"/>
  <c r="T1354" i="8" s="1"/>
  <c r="S1358" i="8"/>
  <c r="R1358" i="8"/>
  <c r="V1358" i="8"/>
  <c r="W1358" i="8" s="1"/>
  <c r="U1358" i="8" s="1"/>
  <c r="T1358" i="8" s="1"/>
  <c r="S1362" i="8"/>
  <c r="R1362" i="8"/>
  <c r="V1362" i="8"/>
  <c r="W1362" i="8" s="1"/>
  <c r="U1362" i="8" s="1"/>
  <c r="T1362" i="8" s="1"/>
  <c r="S1366" i="8"/>
  <c r="R1366" i="8"/>
  <c r="V1366" i="8"/>
  <c r="W1366" i="8" s="1"/>
  <c r="U1366" i="8" s="1"/>
  <c r="T1366" i="8" s="1"/>
  <c r="S1370" i="8"/>
  <c r="R1370" i="8"/>
  <c r="V1370" i="8"/>
  <c r="W1370" i="8" s="1"/>
  <c r="U1370" i="8" s="1"/>
  <c r="T1370" i="8" s="1"/>
  <c r="S1374" i="8"/>
  <c r="R1374" i="8"/>
  <c r="V1374" i="8"/>
  <c r="W1374" i="8" s="1"/>
  <c r="U1374" i="8" s="1"/>
  <c r="T1374" i="8" s="1"/>
  <c r="S1378" i="8"/>
  <c r="R1378" i="8"/>
  <c r="V1378" i="8"/>
  <c r="W1378" i="8" s="1"/>
  <c r="U1378" i="8" s="1"/>
  <c r="T1378" i="8" s="1"/>
  <c r="S1382" i="8"/>
  <c r="R1382" i="8"/>
  <c r="V1382" i="8"/>
  <c r="W1382" i="8" s="1"/>
  <c r="U1382" i="8" s="1"/>
  <c r="T1382" i="8" s="1"/>
  <c r="S1386" i="8"/>
  <c r="R1386" i="8"/>
  <c r="V1386" i="8"/>
  <c r="W1386" i="8" s="1"/>
  <c r="U1386" i="8" s="1"/>
  <c r="T1386" i="8" s="1"/>
  <c r="S1390" i="8"/>
  <c r="R1390" i="8"/>
  <c r="V1390" i="8"/>
  <c r="W1390" i="8" s="1"/>
  <c r="U1390" i="8" s="1"/>
  <c r="T1390" i="8" s="1"/>
  <c r="S1394" i="8"/>
  <c r="R1394" i="8"/>
  <c r="V1394" i="8"/>
  <c r="W1394" i="8" s="1"/>
  <c r="U1394" i="8" s="1"/>
  <c r="T1394" i="8" s="1"/>
  <c r="S1398" i="8"/>
  <c r="R1398" i="8"/>
  <c r="V1398" i="8"/>
  <c r="W1398" i="8" s="1"/>
  <c r="U1398" i="8" s="1"/>
  <c r="T1398" i="8" s="1"/>
  <c r="S1402" i="8"/>
  <c r="R1402" i="8"/>
  <c r="V1402" i="8"/>
  <c r="W1402" i="8" s="1"/>
  <c r="U1402" i="8" s="1"/>
  <c r="T1402" i="8" s="1"/>
  <c r="S1406" i="8"/>
  <c r="R1406" i="8"/>
  <c r="V1406" i="8"/>
  <c r="W1406" i="8" s="1"/>
  <c r="U1406" i="8" s="1"/>
  <c r="T1406" i="8" s="1"/>
  <c r="S1410" i="8"/>
  <c r="R1410" i="8"/>
  <c r="V1410" i="8"/>
  <c r="W1410" i="8" s="1"/>
  <c r="U1410" i="8" s="1"/>
  <c r="T1410" i="8" s="1"/>
  <c r="S1414" i="8"/>
  <c r="R1414" i="8"/>
  <c r="V1414" i="8"/>
  <c r="W1414" i="8" s="1"/>
  <c r="U1414" i="8" s="1"/>
  <c r="T1414" i="8" s="1"/>
  <c r="S1418" i="8"/>
  <c r="R1418" i="8"/>
  <c r="V1418" i="8"/>
  <c r="W1418" i="8" s="1"/>
  <c r="U1418" i="8" s="1"/>
  <c r="T1418" i="8" s="1"/>
  <c r="S1422" i="8"/>
  <c r="R1422" i="8"/>
  <c r="V1422" i="8"/>
  <c r="W1422" i="8" s="1"/>
  <c r="U1422" i="8" s="1"/>
  <c r="T1422" i="8" s="1"/>
  <c r="S1426" i="8"/>
  <c r="R1426" i="8"/>
  <c r="V1426" i="8"/>
  <c r="W1426" i="8" s="1"/>
  <c r="U1426" i="8" s="1"/>
  <c r="T1426" i="8" s="1"/>
  <c r="S1430" i="8"/>
  <c r="R1430" i="8"/>
  <c r="V1430" i="8"/>
  <c r="W1430" i="8" s="1"/>
  <c r="U1430" i="8" s="1"/>
  <c r="T1430" i="8" s="1"/>
  <c r="S1434" i="8"/>
  <c r="R1434" i="8"/>
  <c r="V1434" i="8"/>
  <c r="W1434" i="8" s="1"/>
  <c r="U1434" i="8" s="1"/>
  <c r="T1434" i="8" s="1"/>
  <c r="S1438" i="8"/>
  <c r="R1438" i="8"/>
  <c r="V1438" i="8"/>
  <c r="W1438" i="8" s="1"/>
  <c r="U1438" i="8" s="1"/>
  <c r="T1438" i="8" s="1"/>
  <c r="S1442" i="8"/>
  <c r="R1442" i="8"/>
  <c r="V1442" i="8"/>
  <c r="W1442" i="8" s="1"/>
  <c r="U1442" i="8" s="1"/>
  <c r="T1442" i="8" s="1"/>
  <c r="S1446" i="8"/>
  <c r="R1446" i="8"/>
  <c r="V1446" i="8"/>
  <c r="W1446" i="8" s="1"/>
  <c r="U1446" i="8" s="1"/>
  <c r="T1446" i="8" s="1"/>
  <c r="S1450" i="8"/>
  <c r="R1450" i="8"/>
  <c r="V1450" i="8"/>
  <c r="W1450" i="8" s="1"/>
  <c r="U1450" i="8" s="1"/>
  <c r="T1450" i="8" s="1"/>
  <c r="S1454" i="8"/>
  <c r="R1454" i="8"/>
  <c r="V1454" i="8"/>
  <c r="W1454" i="8" s="1"/>
  <c r="U1454" i="8" s="1"/>
  <c r="T1454" i="8" s="1"/>
  <c r="S1458" i="8"/>
  <c r="R1458" i="8"/>
  <c r="V1458" i="8"/>
  <c r="W1458" i="8" s="1"/>
  <c r="U1458" i="8" s="1"/>
  <c r="T1458" i="8" s="1"/>
  <c r="S1462" i="8"/>
  <c r="R1462" i="8"/>
  <c r="V1462" i="8"/>
  <c r="W1462" i="8" s="1"/>
  <c r="U1462" i="8" s="1"/>
  <c r="T1462" i="8" s="1"/>
  <c r="S1466" i="8"/>
  <c r="R1466" i="8"/>
  <c r="V1466" i="8"/>
  <c r="W1466" i="8" s="1"/>
  <c r="U1466" i="8" s="1"/>
  <c r="T1466" i="8" s="1"/>
  <c r="S1470" i="8"/>
  <c r="R1470" i="8"/>
  <c r="V1470" i="8"/>
  <c r="W1470" i="8" s="1"/>
  <c r="U1470" i="8" s="1"/>
  <c r="T1470" i="8" s="1"/>
  <c r="S1474" i="8"/>
  <c r="R1474" i="8"/>
  <c r="V1474" i="8"/>
  <c r="W1474" i="8" s="1"/>
  <c r="U1474" i="8" s="1"/>
  <c r="T1474" i="8" s="1"/>
  <c r="S1478" i="8"/>
  <c r="R1478" i="8"/>
  <c r="V1478" i="8"/>
  <c r="W1478" i="8" s="1"/>
  <c r="U1478" i="8" s="1"/>
  <c r="T1478" i="8" s="1"/>
  <c r="S1482" i="8"/>
  <c r="R1482" i="8"/>
  <c r="V1482" i="8"/>
  <c r="W1482" i="8" s="1"/>
  <c r="U1482" i="8" s="1"/>
  <c r="T1482" i="8" s="1"/>
  <c r="S1486" i="8"/>
  <c r="R1486" i="8"/>
  <c r="V1486" i="8"/>
  <c r="W1486" i="8" s="1"/>
  <c r="U1486" i="8" s="1"/>
  <c r="T1486" i="8" s="1"/>
  <c r="S1490" i="8"/>
  <c r="R1490" i="8"/>
  <c r="V1490" i="8"/>
  <c r="W1490" i="8" s="1"/>
  <c r="U1490" i="8" s="1"/>
  <c r="T1490" i="8" s="1"/>
  <c r="S1494" i="8"/>
  <c r="R1494" i="8"/>
  <c r="V1494" i="8"/>
  <c r="W1494" i="8" s="1"/>
  <c r="U1494" i="8" s="1"/>
  <c r="T1494" i="8" s="1"/>
  <c r="S1498" i="8"/>
  <c r="R1498" i="8"/>
  <c r="V1498" i="8"/>
  <c r="W1498" i="8" s="1"/>
  <c r="U1498" i="8" s="1"/>
  <c r="T1498" i="8" s="1"/>
  <c r="S1502" i="8"/>
  <c r="R1502" i="8"/>
  <c r="V1502" i="8"/>
  <c r="W1502" i="8" s="1"/>
  <c r="U1502" i="8" s="1"/>
  <c r="T1502" i="8" s="1"/>
  <c r="S1506" i="8"/>
  <c r="R1506" i="8"/>
  <c r="V1506" i="8"/>
  <c r="W1506" i="8" s="1"/>
  <c r="U1506" i="8" s="1"/>
  <c r="T1506" i="8" s="1"/>
  <c r="S1510" i="8"/>
  <c r="R1510" i="8"/>
  <c r="V1510" i="8"/>
  <c r="W1510" i="8" s="1"/>
  <c r="U1510" i="8" s="1"/>
  <c r="T1510" i="8" s="1"/>
  <c r="S1514" i="8"/>
  <c r="R1514" i="8"/>
  <c r="V1514" i="8"/>
  <c r="W1514" i="8" s="1"/>
  <c r="U1514" i="8" s="1"/>
  <c r="T1514" i="8" s="1"/>
  <c r="S1518" i="8"/>
  <c r="R1518" i="8"/>
  <c r="V1518" i="8"/>
  <c r="W1518" i="8" s="1"/>
  <c r="U1518" i="8" s="1"/>
  <c r="T1518" i="8" s="1"/>
  <c r="S1522" i="8"/>
  <c r="R1522" i="8"/>
  <c r="V1522" i="8"/>
  <c r="W1522" i="8" s="1"/>
  <c r="U1522" i="8" s="1"/>
  <c r="T1522" i="8" s="1"/>
  <c r="S1526" i="8"/>
  <c r="R1526" i="8"/>
  <c r="V1526" i="8"/>
  <c r="W1526" i="8" s="1"/>
  <c r="U1526" i="8" s="1"/>
  <c r="T1526" i="8" s="1"/>
  <c r="S1530" i="8"/>
  <c r="R1530" i="8"/>
  <c r="V1530" i="8"/>
  <c r="W1530" i="8" s="1"/>
  <c r="U1530" i="8" s="1"/>
  <c r="T1530" i="8" s="1"/>
  <c r="S1534" i="8"/>
  <c r="R1534" i="8"/>
  <c r="V1534" i="8"/>
  <c r="W1534" i="8" s="1"/>
  <c r="U1534" i="8" s="1"/>
  <c r="T1534" i="8" s="1"/>
  <c r="S1538" i="8"/>
  <c r="R1538" i="8"/>
  <c r="V1538" i="8"/>
  <c r="W1538" i="8" s="1"/>
  <c r="U1538" i="8" s="1"/>
  <c r="T1538" i="8" s="1"/>
  <c r="S1542" i="8"/>
  <c r="R1542" i="8"/>
  <c r="V1542" i="8"/>
  <c r="W1542" i="8" s="1"/>
  <c r="U1542" i="8" s="1"/>
  <c r="T1542" i="8" s="1"/>
  <c r="S1546" i="8"/>
  <c r="R1546" i="8"/>
  <c r="V1546" i="8"/>
  <c r="W1546" i="8" s="1"/>
  <c r="U1546" i="8" s="1"/>
  <c r="T1546" i="8" s="1"/>
  <c r="S1550" i="8"/>
  <c r="R1550" i="8"/>
  <c r="V1550" i="8"/>
  <c r="W1550" i="8" s="1"/>
  <c r="U1550" i="8" s="1"/>
  <c r="T1550" i="8" s="1"/>
  <c r="S1554" i="8"/>
  <c r="R1554" i="8"/>
  <c r="V1554" i="8"/>
  <c r="W1554" i="8" s="1"/>
  <c r="U1554" i="8" s="1"/>
  <c r="T1554" i="8" s="1"/>
  <c r="S1558" i="8"/>
  <c r="R1558" i="8"/>
  <c r="V1558" i="8"/>
  <c r="W1558" i="8" s="1"/>
  <c r="U1558" i="8" s="1"/>
  <c r="T1558" i="8" s="1"/>
  <c r="S1562" i="8"/>
  <c r="R1562" i="8"/>
  <c r="V1562" i="8"/>
  <c r="W1562" i="8" s="1"/>
  <c r="U1562" i="8" s="1"/>
  <c r="T1562" i="8" s="1"/>
  <c r="S1566" i="8"/>
  <c r="R1566" i="8"/>
  <c r="V1566" i="8"/>
  <c r="W1566" i="8" s="1"/>
  <c r="U1566" i="8" s="1"/>
  <c r="T1566" i="8" s="1"/>
  <c r="S1570" i="8"/>
  <c r="R1570" i="8"/>
  <c r="V1570" i="8"/>
  <c r="W1570" i="8" s="1"/>
  <c r="U1570" i="8" s="1"/>
  <c r="T1570" i="8" s="1"/>
  <c r="S1574" i="8"/>
  <c r="R1574" i="8"/>
  <c r="V1574" i="8"/>
  <c r="W1574" i="8" s="1"/>
  <c r="U1574" i="8" s="1"/>
  <c r="T1574" i="8" s="1"/>
  <c r="S1578" i="8"/>
  <c r="R1578" i="8"/>
  <c r="V1578" i="8"/>
  <c r="W1578" i="8" s="1"/>
  <c r="U1578" i="8" s="1"/>
  <c r="T1578" i="8" s="1"/>
  <c r="S1582" i="8"/>
  <c r="R1582" i="8"/>
  <c r="V1582" i="8"/>
  <c r="W1582" i="8" s="1"/>
  <c r="U1582" i="8" s="1"/>
  <c r="T1582" i="8" s="1"/>
  <c r="S1586" i="8"/>
  <c r="R1586" i="8"/>
  <c r="V1586" i="8"/>
  <c r="W1586" i="8" s="1"/>
  <c r="U1586" i="8" s="1"/>
  <c r="T1586" i="8" s="1"/>
  <c r="S1590" i="8"/>
  <c r="R1590" i="8"/>
  <c r="V1590" i="8"/>
  <c r="W1590" i="8" s="1"/>
  <c r="U1590" i="8" s="1"/>
  <c r="T1590" i="8" s="1"/>
  <c r="S1594" i="8"/>
  <c r="R1594" i="8"/>
  <c r="V1594" i="8"/>
  <c r="W1594" i="8" s="1"/>
  <c r="U1594" i="8" s="1"/>
  <c r="T1594" i="8" s="1"/>
  <c r="S1598" i="8"/>
  <c r="R1598" i="8"/>
  <c r="V1598" i="8"/>
  <c r="W1598" i="8" s="1"/>
  <c r="U1598" i="8" s="1"/>
  <c r="T1598" i="8" s="1"/>
  <c r="S1602" i="8"/>
  <c r="R1602" i="8"/>
  <c r="V1602" i="8"/>
  <c r="W1602" i="8" s="1"/>
  <c r="U1602" i="8" s="1"/>
  <c r="T1602" i="8" s="1"/>
  <c r="S1606" i="8"/>
  <c r="R1606" i="8"/>
  <c r="V1606" i="8"/>
  <c r="W1606" i="8" s="1"/>
  <c r="U1606" i="8" s="1"/>
  <c r="T1606" i="8" s="1"/>
  <c r="S1610" i="8"/>
  <c r="R1610" i="8"/>
  <c r="V1610" i="8"/>
  <c r="W1610" i="8" s="1"/>
  <c r="U1610" i="8" s="1"/>
  <c r="T1610" i="8" s="1"/>
  <c r="S1614" i="8"/>
  <c r="R1614" i="8"/>
  <c r="V1614" i="8"/>
  <c r="W1614" i="8" s="1"/>
  <c r="U1614" i="8" s="1"/>
  <c r="T1614" i="8" s="1"/>
  <c r="S1618" i="8"/>
  <c r="R1618" i="8"/>
  <c r="V1618" i="8"/>
  <c r="W1618" i="8" s="1"/>
  <c r="U1618" i="8" s="1"/>
  <c r="T1618" i="8" s="1"/>
  <c r="S1622" i="8"/>
  <c r="R1622" i="8"/>
  <c r="V1622" i="8"/>
  <c r="W1622" i="8" s="1"/>
  <c r="U1622" i="8" s="1"/>
  <c r="T1622" i="8" s="1"/>
  <c r="S1626" i="8"/>
  <c r="R1626" i="8"/>
  <c r="V1626" i="8"/>
  <c r="W1626" i="8" s="1"/>
  <c r="U1626" i="8" s="1"/>
  <c r="T1626" i="8" s="1"/>
  <c r="S1630" i="8"/>
  <c r="R1630" i="8"/>
  <c r="V1630" i="8"/>
  <c r="W1630" i="8" s="1"/>
  <c r="U1630" i="8" s="1"/>
  <c r="T1630" i="8" s="1"/>
  <c r="S1634" i="8"/>
  <c r="R1634" i="8"/>
  <c r="V1634" i="8"/>
  <c r="W1634" i="8" s="1"/>
  <c r="U1634" i="8" s="1"/>
  <c r="T1634" i="8" s="1"/>
  <c r="S1638" i="8"/>
  <c r="R1638" i="8"/>
  <c r="V1638" i="8"/>
  <c r="W1638" i="8" s="1"/>
  <c r="U1638" i="8" s="1"/>
  <c r="T1638" i="8" s="1"/>
  <c r="S1642" i="8"/>
  <c r="R1642" i="8"/>
  <c r="V1642" i="8"/>
  <c r="W1642" i="8" s="1"/>
  <c r="U1642" i="8" s="1"/>
  <c r="T1642" i="8" s="1"/>
  <c r="S1646" i="8"/>
  <c r="R1646" i="8"/>
  <c r="V1646" i="8"/>
  <c r="W1646" i="8" s="1"/>
  <c r="U1646" i="8" s="1"/>
  <c r="T1646" i="8" s="1"/>
  <c r="S1650" i="8"/>
  <c r="R1650" i="8"/>
  <c r="V1650" i="8"/>
  <c r="W1650" i="8" s="1"/>
  <c r="U1650" i="8" s="1"/>
  <c r="T1650" i="8" s="1"/>
  <c r="S1654" i="8"/>
  <c r="R1654" i="8"/>
  <c r="V1654" i="8"/>
  <c r="W1654" i="8" s="1"/>
  <c r="U1654" i="8" s="1"/>
  <c r="T1654" i="8" s="1"/>
  <c r="S1658" i="8"/>
  <c r="R1658" i="8"/>
  <c r="V1658" i="8"/>
  <c r="W1658" i="8" s="1"/>
  <c r="U1658" i="8" s="1"/>
  <c r="T1658" i="8" s="1"/>
  <c r="S1662" i="8"/>
  <c r="R1662" i="8"/>
  <c r="V1662" i="8"/>
  <c r="W1662" i="8" s="1"/>
  <c r="U1662" i="8" s="1"/>
  <c r="T1662" i="8" s="1"/>
  <c r="S1666" i="8"/>
  <c r="R1666" i="8"/>
  <c r="V1666" i="8"/>
  <c r="W1666" i="8" s="1"/>
  <c r="U1666" i="8" s="1"/>
  <c r="T1666" i="8" s="1"/>
  <c r="S1670" i="8"/>
  <c r="R1670" i="8"/>
  <c r="V1670" i="8"/>
  <c r="W1670" i="8" s="1"/>
  <c r="U1670" i="8" s="1"/>
  <c r="T1670" i="8" s="1"/>
  <c r="S1674" i="8"/>
  <c r="R1674" i="8"/>
  <c r="V1674" i="8"/>
  <c r="W1674" i="8" s="1"/>
  <c r="U1674" i="8" s="1"/>
  <c r="T1674" i="8" s="1"/>
  <c r="S1678" i="8"/>
  <c r="R1678" i="8"/>
  <c r="V1678" i="8"/>
  <c r="W1678" i="8" s="1"/>
  <c r="U1678" i="8" s="1"/>
  <c r="T1678" i="8" s="1"/>
  <c r="S1682" i="8"/>
  <c r="R1682" i="8"/>
  <c r="V1682" i="8"/>
  <c r="W1682" i="8" s="1"/>
  <c r="U1682" i="8" s="1"/>
  <c r="T1682" i="8" s="1"/>
  <c r="S1686" i="8"/>
  <c r="R1686" i="8"/>
  <c r="V1686" i="8"/>
  <c r="W1686" i="8" s="1"/>
  <c r="U1686" i="8" s="1"/>
  <c r="T1686" i="8" s="1"/>
  <c r="S1690" i="8"/>
  <c r="R1690" i="8"/>
  <c r="V1690" i="8"/>
  <c r="W1690" i="8" s="1"/>
  <c r="U1690" i="8" s="1"/>
  <c r="T1690" i="8" s="1"/>
  <c r="S1694" i="8"/>
  <c r="R1694" i="8"/>
  <c r="V1694" i="8"/>
  <c r="W1694" i="8" s="1"/>
  <c r="U1694" i="8" s="1"/>
  <c r="T1694" i="8" s="1"/>
  <c r="S1698" i="8"/>
  <c r="R1698" i="8"/>
  <c r="V1698" i="8"/>
  <c r="W1698" i="8" s="1"/>
  <c r="U1698" i="8" s="1"/>
  <c r="T1698" i="8" s="1"/>
  <c r="S1702" i="8"/>
  <c r="R1702" i="8"/>
  <c r="V1702" i="8"/>
  <c r="W1702" i="8" s="1"/>
  <c r="U1702" i="8" s="1"/>
  <c r="T1702" i="8" s="1"/>
  <c r="S1706" i="8"/>
  <c r="R1706" i="8"/>
  <c r="V1706" i="8"/>
  <c r="W1706" i="8" s="1"/>
  <c r="U1706" i="8" s="1"/>
  <c r="T1706" i="8" s="1"/>
  <c r="S1710" i="8"/>
  <c r="R1710" i="8"/>
  <c r="V1710" i="8"/>
  <c r="W1710" i="8" s="1"/>
  <c r="U1710" i="8" s="1"/>
  <c r="T1710" i="8" s="1"/>
  <c r="S1714" i="8"/>
  <c r="R1714" i="8"/>
  <c r="V1714" i="8"/>
  <c r="W1714" i="8" s="1"/>
  <c r="U1714" i="8" s="1"/>
  <c r="T1714" i="8" s="1"/>
  <c r="S1718" i="8"/>
  <c r="R1718" i="8"/>
  <c r="V1718" i="8"/>
  <c r="W1718" i="8" s="1"/>
  <c r="U1718" i="8" s="1"/>
  <c r="T1718" i="8" s="1"/>
  <c r="S1722" i="8"/>
  <c r="R1722" i="8"/>
  <c r="V1722" i="8"/>
  <c r="W1722" i="8" s="1"/>
  <c r="U1722" i="8" s="1"/>
  <c r="T1722" i="8" s="1"/>
  <c r="S1726" i="8"/>
  <c r="R1726" i="8"/>
  <c r="V1726" i="8"/>
  <c r="W1726" i="8" s="1"/>
  <c r="U1726" i="8" s="1"/>
  <c r="T1726" i="8" s="1"/>
  <c r="S1730" i="8"/>
  <c r="R1730" i="8"/>
  <c r="V1730" i="8"/>
  <c r="W1730" i="8" s="1"/>
  <c r="U1730" i="8" s="1"/>
  <c r="T1730" i="8" s="1"/>
  <c r="S1734" i="8"/>
  <c r="R1734" i="8"/>
  <c r="V1734" i="8"/>
  <c r="W1734" i="8" s="1"/>
  <c r="U1734" i="8" s="1"/>
  <c r="T1734" i="8" s="1"/>
  <c r="S1738" i="8"/>
  <c r="R1738" i="8"/>
  <c r="V1738" i="8"/>
  <c r="W1738" i="8" s="1"/>
  <c r="U1738" i="8" s="1"/>
  <c r="T1738" i="8" s="1"/>
  <c r="S1742" i="8"/>
  <c r="R1742" i="8"/>
  <c r="V1742" i="8"/>
  <c r="W1742" i="8" s="1"/>
  <c r="U1742" i="8" s="1"/>
  <c r="T1742" i="8" s="1"/>
  <c r="S1746" i="8"/>
  <c r="R1746" i="8"/>
  <c r="V1746" i="8"/>
  <c r="W1746" i="8" s="1"/>
  <c r="U1746" i="8" s="1"/>
  <c r="T1746" i="8" s="1"/>
  <c r="S1750" i="8"/>
  <c r="R1750" i="8"/>
  <c r="V1750" i="8"/>
  <c r="W1750" i="8" s="1"/>
  <c r="U1750" i="8" s="1"/>
  <c r="T1750" i="8" s="1"/>
  <c r="S1754" i="8"/>
  <c r="R1754" i="8"/>
  <c r="V1754" i="8"/>
  <c r="W1754" i="8" s="1"/>
  <c r="U1754" i="8" s="1"/>
  <c r="T1754" i="8" s="1"/>
  <c r="S1758" i="8"/>
  <c r="R1758" i="8"/>
  <c r="V1758" i="8"/>
  <c r="W1758" i="8" s="1"/>
  <c r="U1758" i="8" s="1"/>
  <c r="T1758" i="8" s="1"/>
  <c r="S1762" i="8"/>
  <c r="R1762" i="8"/>
  <c r="V1762" i="8"/>
  <c r="W1762" i="8" s="1"/>
  <c r="U1762" i="8" s="1"/>
  <c r="T1762" i="8" s="1"/>
  <c r="S1766" i="8"/>
  <c r="R1766" i="8"/>
  <c r="V1766" i="8"/>
  <c r="W1766" i="8" s="1"/>
  <c r="U1766" i="8" s="1"/>
  <c r="T1766" i="8" s="1"/>
  <c r="S1770" i="8"/>
  <c r="R1770" i="8"/>
  <c r="V1770" i="8"/>
  <c r="W1770" i="8" s="1"/>
  <c r="U1770" i="8" s="1"/>
  <c r="T1770" i="8" s="1"/>
  <c r="S1774" i="8"/>
  <c r="R1774" i="8"/>
  <c r="V1774" i="8"/>
  <c r="W1774" i="8" s="1"/>
  <c r="U1774" i="8" s="1"/>
  <c r="T1774" i="8" s="1"/>
  <c r="S1778" i="8"/>
  <c r="R1778" i="8"/>
  <c r="V1778" i="8"/>
  <c r="W1778" i="8" s="1"/>
  <c r="U1778" i="8" s="1"/>
  <c r="T1778" i="8" s="1"/>
  <c r="S1782" i="8"/>
  <c r="R1782" i="8"/>
  <c r="V1782" i="8"/>
  <c r="W1782" i="8" s="1"/>
  <c r="U1782" i="8" s="1"/>
  <c r="T1782" i="8" s="1"/>
  <c r="S1786" i="8"/>
  <c r="R1786" i="8"/>
  <c r="V1786" i="8"/>
  <c r="W1786" i="8" s="1"/>
  <c r="U1786" i="8" s="1"/>
  <c r="T1786" i="8" s="1"/>
  <c r="S1790" i="8"/>
  <c r="R1790" i="8"/>
  <c r="V1790" i="8"/>
  <c r="W1790" i="8" s="1"/>
  <c r="U1790" i="8" s="1"/>
  <c r="T1790" i="8" s="1"/>
  <c r="S1794" i="8"/>
  <c r="R1794" i="8"/>
  <c r="V1794" i="8"/>
  <c r="W1794" i="8" s="1"/>
  <c r="U1794" i="8" s="1"/>
  <c r="T1794" i="8" s="1"/>
  <c r="S1798" i="8"/>
  <c r="R1798" i="8"/>
  <c r="V1798" i="8"/>
  <c r="W1798" i="8" s="1"/>
  <c r="U1798" i="8" s="1"/>
  <c r="T1798" i="8" s="1"/>
  <c r="S1802" i="8"/>
  <c r="R1802" i="8"/>
  <c r="V1802" i="8"/>
  <c r="W1802" i="8" s="1"/>
  <c r="U1802" i="8" s="1"/>
  <c r="T1802" i="8" s="1"/>
  <c r="S1806" i="8"/>
  <c r="R1806" i="8"/>
  <c r="V1806" i="8"/>
  <c r="W1806" i="8" s="1"/>
  <c r="U1806" i="8" s="1"/>
  <c r="T1806" i="8" s="1"/>
  <c r="S1810" i="8"/>
  <c r="R1810" i="8"/>
  <c r="V1810" i="8"/>
  <c r="W1810" i="8" s="1"/>
  <c r="U1810" i="8" s="1"/>
  <c r="T1810" i="8" s="1"/>
  <c r="S1814" i="8"/>
  <c r="R1814" i="8"/>
  <c r="V1814" i="8"/>
  <c r="W1814" i="8" s="1"/>
  <c r="U1814" i="8" s="1"/>
  <c r="T1814" i="8" s="1"/>
  <c r="S1818" i="8"/>
  <c r="R1818" i="8"/>
  <c r="V1818" i="8"/>
  <c r="W1818" i="8" s="1"/>
  <c r="U1818" i="8" s="1"/>
  <c r="T1818" i="8" s="1"/>
  <c r="S1822" i="8"/>
  <c r="R1822" i="8"/>
  <c r="V1822" i="8"/>
  <c r="W1822" i="8" s="1"/>
  <c r="U1822" i="8" s="1"/>
  <c r="T1822" i="8" s="1"/>
  <c r="S1826" i="8"/>
  <c r="R1826" i="8"/>
  <c r="V1826" i="8"/>
  <c r="W1826" i="8" s="1"/>
  <c r="U1826" i="8" s="1"/>
  <c r="T1826" i="8" s="1"/>
  <c r="S1830" i="8"/>
  <c r="R1830" i="8"/>
  <c r="V1830" i="8"/>
  <c r="W1830" i="8" s="1"/>
  <c r="U1830" i="8" s="1"/>
  <c r="T1830" i="8" s="1"/>
  <c r="S1834" i="8"/>
  <c r="R1834" i="8"/>
  <c r="V1834" i="8"/>
  <c r="W1834" i="8" s="1"/>
  <c r="U1834" i="8" s="1"/>
  <c r="T1834" i="8" s="1"/>
  <c r="S1838" i="8"/>
  <c r="R1838" i="8"/>
  <c r="V1838" i="8"/>
  <c r="W1838" i="8" s="1"/>
  <c r="U1838" i="8" s="1"/>
  <c r="T1838" i="8" s="1"/>
  <c r="S1842" i="8"/>
  <c r="R1842" i="8"/>
  <c r="V1842" i="8"/>
  <c r="W1842" i="8" s="1"/>
  <c r="U1842" i="8" s="1"/>
  <c r="T1842" i="8" s="1"/>
  <c r="S1846" i="8"/>
  <c r="R1846" i="8"/>
  <c r="V1846" i="8"/>
  <c r="W1846" i="8" s="1"/>
  <c r="U1846" i="8" s="1"/>
  <c r="T1846" i="8" s="1"/>
  <c r="S1850" i="8"/>
  <c r="R1850" i="8"/>
  <c r="V1850" i="8"/>
  <c r="W1850" i="8" s="1"/>
  <c r="U1850" i="8" s="1"/>
  <c r="T1850" i="8" s="1"/>
  <c r="S1854" i="8"/>
  <c r="R1854" i="8"/>
  <c r="V1854" i="8"/>
  <c r="W1854" i="8" s="1"/>
  <c r="U1854" i="8" s="1"/>
  <c r="T1854" i="8" s="1"/>
  <c r="S1858" i="8"/>
  <c r="R1858" i="8"/>
  <c r="V1858" i="8"/>
  <c r="W1858" i="8" s="1"/>
  <c r="U1858" i="8" s="1"/>
  <c r="T1858" i="8" s="1"/>
  <c r="S1862" i="8"/>
  <c r="R1862" i="8"/>
  <c r="V1862" i="8"/>
  <c r="W1862" i="8" s="1"/>
  <c r="U1862" i="8" s="1"/>
  <c r="T1862" i="8" s="1"/>
  <c r="S1866" i="8"/>
  <c r="R1866" i="8"/>
  <c r="V1866" i="8"/>
  <c r="W1866" i="8" s="1"/>
  <c r="U1866" i="8" s="1"/>
  <c r="T1866" i="8" s="1"/>
  <c r="S1870" i="8"/>
  <c r="R1870" i="8"/>
  <c r="V1870" i="8"/>
  <c r="W1870" i="8" s="1"/>
  <c r="U1870" i="8" s="1"/>
  <c r="T1870" i="8" s="1"/>
  <c r="S1874" i="8"/>
  <c r="R1874" i="8"/>
  <c r="V1874" i="8"/>
  <c r="W1874" i="8" s="1"/>
  <c r="U1874" i="8" s="1"/>
  <c r="T1874" i="8" s="1"/>
  <c r="S1878" i="8"/>
  <c r="R1878" i="8"/>
  <c r="V1878" i="8"/>
  <c r="W1878" i="8" s="1"/>
  <c r="U1878" i="8" s="1"/>
  <c r="T1878" i="8" s="1"/>
  <c r="S1882" i="8"/>
  <c r="R1882" i="8"/>
  <c r="V1882" i="8"/>
  <c r="W1882" i="8" s="1"/>
  <c r="U1882" i="8" s="1"/>
  <c r="T1882" i="8" s="1"/>
  <c r="S1886" i="8"/>
  <c r="R1886" i="8"/>
  <c r="V1886" i="8"/>
  <c r="W1886" i="8" s="1"/>
  <c r="U1886" i="8" s="1"/>
  <c r="T1886" i="8" s="1"/>
  <c r="S1890" i="8"/>
  <c r="R1890" i="8"/>
  <c r="V1890" i="8"/>
  <c r="W1890" i="8" s="1"/>
  <c r="U1890" i="8" s="1"/>
  <c r="T1890" i="8" s="1"/>
  <c r="S1894" i="8"/>
  <c r="R1894" i="8"/>
  <c r="V1894" i="8"/>
  <c r="W1894" i="8" s="1"/>
  <c r="U1894" i="8" s="1"/>
  <c r="T1894" i="8" s="1"/>
  <c r="S1898" i="8"/>
  <c r="R1898" i="8"/>
  <c r="V1898" i="8"/>
  <c r="W1898" i="8" s="1"/>
  <c r="U1898" i="8" s="1"/>
  <c r="T1898" i="8" s="1"/>
  <c r="S1902" i="8"/>
  <c r="R1902" i="8"/>
  <c r="V1902" i="8"/>
  <c r="W1902" i="8" s="1"/>
  <c r="U1902" i="8" s="1"/>
  <c r="T1902" i="8" s="1"/>
  <c r="S1906" i="8"/>
  <c r="R1906" i="8"/>
  <c r="V1906" i="8"/>
  <c r="W1906" i="8" s="1"/>
  <c r="U1906" i="8" s="1"/>
  <c r="T1906" i="8" s="1"/>
  <c r="S1910" i="8"/>
  <c r="R1910" i="8"/>
  <c r="V1910" i="8"/>
  <c r="W1910" i="8" s="1"/>
  <c r="U1910" i="8" s="1"/>
  <c r="T1910" i="8" s="1"/>
  <c r="S1914" i="8"/>
  <c r="R1914" i="8"/>
  <c r="V1914" i="8"/>
  <c r="W1914" i="8" s="1"/>
  <c r="U1914" i="8" s="1"/>
  <c r="T1914" i="8" s="1"/>
  <c r="S1918" i="8"/>
  <c r="R1918" i="8"/>
  <c r="V1918" i="8"/>
  <c r="W1918" i="8" s="1"/>
  <c r="U1918" i="8" s="1"/>
  <c r="T1918" i="8" s="1"/>
  <c r="S1922" i="8"/>
  <c r="R1922" i="8"/>
  <c r="V1922" i="8"/>
  <c r="W1922" i="8" s="1"/>
  <c r="U1922" i="8" s="1"/>
  <c r="T1922" i="8" s="1"/>
  <c r="S1926" i="8"/>
  <c r="R1926" i="8"/>
  <c r="V1926" i="8"/>
  <c r="W1926" i="8" s="1"/>
  <c r="U1926" i="8" s="1"/>
  <c r="T1926" i="8" s="1"/>
  <c r="S1930" i="8"/>
  <c r="R1930" i="8"/>
  <c r="V1930" i="8"/>
  <c r="W1930" i="8" s="1"/>
  <c r="U1930" i="8" s="1"/>
  <c r="T1930" i="8" s="1"/>
  <c r="S1934" i="8"/>
  <c r="R1934" i="8"/>
  <c r="V1934" i="8"/>
  <c r="W1934" i="8" s="1"/>
  <c r="U1934" i="8" s="1"/>
  <c r="T1934" i="8" s="1"/>
  <c r="S1938" i="8"/>
  <c r="R1938" i="8"/>
  <c r="V1938" i="8"/>
  <c r="W1938" i="8" s="1"/>
  <c r="U1938" i="8" s="1"/>
  <c r="T1938" i="8" s="1"/>
  <c r="S1942" i="8"/>
  <c r="R1942" i="8"/>
  <c r="V1942" i="8"/>
  <c r="W1942" i="8" s="1"/>
  <c r="U1942" i="8" s="1"/>
  <c r="T1942" i="8" s="1"/>
  <c r="S1946" i="8"/>
  <c r="R1946" i="8"/>
  <c r="V1946" i="8"/>
  <c r="W1946" i="8" s="1"/>
  <c r="U1946" i="8" s="1"/>
  <c r="T1946" i="8" s="1"/>
  <c r="S1950" i="8"/>
  <c r="R1950" i="8"/>
  <c r="V1950" i="8"/>
  <c r="W1950" i="8" s="1"/>
  <c r="U1950" i="8" s="1"/>
  <c r="T1950" i="8" s="1"/>
  <c r="S1954" i="8"/>
  <c r="R1954" i="8"/>
  <c r="V1954" i="8"/>
  <c r="W1954" i="8" s="1"/>
  <c r="U1954" i="8" s="1"/>
  <c r="T1954" i="8" s="1"/>
  <c r="S1958" i="8"/>
  <c r="R1958" i="8"/>
  <c r="V1958" i="8"/>
  <c r="W1958" i="8" s="1"/>
  <c r="U1958" i="8" s="1"/>
  <c r="T1958" i="8" s="1"/>
  <c r="S1962" i="8"/>
  <c r="R1962" i="8"/>
  <c r="V1962" i="8"/>
  <c r="W1962" i="8" s="1"/>
  <c r="U1962" i="8" s="1"/>
  <c r="T1962" i="8" s="1"/>
  <c r="S1966" i="8"/>
  <c r="R1966" i="8"/>
  <c r="V1966" i="8"/>
  <c r="W1966" i="8" s="1"/>
  <c r="U1966" i="8" s="1"/>
  <c r="T1966" i="8" s="1"/>
  <c r="S1970" i="8"/>
  <c r="R1970" i="8"/>
  <c r="V1970" i="8"/>
  <c r="W1970" i="8" s="1"/>
  <c r="U1970" i="8" s="1"/>
  <c r="T1970" i="8" s="1"/>
  <c r="S1974" i="8"/>
  <c r="R1974" i="8"/>
  <c r="V1974" i="8"/>
  <c r="W1974" i="8" s="1"/>
  <c r="U1974" i="8" s="1"/>
  <c r="T1974" i="8" s="1"/>
  <c r="S1978" i="8"/>
  <c r="R1978" i="8"/>
  <c r="V1978" i="8"/>
  <c r="W1978" i="8" s="1"/>
  <c r="U1978" i="8" s="1"/>
  <c r="T1978" i="8" s="1"/>
  <c r="R1982" i="8"/>
  <c r="S1982" i="8"/>
  <c r="V1982" i="8"/>
  <c r="W1982" i="8" s="1"/>
  <c r="U1982" i="8" s="1"/>
  <c r="T1982" i="8" s="1"/>
  <c r="R1986" i="8"/>
  <c r="S1986" i="8"/>
  <c r="V1986" i="8"/>
  <c r="W1986" i="8" s="1"/>
  <c r="U1986" i="8" s="1"/>
  <c r="T1986" i="8" s="1"/>
  <c r="R1990" i="8"/>
  <c r="S1990" i="8"/>
  <c r="V1990" i="8"/>
  <c r="W1990" i="8" s="1"/>
  <c r="U1990" i="8" s="1"/>
  <c r="T1990" i="8" s="1"/>
  <c r="R1994" i="8"/>
  <c r="S1994" i="8"/>
  <c r="V1994" i="8"/>
  <c r="W1994" i="8" s="1"/>
  <c r="U1994" i="8" s="1"/>
  <c r="T1994" i="8" s="1"/>
  <c r="R1998" i="8"/>
  <c r="S1998" i="8"/>
  <c r="V1998" i="8"/>
  <c r="W1998" i="8" s="1"/>
  <c r="U1998" i="8" s="1"/>
  <c r="T1998" i="8" s="1"/>
  <c r="R2002" i="8"/>
  <c r="S2002" i="8"/>
  <c r="V2002" i="8"/>
  <c r="W2002" i="8" s="1"/>
  <c r="U2002" i="8" s="1"/>
  <c r="T2002" i="8" s="1"/>
  <c r="R2006" i="8"/>
  <c r="S2006" i="8"/>
  <c r="V2006" i="8"/>
  <c r="W2006" i="8" s="1"/>
  <c r="U2006" i="8" s="1"/>
  <c r="T2006" i="8" s="1"/>
  <c r="R2010" i="8"/>
  <c r="S2010" i="8"/>
  <c r="V2010" i="8"/>
  <c r="W2010" i="8" s="1"/>
  <c r="U2010" i="8" s="1"/>
  <c r="T2010" i="8" s="1"/>
  <c r="R2014" i="8"/>
  <c r="S2014" i="8"/>
  <c r="V2014" i="8"/>
  <c r="W2014" i="8" s="1"/>
  <c r="U2014" i="8" s="1"/>
  <c r="T2014" i="8" s="1"/>
  <c r="R2018" i="8"/>
  <c r="S2018" i="8"/>
  <c r="V2018" i="8"/>
  <c r="W2018" i="8" s="1"/>
  <c r="U2018" i="8" s="1"/>
  <c r="T2018" i="8" s="1"/>
  <c r="R2022" i="8"/>
  <c r="S2022" i="8"/>
  <c r="V2022" i="8"/>
  <c r="W2022" i="8" s="1"/>
  <c r="U2022" i="8" s="1"/>
  <c r="T2022" i="8" s="1"/>
  <c r="R2026" i="8"/>
  <c r="S2026" i="8"/>
  <c r="V2026" i="8"/>
  <c r="W2026" i="8" s="1"/>
  <c r="U2026" i="8" s="1"/>
  <c r="T2026" i="8" s="1"/>
  <c r="R2030" i="8"/>
  <c r="S2030" i="8"/>
  <c r="V2030" i="8"/>
  <c r="W2030" i="8" s="1"/>
  <c r="U2030" i="8" s="1"/>
  <c r="T2030" i="8" s="1"/>
  <c r="R2034" i="8"/>
  <c r="S2034" i="8"/>
  <c r="V2034" i="8"/>
  <c r="W2034" i="8" s="1"/>
  <c r="U2034" i="8" s="1"/>
  <c r="T2034" i="8" s="1"/>
  <c r="R2038" i="8"/>
  <c r="S2038" i="8"/>
  <c r="V2038" i="8"/>
  <c r="W2038" i="8" s="1"/>
  <c r="U2038" i="8" s="1"/>
  <c r="T2038" i="8" s="1"/>
  <c r="R2042" i="8"/>
  <c r="S2042" i="8"/>
  <c r="V2042" i="8"/>
  <c r="W2042" i="8" s="1"/>
  <c r="U2042" i="8" s="1"/>
  <c r="T2042" i="8" s="1"/>
  <c r="R2046" i="8"/>
  <c r="S2046" i="8"/>
  <c r="V2046" i="8"/>
  <c r="W2046" i="8" s="1"/>
  <c r="U2046" i="8" s="1"/>
  <c r="T2046" i="8" s="1"/>
  <c r="R2050" i="8"/>
  <c r="S2050" i="8"/>
  <c r="V2050" i="8"/>
  <c r="W2050" i="8" s="1"/>
  <c r="U2050" i="8" s="1"/>
  <c r="T2050" i="8" s="1"/>
  <c r="R2054" i="8"/>
  <c r="S2054" i="8"/>
  <c r="V2054" i="8"/>
  <c r="W2054" i="8" s="1"/>
  <c r="U2054" i="8" s="1"/>
  <c r="T2054" i="8" s="1"/>
  <c r="R2058" i="8"/>
  <c r="S2058" i="8"/>
  <c r="V2058" i="8"/>
  <c r="W2058" i="8" s="1"/>
  <c r="U2058" i="8" s="1"/>
  <c r="T2058" i="8" s="1"/>
  <c r="R2062" i="8"/>
  <c r="S2062" i="8"/>
  <c r="V2062" i="8"/>
  <c r="W2062" i="8" s="1"/>
  <c r="U2062" i="8" s="1"/>
  <c r="T2062" i="8" s="1"/>
  <c r="R2066" i="8"/>
  <c r="S2066" i="8"/>
  <c r="V2066" i="8"/>
  <c r="W2066" i="8" s="1"/>
  <c r="U2066" i="8" s="1"/>
  <c r="T2066" i="8" s="1"/>
  <c r="R2070" i="8"/>
  <c r="S2070" i="8"/>
  <c r="V2070" i="8"/>
  <c r="W2070" i="8" s="1"/>
  <c r="U2070" i="8" s="1"/>
  <c r="T2070" i="8" s="1"/>
  <c r="R2074" i="8"/>
  <c r="S2074" i="8"/>
  <c r="V2074" i="8"/>
  <c r="W2074" i="8" s="1"/>
  <c r="U2074" i="8" s="1"/>
  <c r="T2074" i="8" s="1"/>
  <c r="R2078" i="8"/>
  <c r="S2078" i="8"/>
  <c r="V2078" i="8"/>
  <c r="W2078" i="8" s="1"/>
  <c r="U2078" i="8" s="1"/>
  <c r="T2078" i="8" s="1"/>
  <c r="R2082" i="8"/>
  <c r="S2082" i="8"/>
  <c r="V2082" i="8"/>
  <c r="W2082" i="8" s="1"/>
  <c r="U2082" i="8" s="1"/>
  <c r="T2082" i="8" s="1"/>
  <c r="R2086" i="8"/>
  <c r="S2086" i="8"/>
  <c r="V2086" i="8"/>
  <c r="W2086" i="8" s="1"/>
  <c r="U2086" i="8" s="1"/>
  <c r="T2086" i="8" s="1"/>
  <c r="R2090" i="8"/>
  <c r="S2090" i="8"/>
  <c r="V2090" i="8"/>
  <c r="W2090" i="8" s="1"/>
  <c r="U2090" i="8" s="1"/>
  <c r="T2090" i="8" s="1"/>
  <c r="R2094" i="8"/>
  <c r="S2094" i="8"/>
  <c r="V2094" i="8"/>
  <c r="W2094" i="8" s="1"/>
  <c r="U2094" i="8" s="1"/>
  <c r="T2094" i="8" s="1"/>
  <c r="R2098" i="8"/>
  <c r="S2098" i="8"/>
  <c r="V2098" i="8"/>
  <c r="W2098" i="8" s="1"/>
  <c r="U2098" i="8" s="1"/>
  <c r="T2098" i="8" s="1"/>
  <c r="R2102" i="8"/>
  <c r="S2102" i="8"/>
  <c r="V2102" i="8"/>
  <c r="W2102" i="8" s="1"/>
  <c r="U2102" i="8" s="1"/>
  <c r="T2102" i="8" s="1"/>
  <c r="R2106" i="8"/>
  <c r="S2106" i="8"/>
  <c r="V2106" i="8"/>
  <c r="W2106" i="8" s="1"/>
  <c r="U2106" i="8" s="1"/>
  <c r="T2106" i="8" s="1"/>
  <c r="R2110" i="8"/>
  <c r="S2110" i="8"/>
  <c r="V2110" i="8"/>
  <c r="W2110" i="8" s="1"/>
  <c r="U2110" i="8" s="1"/>
  <c r="T2110" i="8" s="1"/>
  <c r="R2114" i="8"/>
  <c r="S2114" i="8"/>
  <c r="V2114" i="8"/>
  <c r="W2114" i="8" s="1"/>
  <c r="U2114" i="8" s="1"/>
  <c r="T2114" i="8" s="1"/>
  <c r="R2118" i="8"/>
  <c r="S2118" i="8"/>
  <c r="V2118" i="8"/>
  <c r="W2118" i="8" s="1"/>
  <c r="U2118" i="8" s="1"/>
  <c r="T2118" i="8" s="1"/>
  <c r="R2122" i="8"/>
  <c r="S2122" i="8"/>
  <c r="V2122" i="8"/>
  <c r="W2122" i="8" s="1"/>
  <c r="U2122" i="8" s="1"/>
  <c r="T2122" i="8" s="1"/>
  <c r="R2126" i="8"/>
  <c r="S2126" i="8"/>
  <c r="V2126" i="8"/>
  <c r="W2126" i="8" s="1"/>
  <c r="U2126" i="8" s="1"/>
  <c r="T2126" i="8" s="1"/>
  <c r="R2130" i="8"/>
  <c r="S2130" i="8"/>
  <c r="V2130" i="8"/>
  <c r="W2130" i="8" s="1"/>
  <c r="U2130" i="8" s="1"/>
  <c r="T2130" i="8" s="1"/>
  <c r="R2134" i="8"/>
  <c r="S2134" i="8"/>
  <c r="V2134" i="8"/>
  <c r="W2134" i="8" s="1"/>
  <c r="U2134" i="8" s="1"/>
  <c r="T2134" i="8" s="1"/>
  <c r="R2138" i="8"/>
  <c r="S2138" i="8"/>
  <c r="V2138" i="8"/>
  <c r="W2138" i="8" s="1"/>
  <c r="U2138" i="8" s="1"/>
  <c r="T2138" i="8" s="1"/>
  <c r="R2142" i="8"/>
  <c r="S2142" i="8"/>
  <c r="V2142" i="8"/>
  <c r="W2142" i="8" s="1"/>
  <c r="U2142" i="8" s="1"/>
  <c r="T2142" i="8" s="1"/>
  <c r="R2146" i="8"/>
  <c r="S2146" i="8"/>
  <c r="V2146" i="8"/>
  <c r="W2146" i="8" s="1"/>
  <c r="U2146" i="8" s="1"/>
  <c r="T2146" i="8" s="1"/>
  <c r="R2150" i="8"/>
  <c r="S2150" i="8"/>
  <c r="V2150" i="8"/>
  <c r="W2150" i="8" s="1"/>
  <c r="U2150" i="8" s="1"/>
  <c r="T2150" i="8" s="1"/>
  <c r="R2154" i="8"/>
  <c r="S2154" i="8"/>
  <c r="V2154" i="8"/>
  <c r="W2154" i="8" s="1"/>
  <c r="U2154" i="8" s="1"/>
  <c r="T2154" i="8" s="1"/>
  <c r="R2158" i="8"/>
  <c r="S2158" i="8"/>
  <c r="V2158" i="8"/>
  <c r="W2158" i="8" s="1"/>
  <c r="U2158" i="8" s="1"/>
  <c r="T2158" i="8" s="1"/>
  <c r="R2162" i="8"/>
  <c r="S2162" i="8"/>
  <c r="V2162" i="8"/>
  <c r="W2162" i="8" s="1"/>
  <c r="U2162" i="8" s="1"/>
  <c r="T2162" i="8" s="1"/>
  <c r="R2166" i="8"/>
  <c r="S2166" i="8"/>
  <c r="V2166" i="8"/>
  <c r="W2166" i="8" s="1"/>
  <c r="U2166" i="8" s="1"/>
  <c r="T2166" i="8" s="1"/>
  <c r="S2170" i="8"/>
  <c r="R2170" i="8"/>
  <c r="V2170" i="8"/>
  <c r="W2170" i="8" s="1"/>
  <c r="U2170" i="8" s="1"/>
  <c r="T2170" i="8" s="1"/>
  <c r="S2174" i="8"/>
  <c r="R2174" i="8"/>
  <c r="V2174" i="8"/>
  <c r="W2174" i="8" s="1"/>
  <c r="U2174" i="8" s="1"/>
  <c r="T2174" i="8" s="1"/>
  <c r="S2178" i="8"/>
  <c r="R2178" i="8"/>
  <c r="V2178" i="8"/>
  <c r="W2178" i="8" s="1"/>
  <c r="U2178" i="8" s="1"/>
  <c r="T2178" i="8" s="1"/>
  <c r="S2182" i="8"/>
  <c r="R2182" i="8"/>
  <c r="V2182" i="8"/>
  <c r="W2182" i="8" s="1"/>
  <c r="U2182" i="8" s="1"/>
  <c r="T2182" i="8" s="1"/>
  <c r="S2186" i="8"/>
  <c r="R2186" i="8"/>
  <c r="V2186" i="8"/>
  <c r="W2186" i="8" s="1"/>
  <c r="U2186" i="8" s="1"/>
  <c r="T2186" i="8" s="1"/>
  <c r="S2190" i="8"/>
  <c r="R2190" i="8"/>
  <c r="V2190" i="8"/>
  <c r="W2190" i="8" s="1"/>
  <c r="U2190" i="8" s="1"/>
  <c r="T2190" i="8" s="1"/>
  <c r="S2194" i="8"/>
  <c r="R2194" i="8"/>
  <c r="V2194" i="8"/>
  <c r="W2194" i="8" s="1"/>
  <c r="U2194" i="8" s="1"/>
  <c r="T2194" i="8" s="1"/>
  <c r="S2198" i="8"/>
  <c r="R2198" i="8"/>
  <c r="V2198" i="8"/>
  <c r="W2198" i="8" s="1"/>
  <c r="U2198" i="8" s="1"/>
  <c r="T2198" i="8" s="1"/>
  <c r="S2202" i="8"/>
  <c r="R2202" i="8"/>
  <c r="V2202" i="8"/>
  <c r="W2202" i="8" s="1"/>
  <c r="U2202" i="8" s="1"/>
  <c r="T2202" i="8" s="1"/>
  <c r="S2206" i="8"/>
  <c r="R2206" i="8"/>
  <c r="V2206" i="8"/>
  <c r="W2206" i="8" s="1"/>
  <c r="U2206" i="8" s="1"/>
  <c r="T2206" i="8" s="1"/>
  <c r="S2210" i="8"/>
  <c r="R2210" i="8"/>
  <c r="V2210" i="8"/>
  <c r="W2210" i="8" s="1"/>
  <c r="U2210" i="8" s="1"/>
  <c r="T2210" i="8" s="1"/>
  <c r="S2214" i="8"/>
  <c r="R2214" i="8"/>
  <c r="V2214" i="8"/>
  <c r="W2214" i="8" s="1"/>
  <c r="U2214" i="8" s="1"/>
  <c r="T2214" i="8" s="1"/>
  <c r="S2218" i="8"/>
  <c r="R2218" i="8"/>
  <c r="V2218" i="8"/>
  <c r="W2218" i="8" s="1"/>
  <c r="U2218" i="8" s="1"/>
  <c r="T2218" i="8" s="1"/>
  <c r="S2222" i="8"/>
  <c r="R2222" i="8"/>
  <c r="V2222" i="8"/>
  <c r="W2222" i="8" s="1"/>
  <c r="U2222" i="8" s="1"/>
  <c r="T2222" i="8" s="1"/>
  <c r="S2226" i="8"/>
  <c r="R2226" i="8"/>
  <c r="V2226" i="8"/>
  <c r="W2226" i="8" s="1"/>
  <c r="U2226" i="8" s="1"/>
  <c r="T2226" i="8" s="1"/>
  <c r="S2230" i="8"/>
  <c r="R2230" i="8"/>
  <c r="V2230" i="8"/>
  <c r="W2230" i="8" s="1"/>
  <c r="U2230" i="8" s="1"/>
  <c r="T2230" i="8" s="1"/>
  <c r="S2234" i="8"/>
  <c r="R2234" i="8"/>
  <c r="V2234" i="8"/>
  <c r="W2234" i="8" s="1"/>
  <c r="U2234" i="8" s="1"/>
  <c r="T2234" i="8" s="1"/>
  <c r="S2238" i="8"/>
  <c r="R2238" i="8"/>
  <c r="V2238" i="8"/>
  <c r="W2238" i="8" s="1"/>
  <c r="U2238" i="8" s="1"/>
  <c r="T2238" i="8" s="1"/>
  <c r="S2242" i="8"/>
  <c r="R2242" i="8"/>
  <c r="V2242" i="8"/>
  <c r="W2242" i="8" s="1"/>
  <c r="U2242" i="8" s="1"/>
  <c r="T2242" i="8" s="1"/>
  <c r="S2246" i="8"/>
  <c r="R2246" i="8"/>
  <c r="V2246" i="8"/>
  <c r="W2246" i="8" s="1"/>
  <c r="U2246" i="8" s="1"/>
  <c r="T2246" i="8" s="1"/>
  <c r="S2250" i="8"/>
  <c r="R2250" i="8"/>
  <c r="V2250" i="8"/>
  <c r="W2250" i="8" s="1"/>
  <c r="U2250" i="8" s="1"/>
  <c r="T2250" i="8" s="1"/>
  <c r="S2254" i="8"/>
  <c r="R2254" i="8"/>
  <c r="V2254" i="8"/>
  <c r="W2254" i="8" s="1"/>
  <c r="U2254" i="8" s="1"/>
  <c r="T2254" i="8" s="1"/>
  <c r="S2258" i="8"/>
  <c r="R2258" i="8"/>
  <c r="V2258" i="8"/>
  <c r="W2258" i="8" s="1"/>
  <c r="U2258" i="8" s="1"/>
  <c r="T2258" i="8" s="1"/>
  <c r="S2262" i="8"/>
  <c r="R2262" i="8"/>
  <c r="V2262" i="8"/>
  <c r="W2262" i="8" s="1"/>
  <c r="U2262" i="8" s="1"/>
  <c r="T2262" i="8" s="1"/>
  <c r="S2266" i="8"/>
  <c r="R2266" i="8"/>
  <c r="V2266" i="8"/>
  <c r="W2266" i="8" s="1"/>
  <c r="U2266" i="8" s="1"/>
  <c r="T2266" i="8" s="1"/>
  <c r="S2270" i="8"/>
  <c r="R2270" i="8"/>
  <c r="V2270" i="8"/>
  <c r="W2270" i="8" s="1"/>
  <c r="U2270" i="8" s="1"/>
  <c r="T2270" i="8" s="1"/>
  <c r="S2274" i="8"/>
  <c r="R2274" i="8"/>
  <c r="V2274" i="8"/>
  <c r="W2274" i="8" s="1"/>
  <c r="U2274" i="8" s="1"/>
  <c r="T2274" i="8" s="1"/>
  <c r="S2278" i="8"/>
  <c r="R2278" i="8"/>
  <c r="V2278" i="8"/>
  <c r="W2278" i="8" s="1"/>
  <c r="U2278" i="8" s="1"/>
  <c r="T2278" i="8" s="1"/>
  <c r="S2282" i="8"/>
  <c r="R2282" i="8"/>
  <c r="V2282" i="8"/>
  <c r="W2282" i="8" s="1"/>
  <c r="U2282" i="8" s="1"/>
  <c r="T2282" i="8" s="1"/>
  <c r="S2286" i="8"/>
  <c r="R2286" i="8"/>
  <c r="V2286" i="8"/>
  <c r="W2286" i="8" s="1"/>
  <c r="U2286" i="8" s="1"/>
  <c r="T2286" i="8" s="1"/>
  <c r="S2290" i="8"/>
  <c r="R2290" i="8"/>
  <c r="V2290" i="8"/>
  <c r="W2290" i="8" s="1"/>
  <c r="U2290" i="8" s="1"/>
  <c r="T2290" i="8" s="1"/>
  <c r="S2294" i="8"/>
  <c r="R2294" i="8"/>
  <c r="V2294" i="8"/>
  <c r="W2294" i="8" s="1"/>
  <c r="U2294" i="8" s="1"/>
  <c r="T2294" i="8" s="1"/>
  <c r="S2298" i="8"/>
  <c r="R2298" i="8"/>
  <c r="V2298" i="8"/>
  <c r="W2298" i="8" s="1"/>
  <c r="U2298" i="8" s="1"/>
  <c r="T2298" i="8" s="1"/>
  <c r="S2302" i="8"/>
  <c r="R2302" i="8"/>
  <c r="V2302" i="8"/>
  <c r="W2302" i="8" s="1"/>
  <c r="U2302" i="8" s="1"/>
  <c r="T2302" i="8" s="1"/>
  <c r="S2306" i="8"/>
  <c r="R2306" i="8"/>
  <c r="V2306" i="8"/>
  <c r="W2306" i="8" s="1"/>
  <c r="U2306" i="8" s="1"/>
  <c r="T2306" i="8" s="1"/>
  <c r="S2310" i="8"/>
  <c r="R2310" i="8"/>
  <c r="V2310" i="8"/>
  <c r="W2310" i="8" s="1"/>
  <c r="U2310" i="8" s="1"/>
  <c r="T2310" i="8" s="1"/>
  <c r="S2314" i="8"/>
  <c r="R2314" i="8"/>
  <c r="V2314" i="8"/>
  <c r="W2314" i="8" s="1"/>
  <c r="U2314" i="8" s="1"/>
  <c r="T2314" i="8" s="1"/>
  <c r="S2318" i="8"/>
  <c r="R2318" i="8"/>
  <c r="V2318" i="8"/>
  <c r="W2318" i="8" s="1"/>
  <c r="U2318" i="8" s="1"/>
  <c r="T2318" i="8" s="1"/>
  <c r="S2322" i="8"/>
  <c r="R2322" i="8"/>
  <c r="V2322" i="8"/>
  <c r="W2322" i="8" s="1"/>
  <c r="U2322" i="8" s="1"/>
  <c r="T2322" i="8" s="1"/>
  <c r="S2326" i="8"/>
  <c r="R2326" i="8"/>
  <c r="V2326" i="8"/>
  <c r="W2326" i="8" s="1"/>
  <c r="U2326" i="8" s="1"/>
  <c r="T2326" i="8" s="1"/>
  <c r="S2330" i="8"/>
  <c r="R2330" i="8"/>
  <c r="V2330" i="8"/>
  <c r="W2330" i="8" s="1"/>
  <c r="U2330" i="8" s="1"/>
  <c r="T2330" i="8" s="1"/>
  <c r="S2334" i="8"/>
  <c r="R2334" i="8"/>
  <c r="V2334" i="8"/>
  <c r="W2334" i="8" s="1"/>
  <c r="U2334" i="8" s="1"/>
  <c r="T2334" i="8" s="1"/>
  <c r="S2338" i="8"/>
  <c r="R2338" i="8"/>
  <c r="V2338" i="8"/>
  <c r="W2338" i="8" s="1"/>
  <c r="U2338" i="8" s="1"/>
  <c r="T2338" i="8" s="1"/>
  <c r="S2342" i="8"/>
  <c r="R2342" i="8"/>
  <c r="V2342" i="8"/>
  <c r="W2342" i="8" s="1"/>
  <c r="U2342" i="8" s="1"/>
  <c r="T2342" i="8" s="1"/>
  <c r="S2346" i="8"/>
  <c r="R2346" i="8"/>
  <c r="V2346" i="8"/>
  <c r="W2346" i="8" s="1"/>
  <c r="U2346" i="8" s="1"/>
  <c r="T2346" i="8" s="1"/>
  <c r="S2350" i="8"/>
  <c r="R2350" i="8"/>
  <c r="V2350" i="8"/>
  <c r="W2350" i="8" s="1"/>
  <c r="U2350" i="8" s="1"/>
  <c r="T2350" i="8" s="1"/>
  <c r="S2354" i="8"/>
  <c r="R2354" i="8"/>
  <c r="V2354" i="8"/>
  <c r="W2354" i="8" s="1"/>
  <c r="U2354" i="8" s="1"/>
  <c r="T2354" i="8" s="1"/>
  <c r="S2358" i="8"/>
  <c r="R2358" i="8"/>
  <c r="V2358" i="8"/>
  <c r="W2358" i="8" s="1"/>
  <c r="U2358" i="8" s="1"/>
  <c r="T2358" i="8" s="1"/>
  <c r="S2362" i="8"/>
  <c r="R2362" i="8"/>
  <c r="V2362" i="8"/>
  <c r="W2362" i="8" s="1"/>
  <c r="U2362" i="8" s="1"/>
  <c r="T2362" i="8" s="1"/>
  <c r="S2366" i="8"/>
  <c r="R2366" i="8"/>
  <c r="V2366" i="8"/>
  <c r="W2366" i="8" s="1"/>
  <c r="U2366" i="8" s="1"/>
  <c r="T2366" i="8" s="1"/>
  <c r="S2370" i="8"/>
  <c r="R2370" i="8"/>
  <c r="V2370" i="8"/>
  <c r="W2370" i="8" s="1"/>
  <c r="U2370" i="8" s="1"/>
  <c r="T2370" i="8" s="1"/>
  <c r="S2374" i="8"/>
  <c r="R2374" i="8"/>
  <c r="V2374" i="8"/>
  <c r="W2374" i="8" s="1"/>
  <c r="U2374" i="8" s="1"/>
  <c r="T2374" i="8" s="1"/>
  <c r="S2378" i="8"/>
  <c r="R2378" i="8"/>
  <c r="V2378" i="8"/>
  <c r="W2378" i="8" s="1"/>
  <c r="U2378" i="8" s="1"/>
  <c r="T2378" i="8" s="1"/>
  <c r="S2382" i="8"/>
  <c r="R2382" i="8"/>
  <c r="V2382" i="8"/>
  <c r="W2382" i="8" s="1"/>
  <c r="U2382" i="8" s="1"/>
  <c r="T2382" i="8" s="1"/>
  <c r="S2386" i="8"/>
  <c r="R2386" i="8"/>
  <c r="V2386" i="8"/>
  <c r="W2386" i="8" s="1"/>
  <c r="U2386" i="8" s="1"/>
  <c r="T2386" i="8" s="1"/>
  <c r="S2390" i="8"/>
  <c r="R2390" i="8"/>
  <c r="V2390" i="8"/>
  <c r="W2390" i="8" s="1"/>
  <c r="U2390" i="8" s="1"/>
  <c r="T2390" i="8" s="1"/>
  <c r="S2394" i="8"/>
  <c r="R2394" i="8"/>
  <c r="V2394" i="8"/>
  <c r="W2394" i="8" s="1"/>
  <c r="U2394" i="8" s="1"/>
  <c r="T2394" i="8" s="1"/>
  <c r="S2398" i="8"/>
  <c r="R2398" i="8"/>
  <c r="V2398" i="8"/>
  <c r="W2398" i="8" s="1"/>
  <c r="U2398" i="8" s="1"/>
  <c r="T2398" i="8" s="1"/>
  <c r="S2402" i="8"/>
  <c r="R2402" i="8"/>
  <c r="V2402" i="8"/>
  <c r="W2402" i="8" s="1"/>
  <c r="U2402" i="8" s="1"/>
  <c r="T2402" i="8" s="1"/>
  <c r="S2406" i="8"/>
  <c r="R2406" i="8"/>
  <c r="V2406" i="8"/>
  <c r="W2406" i="8" s="1"/>
  <c r="U2406" i="8" s="1"/>
  <c r="T2406" i="8" s="1"/>
  <c r="S2410" i="8"/>
  <c r="R2410" i="8"/>
  <c r="V2410" i="8"/>
  <c r="W2410" i="8" s="1"/>
  <c r="U2410" i="8" s="1"/>
  <c r="T2410" i="8" s="1"/>
  <c r="S2414" i="8"/>
  <c r="R2414" i="8"/>
  <c r="V2414" i="8"/>
  <c r="W2414" i="8" s="1"/>
  <c r="U2414" i="8" s="1"/>
  <c r="T2414" i="8" s="1"/>
  <c r="S2418" i="8"/>
  <c r="R2418" i="8"/>
  <c r="V2418" i="8"/>
  <c r="W2418" i="8" s="1"/>
  <c r="U2418" i="8" s="1"/>
  <c r="T2418" i="8" s="1"/>
  <c r="S2422" i="8"/>
  <c r="R2422" i="8"/>
  <c r="V2422" i="8"/>
  <c r="W2422" i="8" s="1"/>
  <c r="U2422" i="8" s="1"/>
  <c r="T2422" i="8" s="1"/>
  <c r="S2426" i="8"/>
  <c r="R2426" i="8"/>
  <c r="V2426" i="8"/>
  <c r="W2426" i="8" s="1"/>
  <c r="U2426" i="8" s="1"/>
  <c r="T2426" i="8" s="1"/>
  <c r="S2430" i="8"/>
  <c r="R2430" i="8"/>
  <c r="V2430" i="8"/>
  <c r="W2430" i="8" s="1"/>
  <c r="U2430" i="8" s="1"/>
  <c r="T2430" i="8" s="1"/>
  <c r="S2434" i="8"/>
  <c r="R2434" i="8"/>
  <c r="V2434" i="8"/>
  <c r="W2434" i="8" s="1"/>
  <c r="U2434" i="8" s="1"/>
  <c r="T2434" i="8" s="1"/>
  <c r="S2438" i="8"/>
  <c r="R2438" i="8"/>
  <c r="V2438" i="8"/>
  <c r="W2438" i="8" s="1"/>
  <c r="U2438" i="8" s="1"/>
  <c r="T2438" i="8" s="1"/>
  <c r="S2442" i="8"/>
  <c r="R2442" i="8"/>
  <c r="V2442" i="8"/>
  <c r="W2442" i="8" s="1"/>
  <c r="U2442" i="8" s="1"/>
  <c r="T2442" i="8" s="1"/>
  <c r="S2446" i="8"/>
  <c r="R2446" i="8"/>
  <c r="V2446" i="8"/>
  <c r="W2446" i="8" s="1"/>
  <c r="U2446" i="8" s="1"/>
  <c r="T2446" i="8" s="1"/>
  <c r="S2450" i="8"/>
  <c r="R2450" i="8"/>
  <c r="V2450" i="8"/>
  <c r="W2450" i="8" s="1"/>
  <c r="U2450" i="8" s="1"/>
  <c r="T2450" i="8" s="1"/>
  <c r="S2454" i="8"/>
  <c r="R2454" i="8"/>
  <c r="V2454" i="8"/>
  <c r="W2454" i="8" s="1"/>
  <c r="U2454" i="8" s="1"/>
  <c r="T2454" i="8" s="1"/>
  <c r="S2458" i="8"/>
  <c r="R2458" i="8"/>
  <c r="V2458" i="8"/>
  <c r="W2458" i="8" s="1"/>
  <c r="U2458" i="8" s="1"/>
  <c r="T2458" i="8" s="1"/>
  <c r="S2462" i="8"/>
  <c r="R2462" i="8"/>
  <c r="V2462" i="8"/>
  <c r="W2462" i="8" s="1"/>
  <c r="U2462" i="8" s="1"/>
  <c r="T2462" i="8" s="1"/>
  <c r="S2466" i="8"/>
  <c r="R2466" i="8"/>
  <c r="V2466" i="8"/>
  <c r="W2466" i="8" s="1"/>
  <c r="U2466" i="8" s="1"/>
  <c r="T2466" i="8" s="1"/>
  <c r="S2470" i="8"/>
  <c r="R2470" i="8"/>
  <c r="V2470" i="8"/>
  <c r="W2470" i="8" s="1"/>
  <c r="U2470" i="8" s="1"/>
  <c r="T2470" i="8" s="1"/>
  <c r="R2474" i="8"/>
  <c r="S2474" i="8"/>
  <c r="V2474" i="8"/>
  <c r="W2474" i="8" s="1"/>
  <c r="U2474" i="8" s="1"/>
  <c r="T2474" i="8" s="1"/>
  <c r="R2478" i="8"/>
  <c r="S2478" i="8"/>
  <c r="V2478" i="8"/>
  <c r="W2478" i="8" s="1"/>
  <c r="U2478" i="8" s="1"/>
  <c r="T2478" i="8" s="1"/>
  <c r="R2482" i="8"/>
  <c r="S2482" i="8"/>
  <c r="V2482" i="8"/>
  <c r="W2482" i="8" s="1"/>
  <c r="U2482" i="8" s="1"/>
  <c r="T2482" i="8" s="1"/>
  <c r="R2486" i="8"/>
  <c r="S2486" i="8"/>
  <c r="V2486" i="8"/>
  <c r="W2486" i="8" s="1"/>
  <c r="U2486" i="8" s="1"/>
  <c r="T2486" i="8" s="1"/>
  <c r="R2490" i="8"/>
  <c r="S2490" i="8"/>
  <c r="V2490" i="8"/>
  <c r="W2490" i="8" s="1"/>
  <c r="U2490" i="8" s="1"/>
  <c r="T2490" i="8" s="1"/>
  <c r="R2494" i="8"/>
  <c r="S2494" i="8"/>
  <c r="V2494" i="8"/>
  <c r="W2494" i="8" s="1"/>
  <c r="U2494" i="8" s="1"/>
  <c r="T2494" i="8" s="1"/>
  <c r="R2498" i="8"/>
  <c r="S2498" i="8"/>
  <c r="V2498" i="8"/>
  <c r="W2498" i="8" s="1"/>
  <c r="U2498" i="8" s="1"/>
  <c r="T2498" i="8" s="1"/>
  <c r="R2502" i="8"/>
  <c r="S2502" i="8"/>
  <c r="V2502" i="8"/>
  <c r="W2502" i="8" s="1"/>
  <c r="U2502" i="8" s="1"/>
  <c r="T2502" i="8" s="1"/>
  <c r="R2506" i="8"/>
  <c r="S2506" i="8"/>
  <c r="V2506" i="8"/>
  <c r="W2506" i="8" s="1"/>
  <c r="U2506" i="8" s="1"/>
  <c r="T2506" i="8" s="1"/>
  <c r="R2510" i="8"/>
  <c r="S2510" i="8"/>
  <c r="V2510" i="8"/>
  <c r="W2510" i="8" s="1"/>
  <c r="U2510" i="8" s="1"/>
  <c r="T2510" i="8" s="1"/>
  <c r="R2514" i="8"/>
  <c r="S2514" i="8"/>
  <c r="V2514" i="8"/>
  <c r="W2514" i="8" s="1"/>
  <c r="U2514" i="8" s="1"/>
  <c r="T2514" i="8" s="1"/>
  <c r="R2518" i="8"/>
  <c r="S2518" i="8"/>
  <c r="V2518" i="8"/>
  <c r="W2518" i="8" s="1"/>
  <c r="U2518" i="8" s="1"/>
  <c r="T2518" i="8" s="1"/>
  <c r="R2522" i="8"/>
  <c r="S2522" i="8"/>
  <c r="V2522" i="8"/>
  <c r="W2522" i="8" s="1"/>
  <c r="U2522" i="8" s="1"/>
  <c r="T2522" i="8" s="1"/>
  <c r="R2526" i="8"/>
  <c r="S2526" i="8"/>
  <c r="V2526" i="8"/>
  <c r="W2526" i="8" s="1"/>
  <c r="U2526" i="8" s="1"/>
  <c r="T2526" i="8" s="1"/>
  <c r="R2530" i="8"/>
  <c r="S2530" i="8"/>
  <c r="V2530" i="8"/>
  <c r="W2530" i="8" s="1"/>
  <c r="U2530" i="8" s="1"/>
  <c r="T2530" i="8" s="1"/>
  <c r="R2534" i="8"/>
  <c r="S2534" i="8"/>
  <c r="V2534" i="8"/>
  <c r="W2534" i="8" s="1"/>
  <c r="U2534" i="8" s="1"/>
  <c r="T2534" i="8" s="1"/>
  <c r="R2538" i="8"/>
  <c r="S2538" i="8"/>
  <c r="V2538" i="8"/>
  <c r="W2538" i="8" s="1"/>
  <c r="U2538" i="8" s="1"/>
  <c r="T2538" i="8" s="1"/>
  <c r="R2542" i="8"/>
  <c r="S2542" i="8"/>
  <c r="V2542" i="8"/>
  <c r="W2542" i="8" s="1"/>
  <c r="U2542" i="8" s="1"/>
  <c r="T2542" i="8" s="1"/>
  <c r="R2546" i="8"/>
  <c r="S2546" i="8"/>
  <c r="V2546" i="8"/>
  <c r="W2546" i="8" s="1"/>
  <c r="U2546" i="8" s="1"/>
  <c r="T2546" i="8" s="1"/>
  <c r="R2550" i="8"/>
  <c r="S2550" i="8"/>
  <c r="V2550" i="8"/>
  <c r="W2550" i="8" s="1"/>
  <c r="U2550" i="8" s="1"/>
  <c r="T2550" i="8" s="1"/>
  <c r="R2554" i="8"/>
  <c r="S2554" i="8"/>
  <c r="V2554" i="8"/>
  <c r="W2554" i="8" s="1"/>
  <c r="U2554" i="8" s="1"/>
  <c r="T2554" i="8" s="1"/>
  <c r="R2558" i="8"/>
  <c r="S2558" i="8"/>
  <c r="V2558" i="8"/>
  <c r="W2558" i="8" s="1"/>
  <c r="U2558" i="8" s="1"/>
  <c r="T2558" i="8" s="1"/>
  <c r="R2562" i="8"/>
  <c r="S2562" i="8"/>
  <c r="V2562" i="8"/>
  <c r="W2562" i="8" s="1"/>
  <c r="U2562" i="8" s="1"/>
  <c r="T2562" i="8" s="1"/>
  <c r="R2566" i="8"/>
  <c r="S2566" i="8"/>
  <c r="V2566" i="8"/>
  <c r="W2566" i="8" s="1"/>
  <c r="U2566" i="8" s="1"/>
  <c r="T2566" i="8" s="1"/>
  <c r="R2570" i="8"/>
  <c r="S2570" i="8"/>
  <c r="V2570" i="8"/>
  <c r="W2570" i="8" s="1"/>
  <c r="U2570" i="8" s="1"/>
  <c r="T2570" i="8" s="1"/>
  <c r="R2574" i="8"/>
  <c r="S2574" i="8"/>
  <c r="V2574" i="8"/>
  <c r="W2574" i="8" s="1"/>
  <c r="U2574" i="8" s="1"/>
  <c r="T2574" i="8" s="1"/>
  <c r="R2578" i="8"/>
  <c r="S2578" i="8"/>
  <c r="V2578" i="8"/>
  <c r="W2578" i="8" s="1"/>
  <c r="U2578" i="8" s="1"/>
  <c r="T2578" i="8" s="1"/>
  <c r="R2582" i="8"/>
  <c r="S2582" i="8"/>
  <c r="V2582" i="8"/>
  <c r="W2582" i="8" s="1"/>
  <c r="U2582" i="8" s="1"/>
  <c r="T2582" i="8" s="1"/>
  <c r="R2586" i="8"/>
  <c r="S2586" i="8"/>
  <c r="V2586" i="8"/>
  <c r="W2586" i="8" s="1"/>
  <c r="U2586" i="8" s="1"/>
  <c r="T2586" i="8" s="1"/>
  <c r="R2590" i="8"/>
  <c r="S2590" i="8"/>
  <c r="V2590" i="8"/>
  <c r="W2590" i="8" s="1"/>
  <c r="U2590" i="8" s="1"/>
  <c r="T2590" i="8" s="1"/>
  <c r="R2594" i="8"/>
  <c r="S2594" i="8"/>
  <c r="V2594" i="8"/>
  <c r="W2594" i="8" s="1"/>
  <c r="U2594" i="8" s="1"/>
  <c r="T2594" i="8" s="1"/>
  <c r="R2598" i="8"/>
  <c r="S2598" i="8"/>
  <c r="V2598" i="8"/>
  <c r="W2598" i="8" s="1"/>
  <c r="U2598" i="8" s="1"/>
  <c r="T2598" i="8" s="1"/>
  <c r="R2602" i="8"/>
  <c r="S2602" i="8"/>
  <c r="V2602" i="8"/>
  <c r="W2602" i="8" s="1"/>
  <c r="U2602" i="8" s="1"/>
  <c r="T2602" i="8" s="1"/>
  <c r="R2606" i="8"/>
  <c r="S2606" i="8"/>
  <c r="V2606" i="8"/>
  <c r="W2606" i="8" s="1"/>
  <c r="U2606" i="8" s="1"/>
  <c r="T2606" i="8" s="1"/>
  <c r="R2610" i="8"/>
  <c r="S2610" i="8"/>
  <c r="V2610" i="8"/>
  <c r="W2610" i="8" s="1"/>
  <c r="U2610" i="8" s="1"/>
  <c r="T2610" i="8" s="1"/>
  <c r="R2614" i="8"/>
  <c r="S2614" i="8"/>
  <c r="V2614" i="8"/>
  <c r="W2614" i="8" s="1"/>
  <c r="U2614" i="8" s="1"/>
  <c r="T2614" i="8" s="1"/>
  <c r="R2618" i="8"/>
  <c r="S2618" i="8"/>
  <c r="V2618" i="8"/>
  <c r="W2618" i="8" s="1"/>
  <c r="U2618" i="8" s="1"/>
  <c r="T2618" i="8" s="1"/>
  <c r="R2622" i="8"/>
  <c r="S2622" i="8"/>
  <c r="V2622" i="8"/>
  <c r="W2622" i="8" s="1"/>
  <c r="U2622" i="8" s="1"/>
  <c r="T2622" i="8" s="1"/>
  <c r="R2626" i="8"/>
  <c r="S2626" i="8"/>
  <c r="V2626" i="8"/>
  <c r="W2626" i="8" s="1"/>
  <c r="U2626" i="8" s="1"/>
  <c r="T2626" i="8" s="1"/>
  <c r="R2630" i="8"/>
  <c r="S2630" i="8"/>
  <c r="V2630" i="8"/>
  <c r="W2630" i="8" s="1"/>
  <c r="U2630" i="8" s="1"/>
  <c r="T2630" i="8" s="1"/>
  <c r="R2634" i="8"/>
  <c r="S2634" i="8"/>
  <c r="V2634" i="8"/>
  <c r="W2634" i="8" s="1"/>
  <c r="U2634" i="8" s="1"/>
  <c r="T2634" i="8" s="1"/>
  <c r="R2638" i="8"/>
  <c r="S2638" i="8"/>
  <c r="V2638" i="8"/>
  <c r="W2638" i="8" s="1"/>
  <c r="U2638" i="8" s="1"/>
  <c r="T2638" i="8" s="1"/>
  <c r="R2642" i="8"/>
  <c r="S2642" i="8"/>
  <c r="V2642" i="8"/>
  <c r="W2642" i="8" s="1"/>
  <c r="U2642" i="8" s="1"/>
  <c r="T2642" i="8" s="1"/>
  <c r="R2646" i="8"/>
  <c r="S2646" i="8"/>
  <c r="V2646" i="8"/>
  <c r="W2646" i="8" s="1"/>
  <c r="U2646" i="8" s="1"/>
  <c r="T2646" i="8" s="1"/>
  <c r="R2650" i="8"/>
  <c r="S2650" i="8"/>
  <c r="V2650" i="8"/>
  <c r="W2650" i="8" s="1"/>
  <c r="U2650" i="8" s="1"/>
  <c r="T2650" i="8" s="1"/>
  <c r="R2654" i="8"/>
  <c r="S2654" i="8"/>
  <c r="V2654" i="8"/>
  <c r="W2654" i="8" s="1"/>
  <c r="U2654" i="8" s="1"/>
  <c r="T2654" i="8" s="1"/>
  <c r="R2658" i="8"/>
  <c r="S2658" i="8"/>
  <c r="V2658" i="8"/>
  <c r="W2658" i="8" s="1"/>
  <c r="U2658" i="8" s="1"/>
  <c r="T2658" i="8" s="1"/>
  <c r="R2662" i="8"/>
  <c r="S2662" i="8"/>
  <c r="V2662" i="8"/>
  <c r="W2662" i="8" s="1"/>
  <c r="U2662" i="8" s="1"/>
  <c r="T2662" i="8" s="1"/>
  <c r="R2666" i="8"/>
  <c r="S2666" i="8"/>
  <c r="V2666" i="8"/>
  <c r="W2666" i="8" s="1"/>
  <c r="U2666" i="8" s="1"/>
  <c r="T2666" i="8" s="1"/>
  <c r="R2670" i="8"/>
  <c r="S2670" i="8"/>
  <c r="V2670" i="8"/>
  <c r="W2670" i="8" s="1"/>
  <c r="U2670" i="8" s="1"/>
  <c r="T2670" i="8" s="1"/>
  <c r="R2674" i="8"/>
  <c r="S2674" i="8"/>
  <c r="V2674" i="8"/>
  <c r="W2674" i="8" s="1"/>
  <c r="U2674" i="8" s="1"/>
  <c r="T2674" i="8" s="1"/>
  <c r="R2678" i="8"/>
  <c r="S2678" i="8"/>
  <c r="V2678" i="8"/>
  <c r="W2678" i="8" s="1"/>
  <c r="U2678" i="8" s="1"/>
  <c r="T2678" i="8" s="1"/>
  <c r="R2682" i="8"/>
  <c r="S2682" i="8"/>
  <c r="V2682" i="8"/>
  <c r="W2682" i="8" s="1"/>
  <c r="U2682" i="8" s="1"/>
  <c r="T2682" i="8" s="1"/>
  <c r="R2686" i="8"/>
  <c r="S2686" i="8"/>
  <c r="V2686" i="8"/>
  <c r="W2686" i="8" s="1"/>
  <c r="U2686" i="8" s="1"/>
  <c r="T2686" i="8" s="1"/>
  <c r="R2690" i="8"/>
  <c r="S2690" i="8"/>
  <c r="V2690" i="8"/>
  <c r="W2690" i="8" s="1"/>
  <c r="U2690" i="8" s="1"/>
  <c r="T2690" i="8" s="1"/>
  <c r="R2694" i="8"/>
  <c r="S2694" i="8"/>
  <c r="V2694" i="8"/>
  <c r="W2694" i="8" s="1"/>
  <c r="U2694" i="8" s="1"/>
  <c r="T2694" i="8" s="1"/>
  <c r="R2698" i="8"/>
  <c r="S2698" i="8"/>
  <c r="V2698" i="8"/>
  <c r="W2698" i="8" s="1"/>
  <c r="U2698" i="8" s="1"/>
  <c r="T2698" i="8" s="1"/>
  <c r="R2702" i="8"/>
  <c r="S2702" i="8"/>
  <c r="V2702" i="8"/>
  <c r="W2702" i="8" s="1"/>
  <c r="U2702" i="8" s="1"/>
  <c r="T2702" i="8" s="1"/>
  <c r="R2706" i="8"/>
  <c r="S2706" i="8"/>
  <c r="V2706" i="8"/>
  <c r="W2706" i="8" s="1"/>
  <c r="U2706" i="8" s="1"/>
  <c r="T2706" i="8" s="1"/>
  <c r="R2710" i="8"/>
  <c r="S2710" i="8"/>
  <c r="V2710" i="8"/>
  <c r="W2710" i="8" s="1"/>
  <c r="U2710" i="8" s="1"/>
  <c r="T2710" i="8" s="1"/>
  <c r="R2714" i="8"/>
  <c r="S2714" i="8"/>
  <c r="V2714" i="8"/>
  <c r="W2714" i="8" s="1"/>
  <c r="U2714" i="8" s="1"/>
  <c r="T2714" i="8" s="1"/>
  <c r="R2718" i="8"/>
  <c r="S2718" i="8"/>
  <c r="V2718" i="8"/>
  <c r="W2718" i="8" s="1"/>
  <c r="U2718" i="8" s="1"/>
  <c r="T2718" i="8" s="1"/>
  <c r="R2722" i="8"/>
  <c r="S2722" i="8"/>
  <c r="V2722" i="8"/>
  <c r="W2722" i="8" s="1"/>
  <c r="U2722" i="8" s="1"/>
  <c r="T2722" i="8" s="1"/>
  <c r="R2726" i="8"/>
  <c r="S2726" i="8"/>
  <c r="V2726" i="8"/>
  <c r="W2726" i="8" s="1"/>
  <c r="U2726" i="8" s="1"/>
  <c r="T2726" i="8" s="1"/>
  <c r="R2730" i="8"/>
  <c r="S2730" i="8"/>
  <c r="V2730" i="8"/>
  <c r="W2730" i="8" s="1"/>
  <c r="U2730" i="8" s="1"/>
  <c r="T2730" i="8" s="1"/>
  <c r="R2734" i="8"/>
  <c r="S2734" i="8"/>
  <c r="V2734" i="8"/>
  <c r="W2734" i="8" s="1"/>
  <c r="U2734" i="8" s="1"/>
  <c r="T2734" i="8" s="1"/>
  <c r="R2738" i="8"/>
  <c r="S2738" i="8"/>
  <c r="V2738" i="8"/>
  <c r="W2738" i="8" s="1"/>
  <c r="U2738" i="8" s="1"/>
  <c r="T2738" i="8" s="1"/>
  <c r="R2742" i="8"/>
  <c r="S2742" i="8"/>
  <c r="V2742" i="8"/>
  <c r="W2742" i="8" s="1"/>
  <c r="U2742" i="8" s="1"/>
  <c r="T2742" i="8" s="1"/>
  <c r="R2746" i="8"/>
  <c r="S2746" i="8"/>
  <c r="V2746" i="8"/>
  <c r="W2746" i="8" s="1"/>
  <c r="U2746" i="8" s="1"/>
  <c r="T2746" i="8" s="1"/>
  <c r="R2750" i="8"/>
  <c r="S2750" i="8"/>
  <c r="V2750" i="8"/>
  <c r="W2750" i="8" s="1"/>
  <c r="U2750" i="8" s="1"/>
  <c r="T2750" i="8" s="1"/>
  <c r="S2754" i="8"/>
  <c r="R2754" i="8"/>
  <c r="V2754" i="8"/>
  <c r="W2754" i="8" s="1"/>
  <c r="U2754" i="8" s="1"/>
  <c r="T2754" i="8" s="1"/>
  <c r="S2758" i="8"/>
  <c r="R2758" i="8"/>
  <c r="V2758" i="8"/>
  <c r="W2758" i="8" s="1"/>
  <c r="U2758" i="8" s="1"/>
  <c r="T2758" i="8" s="1"/>
  <c r="S2762" i="8"/>
  <c r="R2762" i="8"/>
  <c r="V2762" i="8"/>
  <c r="W2762" i="8" s="1"/>
  <c r="U2762" i="8" s="1"/>
  <c r="T2762" i="8" s="1"/>
  <c r="S2766" i="8"/>
  <c r="R2766" i="8"/>
  <c r="V2766" i="8"/>
  <c r="W2766" i="8" s="1"/>
  <c r="U2766" i="8" s="1"/>
  <c r="T2766" i="8" s="1"/>
  <c r="S2770" i="8"/>
  <c r="R2770" i="8"/>
  <c r="V2770" i="8"/>
  <c r="W2770" i="8" s="1"/>
  <c r="U2770" i="8" s="1"/>
  <c r="T2770" i="8" s="1"/>
  <c r="S2774" i="8"/>
  <c r="R2774" i="8"/>
  <c r="V2774" i="8"/>
  <c r="W2774" i="8" s="1"/>
  <c r="U2774" i="8" s="1"/>
  <c r="T2774" i="8" s="1"/>
  <c r="S2778" i="8"/>
  <c r="R2778" i="8"/>
  <c r="V2778" i="8"/>
  <c r="W2778" i="8" s="1"/>
  <c r="U2778" i="8" s="1"/>
  <c r="T2778" i="8" s="1"/>
  <c r="S2782" i="8"/>
  <c r="R2782" i="8"/>
  <c r="V2782" i="8"/>
  <c r="W2782" i="8" s="1"/>
  <c r="U2782" i="8" s="1"/>
  <c r="T2782" i="8" s="1"/>
  <c r="S2786" i="8"/>
  <c r="R2786" i="8"/>
  <c r="V2786" i="8"/>
  <c r="W2786" i="8" s="1"/>
  <c r="U2786" i="8" s="1"/>
  <c r="T2786" i="8" s="1"/>
  <c r="S2790" i="8"/>
  <c r="R2790" i="8"/>
  <c r="V2790" i="8"/>
  <c r="W2790" i="8" s="1"/>
  <c r="U2790" i="8" s="1"/>
  <c r="T2790" i="8" s="1"/>
  <c r="S2794" i="8"/>
  <c r="R2794" i="8"/>
  <c r="V2794" i="8"/>
  <c r="W2794" i="8" s="1"/>
  <c r="U2794" i="8" s="1"/>
  <c r="T2794" i="8" s="1"/>
  <c r="S2798" i="8"/>
  <c r="R2798" i="8"/>
  <c r="V2798" i="8"/>
  <c r="W2798" i="8" s="1"/>
  <c r="U2798" i="8" s="1"/>
  <c r="T2798" i="8" s="1"/>
  <c r="S2802" i="8"/>
  <c r="R2802" i="8"/>
  <c r="V2802" i="8"/>
  <c r="W2802" i="8" s="1"/>
  <c r="U2802" i="8" s="1"/>
  <c r="T2802" i="8" s="1"/>
  <c r="S2806" i="8"/>
  <c r="R2806" i="8"/>
  <c r="V2806" i="8"/>
  <c r="W2806" i="8" s="1"/>
  <c r="U2806" i="8" s="1"/>
  <c r="T2806" i="8" s="1"/>
  <c r="S2810" i="8"/>
  <c r="R2810" i="8"/>
  <c r="V2810" i="8"/>
  <c r="W2810" i="8" s="1"/>
  <c r="U2810" i="8" s="1"/>
  <c r="T2810" i="8" s="1"/>
  <c r="S2814" i="8"/>
  <c r="R2814" i="8"/>
  <c r="V2814" i="8"/>
  <c r="W2814" i="8" s="1"/>
  <c r="U2814" i="8" s="1"/>
  <c r="T2814" i="8" s="1"/>
  <c r="S2818" i="8"/>
  <c r="R2818" i="8"/>
  <c r="V2818" i="8"/>
  <c r="W2818" i="8" s="1"/>
  <c r="U2818" i="8" s="1"/>
  <c r="T2818" i="8" s="1"/>
  <c r="S2822" i="8"/>
  <c r="R2822" i="8"/>
  <c r="V2822" i="8"/>
  <c r="W2822" i="8" s="1"/>
  <c r="U2822" i="8" s="1"/>
  <c r="T2822" i="8" s="1"/>
  <c r="S2826" i="8"/>
  <c r="R2826" i="8"/>
  <c r="V2826" i="8"/>
  <c r="W2826" i="8" s="1"/>
  <c r="U2826" i="8" s="1"/>
  <c r="T2826" i="8" s="1"/>
  <c r="S2830" i="8"/>
  <c r="R2830" i="8"/>
  <c r="V2830" i="8"/>
  <c r="W2830" i="8" s="1"/>
  <c r="U2830" i="8" s="1"/>
  <c r="T2830" i="8" s="1"/>
  <c r="S2834" i="8"/>
  <c r="R2834" i="8"/>
  <c r="V2834" i="8"/>
  <c r="W2834" i="8" s="1"/>
  <c r="U2834" i="8" s="1"/>
  <c r="T2834" i="8" s="1"/>
  <c r="S2838" i="8"/>
  <c r="R2838" i="8"/>
  <c r="V2838" i="8"/>
  <c r="W2838" i="8" s="1"/>
  <c r="U2838" i="8" s="1"/>
  <c r="T2838" i="8" s="1"/>
  <c r="S2842" i="8"/>
  <c r="R2842" i="8"/>
  <c r="V2842" i="8"/>
  <c r="W2842" i="8" s="1"/>
  <c r="U2842" i="8" s="1"/>
  <c r="T2842" i="8" s="1"/>
  <c r="S2846" i="8"/>
  <c r="R2846" i="8"/>
  <c r="V2846" i="8"/>
  <c r="W2846" i="8" s="1"/>
  <c r="U2846" i="8" s="1"/>
  <c r="T2846" i="8" s="1"/>
  <c r="S2850" i="8"/>
  <c r="R2850" i="8"/>
  <c r="V2850" i="8"/>
  <c r="W2850" i="8" s="1"/>
  <c r="U2850" i="8" s="1"/>
  <c r="T2850" i="8" s="1"/>
  <c r="S2854" i="8"/>
  <c r="R2854" i="8"/>
  <c r="V2854" i="8"/>
  <c r="W2854" i="8" s="1"/>
  <c r="U2854" i="8" s="1"/>
  <c r="T2854" i="8" s="1"/>
  <c r="S2858" i="8"/>
  <c r="R2858" i="8"/>
  <c r="V2858" i="8"/>
  <c r="W2858" i="8" s="1"/>
  <c r="U2858" i="8" s="1"/>
  <c r="T2858" i="8" s="1"/>
  <c r="S2862" i="8"/>
  <c r="R2862" i="8"/>
  <c r="V2862" i="8"/>
  <c r="W2862" i="8" s="1"/>
  <c r="U2862" i="8" s="1"/>
  <c r="T2862" i="8" s="1"/>
  <c r="S2866" i="8"/>
  <c r="R2866" i="8"/>
  <c r="V2866" i="8"/>
  <c r="W2866" i="8" s="1"/>
  <c r="U2866" i="8" s="1"/>
  <c r="T2866" i="8" s="1"/>
  <c r="S2870" i="8"/>
  <c r="R2870" i="8"/>
  <c r="V2870" i="8"/>
  <c r="W2870" i="8" s="1"/>
  <c r="U2870" i="8" s="1"/>
  <c r="T2870" i="8" s="1"/>
  <c r="S2874" i="8"/>
  <c r="R2874" i="8"/>
  <c r="V2874" i="8"/>
  <c r="W2874" i="8" s="1"/>
  <c r="U2874" i="8" s="1"/>
  <c r="T2874" i="8" s="1"/>
  <c r="S2878" i="8"/>
  <c r="R2878" i="8"/>
  <c r="V2878" i="8"/>
  <c r="W2878" i="8" s="1"/>
  <c r="U2878" i="8" s="1"/>
  <c r="T2878" i="8" s="1"/>
  <c r="S2882" i="8"/>
  <c r="R2882" i="8"/>
  <c r="V2882" i="8"/>
  <c r="W2882" i="8" s="1"/>
  <c r="U2882" i="8" s="1"/>
  <c r="T2882" i="8" s="1"/>
  <c r="S2886" i="8"/>
  <c r="R2886" i="8"/>
  <c r="V2886" i="8"/>
  <c r="W2886" i="8" s="1"/>
  <c r="U2886" i="8" s="1"/>
  <c r="T2886" i="8" s="1"/>
  <c r="S2890" i="8"/>
  <c r="R2890" i="8"/>
  <c r="V2890" i="8"/>
  <c r="W2890" i="8" s="1"/>
  <c r="U2890" i="8" s="1"/>
  <c r="T2890" i="8" s="1"/>
  <c r="S2894" i="8"/>
  <c r="R2894" i="8"/>
  <c r="V2894" i="8"/>
  <c r="W2894" i="8" s="1"/>
  <c r="U2894" i="8" s="1"/>
  <c r="T2894" i="8" s="1"/>
  <c r="S2898" i="8"/>
  <c r="R2898" i="8"/>
  <c r="V2898" i="8"/>
  <c r="W2898" i="8" s="1"/>
  <c r="U2898" i="8" s="1"/>
  <c r="T2898" i="8" s="1"/>
  <c r="S2902" i="8"/>
  <c r="R2902" i="8"/>
  <c r="V2902" i="8"/>
  <c r="W2902" i="8" s="1"/>
  <c r="U2902" i="8" s="1"/>
  <c r="T2902" i="8" s="1"/>
  <c r="S2906" i="8"/>
  <c r="R2906" i="8"/>
  <c r="V2906" i="8"/>
  <c r="W2906" i="8" s="1"/>
  <c r="U2906" i="8" s="1"/>
  <c r="T2906" i="8" s="1"/>
  <c r="S2910" i="8"/>
  <c r="R2910" i="8"/>
  <c r="V2910" i="8"/>
  <c r="W2910" i="8" s="1"/>
  <c r="U2910" i="8" s="1"/>
  <c r="T2910" i="8" s="1"/>
  <c r="S2914" i="8"/>
  <c r="R2914" i="8"/>
  <c r="V2914" i="8"/>
  <c r="W2914" i="8" s="1"/>
  <c r="U2914" i="8" s="1"/>
  <c r="T2914" i="8" s="1"/>
  <c r="S2918" i="8"/>
  <c r="R2918" i="8"/>
  <c r="V2918" i="8"/>
  <c r="W2918" i="8" s="1"/>
  <c r="U2918" i="8" s="1"/>
  <c r="T2918" i="8" s="1"/>
  <c r="S2922" i="8"/>
  <c r="R2922" i="8"/>
  <c r="V2922" i="8"/>
  <c r="W2922" i="8" s="1"/>
  <c r="U2922" i="8" s="1"/>
  <c r="T2922" i="8" s="1"/>
  <c r="S2926" i="8"/>
  <c r="R2926" i="8"/>
  <c r="V2926" i="8"/>
  <c r="W2926" i="8" s="1"/>
  <c r="U2926" i="8" s="1"/>
  <c r="T2926" i="8" s="1"/>
  <c r="S2930" i="8"/>
  <c r="R2930" i="8"/>
  <c r="V2930" i="8"/>
  <c r="W2930" i="8" s="1"/>
  <c r="U2930" i="8" s="1"/>
  <c r="T2930" i="8" s="1"/>
  <c r="S2934" i="8"/>
  <c r="R2934" i="8"/>
  <c r="V2934" i="8"/>
  <c r="W2934" i="8" s="1"/>
  <c r="U2934" i="8" s="1"/>
  <c r="T2934" i="8" s="1"/>
  <c r="S2938" i="8"/>
  <c r="R2938" i="8"/>
  <c r="V2938" i="8"/>
  <c r="W2938" i="8" s="1"/>
  <c r="U2938" i="8" s="1"/>
  <c r="T2938" i="8" s="1"/>
  <c r="S2942" i="8"/>
  <c r="R2942" i="8"/>
  <c r="V2942" i="8"/>
  <c r="W2942" i="8" s="1"/>
  <c r="U2942" i="8" s="1"/>
  <c r="T2942" i="8" s="1"/>
  <c r="S2946" i="8"/>
  <c r="R2946" i="8"/>
  <c r="V2946" i="8"/>
  <c r="W2946" i="8" s="1"/>
  <c r="U2946" i="8" s="1"/>
  <c r="T2946" i="8" s="1"/>
  <c r="S2950" i="8"/>
  <c r="R2950" i="8"/>
  <c r="V2950" i="8"/>
  <c r="W2950" i="8" s="1"/>
  <c r="U2950" i="8" s="1"/>
  <c r="T2950" i="8" s="1"/>
  <c r="S2954" i="8"/>
  <c r="R2954" i="8"/>
  <c r="V2954" i="8"/>
  <c r="W2954" i="8" s="1"/>
  <c r="U2954" i="8" s="1"/>
  <c r="T2954" i="8" s="1"/>
  <c r="S2958" i="8"/>
  <c r="R2958" i="8"/>
  <c r="V2958" i="8"/>
  <c r="W2958" i="8" s="1"/>
  <c r="U2958" i="8" s="1"/>
  <c r="T2958" i="8" s="1"/>
  <c r="S2962" i="8"/>
  <c r="R2962" i="8"/>
  <c r="V2962" i="8"/>
  <c r="W2962" i="8" s="1"/>
  <c r="U2962" i="8" s="1"/>
  <c r="T2962" i="8" s="1"/>
  <c r="S2966" i="8"/>
  <c r="R2966" i="8"/>
  <c r="V2966" i="8"/>
  <c r="W2966" i="8" s="1"/>
  <c r="U2966" i="8" s="1"/>
  <c r="T2966" i="8" s="1"/>
  <c r="R2970" i="8"/>
  <c r="S2970" i="8"/>
  <c r="V2970" i="8"/>
  <c r="W2970" i="8" s="1"/>
  <c r="U2970" i="8" s="1"/>
  <c r="T2970" i="8" s="1"/>
  <c r="R2974" i="8"/>
  <c r="S2974" i="8"/>
  <c r="V2974" i="8"/>
  <c r="W2974" i="8" s="1"/>
  <c r="U2974" i="8" s="1"/>
  <c r="T2974" i="8" s="1"/>
  <c r="R2978" i="8"/>
  <c r="S2978" i="8"/>
  <c r="V2978" i="8"/>
  <c r="W2978" i="8" s="1"/>
  <c r="U2978" i="8" s="1"/>
  <c r="T2978" i="8" s="1"/>
  <c r="R2982" i="8"/>
  <c r="S2982" i="8"/>
  <c r="V2982" i="8"/>
  <c r="W2982" i="8" s="1"/>
  <c r="U2982" i="8" s="1"/>
  <c r="T2982" i="8" s="1"/>
  <c r="R2986" i="8"/>
  <c r="S2986" i="8"/>
  <c r="V2986" i="8"/>
  <c r="W2986" i="8" s="1"/>
  <c r="U2986" i="8" s="1"/>
  <c r="T2986" i="8" s="1"/>
  <c r="R2990" i="8"/>
  <c r="S2990" i="8"/>
  <c r="V2990" i="8"/>
  <c r="W2990" i="8" s="1"/>
  <c r="U2990" i="8" s="1"/>
  <c r="T2990" i="8" s="1"/>
  <c r="R2994" i="8"/>
  <c r="S2994" i="8"/>
  <c r="V2994" i="8"/>
  <c r="W2994" i="8" s="1"/>
  <c r="U2994" i="8" s="1"/>
  <c r="T2994" i="8" s="1"/>
  <c r="R2998" i="8"/>
  <c r="S2998" i="8"/>
  <c r="V2998" i="8"/>
  <c r="W2998" i="8" s="1"/>
  <c r="U2998" i="8" s="1"/>
  <c r="T2998" i="8" s="1"/>
  <c r="R3002" i="8"/>
  <c r="S3002" i="8"/>
  <c r="V3002" i="8"/>
  <c r="W3002" i="8" s="1"/>
  <c r="U3002" i="8" s="1"/>
  <c r="T3002" i="8" s="1"/>
  <c r="R3006" i="8"/>
  <c r="S3006" i="8"/>
  <c r="V3006" i="8"/>
  <c r="W3006" i="8" s="1"/>
  <c r="U3006" i="8" s="1"/>
  <c r="T3006" i="8" s="1"/>
  <c r="R3010" i="8"/>
  <c r="S3010" i="8"/>
  <c r="V3010" i="8"/>
  <c r="W3010" i="8" s="1"/>
  <c r="U3010" i="8" s="1"/>
  <c r="T3010" i="8" s="1"/>
  <c r="R3014" i="8"/>
  <c r="S3014" i="8"/>
  <c r="V3014" i="8"/>
  <c r="W3014" i="8" s="1"/>
  <c r="U3014" i="8" s="1"/>
  <c r="T3014" i="8" s="1"/>
  <c r="R3018" i="8"/>
  <c r="S3018" i="8"/>
  <c r="V3018" i="8"/>
  <c r="W3018" i="8" s="1"/>
  <c r="U3018" i="8" s="1"/>
  <c r="T3018" i="8" s="1"/>
  <c r="R3022" i="8"/>
  <c r="S3022" i="8"/>
  <c r="V3022" i="8"/>
  <c r="W3022" i="8" s="1"/>
  <c r="U3022" i="8" s="1"/>
  <c r="T3022" i="8" s="1"/>
  <c r="R3026" i="8"/>
  <c r="S3026" i="8"/>
  <c r="V3026" i="8"/>
  <c r="W3026" i="8" s="1"/>
  <c r="U3026" i="8" s="1"/>
  <c r="T3026" i="8" s="1"/>
  <c r="R3030" i="8"/>
  <c r="S3030" i="8"/>
  <c r="V3030" i="8"/>
  <c r="W3030" i="8" s="1"/>
  <c r="U3030" i="8" s="1"/>
  <c r="T3030" i="8" s="1"/>
  <c r="R3034" i="8"/>
  <c r="S3034" i="8"/>
  <c r="V3034" i="8"/>
  <c r="W3034" i="8" s="1"/>
  <c r="U3034" i="8" s="1"/>
  <c r="T3034" i="8" s="1"/>
  <c r="R3038" i="8"/>
  <c r="S3038" i="8"/>
  <c r="V3038" i="8"/>
  <c r="W3038" i="8" s="1"/>
  <c r="U3038" i="8" s="1"/>
  <c r="T3038" i="8" s="1"/>
  <c r="S3042" i="8"/>
  <c r="R3042" i="8"/>
  <c r="V3042" i="8"/>
  <c r="W3042" i="8" s="1"/>
  <c r="U3042" i="8" s="1"/>
  <c r="T3042" i="8" s="1"/>
  <c r="S3046" i="8"/>
  <c r="R3046" i="8"/>
  <c r="V3046" i="8"/>
  <c r="W3046" i="8" s="1"/>
  <c r="U3046" i="8" s="1"/>
  <c r="T3046" i="8" s="1"/>
  <c r="S3050" i="8"/>
  <c r="R3050" i="8"/>
  <c r="V3050" i="8"/>
  <c r="W3050" i="8" s="1"/>
  <c r="U3050" i="8" s="1"/>
  <c r="T3050" i="8" s="1"/>
  <c r="S3054" i="8"/>
  <c r="R3054" i="8"/>
  <c r="V3054" i="8"/>
  <c r="W3054" i="8" s="1"/>
  <c r="U3054" i="8" s="1"/>
  <c r="T3054" i="8" s="1"/>
  <c r="S3058" i="8"/>
  <c r="R3058" i="8"/>
  <c r="V3058" i="8"/>
  <c r="W3058" i="8" s="1"/>
  <c r="U3058" i="8" s="1"/>
  <c r="T3058" i="8" s="1"/>
  <c r="S3062" i="8"/>
  <c r="R3062" i="8"/>
  <c r="V3062" i="8"/>
  <c r="W3062" i="8" s="1"/>
  <c r="U3062" i="8" s="1"/>
  <c r="T3062" i="8" s="1"/>
  <c r="S3066" i="8"/>
  <c r="R3066" i="8"/>
  <c r="V3066" i="8"/>
  <c r="W3066" i="8" s="1"/>
  <c r="U3066" i="8" s="1"/>
  <c r="T3066" i="8" s="1"/>
  <c r="S3070" i="8"/>
  <c r="R3070" i="8"/>
  <c r="V3070" i="8"/>
  <c r="W3070" i="8" s="1"/>
  <c r="U3070" i="8" s="1"/>
  <c r="T3070" i="8" s="1"/>
  <c r="S3074" i="8"/>
  <c r="R3074" i="8"/>
  <c r="V3074" i="8"/>
  <c r="W3074" i="8" s="1"/>
  <c r="U3074" i="8" s="1"/>
  <c r="T3074" i="8" s="1"/>
  <c r="S3078" i="8"/>
  <c r="R3078" i="8"/>
  <c r="V3078" i="8"/>
  <c r="W3078" i="8" s="1"/>
  <c r="U3078" i="8" s="1"/>
  <c r="T3078" i="8" s="1"/>
  <c r="S3082" i="8"/>
  <c r="R3082" i="8"/>
  <c r="V3082" i="8"/>
  <c r="W3082" i="8" s="1"/>
  <c r="U3082" i="8" s="1"/>
  <c r="T3082" i="8" s="1"/>
  <c r="S3086" i="8"/>
  <c r="R3086" i="8"/>
  <c r="V3086" i="8"/>
  <c r="W3086" i="8" s="1"/>
  <c r="U3086" i="8" s="1"/>
  <c r="T3086" i="8" s="1"/>
  <c r="S3090" i="8"/>
  <c r="R3090" i="8"/>
  <c r="V3090" i="8"/>
  <c r="W3090" i="8" s="1"/>
  <c r="U3090" i="8" s="1"/>
  <c r="T3090" i="8" s="1"/>
  <c r="S3094" i="8"/>
  <c r="R3094" i="8"/>
  <c r="V3094" i="8"/>
  <c r="W3094" i="8" s="1"/>
  <c r="U3094" i="8" s="1"/>
  <c r="T3094" i="8" s="1"/>
  <c r="S3098" i="8"/>
  <c r="R3098" i="8"/>
  <c r="V3098" i="8"/>
  <c r="W3098" i="8" s="1"/>
  <c r="U3098" i="8" s="1"/>
  <c r="T3098" i="8" s="1"/>
  <c r="S3102" i="8"/>
  <c r="R3102" i="8"/>
  <c r="V3102" i="8"/>
  <c r="W3102" i="8" s="1"/>
  <c r="U3102" i="8" s="1"/>
  <c r="T3102" i="8" s="1"/>
  <c r="S3106" i="8"/>
  <c r="R3106" i="8"/>
  <c r="V3106" i="8"/>
  <c r="W3106" i="8" s="1"/>
  <c r="U3106" i="8" s="1"/>
  <c r="T3106" i="8" s="1"/>
  <c r="S3110" i="8"/>
  <c r="R3110" i="8"/>
  <c r="V3110" i="8"/>
  <c r="W3110" i="8" s="1"/>
  <c r="U3110" i="8" s="1"/>
  <c r="T3110" i="8" s="1"/>
  <c r="S3114" i="8"/>
  <c r="R3114" i="8"/>
  <c r="V3114" i="8"/>
  <c r="W3114" i="8" s="1"/>
  <c r="U3114" i="8" s="1"/>
  <c r="T3114" i="8" s="1"/>
  <c r="S3118" i="8"/>
  <c r="R3118" i="8"/>
  <c r="V3118" i="8"/>
  <c r="W3118" i="8" s="1"/>
  <c r="U3118" i="8" s="1"/>
  <c r="T3118" i="8" s="1"/>
  <c r="S3122" i="8"/>
  <c r="R3122" i="8"/>
  <c r="V3122" i="8"/>
  <c r="W3122" i="8" s="1"/>
  <c r="U3122" i="8" s="1"/>
  <c r="T3122" i="8" s="1"/>
  <c r="S3126" i="8"/>
  <c r="R3126" i="8"/>
  <c r="V3126" i="8"/>
  <c r="W3126" i="8" s="1"/>
  <c r="U3126" i="8" s="1"/>
  <c r="T3126" i="8" s="1"/>
  <c r="S3130" i="8"/>
  <c r="R3130" i="8"/>
  <c r="V3130" i="8"/>
  <c r="W3130" i="8" s="1"/>
  <c r="U3130" i="8" s="1"/>
  <c r="T3130" i="8" s="1"/>
  <c r="S3134" i="8"/>
  <c r="R3134" i="8"/>
  <c r="V3134" i="8"/>
  <c r="W3134" i="8" s="1"/>
  <c r="U3134" i="8" s="1"/>
  <c r="T3134" i="8" s="1"/>
  <c r="S3138" i="8"/>
  <c r="R3138" i="8"/>
  <c r="V3138" i="8"/>
  <c r="W3138" i="8" s="1"/>
  <c r="U3138" i="8" s="1"/>
  <c r="T3138" i="8" s="1"/>
  <c r="S3142" i="8"/>
  <c r="R3142" i="8"/>
  <c r="V3142" i="8"/>
  <c r="W3142" i="8" s="1"/>
  <c r="U3142" i="8" s="1"/>
  <c r="T3142" i="8" s="1"/>
  <c r="S3146" i="8"/>
  <c r="R3146" i="8"/>
  <c r="V3146" i="8"/>
  <c r="W3146" i="8" s="1"/>
  <c r="U3146" i="8" s="1"/>
  <c r="T3146" i="8" s="1"/>
  <c r="S3150" i="8"/>
  <c r="R3150" i="8"/>
  <c r="V3150" i="8"/>
  <c r="W3150" i="8" s="1"/>
  <c r="U3150" i="8" s="1"/>
  <c r="T3150" i="8" s="1"/>
  <c r="S3154" i="8"/>
  <c r="R3154" i="8"/>
  <c r="V3154" i="8"/>
  <c r="W3154" i="8" s="1"/>
  <c r="U3154" i="8" s="1"/>
  <c r="T3154" i="8" s="1"/>
  <c r="S3158" i="8"/>
  <c r="R3158" i="8"/>
  <c r="V3158" i="8"/>
  <c r="W3158" i="8" s="1"/>
  <c r="U3158" i="8" s="1"/>
  <c r="T3158" i="8" s="1"/>
  <c r="S3162" i="8"/>
  <c r="R3162" i="8"/>
  <c r="V3162" i="8"/>
  <c r="W3162" i="8" s="1"/>
  <c r="U3162" i="8" s="1"/>
  <c r="T3162" i="8" s="1"/>
  <c r="S3166" i="8"/>
  <c r="R3166" i="8"/>
  <c r="V3166" i="8"/>
  <c r="W3166" i="8" s="1"/>
  <c r="U3166" i="8" s="1"/>
  <c r="T3166" i="8" s="1"/>
  <c r="S3170" i="8"/>
  <c r="R3170" i="8"/>
  <c r="V3170" i="8"/>
  <c r="W3170" i="8" s="1"/>
  <c r="U3170" i="8" s="1"/>
  <c r="T3170" i="8" s="1"/>
  <c r="S3174" i="8"/>
  <c r="R3174" i="8"/>
  <c r="V3174" i="8"/>
  <c r="W3174" i="8" s="1"/>
  <c r="U3174" i="8" s="1"/>
  <c r="T3174" i="8" s="1"/>
  <c r="S3178" i="8"/>
  <c r="R3178" i="8"/>
  <c r="V3178" i="8"/>
  <c r="W3178" i="8" s="1"/>
  <c r="U3178" i="8" s="1"/>
  <c r="T3178" i="8" s="1"/>
  <c r="S3182" i="8"/>
  <c r="R3182" i="8"/>
  <c r="V3182" i="8"/>
  <c r="W3182" i="8" s="1"/>
  <c r="U3182" i="8" s="1"/>
  <c r="T3182" i="8" s="1"/>
  <c r="S3186" i="8"/>
  <c r="R3186" i="8"/>
  <c r="V3186" i="8"/>
  <c r="W3186" i="8" s="1"/>
  <c r="U3186" i="8" s="1"/>
  <c r="T3186" i="8" s="1"/>
  <c r="S3190" i="8"/>
  <c r="R3190" i="8"/>
  <c r="V3190" i="8"/>
  <c r="W3190" i="8" s="1"/>
  <c r="U3190" i="8" s="1"/>
  <c r="T3190" i="8" s="1"/>
  <c r="S3194" i="8"/>
  <c r="R3194" i="8"/>
  <c r="V3194" i="8"/>
  <c r="W3194" i="8" s="1"/>
  <c r="U3194" i="8" s="1"/>
  <c r="T3194" i="8" s="1"/>
  <c r="S3198" i="8"/>
  <c r="R3198" i="8"/>
  <c r="V3198" i="8"/>
  <c r="W3198" i="8" s="1"/>
  <c r="U3198" i="8" s="1"/>
  <c r="T3198" i="8" s="1"/>
  <c r="S3202" i="8"/>
  <c r="R3202" i="8"/>
  <c r="V3202" i="8"/>
  <c r="W3202" i="8" s="1"/>
  <c r="U3202" i="8" s="1"/>
  <c r="T3202" i="8" s="1"/>
  <c r="S3206" i="8"/>
  <c r="R3206" i="8"/>
  <c r="V3206" i="8"/>
  <c r="W3206" i="8" s="1"/>
  <c r="U3206" i="8" s="1"/>
  <c r="T3206" i="8" s="1"/>
  <c r="S3210" i="8"/>
  <c r="R3210" i="8"/>
  <c r="V3210" i="8"/>
  <c r="W3210" i="8" s="1"/>
  <c r="U3210" i="8" s="1"/>
  <c r="T3210" i="8" s="1"/>
  <c r="S3214" i="8"/>
  <c r="R3214" i="8"/>
  <c r="V3214" i="8"/>
  <c r="W3214" i="8" s="1"/>
  <c r="U3214" i="8" s="1"/>
  <c r="T3214" i="8" s="1"/>
  <c r="S3218" i="8"/>
  <c r="R3218" i="8"/>
  <c r="V3218" i="8"/>
  <c r="W3218" i="8" s="1"/>
  <c r="U3218" i="8" s="1"/>
  <c r="T3218" i="8" s="1"/>
  <c r="S3222" i="8"/>
  <c r="R3222" i="8"/>
  <c r="V3222" i="8"/>
  <c r="W3222" i="8" s="1"/>
  <c r="U3222" i="8" s="1"/>
  <c r="T3222" i="8" s="1"/>
  <c r="R3226" i="8"/>
  <c r="S3226" i="8"/>
  <c r="V3226" i="8"/>
  <c r="W3226" i="8" s="1"/>
  <c r="U3226" i="8" s="1"/>
  <c r="T3226" i="8" s="1"/>
  <c r="S3230" i="8"/>
  <c r="R3230" i="8"/>
  <c r="V3230" i="8"/>
  <c r="W3230" i="8" s="1"/>
  <c r="U3230" i="8" s="1"/>
  <c r="T3230" i="8" s="1"/>
  <c r="S3234" i="8"/>
  <c r="R3234" i="8"/>
  <c r="V3234" i="8"/>
  <c r="W3234" i="8" s="1"/>
  <c r="U3234" i="8" s="1"/>
  <c r="T3234" i="8" s="1"/>
  <c r="S3238" i="8"/>
  <c r="R3238" i="8"/>
  <c r="V3238" i="8"/>
  <c r="W3238" i="8" s="1"/>
  <c r="U3238" i="8" s="1"/>
  <c r="T3238" i="8" s="1"/>
  <c r="S3242" i="8"/>
  <c r="R3242" i="8"/>
  <c r="V3242" i="8"/>
  <c r="W3242" i="8" s="1"/>
  <c r="U3242" i="8" s="1"/>
  <c r="T3242" i="8" s="1"/>
  <c r="S3246" i="8"/>
  <c r="R3246" i="8"/>
  <c r="V3246" i="8"/>
  <c r="W3246" i="8" s="1"/>
  <c r="U3246" i="8" s="1"/>
  <c r="T3246" i="8" s="1"/>
  <c r="S3250" i="8"/>
  <c r="R3250" i="8"/>
  <c r="V3250" i="8"/>
  <c r="W3250" i="8" s="1"/>
  <c r="U3250" i="8" s="1"/>
  <c r="T3250" i="8" s="1"/>
  <c r="S3254" i="8"/>
  <c r="R3254" i="8"/>
  <c r="V3254" i="8"/>
  <c r="W3254" i="8" s="1"/>
  <c r="U3254" i="8" s="1"/>
  <c r="T3254" i="8" s="1"/>
  <c r="S3258" i="8"/>
  <c r="R3258" i="8"/>
  <c r="V3258" i="8"/>
  <c r="W3258" i="8" s="1"/>
  <c r="U3258" i="8" s="1"/>
  <c r="T3258" i="8" s="1"/>
  <c r="S3262" i="8"/>
  <c r="R3262" i="8"/>
  <c r="V3262" i="8"/>
  <c r="W3262" i="8" s="1"/>
  <c r="U3262" i="8" s="1"/>
  <c r="T3262" i="8" s="1"/>
  <c r="S3266" i="8"/>
  <c r="R3266" i="8"/>
  <c r="V3266" i="8"/>
  <c r="W3266" i="8" s="1"/>
  <c r="U3266" i="8" s="1"/>
  <c r="T3266" i="8" s="1"/>
  <c r="S3270" i="8"/>
  <c r="R3270" i="8"/>
  <c r="V3270" i="8"/>
  <c r="W3270" i="8" s="1"/>
  <c r="U3270" i="8" s="1"/>
  <c r="T3270" i="8" s="1"/>
  <c r="S3274" i="8"/>
  <c r="R3274" i="8"/>
  <c r="V3274" i="8"/>
  <c r="W3274" i="8" s="1"/>
  <c r="U3274" i="8" s="1"/>
  <c r="T3274" i="8" s="1"/>
  <c r="S3278" i="8"/>
  <c r="R3278" i="8"/>
  <c r="V3278" i="8"/>
  <c r="W3278" i="8" s="1"/>
  <c r="U3278" i="8" s="1"/>
  <c r="T3278" i="8" s="1"/>
  <c r="S3282" i="8"/>
  <c r="R3282" i="8"/>
  <c r="V3282" i="8"/>
  <c r="W3282" i="8" s="1"/>
  <c r="U3282" i="8" s="1"/>
  <c r="T3282" i="8" s="1"/>
  <c r="S3286" i="8"/>
  <c r="R3286" i="8"/>
  <c r="V3286" i="8"/>
  <c r="W3286" i="8" s="1"/>
  <c r="U3286" i="8" s="1"/>
  <c r="T3286" i="8" s="1"/>
  <c r="S3290" i="8"/>
  <c r="R3290" i="8"/>
  <c r="V3290" i="8"/>
  <c r="W3290" i="8" s="1"/>
  <c r="U3290" i="8" s="1"/>
  <c r="T3290" i="8" s="1"/>
  <c r="S3294" i="8"/>
  <c r="R3294" i="8"/>
  <c r="V3294" i="8"/>
  <c r="W3294" i="8" s="1"/>
  <c r="U3294" i="8" s="1"/>
  <c r="T3294" i="8" s="1"/>
  <c r="S3298" i="8"/>
  <c r="R3298" i="8"/>
  <c r="V3298" i="8"/>
  <c r="W3298" i="8" s="1"/>
  <c r="U3298" i="8" s="1"/>
  <c r="T3298" i="8" s="1"/>
  <c r="S3302" i="8"/>
  <c r="R3302" i="8"/>
  <c r="V3302" i="8"/>
  <c r="W3302" i="8" s="1"/>
  <c r="U3302" i="8" s="1"/>
  <c r="T3302" i="8" s="1"/>
  <c r="S3306" i="8"/>
  <c r="R3306" i="8"/>
  <c r="V3306" i="8"/>
  <c r="W3306" i="8" s="1"/>
  <c r="U3306" i="8" s="1"/>
  <c r="T3306" i="8" s="1"/>
  <c r="S3310" i="8"/>
  <c r="R3310" i="8"/>
  <c r="V3310" i="8"/>
  <c r="W3310" i="8" s="1"/>
  <c r="U3310" i="8" s="1"/>
  <c r="T3310" i="8" s="1"/>
  <c r="S3314" i="8"/>
  <c r="R3314" i="8"/>
  <c r="V3314" i="8"/>
  <c r="W3314" i="8" s="1"/>
  <c r="U3314" i="8" s="1"/>
  <c r="T3314" i="8" s="1"/>
  <c r="S3318" i="8"/>
  <c r="R3318" i="8"/>
  <c r="V3318" i="8"/>
  <c r="W3318" i="8" s="1"/>
  <c r="U3318" i="8" s="1"/>
  <c r="T3318" i="8" s="1"/>
  <c r="S3322" i="8"/>
  <c r="R3322" i="8"/>
  <c r="V3322" i="8"/>
  <c r="W3322" i="8" s="1"/>
  <c r="U3322" i="8" s="1"/>
  <c r="T3322" i="8" s="1"/>
  <c r="S3326" i="8"/>
  <c r="R3326" i="8"/>
  <c r="V3326" i="8"/>
  <c r="W3326" i="8" s="1"/>
  <c r="U3326" i="8" s="1"/>
  <c r="T3326" i="8" s="1"/>
  <c r="S3330" i="8"/>
  <c r="R3330" i="8"/>
  <c r="V3330" i="8"/>
  <c r="W3330" i="8" s="1"/>
  <c r="U3330" i="8" s="1"/>
  <c r="T3330" i="8" s="1"/>
  <c r="S3334" i="8"/>
  <c r="R3334" i="8"/>
  <c r="V3334" i="8"/>
  <c r="W3334" i="8" s="1"/>
  <c r="U3334" i="8" s="1"/>
  <c r="T3334" i="8" s="1"/>
  <c r="S3338" i="8"/>
  <c r="R3338" i="8"/>
  <c r="V3338" i="8"/>
  <c r="W3338" i="8" s="1"/>
  <c r="U3338" i="8" s="1"/>
  <c r="T3338" i="8" s="1"/>
  <c r="S3342" i="8"/>
  <c r="R3342" i="8"/>
  <c r="V3342" i="8"/>
  <c r="W3342" i="8" s="1"/>
  <c r="U3342" i="8" s="1"/>
  <c r="T3342" i="8" s="1"/>
  <c r="S3346" i="8"/>
  <c r="R3346" i="8"/>
  <c r="V3346" i="8"/>
  <c r="W3346" i="8" s="1"/>
  <c r="U3346" i="8" s="1"/>
  <c r="T3346" i="8" s="1"/>
  <c r="S3350" i="8"/>
  <c r="R3350" i="8"/>
  <c r="V3350" i="8"/>
  <c r="W3350" i="8" s="1"/>
  <c r="U3350" i="8" s="1"/>
  <c r="T3350" i="8" s="1"/>
  <c r="S3354" i="8"/>
  <c r="R3354" i="8"/>
  <c r="V3354" i="8"/>
  <c r="W3354" i="8" s="1"/>
  <c r="U3354" i="8" s="1"/>
  <c r="T3354" i="8" s="1"/>
  <c r="S3358" i="8"/>
  <c r="R3358" i="8"/>
  <c r="V3358" i="8"/>
  <c r="W3358" i="8" s="1"/>
  <c r="U3358" i="8" s="1"/>
  <c r="T3358" i="8" s="1"/>
  <c r="S3362" i="8"/>
  <c r="R3362" i="8"/>
  <c r="V3362" i="8"/>
  <c r="W3362" i="8" s="1"/>
  <c r="U3362" i="8" s="1"/>
  <c r="T3362" i="8" s="1"/>
  <c r="S3366" i="8"/>
  <c r="R3366" i="8"/>
  <c r="V3366" i="8"/>
  <c r="W3366" i="8" s="1"/>
  <c r="U3366" i="8" s="1"/>
  <c r="T3366" i="8" s="1"/>
  <c r="S3370" i="8"/>
  <c r="R3370" i="8"/>
  <c r="V3370" i="8"/>
  <c r="W3370" i="8" s="1"/>
  <c r="U3370" i="8" s="1"/>
  <c r="T3370" i="8" s="1"/>
  <c r="S3374" i="8"/>
  <c r="R3374" i="8"/>
  <c r="V3374" i="8"/>
  <c r="W3374" i="8" s="1"/>
  <c r="U3374" i="8" s="1"/>
  <c r="T3374" i="8" s="1"/>
  <c r="S3378" i="8"/>
  <c r="R3378" i="8"/>
  <c r="V3378" i="8"/>
  <c r="W3378" i="8" s="1"/>
  <c r="U3378" i="8" s="1"/>
  <c r="T3378" i="8" s="1"/>
  <c r="S3382" i="8"/>
  <c r="R3382" i="8"/>
  <c r="V3382" i="8"/>
  <c r="W3382" i="8" s="1"/>
  <c r="U3382" i="8" s="1"/>
  <c r="T3382" i="8" s="1"/>
  <c r="S3386" i="8"/>
  <c r="R3386" i="8"/>
  <c r="V3386" i="8"/>
  <c r="W3386" i="8" s="1"/>
  <c r="U3386" i="8" s="1"/>
  <c r="T3386" i="8" s="1"/>
  <c r="S3390" i="8"/>
  <c r="R3390" i="8"/>
  <c r="V3390" i="8"/>
  <c r="W3390" i="8" s="1"/>
  <c r="U3390" i="8" s="1"/>
  <c r="T3390" i="8" s="1"/>
  <c r="S769" i="8"/>
  <c r="R769" i="8"/>
  <c r="V769" i="8"/>
  <c r="W769" i="8" s="1"/>
  <c r="U769" i="8" s="1"/>
  <c r="T769" i="8" s="1"/>
  <c r="S773" i="8"/>
  <c r="R773" i="8"/>
  <c r="V773" i="8"/>
  <c r="W773" i="8" s="1"/>
  <c r="U773" i="8" s="1"/>
  <c r="T773" i="8" s="1"/>
  <c r="S777" i="8"/>
  <c r="R777" i="8"/>
  <c r="V777" i="8"/>
  <c r="W777" i="8" s="1"/>
  <c r="U777" i="8" s="1"/>
  <c r="T777" i="8" s="1"/>
  <c r="S781" i="8"/>
  <c r="R781" i="8"/>
  <c r="V781" i="8"/>
  <c r="W781" i="8" s="1"/>
  <c r="U781" i="8" s="1"/>
  <c r="T781" i="8" s="1"/>
  <c r="S785" i="8"/>
  <c r="R785" i="8"/>
  <c r="V785" i="8"/>
  <c r="W785" i="8" s="1"/>
  <c r="U785" i="8" s="1"/>
  <c r="T785" i="8" s="1"/>
  <c r="S789" i="8"/>
  <c r="R789" i="8"/>
  <c r="V789" i="8"/>
  <c r="W789" i="8" s="1"/>
  <c r="U789" i="8" s="1"/>
  <c r="T789" i="8" s="1"/>
  <c r="S793" i="8"/>
  <c r="R793" i="8"/>
  <c r="V793" i="8"/>
  <c r="W793" i="8" s="1"/>
  <c r="U793" i="8" s="1"/>
  <c r="T793" i="8" s="1"/>
  <c r="S797" i="8"/>
  <c r="R797" i="8"/>
  <c r="V797" i="8"/>
  <c r="W797" i="8" s="1"/>
  <c r="U797" i="8" s="1"/>
  <c r="T797" i="8" s="1"/>
  <c r="S801" i="8"/>
  <c r="R801" i="8"/>
  <c r="V801" i="8"/>
  <c r="W801" i="8" s="1"/>
  <c r="U801" i="8" s="1"/>
  <c r="T801" i="8" s="1"/>
  <c r="S805" i="8"/>
  <c r="R805" i="8"/>
  <c r="V805" i="8"/>
  <c r="W805" i="8" s="1"/>
  <c r="U805" i="8" s="1"/>
  <c r="T805" i="8" s="1"/>
  <c r="S809" i="8"/>
  <c r="R809" i="8"/>
  <c r="V809" i="8"/>
  <c r="W809" i="8" s="1"/>
  <c r="U809" i="8" s="1"/>
  <c r="T809" i="8" s="1"/>
  <c r="S813" i="8"/>
  <c r="R813" i="8"/>
  <c r="V813" i="8"/>
  <c r="W813" i="8" s="1"/>
  <c r="U813" i="8" s="1"/>
  <c r="T813" i="8" s="1"/>
  <c r="S817" i="8"/>
  <c r="R817" i="8"/>
  <c r="V817" i="8"/>
  <c r="W817" i="8" s="1"/>
  <c r="U817" i="8" s="1"/>
  <c r="T817" i="8" s="1"/>
  <c r="S821" i="8"/>
  <c r="R821" i="8"/>
  <c r="V821" i="8"/>
  <c r="W821" i="8" s="1"/>
  <c r="U821" i="8" s="1"/>
  <c r="T821" i="8" s="1"/>
  <c r="S825" i="8"/>
  <c r="R825" i="8"/>
  <c r="V825" i="8"/>
  <c r="W825" i="8" s="1"/>
  <c r="U825" i="8" s="1"/>
  <c r="T825" i="8" s="1"/>
  <c r="S829" i="8"/>
  <c r="R829" i="8"/>
  <c r="V829" i="8"/>
  <c r="W829" i="8" s="1"/>
  <c r="U829" i="8" s="1"/>
  <c r="T829" i="8" s="1"/>
  <c r="S833" i="8"/>
  <c r="R833" i="8"/>
  <c r="V833" i="8"/>
  <c r="W833" i="8" s="1"/>
  <c r="U833" i="8" s="1"/>
  <c r="T833" i="8" s="1"/>
  <c r="S837" i="8"/>
  <c r="R837" i="8"/>
  <c r="V837" i="8"/>
  <c r="W837" i="8" s="1"/>
  <c r="U837" i="8" s="1"/>
  <c r="T837" i="8" s="1"/>
  <c r="S841" i="8"/>
  <c r="R841" i="8"/>
  <c r="V841" i="8"/>
  <c r="W841" i="8" s="1"/>
  <c r="U841" i="8" s="1"/>
  <c r="T841" i="8" s="1"/>
  <c r="S845" i="8"/>
  <c r="R845" i="8"/>
  <c r="V845" i="8"/>
  <c r="W845" i="8" s="1"/>
  <c r="U845" i="8" s="1"/>
  <c r="T845" i="8" s="1"/>
  <c r="S849" i="8"/>
  <c r="R849" i="8"/>
  <c r="V849" i="8"/>
  <c r="W849" i="8" s="1"/>
  <c r="U849" i="8" s="1"/>
  <c r="T849" i="8" s="1"/>
  <c r="S853" i="8"/>
  <c r="R853" i="8"/>
  <c r="V853" i="8"/>
  <c r="W853" i="8" s="1"/>
  <c r="U853" i="8" s="1"/>
  <c r="T853" i="8" s="1"/>
  <c r="S857" i="8"/>
  <c r="R857" i="8"/>
  <c r="V857" i="8"/>
  <c r="W857" i="8" s="1"/>
  <c r="U857" i="8" s="1"/>
  <c r="T857" i="8" s="1"/>
  <c r="S861" i="8"/>
  <c r="R861" i="8"/>
  <c r="V861" i="8"/>
  <c r="W861" i="8" s="1"/>
  <c r="U861" i="8" s="1"/>
  <c r="T861" i="8" s="1"/>
  <c r="S865" i="8"/>
  <c r="R865" i="8"/>
  <c r="V865" i="8"/>
  <c r="W865" i="8" s="1"/>
  <c r="U865" i="8" s="1"/>
  <c r="T865" i="8" s="1"/>
  <c r="S869" i="8"/>
  <c r="R869" i="8"/>
  <c r="V869" i="8"/>
  <c r="W869" i="8" s="1"/>
  <c r="U869" i="8" s="1"/>
  <c r="T869" i="8" s="1"/>
  <c r="S873" i="8"/>
  <c r="R873" i="8"/>
  <c r="V873" i="8"/>
  <c r="W873" i="8" s="1"/>
  <c r="U873" i="8" s="1"/>
  <c r="T873" i="8" s="1"/>
  <c r="S877" i="8"/>
  <c r="R877" i="8"/>
  <c r="V877" i="8"/>
  <c r="W877" i="8" s="1"/>
  <c r="U877" i="8" s="1"/>
  <c r="T877" i="8" s="1"/>
  <c r="S881" i="8"/>
  <c r="R881" i="8"/>
  <c r="V881" i="8"/>
  <c r="W881" i="8" s="1"/>
  <c r="U881" i="8" s="1"/>
  <c r="T881" i="8" s="1"/>
  <c r="S885" i="8"/>
  <c r="R885" i="8"/>
  <c r="V885" i="8"/>
  <c r="W885" i="8" s="1"/>
  <c r="U885" i="8" s="1"/>
  <c r="T885" i="8" s="1"/>
  <c r="S889" i="8"/>
  <c r="R889" i="8"/>
  <c r="V889" i="8"/>
  <c r="W889" i="8" s="1"/>
  <c r="U889" i="8" s="1"/>
  <c r="T889" i="8" s="1"/>
  <c r="S893" i="8"/>
  <c r="R893" i="8"/>
  <c r="V893" i="8"/>
  <c r="W893" i="8" s="1"/>
  <c r="U893" i="8" s="1"/>
  <c r="T893" i="8" s="1"/>
  <c r="S897" i="8"/>
  <c r="R897" i="8"/>
  <c r="V897" i="8"/>
  <c r="W897" i="8" s="1"/>
  <c r="U897" i="8" s="1"/>
  <c r="T897" i="8" s="1"/>
  <c r="S901" i="8"/>
  <c r="R901" i="8"/>
  <c r="V901" i="8"/>
  <c r="W901" i="8" s="1"/>
  <c r="U901" i="8" s="1"/>
  <c r="T901" i="8" s="1"/>
  <c r="S905" i="8"/>
  <c r="R905" i="8"/>
  <c r="V905" i="8"/>
  <c r="W905" i="8" s="1"/>
  <c r="U905" i="8" s="1"/>
  <c r="T905" i="8" s="1"/>
  <c r="S909" i="8"/>
  <c r="R909" i="8"/>
  <c r="V909" i="8"/>
  <c r="W909" i="8" s="1"/>
  <c r="U909" i="8" s="1"/>
  <c r="T909" i="8" s="1"/>
  <c r="S913" i="8"/>
  <c r="R913" i="8"/>
  <c r="V913" i="8"/>
  <c r="W913" i="8" s="1"/>
  <c r="U913" i="8" s="1"/>
  <c r="T913" i="8" s="1"/>
  <c r="S917" i="8"/>
  <c r="R917" i="8"/>
  <c r="V917" i="8"/>
  <c r="W917" i="8" s="1"/>
  <c r="U917" i="8" s="1"/>
  <c r="T917" i="8" s="1"/>
  <c r="S921" i="8"/>
  <c r="R921" i="8"/>
  <c r="V921" i="8"/>
  <c r="W921" i="8" s="1"/>
  <c r="U921" i="8" s="1"/>
  <c r="T921" i="8" s="1"/>
  <c r="S925" i="8"/>
  <c r="R925" i="8"/>
  <c r="V925" i="8"/>
  <c r="W925" i="8" s="1"/>
  <c r="U925" i="8" s="1"/>
  <c r="T925" i="8" s="1"/>
  <c r="S929" i="8"/>
  <c r="R929" i="8"/>
  <c r="V929" i="8"/>
  <c r="W929" i="8" s="1"/>
  <c r="U929" i="8" s="1"/>
  <c r="T929" i="8" s="1"/>
  <c r="S933" i="8"/>
  <c r="R933" i="8"/>
  <c r="V933" i="8"/>
  <c r="W933" i="8" s="1"/>
  <c r="U933" i="8" s="1"/>
  <c r="T933" i="8" s="1"/>
  <c r="S937" i="8"/>
  <c r="R937" i="8"/>
  <c r="V937" i="8"/>
  <c r="W937" i="8" s="1"/>
  <c r="U937" i="8" s="1"/>
  <c r="T937" i="8" s="1"/>
  <c r="S941" i="8"/>
  <c r="R941" i="8"/>
  <c r="V941" i="8"/>
  <c r="W941" i="8" s="1"/>
  <c r="U941" i="8" s="1"/>
  <c r="T941" i="8" s="1"/>
  <c r="S945" i="8"/>
  <c r="R945" i="8"/>
  <c r="V945" i="8"/>
  <c r="W945" i="8" s="1"/>
  <c r="U945" i="8" s="1"/>
  <c r="T945" i="8" s="1"/>
  <c r="S949" i="8"/>
  <c r="R949" i="8"/>
  <c r="V949" i="8"/>
  <c r="W949" i="8" s="1"/>
  <c r="U949" i="8" s="1"/>
  <c r="T949" i="8" s="1"/>
  <c r="S953" i="8"/>
  <c r="R953" i="8"/>
  <c r="V953" i="8"/>
  <c r="W953" i="8" s="1"/>
  <c r="U953" i="8" s="1"/>
  <c r="T953" i="8" s="1"/>
  <c r="S957" i="8"/>
  <c r="R957" i="8"/>
  <c r="V957" i="8"/>
  <c r="W957" i="8" s="1"/>
  <c r="U957" i="8" s="1"/>
  <c r="T957" i="8" s="1"/>
  <c r="S961" i="8"/>
  <c r="R961" i="8"/>
  <c r="V961" i="8"/>
  <c r="W961" i="8" s="1"/>
  <c r="U961" i="8" s="1"/>
  <c r="T961" i="8" s="1"/>
  <c r="S965" i="8"/>
  <c r="R965" i="8"/>
  <c r="V965" i="8"/>
  <c r="W965" i="8" s="1"/>
  <c r="U965" i="8" s="1"/>
  <c r="T965" i="8" s="1"/>
  <c r="S969" i="8"/>
  <c r="R969" i="8"/>
  <c r="V969" i="8"/>
  <c r="W969" i="8" s="1"/>
  <c r="U969" i="8" s="1"/>
  <c r="T969" i="8" s="1"/>
  <c r="S973" i="8"/>
  <c r="R973" i="8"/>
  <c r="V973" i="8"/>
  <c r="W973" i="8" s="1"/>
  <c r="U973" i="8" s="1"/>
  <c r="T973" i="8" s="1"/>
  <c r="S977" i="8"/>
  <c r="R977" i="8"/>
  <c r="V977" i="8"/>
  <c r="W977" i="8" s="1"/>
  <c r="U977" i="8" s="1"/>
  <c r="T977" i="8" s="1"/>
  <c r="S981" i="8"/>
  <c r="R981" i="8"/>
  <c r="V981" i="8"/>
  <c r="W981" i="8" s="1"/>
  <c r="U981" i="8" s="1"/>
  <c r="T981" i="8" s="1"/>
  <c r="S985" i="8"/>
  <c r="R985" i="8"/>
  <c r="V985" i="8"/>
  <c r="W985" i="8" s="1"/>
  <c r="U985" i="8" s="1"/>
  <c r="T985" i="8" s="1"/>
  <c r="S989" i="8"/>
  <c r="R989" i="8"/>
  <c r="V989" i="8"/>
  <c r="W989" i="8" s="1"/>
  <c r="U989" i="8" s="1"/>
  <c r="T989" i="8" s="1"/>
  <c r="S993" i="8"/>
  <c r="R993" i="8"/>
  <c r="V993" i="8"/>
  <c r="W993" i="8" s="1"/>
  <c r="U993" i="8" s="1"/>
  <c r="T993" i="8" s="1"/>
  <c r="S997" i="8"/>
  <c r="R997" i="8"/>
  <c r="V997" i="8"/>
  <c r="W997" i="8" s="1"/>
  <c r="U997" i="8" s="1"/>
  <c r="T997" i="8" s="1"/>
  <c r="S1001" i="8"/>
  <c r="R1001" i="8"/>
  <c r="V1001" i="8"/>
  <c r="W1001" i="8" s="1"/>
  <c r="U1001" i="8" s="1"/>
  <c r="T1001" i="8" s="1"/>
  <c r="S1005" i="8"/>
  <c r="R1005" i="8"/>
  <c r="V1005" i="8"/>
  <c r="W1005" i="8" s="1"/>
  <c r="U1005" i="8" s="1"/>
  <c r="T1005" i="8" s="1"/>
  <c r="S1009" i="8"/>
  <c r="R1009" i="8"/>
  <c r="V1009" i="8"/>
  <c r="W1009" i="8" s="1"/>
  <c r="U1009" i="8" s="1"/>
  <c r="T1009" i="8" s="1"/>
  <c r="S1013" i="8"/>
  <c r="R1013" i="8"/>
  <c r="V1013" i="8"/>
  <c r="W1013" i="8" s="1"/>
  <c r="U1013" i="8" s="1"/>
  <c r="T1013" i="8" s="1"/>
  <c r="S1017" i="8"/>
  <c r="R1017" i="8"/>
  <c r="V1017" i="8"/>
  <c r="W1017" i="8" s="1"/>
  <c r="U1017" i="8" s="1"/>
  <c r="T1017" i="8" s="1"/>
  <c r="S1021" i="8"/>
  <c r="R1021" i="8"/>
  <c r="V1021" i="8"/>
  <c r="W1021" i="8" s="1"/>
  <c r="U1021" i="8" s="1"/>
  <c r="T1021" i="8" s="1"/>
  <c r="S1025" i="8"/>
  <c r="R1025" i="8"/>
  <c r="V1025" i="8"/>
  <c r="W1025" i="8" s="1"/>
  <c r="U1025" i="8" s="1"/>
  <c r="T1025" i="8" s="1"/>
  <c r="S1029" i="8"/>
  <c r="R1029" i="8"/>
  <c r="V1029" i="8"/>
  <c r="W1029" i="8" s="1"/>
  <c r="U1029" i="8" s="1"/>
  <c r="T1029" i="8" s="1"/>
  <c r="S1033" i="8"/>
  <c r="R1033" i="8"/>
  <c r="V1033" i="8"/>
  <c r="W1033" i="8" s="1"/>
  <c r="U1033" i="8" s="1"/>
  <c r="T1033" i="8" s="1"/>
  <c r="S1037" i="8"/>
  <c r="R1037" i="8"/>
  <c r="V1037" i="8"/>
  <c r="W1037" i="8" s="1"/>
  <c r="U1037" i="8" s="1"/>
  <c r="T1037" i="8" s="1"/>
  <c r="S1041" i="8"/>
  <c r="R1041" i="8"/>
  <c r="V1041" i="8"/>
  <c r="W1041" i="8" s="1"/>
  <c r="U1041" i="8" s="1"/>
  <c r="T1041" i="8" s="1"/>
  <c r="S1045" i="8"/>
  <c r="R1045" i="8"/>
  <c r="V1045" i="8"/>
  <c r="W1045" i="8" s="1"/>
  <c r="U1045" i="8" s="1"/>
  <c r="T1045" i="8" s="1"/>
  <c r="S1049" i="8"/>
  <c r="R1049" i="8"/>
  <c r="V1049" i="8"/>
  <c r="W1049" i="8" s="1"/>
  <c r="U1049" i="8" s="1"/>
  <c r="T1049" i="8" s="1"/>
  <c r="S1053" i="8"/>
  <c r="R1053" i="8"/>
  <c r="V1053" i="8"/>
  <c r="W1053" i="8" s="1"/>
  <c r="U1053" i="8" s="1"/>
  <c r="T1053" i="8" s="1"/>
  <c r="S1057" i="8"/>
  <c r="R1057" i="8"/>
  <c r="V1057" i="8"/>
  <c r="W1057" i="8" s="1"/>
  <c r="U1057" i="8" s="1"/>
  <c r="T1057" i="8" s="1"/>
  <c r="S1061" i="8"/>
  <c r="R1061" i="8"/>
  <c r="V1061" i="8"/>
  <c r="W1061" i="8" s="1"/>
  <c r="U1061" i="8" s="1"/>
  <c r="T1061" i="8" s="1"/>
  <c r="S1065" i="8"/>
  <c r="R1065" i="8"/>
  <c r="V1065" i="8"/>
  <c r="W1065" i="8" s="1"/>
  <c r="U1065" i="8" s="1"/>
  <c r="T1065" i="8" s="1"/>
  <c r="S1069" i="8"/>
  <c r="R1069" i="8"/>
  <c r="V1069" i="8"/>
  <c r="W1069" i="8" s="1"/>
  <c r="U1069" i="8" s="1"/>
  <c r="T1069" i="8" s="1"/>
  <c r="S1073" i="8"/>
  <c r="R1073" i="8"/>
  <c r="V1073" i="8"/>
  <c r="W1073" i="8" s="1"/>
  <c r="U1073" i="8" s="1"/>
  <c r="T1073" i="8" s="1"/>
  <c r="S1077" i="8"/>
  <c r="R1077" i="8"/>
  <c r="V1077" i="8"/>
  <c r="W1077" i="8" s="1"/>
  <c r="U1077" i="8" s="1"/>
  <c r="T1077" i="8" s="1"/>
  <c r="S1081" i="8"/>
  <c r="R1081" i="8"/>
  <c r="V1081" i="8"/>
  <c r="W1081" i="8" s="1"/>
  <c r="U1081" i="8" s="1"/>
  <c r="T1081" i="8" s="1"/>
  <c r="S1085" i="8"/>
  <c r="R1085" i="8"/>
  <c r="V1085" i="8"/>
  <c r="W1085" i="8" s="1"/>
  <c r="U1085" i="8" s="1"/>
  <c r="T1085" i="8" s="1"/>
  <c r="S1089" i="8"/>
  <c r="R1089" i="8"/>
  <c r="V1089" i="8"/>
  <c r="W1089" i="8" s="1"/>
  <c r="U1089" i="8" s="1"/>
  <c r="T1089" i="8" s="1"/>
  <c r="S1093" i="8"/>
  <c r="R1093" i="8"/>
  <c r="V1093" i="8"/>
  <c r="W1093" i="8" s="1"/>
  <c r="U1093" i="8" s="1"/>
  <c r="T1093" i="8" s="1"/>
  <c r="S1097" i="8"/>
  <c r="R1097" i="8"/>
  <c r="V1097" i="8"/>
  <c r="W1097" i="8" s="1"/>
  <c r="U1097" i="8" s="1"/>
  <c r="T1097" i="8" s="1"/>
  <c r="S1101" i="8"/>
  <c r="R1101" i="8"/>
  <c r="V1101" i="8"/>
  <c r="W1101" i="8" s="1"/>
  <c r="U1101" i="8" s="1"/>
  <c r="T1101" i="8" s="1"/>
  <c r="S1105" i="8"/>
  <c r="R1105" i="8"/>
  <c r="V1105" i="8"/>
  <c r="W1105" i="8" s="1"/>
  <c r="U1105" i="8" s="1"/>
  <c r="T1105" i="8" s="1"/>
  <c r="S1109" i="8"/>
  <c r="R1109" i="8"/>
  <c r="V1109" i="8"/>
  <c r="W1109" i="8" s="1"/>
  <c r="U1109" i="8" s="1"/>
  <c r="T1109" i="8" s="1"/>
  <c r="S1113" i="8"/>
  <c r="R1113" i="8"/>
  <c r="V1113" i="8"/>
  <c r="W1113" i="8" s="1"/>
  <c r="U1113" i="8" s="1"/>
  <c r="T1113" i="8" s="1"/>
  <c r="S1117" i="8"/>
  <c r="R1117" i="8"/>
  <c r="V1117" i="8"/>
  <c r="W1117" i="8" s="1"/>
  <c r="U1117" i="8" s="1"/>
  <c r="T1117" i="8" s="1"/>
  <c r="S1121" i="8"/>
  <c r="R1121" i="8"/>
  <c r="V1121" i="8"/>
  <c r="W1121" i="8" s="1"/>
  <c r="U1121" i="8" s="1"/>
  <c r="T1121" i="8" s="1"/>
  <c r="S1125" i="8"/>
  <c r="R1125" i="8"/>
  <c r="V1125" i="8"/>
  <c r="W1125" i="8" s="1"/>
  <c r="U1125" i="8" s="1"/>
  <c r="T1125" i="8" s="1"/>
  <c r="S1129" i="8"/>
  <c r="R1129" i="8"/>
  <c r="V1129" i="8"/>
  <c r="W1129" i="8" s="1"/>
  <c r="U1129" i="8" s="1"/>
  <c r="T1129" i="8" s="1"/>
  <c r="S1133" i="8"/>
  <c r="R1133" i="8"/>
  <c r="V1133" i="8"/>
  <c r="W1133" i="8" s="1"/>
  <c r="U1133" i="8" s="1"/>
  <c r="T1133" i="8" s="1"/>
  <c r="S1137" i="8"/>
  <c r="R1137" i="8"/>
  <c r="V1137" i="8"/>
  <c r="W1137" i="8" s="1"/>
  <c r="U1137" i="8" s="1"/>
  <c r="T1137" i="8" s="1"/>
  <c r="S1141" i="8"/>
  <c r="R1141" i="8"/>
  <c r="V1141" i="8"/>
  <c r="W1141" i="8" s="1"/>
  <c r="U1141" i="8" s="1"/>
  <c r="T1141" i="8" s="1"/>
  <c r="S1145" i="8"/>
  <c r="R1145" i="8"/>
  <c r="V1145" i="8"/>
  <c r="W1145" i="8" s="1"/>
  <c r="U1145" i="8" s="1"/>
  <c r="T1145" i="8" s="1"/>
  <c r="S1149" i="8"/>
  <c r="R1149" i="8"/>
  <c r="V1149" i="8"/>
  <c r="W1149" i="8" s="1"/>
  <c r="U1149" i="8" s="1"/>
  <c r="T1149" i="8" s="1"/>
  <c r="S1153" i="8"/>
  <c r="R1153" i="8"/>
  <c r="V1153" i="8"/>
  <c r="W1153" i="8" s="1"/>
  <c r="U1153" i="8" s="1"/>
  <c r="T1153" i="8" s="1"/>
  <c r="S1157" i="8"/>
  <c r="R1157" i="8"/>
  <c r="V1157" i="8"/>
  <c r="W1157" i="8" s="1"/>
  <c r="U1157" i="8" s="1"/>
  <c r="T1157" i="8" s="1"/>
  <c r="S1161" i="8"/>
  <c r="R1161" i="8"/>
  <c r="V1161" i="8"/>
  <c r="W1161" i="8" s="1"/>
  <c r="U1161" i="8" s="1"/>
  <c r="T1161" i="8" s="1"/>
  <c r="S1165" i="8"/>
  <c r="R1165" i="8"/>
  <c r="V1165" i="8"/>
  <c r="W1165" i="8" s="1"/>
  <c r="U1165" i="8" s="1"/>
  <c r="T1165" i="8" s="1"/>
  <c r="S1169" i="8"/>
  <c r="R1169" i="8"/>
  <c r="V1169" i="8"/>
  <c r="W1169" i="8" s="1"/>
  <c r="U1169" i="8" s="1"/>
  <c r="T1169" i="8" s="1"/>
  <c r="S1173" i="8"/>
  <c r="R1173" i="8"/>
  <c r="V1173" i="8"/>
  <c r="W1173" i="8" s="1"/>
  <c r="U1173" i="8" s="1"/>
  <c r="T1173" i="8" s="1"/>
  <c r="S1177" i="8"/>
  <c r="R1177" i="8"/>
  <c r="V1177" i="8"/>
  <c r="W1177" i="8" s="1"/>
  <c r="U1177" i="8" s="1"/>
  <c r="T1177" i="8" s="1"/>
  <c r="S1181" i="8"/>
  <c r="R1181" i="8"/>
  <c r="V1181" i="8"/>
  <c r="W1181" i="8" s="1"/>
  <c r="U1181" i="8" s="1"/>
  <c r="T1181" i="8" s="1"/>
  <c r="S1185" i="8"/>
  <c r="R1185" i="8"/>
  <c r="V1185" i="8"/>
  <c r="W1185" i="8" s="1"/>
  <c r="U1185" i="8" s="1"/>
  <c r="T1185" i="8" s="1"/>
  <c r="S1189" i="8"/>
  <c r="R1189" i="8"/>
  <c r="V1189" i="8"/>
  <c r="W1189" i="8" s="1"/>
  <c r="U1189" i="8" s="1"/>
  <c r="T1189" i="8" s="1"/>
  <c r="S1193" i="8"/>
  <c r="R1193" i="8"/>
  <c r="V1193" i="8"/>
  <c r="W1193" i="8" s="1"/>
  <c r="U1193" i="8" s="1"/>
  <c r="T1193" i="8" s="1"/>
  <c r="S1197" i="8"/>
  <c r="R1197" i="8"/>
  <c r="V1197" i="8"/>
  <c r="W1197" i="8" s="1"/>
  <c r="U1197" i="8" s="1"/>
  <c r="T1197" i="8" s="1"/>
  <c r="S1201" i="8"/>
  <c r="R1201" i="8"/>
  <c r="V1201" i="8"/>
  <c r="W1201" i="8" s="1"/>
  <c r="U1201" i="8" s="1"/>
  <c r="T1201" i="8" s="1"/>
  <c r="S1205" i="8"/>
  <c r="R1205" i="8"/>
  <c r="V1205" i="8"/>
  <c r="W1205" i="8" s="1"/>
  <c r="U1205" i="8" s="1"/>
  <c r="T1205" i="8" s="1"/>
  <c r="S1209" i="8"/>
  <c r="R1209" i="8"/>
  <c r="V1209" i="8"/>
  <c r="W1209" i="8" s="1"/>
  <c r="U1209" i="8" s="1"/>
  <c r="T1209" i="8" s="1"/>
  <c r="S1213" i="8"/>
  <c r="R1213" i="8"/>
  <c r="V1213" i="8"/>
  <c r="W1213" i="8" s="1"/>
  <c r="U1213" i="8" s="1"/>
  <c r="T1213" i="8" s="1"/>
  <c r="S1217" i="8"/>
  <c r="R1217" i="8"/>
  <c r="V1217" i="8"/>
  <c r="W1217" i="8" s="1"/>
  <c r="U1217" i="8" s="1"/>
  <c r="T1217" i="8" s="1"/>
  <c r="S1221" i="8"/>
  <c r="R1221" i="8"/>
  <c r="V1221" i="8"/>
  <c r="W1221" i="8" s="1"/>
  <c r="U1221" i="8" s="1"/>
  <c r="T1221" i="8" s="1"/>
  <c r="S1225" i="8"/>
  <c r="R1225" i="8"/>
  <c r="V1225" i="8"/>
  <c r="W1225" i="8" s="1"/>
  <c r="U1225" i="8" s="1"/>
  <c r="T1225" i="8" s="1"/>
  <c r="S1229" i="8"/>
  <c r="R1229" i="8"/>
  <c r="V1229" i="8"/>
  <c r="W1229" i="8" s="1"/>
  <c r="U1229" i="8" s="1"/>
  <c r="T1229" i="8" s="1"/>
  <c r="S1233" i="8"/>
  <c r="R1233" i="8"/>
  <c r="V1233" i="8"/>
  <c r="W1233" i="8" s="1"/>
  <c r="U1233" i="8" s="1"/>
  <c r="T1233" i="8" s="1"/>
  <c r="S1237" i="8"/>
  <c r="R1237" i="8"/>
  <c r="V1237" i="8"/>
  <c r="W1237" i="8" s="1"/>
  <c r="U1237" i="8" s="1"/>
  <c r="T1237" i="8" s="1"/>
  <c r="S1241" i="8"/>
  <c r="R1241" i="8"/>
  <c r="V1241" i="8"/>
  <c r="W1241" i="8" s="1"/>
  <c r="U1241" i="8" s="1"/>
  <c r="T1241" i="8" s="1"/>
  <c r="S1245" i="8"/>
  <c r="R1245" i="8"/>
  <c r="V1245" i="8"/>
  <c r="W1245" i="8" s="1"/>
  <c r="U1245" i="8" s="1"/>
  <c r="T1245" i="8" s="1"/>
  <c r="S1249" i="8"/>
  <c r="R1249" i="8"/>
  <c r="V1249" i="8"/>
  <c r="W1249" i="8" s="1"/>
  <c r="U1249" i="8" s="1"/>
  <c r="T1249" i="8" s="1"/>
  <c r="S1253" i="8"/>
  <c r="R1253" i="8"/>
  <c r="V1253" i="8"/>
  <c r="W1253" i="8" s="1"/>
  <c r="U1253" i="8" s="1"/>
  <c r="T1253" i="8" s="1"/>
  <c r="S1257" i="8"/>
  <c r="R1257" i="8"/>
  <c r="V1257" i="8"/>
  <c r="W1257" i="8" s="1"/>
  <c r="U1257" i="8" s="1"/>
  <c r="T1257" i="8" s="1"/>
  <c r="S1261" i="8"/>
  <c r="R1261" i="8"/>
  <c r="V1261" i="8"/>
  <c r="W1261" i="8" s="1"/>
  <c r="U1261" i="8" s="1"/>
  <c r="T1261" i="8" s="1"/>
  <c r="S1265" i="8"/>
  <c r="R1265" i="8"/>
  <c r="V1265" i="8"/>
  <c r="W1265" i="8" s="1"/>
  <c r="U1265" i="8" s="1"/>
  <c r="T1265" i="8" s="1"/>
  <c r="S1269" i="8"/>
  <c r="R1269" i="8"/>
  <c r="V1269" i="8"/>
  <c r="W1269" i="8" s="1"/>
  <c r="U1269" i="8" s="1"/>
  <c r="T1269" i="8" s="1"/>
  <c r="S1273" i="8"/>
  <c r="R1273" i="8"/>
  <c r="V1273" i="8"/>
  <c r="W1273" i="8" s="1"/>
  <c r="U1273" i="8" s="1"/>
  <c r="T1273" i="8" s="1"/>
  <c r="S1277" i="8"/>
  <c r="R1277" i="8"/>
  <c r="V1277" i="8"/>
  <c r="W1277" i="8" s="1"/>
  <c r="U1277" i="8" s="1"/>
  <c r="T1277" i="8" s="1"/>
  <c r="S1281" i="8"/>
  <c r="R1281" i="8"/>
  <c r="V1281" i="8"/>
  <c r="W1281" i="8" s="1"/>
  <c r="U1281" i="8" s="1"/>
  <c r="T1281" i="8" s="1"/>
  <c r="S1285" i="8"/>
  <c r="R1285" i="8"/>
  <c r="V1285" i="8"/>
  <c r="W1285" i="8" s="1"/>
  <c r="U1285" i="8" s="1"/>
  <c r="T1285" i="8" s="1"/>
  <c r="S1289" i="8"/>
  <c r="R1289" i="8"/>
  <c r="V1289" i="8"/>
  <c r="W1289" i="8" s="1"/>
  <c r="U1289" i="8" s="1"/>
  <c r="T1289" i="8" s="1"/>
  <c r="S1293" i="8"/>
  <c r="R1293" i="8"/>
  <c r="V1293" i="8"/>
  <c r="W1293" i="8" s="1"/>
  <c r="U1293" i="8" s="1"/>
  <c r="T1293" i="8" s="1"/>
  <c r="S1297" i="8"/>
  <c r="R1297" i="8"/>
  <c r="V1297" i="8"/>
  <c r="W1297" i="8" s="1"/>
  <c r="U1297" i="8" s="1"/>
  <c r="T1297" i="8" s="1"/>
  <c r="S1301" i="8"/>
  <c r="R1301" i="8"/>
  <c r="V1301" i="8"/>
  <c r="W1301" i="8" s="1"/>
  <c r="U1301" i="8" s="1"/>
  <c r="T1301" i="8" s="1"/>
  <c r="S1305" i="8"/>
  <c r="R1305" i="8"/>
  <c r="V1305" i="8"/>
  <c r="W1305" i="8" s="1"/>
  <c r="U1305" i="8" s="1"/>
  <c r="T1305" i="8" s="1"/>
  <c r="S1309" i="8"/>
  <c r="R1309" i="8"/>
  <c r="V1309" i="8"/>
  <c r="W1309" i="8" s="1"/>
  <c r="U1309" i="8" s="1"/>
  <c r="T1309" i="8" s="1"/>
  <c r="S1313" i="8"/>
  <c r="R1313" i="8"/>
  <c r="V1313" i="8"/>
  <c r="W1313" i="8" s="1"/>
  <c r="U1313" i="8" s="1"/>
  <c r="T1313" i="8" s="1"/>
  <c r="S1317" i="8"/>
  <c r="R1317" i="8"/>
  <c r="V1317" i="8"/>
  <c r="W1317" i="8" s="1"/>
  <c r="U1317" i="8" s="1"/>
  <c r="T1317" i="8" s="1"/>
  <c r="S1321" i="8"/>
  <c r="R1321" i="8"/>
  <c r="V1321" i="8"/>
  <c r="W1321" i="8" s="1"/>
  <c r="U1321" i="8" s="1"/>
  <c r="T1321" i="8" s="1"/>
  <c r="S1325" i="8"/>
  <c r="R1325" i="8"/>
  <c r="V1325" i="8"/>
  <c r="W1325" i="8" s="1"/>
  <c r="U1325" i="8" s="1"/>
  <c r="T1325" i="8" s="1"/>
  <c r="S1329" i="8"/>
  <c r="R1329" i="8"/>
  <c r="V1329" i="8"/>
  <c r="W1329" i="8" s="1"/>
  <c r="U1329" i="8" s="1"/>
  <c r="T1329" i="8" s="1"/>
  <c r="R1333" i="8"/>
  <c r="S1333" i="8"/>
  <c r="V1333" i="8"/>
  <c r="W1333" i="8" s="1"/>
  <c r="U1333" i="8" s="1"/>
  <c r="T1333" i="8" s="1"/>
  <c r="R1337" i="8"/>
  <c r="S1337" i="8"/>
  <c r="V1337" i="8"/>
  <c r="W1337" i="8" s="1"/>
  <c r="U1337" i="8" s="1"/>
  <c r="T1337" i="8" s="1"/>
  <c r="R1341" i="8"/>
  <c r="S1341" i="8"/>
  <c r="V1341" i="8"/>
  <c r="W1341" i="8" s="1"/>
  <c r="U1341" i="8" s="1"/>
  <c r="T1341" i="8" s="1"/>
  <c r="R1345" i="8"/>
  <c r="S1345" i="8"/>
  <c r="V1345" i="8"/>
  <c r="W1345" i="8" s="1"/>
  <c r="U1345" i="8" s="1"/>
  <c r="T1345" i="8" s="1"/>
  <c r="R1349" i="8"/>
  <c r="S1349" i="8"/>
  <c r="V1349" i="8"/>
  <c r="W1349" i="8" s="1"/>
  <c r="U1349" i="8" s="1"/>
  <c r="T1349" i="8" s="1"/>
  <c r="R1353" i="8"/>
  <c r="S1353" i="8"/>
  <c r="V1353" i="8"/>
  <c r="W1353" i="8" s="1"/>
  <c r="U1353" i="8" s="1"/>
  <c r="T1353" i="8" s="1"/>
  <c r="R1357" i="8"/>
  <c r="S1357" i="8"/>
  <c r="V1357" i="8"/>
  <c r="W1357" i="8" s="1"/>
  <c r="U1357" i="8" s="1"/>
  <c r="T1357" i="8" s="1"/>
  <c r="R1361" i="8"/>
  <c r="S1361" i="8"/>
  <c r="V1361" i="8"/>
  <c r="W1361" i="8" s="1"/>
  <c r="U1361" i="8" s="1"/>
  <c r="T1361" i="8" s="1"/>
  <c r="R1365" i="8"/>
  <c r="S1365" i="8"/>
  <c r="V1365" i="8"/>
  <c r="W1365" i="8" s="1"/>
  <c r="U1365" i="8" s="1"/>
  <c r="T1365" i="8" s="1"/>
  <c r="R1369" i="8"/>
  <c r="S1369" i="8"/>
  <c r="V1369" i="8"/>
  <c r="W1369" i="8" s="1"/>
  <c r="U1369" i="8" s="1"/>
  <c r="T1369" i="8" s="1"/>
  <c r="R1373" i="8"/>
  <c r="S1373" i="8"/>
  <c r="V1373" i="8"/>
  <c r="W1373" i="8" s="1"/>
  <c r="U1373" i="8" s="1"/>
  <c r="T1373" i="8" s="1"/>
  <c r="R1377" i="8"/>
  <c r="S1377" i="8"/>
  <c r="V1377" i="8"/>
  <c r="W1377" i="8" s="1"/>
  <c r="U1377" i="8" s="1"/>
  <c r="T1377" i="8" s="1"/>
  <c r="R1381" i="8"/>
  <c r="S1381" i="8"/>
  <c r="V1381" i="8"/>
  <c r="W1381" i="8" s="1"/>
  <c r="U1381" i="8" s="1"/>
  <c r="T1381" i="8" s="1"/>
  <c r="R1385" i="8"/>
  <c r="S1385" i="8"/>
  <c r="V1385" i="8"/>
  <c r="W1385" i="8" s="1"/>
  <c r="U1385" i="8" s="1"/>
  <c r="T1385" i="8" s="1"/>
  <c r="R1389" i="8"/>
  <c r="S1389" i="8"/>
  <c r="V1389" i="8"/>
  <c r="W1389" i="8" s="1"/>
  <c r="U1389" i="8" s="1"/>
  <c r="T1389" i="8" s="1"/>
  <c r="R1393" i="8"/>
  <c r="S1393" i="8"/>
  <c r="V1393" i="8"/>
  <c r="W1393" i="8" s="1"/>
  <c r="U1393" i="8" s="1"/>
  <c r="T1393" i="8" s="1"/>
  <c r="R1397" i="8"/>
  <c r="S1397" i="8"/>
  <c r="V1397" i="8"/>
  <c r="W1397" i="8" s="1"/>
  <c r="U1397" i="8" s="1"/>
  <c r="T1397" i="8" s="1"/>
  <c r="R1401" i="8"/>
  <c r="S1401" i="8"/>
  <c r="V1401" i="8"/>
  <c r="W1401" i="8" s="1"/>
  <c r="U1401" i="8" s="1"/>
  <c r="T1401" i="8" s="1"/>
  <c r="R1405" i="8"/>
  <c r="S1405" i="8"/>
  <c r="V1405" i="8"/>
  <c r="W1405" i="8" s="1"/>
  <c r="U1405" i="8" s="1"/>
  <c r="T1405" i="8" s="1"/>
  <c r="R1409" i="8"/>
  <c r="S1409" i="8"/>
  <c r="V1409" i="8"/>
  <c r="W1409" i="8" s="1"/>
  <c r="U1409" i="8" s="1"/>
  <c r="T1409" i="8" s="1"/>
  <c r="R1413" i="8"/>
  <c r="S1413" i="8"/>
  <c r="V1413" i="8"/>
  <c r="W1413" i="8" s="1"/>
  <c r="U1413" i="8" s="1"/>
  <c r="T1413" i="8" s="1"/>
  <c r="R1417" i="8"/>
  <c r="S1417" i="8"/>
  <c r="V1417" i="8"/>
  <c r="W1417" i="8" s="1"/>
  <c r="U1417" i="8" s="1"/>
  <c r="T1417" i="8" s="1"/>
  <c r="R1421" i="8"/>
  <c r="S1421" i="8"/>
  <c r="V1421" i="8"/>
  <c r="W1421" i="8" s="1"/>
  <c r="U1421" i="8" s="1"/>
  <c r="T1421" i="8" s="1"/>
  <c r="R1425" i="8"/>
  <c r="S1425" i="8"/>
  <c r="V1425" i="8"/>
  <c r="W1425" i="8" s="1"/>
  <c r="U1425" i="8" s="1"/>
  <c r="T1425" i="8" s="1"/>
  <c r="R1429" i="8"/>
  <c r="S1429" i="8"/>
  <c r="V1429" i="8"/>
  <c r="W1429" i="8" s="1"/>
  <c r="U1429" i="8" s="1"/>
  <c r="T1429" i="8" s="1"/>
  <c r="R1433" i="8"/>
  <c r="S1433" i="8"/>
  <c r="V1433" i="8"/>
  <c r="W1433" i="8" s="1"/>
  <c r="U1433" i="8" s="1"/>
  <c r="T1433" i="8" s="1"/>
  <c r="R1437" i="8"/>
  <c r="S1437" i="8"/>
  <c r="V1437" i="8"/>
  <c r="W1437" i="8" s="1"/>
  <c r="U1437" i="8" s="1"/>
  <c r="T1437" i="8" s="1"/>
  <c r="R1441" i="8"/>
  <c r="S1441" i="8"/>
  <c r="V1441" i="8"/>
  <c r="W1441" i="8" s="1"/>
  <c r="U1441" i="8" s="1"/>
  <c r="T1441" i="8" s="1"/>
  <c r="R1445" i="8"/>
  <c r="S1445" i="8"/>
  <c r="V1445" i="8"/>
  <c r="W1445" i="8" s="1"/>
  <c r="U1445" i="8" s="1"/>
  <c r="T1445" i="8" s="1"/>
  <c r="R1449" i="8"/>
  <c r="S1449" i="8"/>
  <c r="V1449" i="8"/>
  <c r="W1449" i="8" s="1"/>
  <c r="U1449" i="8" s="1"/>
  <c r="T1449" i="8" s="1"/>
  <c r="R1453" i="8"/>
  <c r="S1453" i="8"/>
  <c r="V1453" i="8"/>
  <c r="W1453" i="8" s="1"/>
  <c r="U1453" i="8" s="1"/>
  <c r="T1453" i="8" s="1"/>
  <c r="R1457" i="8"/>
  <c r="S1457" i="8"/>
  <c r="V1457" i="8"/>
  <c r="W1457" i="8" s="1"/>
  <c r="U1457" i="8" s="1"/>
  <c r="T1457" i="8" s="1"/>
  <c r="R1461" i="8"/>
  <c r="S1461" i="8"/>
  <c r="V1461" i="8"/>
  <c r="W1461" i="8" s="1"/>
  <c r="U1461" i="8" s="1"/>
  <c r="T1461" i="8" s="1"/>
  <c r="R1465" i="8"/>
  <c r="S1465" i="8"/>
  <c r="V1465" i="8"/>
  <c r="W1465" i="8" s="1"/>
  <c r="U1465" i="8" s="1"/>
  <c r="T1465" i="8" s="1"/>
  <c r="R1469" i="8"/>
  <c r="S1469" i="8"/>
  <c r="V1469" i="8"/>
  <c r="W1469" i="8" s="1"/>
  <c r="U1469" i="8" s="1"/>
  <c r="T1469" i="8" s="1"/>
  <c r="R1473" i="8"/>
  <c r="S1473" i="8"/>
  <c r="V1473" i="8"/>
  <c r="W1473" i="8" s="1"/>
  <c r="U1473" i="8" s="1"/>
  <c r="T1473" i="8" s="1"/>
  <c r="R1477" i="8"/>
  <c r="S1477" i="8"/>
  <c r="V1477" i="8"/>
  <c r="W1477" i="8" s="1"/>
  <c r="U1477" i="8" s="1"/>
  <c r="T1477" i="8" s="1"/>
  <c r="R1481" i="8"/>
  <c r="S1481" i="8"/>
  <c r="V1481" i="8"/>
  <c r="W1481" i="8" s="1"/>
  <c r="U1481" i="8" s="1"/>
  <c r="T1481" i="8" s="1"/>
  <c r="R1485" i="8"/>
  <c r="S1485" i="8"/>
  <c r="V1485" i="8"/>
  <c r="W1485" i="8" s="1"/>
  <c r="U1485" i="8" s="1"/>
  <c r="T1485" i="8" s="1"/>
  <c r="R1489" i="8"/>
  <c r="S1489" i="8"/>
  <c r="V1489" i="8"/>
  <c r="W1489" i="8" s="1"/>
  <c r="U1489" i="8" s="1"/>
  <c r="T1489" i="8" s="1"/>
  <c r="R1493" i="8"/>
  <c r="S1493" i="8"/>
  <c r="V1493" i="8"/>
  <c r="W1493" i="8" s="1"/>
  <c r="U1493" i="8" s="1"/>
  <c r="T1493" i="8" s="1"/>
  <c r="R1497" i="8"/>
  <c r="S1497" i="8"/>
  <c r="V1497" i="8"/>
  <c r="W1497" i="8" s="1"/>
  <c r="U1497" i="8" s="1"/>
  <c r="T1497" i="8" s="1"/>
  <c r="R1501" i="8"/>
  <c r="S1501" i="8"/>
  <c r="V1501" i="8"/>
  <c r="W1501" i="8" s="1"/>
  <c r="U1501" i="8" s="1"/>
  <c r="T1501" i="8" s="1"/>
  <c r="R1505" i="8"/>
  <c r="S1505" i="8"/>
  <c r="V1505" i="8"/>
  <c r="W1505" i="8" s="1"/>
  <c r="U1505" i="8" s="1"/>
  <c r="T1505" i="8" s="1"/>
  <c r="R1509" i="8"/>
  <c r="S1509" i="8"/>
  <c r="V1509" i="8"/>
  <c r="W1509" i="8" s="1"/>
  <c r="U1509" i="8" s="1"/>
  <c r="T1509" i="8" s="1"/>
  <c r="R1513" i="8"/>
  <c r="S1513" i="8"/>
  <c r="V1513" i="8"/>
  <c r="W1513" i="8" s="1"/>
  <c r="U1513" i="8" s="1"/>
  <c r="T1513" i="8" s="1"/>
  <c r="R1517" i="8"/>
  <c r="S1517" i="8"/>
  <c r="V1517" i="8"/>
  <c r="W1517" i="8" s="1"/>
  <c r="U1517" i="8" s="1"/>
  <c r="T1517" i="8" s="1"/>
  <c r="R1521" i="8"/>
  <c r="S1521" i="8"/>
  <c r="V1521" i="8"/>
  <c r="W1521" i="8" s="1"/>
  <c r="U1521" i="8" s="1"/>
  <c r="T1521" i="8" s="1"/>
  <c r="R1525" i="8"/>
  <c r="S1525" i="8"/>
  <c r="V1525" i="8"/>
  <c r="W1525" i="8" s="1"/>
  <c r="U1525" i="8" s="1"/>
  <c r="T1525" i="8" s="1"/>
  <c r="R1529" i="8"/>
  <c r="S1529" i="8"/>
  <c r="V1529" i="8"/>
  <c r="W1529" i="8" s="1"/>
  <c r="U1529" i="8" s="1"/>
  <c r="T1529" i="8" s="1"/>
  <c r="R1533" i="8"/>
  <c r="S1533" i="8"/>
  <c r="V1533" i="8"/>
  <c r="W1533" i="8" s="1"/>
  <c r="U1533" i="8" s="1"/>
  <c r="T1533" i="8" s="1"/>
  <c r="R1537" i="8"/>
  <c r="S1537" i="8"/>
  <c r="V1537" i="8"/>
  <c r="W1537" i="8" s="1"/>
  <c r="U1537" i="8" s="1"/>
  <c r="T1537" i="8" s="1"/>
  <c r="R1541" i="8"/>
  <c r="S1541" i="8"/>
  <c r="V1541" i="8"/>
  <c r="W1541" i="8" s="1"/>
  <c r="U1541" i="8" s="1"/>
  <c r="T1541" i="8" s="1"/>
  <c r="R1545" i="8"/>
  <c r="S1545" i="8"/>
  <c r="V1545" i="8"/>
  <c r="W1545" i="8" s="1"/>
  <c r="U1545" i="8" s="1"/>
  <c r="T1545" i="8" s="1"/>
  <c r="R1549" i="8"/>
  <c r="S1549" i="8"/>
  <c r="V1549" i="8"/>
  <c r="W1549" i="8" s="1"/>
  <c r="U1549" i="8" s="1"/>
  <c r="T1549" i="8" s="1"/>
  <c r="R1553" i="8"/>
  <c r="S1553" i="8"/>
  <c r="V1553" i="8"/>
  <c r="W1553" i="8" s="1"/>
  <c r="U1553" i="8" s="1"/>
  <c r="T1553" i="8" s="1"/>
  <c r="R1557" i="8"/>
  <c r="S1557" i="8"/>
  <c r="V1557" i="8"/>
  <c r="W1557" i="8" s="1"/>
  <c r="U1557" i="8" s="1"/>
  <c r="T1557" i="8" s="1"/>
  <c r="R1561" i="8"/>
  <c r="S1561" i="8"/>
  <c r="V1561" i="8"/>
  <c r="W1561" i="8" s="1"/>
  <c r="U1561" i="8" s="1"/>
  <c r="T1561" i="8" s="1"/>
  <c r="R1565" i="8"/>
  <c r="S1565" i="8"/>
  <c r="V1565" i="8"/>
  <c r="W1565" i="8" s="1"/>
  <c r="U1565" i="8" s="1"/>
  <c r="T1565" i="8" s="1"/>
  <c r="R1569" i="8"/>
  <c r="S1569" i="8"/>
  <c r="V1569" i="8"/>
  <c r="W1569" i="8" s="1"/>
  <c r="U1569" i="8" s="1"/>
  <c r="T1569" i="8" s="1"/>
  <c r="R1573" i="8"/>
  <c r="S1573" i="8"/>
  <c r="V1573" i="8"/>
  <c r="W1573" i="8" s="1"/>
  <c r="U1573" i="8" s="1"/>
  <c r="T1573" i="8" s="1"/>
  <c r="R1577" i="8"/>
  <c r="S1577" i="8"/>
  <c r="V1577" i="8"/>
  <c r="W1577" i="8" s="1"/>
  <c r="U1577" i="8" s="1"/>
  <c r="T1577" i="8" s="1"/>
  <c r="R1581" i="8"/>
  <c r="S1581" i="8"/>
  <c r="V1581" i="8"/>
  <c r="W1581" i="8" s="1"/>
  <c r="U1581" i="8" s="1"/>
  <c r="T1581" i="8" s="1"/>
  <c r="R1585" i="8"/>
  <c r="S1585" i="8"/>
  <c r="V1585" i="8"/>
  <c r="W1585" i="8" s="1"/>
  <c r="U1585" i="8" s="1"/>
  <c r="T1585" i="8" s="1"/>
  <c r="R1589" i="8"/>
  <c r="S1589" i="8"/>
  <c r="V1589" i="8"/>
  <c r="W1589" i="8" s="1"/>
  <c r="U1589" i="8" s="1"/>
  <c r="T1589" i="8" s="1"/>
  <c r="R1593" i="8"/>
  <c r="S1593" i="8"/>
  <c r="V1593" i="8"/>
  <c r="W1593" i="8" s="1"/>
  <c r="U1593" i="8" s="1"/>
  <c r="T1593" i="8" s="1"/>
  <c r="R1597" i="8"/>
  <c r="S1597" i="8"/>
  <c r="V1597" i="8"/>
  <c r="W1597" i="8" s="1"/>
  <c r="U1597" i="8" s="1"/>
  <c r="T1597" i="8" s="1"/>
  <c r="R1601" i="8"/>
  <c r="S1601" i="8"/>
  <c r="V1601" i="8"/>
  <c r="W1601" i="8" s="1"/>
  <c r="U1601" i="8" s="1"/>
  <c r="T1601" i="8" s="1"/>
  <c r="R1605" i="8"/>
  <c r="S1605" i="8"/>
  <c r="V1605" i="8"/>
  <c r="W1605" i="8" s="1"/>
  <c r="U1605" i="8" s="1"/>
  <c r="T1605" i="8" s="1"/>
  <c r="R1609" i="8"/>
  <c r="S1609" i="8"/>
  <c r="V1609" i="8"/>
  <c r="W1609" i="8" s="1"/>
  <c r="U1609" i="8" s="1"/>
  <c r="T1609" i="8" s="1"/>
  <c r="R1613" i="8"/>
  <c r="S1613" i="8"/>
  <c r="V1613" i="8"/>
  <c r="W1613" i="8" s="1"/>
  <c r="U1613" i="8" s="1"/>
  <c r="T1613" i="8" s="1"/>
  <c r="R1617" i="8"/>
  <c r="S1617" i="8"/>
  <c r="V1617" i="8"/>
  <c r="W1617" i="8" s="1"/>
  <c r="U1617" i="8" s="1"/>
  <c r="T1617" i="8" s="1"/>
  <c r="R1621" i="8"/>
  <c r="S1621" i="8"/>
  <c r="V1621" i="8"/>
  <c r="W1621" i="8" s="1"/>
  <c r="U1621" i="8" s="1"/>
  <c r="T1621" i="8" s="1"/>
  <c r="R1625" i="8"/>
  <c r="S1625" i="8"/>
  <c r="V1625" i="8"/>
  <c r="W1625" i="8" s="1"/>
  <c r="U1625" i="8" s="1"/>
  <c r="T1625" i="8" s="1"/>
  <c r="R1629" i="8"/>
  <c r="S1629" i="8"/>
  <c r="V1629" i="8"/>
  <c r="W1629" i="8" s="1"/>
  <c r="U1629" i="8" s="1"/>
  <c r="T1629" i="8" s="1"/>
  <c r="R1633" i="8"/>
  <c r="S1633" i="8"/>
  <c r="V1633" i="8"/>
  <c r="W1633" i="8" s="1"/>
  <c r="U1633" i="8" s="1"/>
  <c r="T1633" i="8" s="1"/>
  <c r="R1637" i="8"/>
  <c r="S1637" i="8"/>
  <c r="V1637" i="8"/>
  <c r="W1637" i="8" s="1"/>
  <c r="U1637" i="8" s="1"/>
  <c r="T1637" i="8" s="1"/>
  <c r="R1641" i="8"/>
  <c r="S1641" i="8"/>
  <c r="V1641" i="8"/>
  <c r="W1641" i="8" s="1"/>
  <c r="U1641" i="8" s="1"/>
  <c r="T1641" i="8" s="1"/>
  <c r="R1645" i="8"/>
  <c r="S1645" i="8"/>
  <c r="V1645" i="8"/>
  <c r="W1645" i="8" s="1"/>
  <c r="U1645" i="8" s="1"/>
  <c r="T1645" i="8" s="1"/>
  <c r="R1649" i="8"/>
  <c r="S1649" i="8"/>
  <c r="V1649" i="8"/>
  <c r="W1649" i="8" s="1"/>
  <c r="U1649" i="8" s="1"/>
  <c r="T1649" i="8" s="1"/>
  <c r="R1653" i="8"/>
  <c r="S1653" i="8"/>
  <c r="V1653" i="8"/>
  <c r="W1653" i="8" s="1"/>
  <c r="U1653" i="8" s="1"/>
  <c r="T1653" i="8" s="1"/>
  <c r="R1657" i="8"/>
  <c r="S1657" i="8"/>
  <c r="V1657" i="8"/>
  <c r="W1657" i="8" s="1"/>
  <c r="U1657" i="8" s="1"/>
  <c r="T1657" i="8" s="1"/>
  <c r="R1661" i="8"/>
  <c r="S1661" i="8"/>
  <c r="V1661" i="8"/>
  <c r="W1661" i="8" s="1"/>
  <c r="U1661" i="8" s="1"/>
  <c r="T1661" i="8" s="1"/>
  <c r="R1665" i="8"/>
  <c r="S1665" i="8"/>
  <c r="V1665" i="8"/>
  <c r="W1665" i="8" s="1"/>
  <c r="U1665" i="8" s="1"/>
  <c r="T1665" i="8" s="1"/>
  <c r="R1669" i="8"/>
  <c r="S1669" i="8"/>
  <c r="V1669" i="8"/>
  <c r="W1669" i="8" s="1"/>
  <c r="U1669" i="8" s="1"/>
  <c r="T1669" i="8" s="1"/>
  <c r="R1673" i="8"/>
  <c r="S1673" i="8"/>
  <c r="V1673" i="8"/>
  <c r="W1673" i="8" s="1"/>
  <c r="U1673" i="8" s="1"/>
  <c r="T1673" i="8" s="1"/>
  <c r="R1677" i="8"/>
  <c r="S1677" i="8"/>
  <c r="V1677" i="8"/>
  <c r="W1677" i="8" s="1"/>
  <c r="U1677" i="8" s="1"/>
  <c r="T1677" i="8" s="1"/>
  <c r="R1681" i="8"/>
  <c r="S1681" i="8"/>
  <c r="V1681" i="8"/>
  <c r="W1681" i="8" s="1"/>
  <c r="U1681" i="8" s="1"/>
  <c r="T1681" i="8" s="1"/>
  <c r="R1685" i="8"/>
  <c r="S1685" i="8"/>
  <c r="V1685" i="8"/>
  <c r="W1685" i="8" s="1"/>
  <c r="U1685" i="8" s="1"/>
  <c r="T1685" i="8" s="1"/>
  <c r="R1689" i="8"/>
  <c r="S1689" i="8"/>
  <c r="V1689" i="8"/>
  <c r="W1689" i="8" s="1"/>
  <c r="U1689" i="8" s="1"/>
  <c r="T1689" i="8" s="1"/>
  <c r="R1693" i="8"/>
  <c r="S1693" i="8"/>
  <c r="V1693" i="8"/>
  <c r="W1693" i="8" s="1"/>
  <c r="U1693" i="8" s="1"/>
  <c r="T1693" i="8" s="1"/>
  <c r="R1697" i="8"/>
  <c r="S1697" i="8"/>
  <c r="V1697" i="8"/>
  <c r="W1697" i="8" s="1"/>
  <c r="U1697" i="8" s="1"/>
  <c r="T1697" i="8" s="1"/>
  <c r="R1701" i="8"/>
  <c r="S1701" i="8"/>
  <c r="V1701" i="8"/>
  <c r="W1701" i="8" s="1"/>
  <c r="U1701" i="8" s="1"/>
  <c r="T1701" i="8" s="1"/>
  <c r="R1705" i="8"/>
  <c r="S1705" i="8"/>
  <c r="V1705" i="8"/>
  <c r="W1705" i="8" s="1"/>
  <c r="U1705" i="8" s="1"/>
  <c r="T1705" i="8" s="1"/>
  <c r="R1709" i="8"/>
  <c r="S1709" i="8"/>
  <c r="V1709" i="8"/>
  <c r="W1709" i="8" s="1"/>
  <c r="U1709" i="8" s="1"/>
  <c r="T1709" i="8" s="1"/>
  <c r="R1713" i="8"/>
  <c r="S1713" i="8"/>
  <c r="V1713" i="8"/>
  <c r="W1713" i="8" s="1"/>
  <c r="U1713" i="8" s="1"/>
  <c r="T1713" i="8" s="1"/>
  <c r="R1717" i="8"/>
  <c r="S1717" i="8"/>
  <c r="V1717" i="8"/>
  <c r="W1717" i="8" s="1"/>
  <c r="U1717" i="8" s="1"/>
  <c r="T1717" i="8" s="1"/>
  <c r="R1721" i="8"/>
  <c r="S1721" i="8"/>
  <c r="V1721" i="8"/>
  <c r="W1721" i="8" s="1"/>
  <c r="U1721" i="8" s="1"/>
  <c r="T1721" i="8" s="1"/>
  <c r="R1725" i="8"/>
  <c r="S1725" i="8"/>
  <c r="V1725" i="8"/>
  <c r="W1725" i="8" s="1"/>
  <c r="U1725" i="8" s="1"/>
  <c r="T1725" i="8" s="1"/>
  <c r="R1729" i="8"/>
  <c r="S1729" i="8"/>
  <c r="V1729" i="8"/>
  <c r="W1729" i="8" s="1"/>
  <c r="U1729" i="8" s="1"/>
  <c r="T1729" i="8" s="1"/>
  <c r="R1733" i="8"/>
  <c r="S1733" i="8"/>
  <c r="V1733" i="8"/>
  <c r="W1733" i="8" s="1"/>
  <c r="U1733" i="8" s="1"/>
  <c r="T1733" i="8" s="1"/>
  <c r="R1737" i="8"/>
  <c r="S1737" i="8"/>
  <c r="V1737" i="8"/>
  <c r="W1737" i="8" s="1"/>
  <c r="U1737" i="8" s="1"/>
  <c r="T1737" i="8" s="1"/>
  <c r="R1741" i="8"/>
  <c r="S1741" i="8"/>
  <c r="V1741" i="8"/>
  <c r="W1741" i="8" s="1"/>
  <c r="U1741" i="8" s="1"/>
  <c r="T1741" i="8" s="1"/>
  <c r="R1745" i="8"/>
  <c r="S1745" i="8"/>
  <c r="V1745" i="8"/>
  <c r="W1745" i="8" s="1"/>
  <c r="U1745" i="8" s="1"/>
  <c r="T1745" i="8" s="1"/>
  <c r="R1749" i="8"/>
  <c r="S1749" i="8"/>
  <c r="V1749" i="8"/>
  <c r="W1749" i="8" s="1"/>
  <c r="U1749" i="8" s="1"/>
  <c r="T1749" i="8" s="1"/>
  <c r="R1753" i="8"/>
  <c r="S1753" i="8"/>
  <c r="V1753" i="8"/>
  <c r="W1753" i="8" s="1"/>
  <c r="U1753" i="8" s="1"/>
  <c r="T1753" i="8" s="1"/>
  <c r="R1757" i="8"/>
  <c r="S1757" i="8"/>
  <c r="V1757" i="8"/>
  <c r="W1757" i="8" s="1"/>
  <c r="U1757" i="8" s="1"/>
  <c r="T1757" i="8" s="1"/>
  <c r="R1761" i="8"/>
  <c r="S1761" i="8"/>
  <c r="V1761" i="8"/>
  <c r="W1761" i="8" s="1"/>
  <c r="U1761" i="8" s="1"/>
  <c r="T1761" i="8" s="1"/>
  <c r="R1765" i="8"/>
  <c r="S1765" i="8"/>
  <c r="V1765" i="8"/>
  <c r="W1765" i="8" s="1"/>
  <c r="U1765" i="8" s="1"/>
  <c r="T1765" i="8" s="1"/>
  <c r="R1769" i="8"/>
  <c r="S1769" i="8"/>
  <c r="V1769" i="8"/>
  <c r="W1769" i="8" s="1"/>
  <c r="U1769" i="8" s="1"/>
  <c r="T1769" i="8" s="1"/>
  <c r="R1773" i="8"/>
  <c r="S1773" i="8"/>
  <c r="V1773" i="8"/>
  <c r="W1773" i="8" s="1"/>
  <c r="U1773" i="8" s="1"/>
  <c r="T1773" i="8" s="1"/>
  <c r="R1777" i="8"/>
  <c r="S1777" i="8"/>
  <c r="V1777" i="8"/>
  <c r="W1777" i="8" s="1"/>
  <c r="U1777" i="8" s="1"/>
  <c r="T1777" i="8" s="1"/>
  <c r="R1781" i="8"/>
  <c r="S1781" i="8"/>
  <c r="V1781" i="8"/>
  <c r="W1781" i="8" s="1"/>
  <c r="U1781" i="8" s="1"/>
  <c r="T1781" i="8" s="1"/>
  <c r="R1785" i="8"/>
  <c r="S1785" i="8"/>
  <c r="V1785" i="8"/>
  <c r="W1785" i="8" s="1"/>
  <c r="U1785" i="8" s="1"/>
  <c r="T1785" i="8" s="1"/>
  <c r="R1789" i="8"/>
  <c r="S1789" i="8"/>
  <c r="V1789" i="8"/>
  <c r="W1789" i="8" s="1"/>
  <c r="U1789" i="8" s="1"/>
  <c r="T1789" i="8" s="1"/>
  <c r="R1793" i="8"/>
  <c r="S1793" i="8"/>
  <c r="V1793" i="8"/>
  <c r="W1793" i="8" s="1"/>
  <c r="U1793" i="8" s="1"/>
  <c r="T1793" i="8" s="1"/>
  <c r="R1797" i="8"/>
  <c r="S1797" i="8"/>
  <c r="V1797" i="8"/>
  <c r="W1797" i="8" s="1"/>
  <c r="U1797" i="8" s="1"/>
  <c r="T1797" i="8" s="1"/>
  <c r="R1801" i="8"/>
  <c r="S1801" i="8"/>
  <c r="V1801" i="8"/>
  <c r="W1801" i="8" s="1"/>
  <c r="U1801" i="8" s="1"/>
  <c r="T1801" i="8" s="1"/>
  <c r="R1805" i="8"/>
  <c r="S1805" i="8"/>
  <c r="V1805" i="8"/>
  <c r="W1805" i="8" s="1"/>
  <c r="U1805" i="8" s="1"/>
  <c r="T1805" i="8" s="1"/>
  <c r="R1809" i="8"/>
  <c r="S1809" i="8"/>
  <c r="V1809" i="8"/>
  <c r="W1809" i="8" s="1"/>
  <c r="U1809" i="8" s="1"/>
  <c r="T1809" i="8" s="1"/>
  <c r="R1813" i="8"/>
  <c r="S1813" i="8"/>
  <c r="V1813" i="8"/>
  <c r="W1813" i="8" s="1"/>
  <c r="U1813" i="8" s="1"/>
  <c r="T1813" i="8" s="1"/>
  <c r="R1817" i="8"/>
  <c r="S1817" i="8"/>
  <c r="V1817" i="8"/>
  <c r="W1817" i="8" s="1"/>
  <c r="U1817" i="8" s="1"/>
  <c r="T1817" i="8" s="1"/>
  <c r="R1821" i="8"/>
  <c r="S1821" i="8"/>
  <c r="V1821" i="8"/>
  <c r="W1821" i="8" s="1"/>
  <c r="U1821" i="8" s="1"/>
  <c r="T1821" i="8" s="1"/>
  <c r="R1825" i="8"/>
  <c r="S1825" i="8"/>
  <c r="V1825" i="8"/>
  <c r="W1825" i="8" s="1"/>
  <c r="U1825" i="8" s="1"/>
  <c r="T1825" i="8" s="1"/>
  <c r="R1829" i="8"/>
  <c r="S1829" i="8"/>
  <c r="V1829" i="8"/>
  <c r="W1829" i="8" s="1"/>
  <c r="U1829" i="8" s="1"/>
  <c r="T1829" i="8" s="1"/>
  <c r="R1833" i="8"/>
  <c r="S1833" i="8"/>
  <c r="V1833" i="8"/>
  <c r="W1833" i="8" s="1"/>
  <c r="U1833" i="8" s="1"/>
  <c r="T1833" i="8" s="1"/>
  <c r="R1837" i="8"/>
  <c r="S1837" i="8"/>
  <c r="V1837" i="8"/>
  <c r="W1837" i="8" s="1"/>
  <c r="U1837" i="8" s="1"/>
  <c r="T1837" i="8" s="1"/>
  <c r="R1841" i="8"/>
  <c r="S1841" i="8"/>
  <c r="V1841" i="8"/>
  <c r="W1841" i="8" s="1"/>
  <c r="U1841" i="8" s="1"/>
  <c r="T1841" i="8" s="1"/>
  <c r="R1845" i="8"/>
  <c r="S1845" i="8"/>
  <c r="V1845" i="8"/>
  <c r="W1845" i="8" s="1"/>
  <c r="U1845" i="8" s="1"/>
  <c r="T1845" i="8" s="1"/>
  <c r="R1849" i="8"/>
  <c r="S1849" i="8"/>
  <c r="V1849" i="8"/>
  <c r="W1849" i="8" s="1"/>
  <c r="U1849" i="8" s="1"/>
  <c r="T1849" i="8" s="1"/>
  <c r="R1853" i="8"/>
  <c r="S1853" i="8"/>
  <c r="V1853" i="8"/>
  <c r="W1853" i="8" s="1"/>
  <c r="U1853" i="8" s="1"/>
  <c r="T1853" i="8" s="1"/>
  <c r="R1857" i="8"/>
  <c r="S1857" i="8"/>
  <c r="V1857" i="8"/>
  <c r="W1857" i="8" s="1"/>
  <c r="U1857" i="8" s="1"/>
  <c r="T1857" i="8" s="1"/>
  <c r="R1861" i="8"/>
  <c r="S1861" i="8"/>
  <c r="V1861" i="8"/>
  <c r="W1861" i="8" s="1"/>
  <c r="U1861" i="8" s="1"/>
  <c r="T1861" i="8" s="1"/>
  <c r="R1865" i="8"/>
  <c r="S1865" i="8"/>
  <c r="V1865" i="8"/>
  <c r="W1865" i="8" s="1"/>
  <c r="U1865" i="8" s="1"/>
  <c r="T1865" i="8" s="1"/>
  <c r="R1869" i="8"/>
  <c r="S1869" i="8"/>
  <c r="V1869" i="8"/>
  <c r="W1869" i="8" s="1"/>
  <c r="U1869" i="8" s="1"/>
  <c r="T1869" i="8" s="1"/>
  <c r="R1873" i="8"/>
  <c r="S1873" i="8"/>
  <c r="V1873" i="8"/>
  <c r="W1873" i="8" s="1"/>
  <c r="U1873" i="8" s="1"/>
  <c r="T1873" i="8" s="1"/>
  <c r="R1877" i="8"/>
  <c r="S1877" i="8"/>
  <c r="V1877" i="8"/>
  <c r="W1877" i="8" s="1"/>
  <c r="U1877" i="8" s="1"/>
  <c r="T1877" i="8" s="1"/>
  <c r="R1881" i="8"/>
  <c r="S1881" i="8"/>
  <c r="V1881" i="8"/>
  <c r="W1881" i="8" s="1"/>
  <c r="U1881" i="8" s="1"/>
  <c r="T1881" i="8" s="1"/>
  <c r="R1885" i="8"/>
  <c r="S1885" i="8"/>
  <c r="V1885" i="8"/>
  <c r="W1885" i="8" s="1"/>
  <c r="U1885" i="8" s="1"/>
  <c r="T1885" i="8" s="1"/>
  <c r="R1889" i="8"/>
  <c r="S1889" i="8"/>
  <c r="V1889" i="8"/>
  <c r="W1889" i="8" s="1"/>
  <c r="U1889" i="8" s="1"/>
  <c r="T1889" i="8" s="1"/>
  <c r="R1893" i="8"/>
  <c r="S1893" i="8"/>
  <c r="V1893" i="8"/>
  <c r="W1893" i="8" s="1"/>
  <c r="U1893" i="8" s="1"/>
  <c r="T1893" i="8" s="1"/>
  <c r="R1897" i="8"/>
  <c r="S1897" i="8"/>
  <c r="V1897" i="8"/>
  <c r="W1897" i="8" s="1"/>
  <c r="U1897" i="8" s="1"/>
  <c r="T1897" i="8" s="1"/>
  <c r="R1901" i="8"/>
  <c r="S1901" i="8"/>
  <c r="V1901" i="8"/>
  <c r="W1901" i="8" s="1"/>
  <c r="U1901" i="8" s="1"/>
  <c r="T1901" i="8" s="1"/>
  <c r="R1905" i="8"/>
  <c r="S1905" i="8"/>
  <c r="V1905" i="8"/>
  <c r="W1905" i="8" s="1"/>
  <c r="U1905" i="8" s="1"/>
  <c r="T1905" i="8" s="1"/>
  <c r="R1909" i="8"/>
  <c r="S1909" i="8"/>
  <c r="V1909" i="8"/>
  <c r="W1909" i="8" s="1"/>
  <c r="U1909" i="8" s="1"/>
  <c r="T1909" i="8" s="1"/>
  <c r="S1913" i="8"/>
  <c r="R1913" i="8"/>
  <c r="V1913" i="8"/>
  <c r="W1913" i="8" s="1"/>
  <c r="U1913" i="8" s="1"/>
  <c r="T1913" i="8" s="1"/>
  <c r="S1917" i="8"/>
  <c r="R1917" i="8"/>
  <c r="V1917" i="8"/>
  <c r="W1917" i="8" s="1"/>
  <c r="U1917" i="8" s="1"/>
  <c r="T1917" i="8" s="1"/>
  <c r="S1921" i="8"/>
  <c r="R1921" i="8"/>
  <c r="V1921" i="8"/>
  <c r="W1921" i="8" s="1"/>
  <c r="U1921" i="8" s="1"/>
  <c r="T1921" i="8" s="1"/>
  <c r="S1925" i="8"/>
  <c r="R1925" i="8"/>
  <c r="V1925" i="8"/>
  <c r="W1925" i="8" s="1"/>
  <c r="U1925" i="8" s="1"/>
  <c r="T1925" i="8" s="1"/>
  <c r="S1929" i="8"/>
  <c r="R1929" i="8"/>
  <c r="V1929" i="8"/>
  <c r="W1929" i="8" s="1"/>
  <c r="U1929" i="8" s="1"/>
  <c r="T1929" i="8" s="1"/>
  <c r="S1933" i="8"/>
  <c r="R1933" i="8"/>
  <c r="V1933" i="8"/>
  <c r="W1933" i="8" s="1"/>
  <c r="U1933" i="8" s="1"/>
  <c r="T1933" i="8" s="1"/>
  <c r="S1937" i="8"/>
  <c r="R1937" i="8"/>
  <c r="V1937" i="8"/>
  <c r="W1937" i="8" s="1"/>
  <c r="U1937" i="8" s="1"/>
  <c r="T1937" i="8" s="1"/>
  <c r="S1941" i="8"/>
  <c r="R1941" i="8"/>
  <c r="V1941" i="8"/>
  <c r="W1941" i="8" s="1"/>
  <c r="U1941" i="8" s="1"/>
  <c r="T1941" i="8" s="1"/>
  <c r="S1945" i="8"/>
  <c r="R1945" i="8"/>
  <c r="V1945" i="8"/>
  <c r="W1945" i="8" s="1"/>
  <c r="U1945" i="8" s="1"/>
  <c r="T1945" i="8" s="1"/>
  <c r="S1949" i="8"/>
  <c r="R1949" i="8"/>
  <c r="V1949" i="8"/>
  <c r="W1949" i="8" s="1"/>
  <c r="U1949" i="8" s="1"/>
  <c r="T1949" i="8" s="1"/>
  <c r="S1953" i="8"/>
  <c r="R1953" i="8"/>
  <c r="V1953" i="8"/>
  <c r="W1953" i="8" s="1"/>
  <c r="U1953" i="8" s="1"/>
  <c r="T1953" i="8" s="1"/>
  <c r="S1957" i="8"/>
  <c r="R1957" i="8"/>
  <c r="V1957" i="8"/>
  <c r="W1957" i="8" s="1"/>
  <c r="U1957" i="8" s="1"/>
  <c r="T1957" i="8" s="1"/>
  <c r="S1961" i="8"/>
  <c r="R1961" i="8"/>
  <c r="V1961" i="8"/>
  <c r="W1961" i="8" s="1"/>
  <c r="U1961" i="8" s="1"/>
  <c r="T1961" i="8" s="1"/>
  <c r="S1965" i="8"/>
  <c r="R1965" i="8"/>
  <c r="V1965" i="8"/>
  <c r="W1965" i="8" s="1"/>
  <c r="U1965" i="8" s="1"/>
  <c r="T1965" i="8" s="1"/>
  <c r="S1969" i="8"/>
  <c r="R1969" i="8"/>
  <c r="V1969" i="8"/>
  <c r="W1969" i="8" s="1"/>
  <c r="U1969" i="8" s="1"/>
  <c r="T1969" i="8" s="1"/>
  <c r="S1973" i="8"/>
  <c r="R1973" i="8"/>
  <c r="V1973" i="8"/>
  <c r="W1973" i="8" s="1"/>
  <c r="U1973" i="8" s="1"/>
  <c r="T1973" i="8" s="1"/>
  <c r="S1977" i="8"/>
  <c r="R1977" i="8"/>
  <c r="V1977" i="8"/>
  <c r="W1977" i="8" s="1"/>
  <c r="U1977" i="8" s="1"/>
  <c r="T1977" i="8" s="1"/>
  <c r="S1981" i="8"/>
  <c r="R1981" i="8"/>
  <c r="V1981" i="8"/>
  <c r="W1981" i="8" s="1"/>
  <c r="U1981" i="8" s="1"/>
  <c r="T1981" i="8" s="1"/>
  <c r="S1985" i="8"/>
  <c r="R1985" i="8"/>
  <c r="V1985" i="8"/>
  <c r="W1985" i="8" s="1"/>
  <c r="U1985" i="8" s="1"/>
  <c r="T1985" i="8" s="1"/>
  <c r="S1989" i="8"/>
  <c r="R1989" i="8"/>
  <c r="V1989" i="8"/>
  <c r="W1989" i="8" s="1"/>
  <c r="U1989" i="8" s="1"/>
  <c r="T1989" i="8" s="1"/>
  <c r="S1993" i="8"/>
  <c r="R1993" i="8"/>
  <c r="V1993" i="8"/>
  <c r="W1993" i="8" s="1"/>
  <c r="U1993" i="8" s="1"/>
  <c r="T1993" i="8" s="1"/>
  <c r="S1997" i="8"/>
  <c r="R1997" i="8"/>
  <c r="V1997" i="8"/>
  <c r="W1997" i="8" s="1"/>
  <c r="U1997" i="8" s="1"/>
  <c r="T1997" i="8" s="1"/>
  <c r="S2001" i="8"/>
  <c r="R2001" i="8"/>
  <c r="V2001" i="8"/>
  <c r="W2001" i="8" s="1"/>
  <c r="U2001" i="8" s="1"/>
  <c r="T2001" i="8" s="1"/>
  <c r="S2005" i="8"/>
  <c r="R2005" i="8"/>
  <c r="V2005" i="8"/>
  <c r="W2005" i="8" s="1"/>
  <c r="U2005" i="8" s="1"/>
  <c r="T2005" i="8" s="1"/>
  <c r="S2009" i="8"/>
  <c r="R2009" i="8"/>
  <c r="V2009" i="8"/>
  <c r="W2009" i="8" s="1"/>
  <c r="U2009" i="8" s="1"/>
  <c r="T2009" i="8" s="1"/>
  <c r="S2013" i="8"/>
  <c r="R2013" i="8"/>
  <c r="V2013" i="8"/>
  <c r="W2013" i="8" s="1"/>
  <c r="U2013" i="8" s="1"/>
  <c r="T2013" i="8" s="1"/>
  <c r="S2017" i="8"/>
  <c r="R2017" i="8"/>
  <c r="V2017" i="8"/>
  <c r="W2017" i="8" s="1"/>
  <c r="U2017" i="8" s="1"/>
  <c r="T2017" i="8" s="1"/>
  <c r="S2021" i="8"/>
  <c r="R2021" i="8"/>
  <c r="V2021" i="8"/>
  <c r="W2021" i="8" s="1"/>
  <c r="U2021" i="8" s="1"/>
  <c r="T2021" i="8" s="1"/>
  <c r="S2025" i="8"/>
  <c r="R2025" i="8"/>
  <c r="V2025" i="8"/>
  <c r="W2025" i="8" s="1"/>
  <c r="U2025" i="8" s="1"/>
  <c r="T2025" i="8" s="1"/>
  <c r="S2029" i="8"/>
  <c r="R2029" i="8"/>
  <c r="V2029" i="8"/>
  <c r="W2029" i="8" s="1"/>
  <c r="U2029" i="8" s="1"/>
  <c r="T2029" i="8" s="1"/>
  <c r="S2033" i="8"/>
  <c r="R2033" i="8"/>
  <c r="V2033" i="8"/>
  <c r="W2033" i="8" s="1"/>
  <c r="U2033" i="8" s="1"/>
  <c r="T2033" i="8" s="1"/>
  <c r="S2037" i="8"/>
  <c r="R2037" i="8"/>
  <c r="V2037" i="8"/>
  <c r="W2037" i="8" s="1"/>
  <c r="U2037" i="8" s="1"/>
  <c r="T2037" i="8" s="1"/>
  <c r="S2041" i="8"/>
  <c r="R2041" i="8"/>
  <c r="V2041" i="8"/>
  <c r="W2041" i="8" s="1"/>
  <c r="U2041" i="8" s="1"/>
  <c r="T2041" i="8" s="1"/>
  <c r="S2045" i="8"/>
  <c r="R2045" i="8"/>
  <c r="V2045" i="8"/>
  <c r="W2045" i="8" s="1"/>
  <c r="U2045" i="8" s="1"/>
  <c r="T2045" i="8" s="1"/>
  <c r="S2049" i="8"/>
  <c r="R2049" i="8"/>
  <c r="V2049" i="8"/>
  <c r="W2049" i="8" s="1"/>
  <c r="U2049" i="8" s="1"/>
  <c r="T2049" i="8" s="1"/>
  <c r="S2053" i="8"/>
  <c r="R2053" i="8"/>
  <c r="V2053" i="8"/>
  <c r="W2053" i="8" s="1"/>
  <c r="U2053" i="8" s="1"/>
  <c r="T2053" i="8" s="1"/>
  <c r="S2057" i="8"/>
  <c r="R2057" i="8"/>
  <c r="V2057" i="8"/>
  <c r="W2057" i="8" s="1"/>
  <c r="U2057" i="8" s="1"/>
  <c r="T2057" i="8" s="1"/>
  <c r="S2061" i="8"/>
  <c r="R2061" i="8"/>
  <c r="V2061" i="8"/>
  <c r="W2061" i="8" s="1"/>
  <c r="U2061" i="8" s="1"/>
  <c r="T2061" i="8" s="1"/>
  <c r="S2065" i="8"/>
  <c r="R2065" i="8"/>
  <c r="V2065" i="8"/>
  <c r="W2065" i="8" s="1"/>
  <c r="U2065" i="8" s="1"/>
  <c r="T2065" i="8" s="1"/>
  <c r="S2069" i="8"/>
  <c r="R2069" i="8"/>
  <c r="V2069" i="8"/>
  <c r="W2069" i="8" s="1"/>
  <c r="U2069" i="8" s="1"/>
  <c r="T2069" i="8" s="1"/>
  <c r="S2073" i="8"/>
  <c r="R2073" i="8"/>
  <c r="V2073" i="8"/>
  <c r="W2073" i="8" s="1"/>
  <c r="U2073" i="8" s="1"/>
  <c r="T2073" i="8" s="1"/>
  <c r="S2077" i="8"/>
  <c r="R2077" i="8"/>
  <c r="V2077" i="8"/>
  <c r="W2077" i="8" s="1"/>
  <c r="U2077" i="8" s="1"/>
  <c r="T2077" i="8" s="1"/>
  <c r="S2081" i="8"/>
  <c r="R2081" i="8"/>
  <c r="V2081" i="8"/>
  <c r="W2081" i="8" s="1"/>
  <c r="U2081" i="8" s="1"/>
  <c r="T2081" i="8" s="1"/>
  <c r="S2085" i="8"/>
  <c r="R2085" i="8"/>
  <c r="V2085" i="8"/>
  <c r="W2085" i="8" s="1"/>
  <c r="U2085" i="8" s="1"/>
  <c r="T2085" i="8" s="1"/>
  <c r="S2089" i="8"/>
  <c r="R2089" i="8"/>
  <c r="V2089" i="8"/>
  <c r="W2089" i="8" s="1"/>
  <c r="U2089" i="8" s="1"/>
  <c r="T2089" i="8" s="1"/>
  <c r="S2093" i="8"/>
  <c r="R2093" i="8"/>
  <c r="V2093" i="8"/>
  <c r="W2093" i="8" s="1"/>
  <c r="U2093" i="8" s="1"/>
  <c r="T2093" i="8" s="1"/>
  <c r="S2097" i="8"/>
  <c r="R2097" i="8"/>
  <c r="V2097" i="8"/>
  <c r="W2097" i="8" s="1"/>
  <c r="U2097" i="8" s="1"/>
  <c r="T2097" i="8" s="1"/>
  <c r="S2101" i="8"/>
  <c r="R2101" i="8"/>
  <c r="V2101" i="8"/>
  <c r="W2101" i="8" s="1"/>
  <c r="U2101" i="8" s="1"/>
  <c r="T2101" i="8" s="1"/>
  <c r="S2105" i="8"/>
  <c r="R2105" i="8"/>
  <c r="V2105" i="8"/>
  <c r="W2105" i="8" s="1"/>
  <c r="U2105" i="8" s="1"/>
  <c r="T2105" i="8" s="1"/>
  <c r="S2109" i="8"/>
  <c r="R2109" i="8"/>
  <c r="V2109" i="8"/>
  <c r="W2109" i="8" s="1"/>
  <c r="U2109" i="8" s="1"/>
  <c r="T2109" i="8" s="1"/>
  <c r="S2113" i="8"/>
  <c r="R2113" i="8"/>
  <c r="V2113" i="8"/>
  <c r="W2113" i="8" s="1"/>
  <c r="U2113" i="8" s="1"/>
  <c r="T2113" i="8" s="1"/>
  <c r="S2117" i="8"/>
  <c r="R2117" i="8"/>
  <c r="V2117" i="8"/>
  <c r="W2117" i="8" s="1"/>
  <c r="U2117" i="8" s="1"/>
  <c r="T2117" i="8" s="1"/>
  <c r="S2121" i="8"/>
  <c r="R2121" i="8"/>
  <c r="V2121" i="8"/>
  <c r="W2121" i="8" s="1"/>
  <c r="U2121" i="8" s="1"/>
  <c r="T2121" i="8" s="1"/>
  <c r="S2125" i="8"/>
  <c r="R2125" i="8"/>
  <c r="V2125" i="8"/>
  <c r="W2125" i="8" s="1"/>
  <c r="U2125" i="8" s="1"/>
  <c r="T2125" i="8" s="1"/>
  <c r="S2129" i="8"/>
  <c r="R2129" i="8"/>
  <c r="V2129" i="8"/>
  <c r="W2129" i="8" s="1"/>
  <c r="U2129" i="8" s="1"/>
  <c r="T2129" i="8" s="1"/>
  <c r="S2133" i="8"/>
  <c r="R2133" i="8"/>
  <c r="V2133" i="8"/>
  <c r="W2133" i="8" s="1"/>
  <c r="U2133" i="8" s="1"/>
  <c r="T2133" i="8" s="1"/>
  <c r="S2137" i="8"/>
  <c r="R2137" i="8"/>
  <c r="V2137" i="8"/>
  <c r="W2137" i="8" s="1"/>
  <c r="U2137" i="8" s="1"/>
  <c r="T2137" i="8" s="1"/>
  <c r="S2141" i="8"/>
  <c r="R2141" i="8"/>
  <c r="V2141" i="8"/>
  <c r="W2141" i="8" s="1"/>
  <c r="U2141" i="8" s="1"/>
  <c r="T2141" i="8" s="1"/>
  <c r="S2145" i="8"/>
  <c r="R2145" i="8"/>
  <c r="V2145" i="8"/>
  <c r="W2145" i="8" s="1"/>
  <c r="U2145" i="8" s="1"/>
  <c r="T2145" i="8" s="1"/>
  <c r="S2149" i="8"/>
  <c r="R2149" i="8"/>
  <c r="V2149" i="8"/>
  <c r="W2149" i="8" s="1"/>
  <c r="U2149" i="8" s="1"/>
  <c r="T2149" i="8" s="1"/>
  <c r="S2153" i="8"/>
  <c r="R2153" i="8"/>
  <c r="V2153" i="8"/>
  <c r="W2153" i="8" s="1"/>
  <c r="U2153" i="8" s="1"/>
  <c r="T2153" i="8" s="1"/>
  <c r="S2157" i="8"/>
  <c r="R2157" i="8"/>
  <c r="V2157" i="8"/>
  <c r="W2157" i="8" s="1"/>
  <c r="U2157" i="8" s="1"/>
  <c r="T2157" i="8" s="1"/>
  <c r="S2161" i="8"/>
  <c r="R2161" i="8"/>
  <c r="V2161" i="8"/>
  <c r="W2161" i="8" s="1"/>
  <c r="U2161" i="8" s="1"/>
  <c r="T2161" i="8" s="1"/>
  <c r="S2165" i="8"/>
  <c r="R2165" i="8"/>
  <c r="V2165" i="8"/>
  <c r="W2165" i="8" s="1"/>
  <c r="U2165" i="8" s="1"/>
  <c r="T2165" i="8" s="1"/>
  <c r="S2169" i="8"/>
  <c r="R2169" i="8"/>
  <c r="V2169" i="8"/>
  <c r="W2169" i="8" s="1"/>
  <c r="U2169" i="8" s="1"/>
  <c r="T2169" i="8" s="1"/>
  <c r="S2173" i="8"/>
  <c r="R2173" i="8"/>
  <c r="V2173" i="8"/>
  <c r="W2173" i="8" s="1"/>
  <c r="U2173" i="8" s="1"/>
  <c r="T2173" i="8" s="1"/>
  <c r="S2177" i="8"/>
  <c r="R2177" i="8"/>
  <c r="V2177" i="8"/>
  <c r="W2177" i="8" s="1"/>
  <c r="U2177" i="8" s="1"/>
  <c r="T2177" i="8" s="1"/>
  <c r="S2181" i="8"/>
  <c r="R2181" i="8"/>
  <c r="V2181" i="8"/>
  <c r="W2181" i="8" s="1"/>
  <c r="U2181" i="8" s="1"/>
  <c r="T2181" i="8" s="1"/>
  <c r="S2185" i="8"/>
  <c r="R2185" i="8"/>
  <c r="V2185" i="8"/>
  <c r="W2185" i="8" s="1"/>
  <c r="U2185" i="8" s="1"/>
  <c r="T2185" i="8" s="1"/>
  <c r="S2189" i="8"/>
  <c r="R2189" i="8"/>
  <c r="V2189" i="8"/>
  <c r="W2189" i="8" s="1"/>
  <c r="U2189" i="8" s="1"/>
  <c r="T2189" i="8" s="1"/>
  <c r="S2193" i="8"/>
  <c r="R2193" i="8"/>
  <c r="V2193" i="8"/>
  <c r="W2193" i="8" s="1"/>
  <c r="U2193" i="8" s="1"/>
  <c r="T2193" i="8" s="1"/>
  <c r="S2197" i="8"/>
  <c r="R2197" i="8"/>
  <c r="V2197" i="8"/>
  <c r="W2197" i="8" s="1"/>
  <c r="U2197" i="8" s="1"/>
  <c r="T2197" i="8" s="1"/>
  <c r="S2201" i="8"/>
  <c r="R2201" i="8"/>
  <c r="V2201" i="8"/>
  <c r="W2201" i="8" s="1"/>
  <c r="U2201" i="8" s="1"/>
  <c r="T2201" i="8" s="1"/>
  <c r="S2205" i="8"/>
  <c r="R2205" i="8"/>
  <c r="V2205" i="8"/>
  <c r="W2205" i="8" s="1"/>
  <c r="U2205" i="8" s="1"/>
  <c r="T2205" i="8" s="1"/>
  <c r="S2209" i="8"/>
  <c r="R2209" i="8"/>
  <c r="V2209" i="8"/>
  <c r="W2209" i="8" s="1"/>
  <c r="U2209" i="8" s="1"/>
  <c r="T2209" i="8" s="1"/>
  <c r="S2213" i="8"/>
  <c r="R2213" i="8"/>
  <c r="V2213" i="8"/>
  <c r="W2213" i="8" s="1"/>
  <c r="U2213" i="8" s="1"/>
  <c r="T2213" i="8" s="1"/>
  <c r="S2217" i="8"/>
  <c r="R2217" i="8"/>
  <c r="V2217" i="8"/>
  <c r="W2217" i="8" s="1"/>
  <c r="U2217" i="8" s="1"/>
  <c r="T2217" i="8" s="1"/>
  <c r="S2221" i="8"/>
  <c r="R2221" i="8"/>
  <c r="V2221" i="8"/>
  <c r="W2221" i="8" s="1"/>
  <c r="U2221" i="8" s="1"/>
  <c r="T2221" i="8" s="1"/>
  <c r="S2225" i="8"/>
  <c r="R2225" i="8"/>
  <c r="V2225" i="8"/>
  <c r="W2225" i="8" s="1"/>
  <c r="U2225" i="8" s="1"/>
  <c r="T2225" i="8" s="1"/>
  <c r="S2229" i="8"/>
  <c r="R2229" i="8"/>
  <c r="V2229" i="8"/>
  <c r="W2229" i="8" s="1"/>
  <c r="U2229" i="8" s="1"/>
  <c r="T2229" i="8" s="1"/>
  <c r="S2233" i="8"/>
  <c r="R2233" i="8"/>
  <c r="V2233" i="8"/>
  <c r="W2233" i="8" s="1"/>
  <c r="U2233" i="8" s="1"/>
  <c r="T2233" i="8" s="1"/>
  <c r="S2237" i="8"/>
  <c r="R2237" i="8"/>
  <c r="V2237" i="8"/>
  <c r="W2237" i="8" s="1"/>
  <c r="U2237" i="8" s="1"/>
  <c r="T2237" i="8" s="1"/>
  <c r="S2241" i="8"/>
  <c r="R2241" i="8"/>
  <c r="V2241" i="8"/>
  <c r="W2241" i="8" s="1"/>
  <c r="U2241" i="8" s="1"/>
  <c r="T2241" i="8" s="1"/>
  <c r="S2245" i="8"/>
  <c r="R2245" i="8"/>
  <c r="V2245" i="8"/>
  <c r="W2245" i="8" s="1"/>
  <c r="U2245" i="8" s="1"/>
  <c r="T2245" i="8" s="1"/>
  <c r="S2249" i="8"/>
  <c r="R2249" i="8"/>
  <c r="V2249" i="8"/>
  <c r="W2249" i="8" s="1"/>
  <c r="U2249" i="8" s="1"/>
  <c r="T2249" i="8" s="1"/>
  <c r="S2253" i="8"/>
  <c r="R2253" i="8"/>
  <c r="V2253" i="8"/>
  <c r="W2253" i="8" s="1"/>
  <c r="U2253" i="8" s="1"/>
  <c r="T2253" i="8" s="1"/>
  <c r="S2257" i="8"/>
  <c r="R2257" i="8"/>
  <c r="V2257" i="8"/>
  <c r="W2257" i="8" s="1"/>
  <c r="U2257" i="8" s="1"/>
  <c r="T2257" i="8" s="1"/>
  <c r="S2261" i="8"/>
  <c r="R2261" i="8"/>
  <c r="V2261" i="8"/>
  <c r="W2261" i="8" s="1"/>
  <c r="U2261" i="8" s="1"/>
  <c r="T2261" i="8" s="1"/>
  <c r="S2265" i="8"/>
  <c r="R2265" i="8"/>
  <c r="V2265" i="8"/>
  <c r="W2265" i="8" s="1"/>
  <c r="U2265" i="8" s="1"/>
  <c r="T2265" i="8" s="1"/>
  <c r="S2269" i="8"/>
  <c r="R2269" i="8"/>
  <c r="V2269" i="8"/>
  <c r="W2269" i="8" s="1"/>
  <c r="U2269" i="8" s="1"/>
  <c r="T2269" i="8" s="1"/>
  <c r="S2273" i="8"/>
  <c r="R2273" i="8"/>
  <c r="V2273" i="8"/>
  <c r="W2273" i="8" s="1"/>
  <c r="U2273" i="8" s="1"/>
  <c r="T2273" i="8" s="1"/>
  <c r="S2277" i="8"/>
  <c r="R2277" i="8"/>
  <c r="V2277" i="8"/>
  <c r="W2277" i="8" s="1"/>
  <c r="U2277" i="8" s="1"/>
  <c r="T2277" i="8" s="1"/>
  <c r="S2281" i="8"/>
  <c r="R2281" i="8"/>
  <c r="V2281" i="8"/>
  <c r="W2281" i="8" s="1"/>
  <c r="U2281" i="8" s="1"/>
  <c r="T2281" i="8" s="1"/>
  <c r="S2285" i="8"/>
  <c r="R2285" i="8"/>
  <c r="V2285" i="8"/>
  <c r="W2285" i="8" s="1"/>
  <c r="U2285" i="8" s="1"/>
  <c r="T2285" i="8" s="1"/>
  <c r="S2289" i="8"/>
  <c r="R2289" i="8"/>
  <c r="V2289" i="8"/>
  <c r="W2289" i="8" s="1"/>
  <c r="U2289" i="8" s="1"/>
  <c r="T2289" i="8" s="1"/>
  <c r="S2293" i="8"/>
  <c r="R2293" i="8"/>
  <c r="V2293" i="8"/>
  <c r="W2293" i="8" s="1"/>
  <c r="U2293" i="8" s="1"/>
  <c r="T2293" i="8" s="1"/>
  <c r="S2297" i="8"/>
  <c r="R2297" i="8"/>
  <c r="V2297" i="8"/>
  <c r="W2297" i="8" s="1"/>
  <c r="U2297" i="8" s="1"/>
  <c r="T2297" i="8" s="1"/>
  <c r="S2301" i="8"/>
  <c r="R2301" i="8"/>
  <c r="V2301" i="8"/>
  <c r="W2301" i="8" s="1"/>
  <c r="U2301" i="8" s="1"/>
  <c r="T2301" i="8" s="1"/>
  <c r="S2305" i="8"/>
  <c r="R2305" i="8"/>
  <c r="V2305" i="8"/>
  <c r="W2305" i="8" s="1"/>
  <c r="U2305" i="8" s="1"/>
  <c r="T2305" i="8" s="1"/>
  <c r="S2309" i="8"/>
  <c r="R2309" i="8"/>
  <c r="V2309" i="8"/>
  <c r="W2309" i="8" s="1"/>
  <c r="U2309" i="8" s="1"/>
  <c r="T2309" i="8" s="1"/>
  <c r="S2313" i="8"/>
  <c r="R2313" i="8"/>
  <c r="V2313" i="8"/>
  <c r="W2313" i="8" s="1"/>
  <c r="U2313" i="8" s="1"/>
  <c r="T2313" i="8" s="1"/>
  <c r="S2317" i="8"/>
  <c r="R2317" i="8"/>
  <c r="V2317" i="8"/>
  <c r="W2317" i="8" s="1"/>
  <c r="U2317" i="8" s="1"/>
  <c r="T2317" i="8" s="1"/>
  <c r="S2321" i="8"/>
  <c r="R2321" i="8"/>
  <c r="V2321" i="8"/>
  <c r="W2321" i="8" s="1"/>
  <c r="U2321" i="8" s="1"/>
  <c r="T2321" i="8" s="1"/>
  <c r="S2325" i="8"/>
  <c r="R2325" i="8"/>
  <c r="V2325" i="8"/>
  <c r="W2325" i="8" s="1"/>
  <c r="U2325" i="8" s="1"/>
  <c r="T2325" i="8" s="1"/>
  <c r="S2329" i="8"/>
  <c r="R2329" i="8"/>
  <c r="V2329" i="8"/>
  <c r="W2329" i="8" s="1"/>
  <c r="U2329" i="8" s="1"/>
  <c r="T2329" i="8" s="1"/>
  <c r="S2333" i="8"/>
  <c r="R2333" i="8"/>
  <c r="V2333" i="8"/>
  <c r="W2333" i="8" s="1"/>
  <c r="U2333" i="8" s="1"/>
  <c r="T2333" i="8" s="1"/>
  <c r="S2337" i="8"/>
  <c r="R2337" i="8"/>
  <c r="V2337" i="8"/>
  <c r="W2337" i="8" s="1"/>
  <c r="U2337" i="8" s="1"/>
  <c r="T2337" i="8" s="1"/>
  <c r="S2341" i="8"/>
  <c r="R2341" i="8"/>
  <c r="V2341" i="8"/>
  <c r="W2341" i="8" s="1"/>
  <c r="U2341" i="8" s="1"/>
  <c r="T2341" i="8" s="1"/>
  <c r="S2345" i="8"/>
  <c r="R2345" i="8"/>
  <c r="V2345" i="8"/>
  <c r="W2345" i="8" s="1"/>
  <c r="U2345" i="8" s="1"/>
  <c r="T2345" i="8" s="1"/>
  <c r="S2349" i="8"/>
  <c r="R2349" i="8"/>
  <c r="V2349" i="8"/>
  <c r="W2349" i="8" s="1"/>
  <c r="U2349" i="8" s="1"/>
  <c r="T2349" i="8" s="1"/>
  <c r="S2353" i="8"/>
  <c r="R2353" i="8"/>
  <c r="V2353" i="8"/>
  <c r="W2353" i="8" s="1"/>
  <c r="U2353" i="8" s="1"/>
  <c r="T2353" i="8" s="1"/>
  <c r="S2357" i="8"/>
  <c r="R2357" i="8"/>
  <c r="V2357" i="8"/>
  <c r="W2357" i="8" s="1"/>
  <c r="U2357" i="8" s="1"/>
  <c r="T2357" i="8" s="1"/>
  <c r="S2361" i="8"/>
  <c r="R2361" i="8"/>
  <c r="V2361" i="8"/>
  <c r="W2361" i="8" s="1"/>
  <c r="U2361" i="8" s="1"/>
  <c r="T2361" i="8" s="1"/>
  <c r="S2365" i="8"/>
  <c r="R2365" i="8"/>
  <c r="V2365" i="8"/>
  <c r="W2365" i="8" s="1"/>
  <c r="U2365" i="8" s="1"/>
  <c r="T2365" i="8" s="1"/>
  <c r="S2369" i="8"/>
  <c r="R2369" i="8"/>
  <c r="V2369" i="8"/>
  <c r="W2369" i="8" s="1"/>
  <c r="U2369" i="8" s="1"/>
  <c r="T2369" i="8" s="1"/>
  <c r="S2373" i="8"/>
  <c r="R2373" i="8"/>
  <c r="V2373" i="8"/>
  <c r="W2373" i="8" s="1"/>
  <c r="U2373" i="8" s="1"/>
  <c r="T2373" i="8" s="1"/>
  <c r="S2377" i="8"/>
  <c r="R2377" i="8"/>
  <c r="V2377" i="8"/>
  <c r="W2377" i="8" s="1"/>
  <c r="U2377" i="8" s="1"/>
  <c r="T2377" i="8" s="1"/>
  <c r="S2381" i="8"/>
  <c r="R2381" i="8"/>
  <c r="V2381" i="8"/>
  <c r="W2381" i="8" s="1"/>
  <c r="U2381" i="8" s="1"/>
  <c r="T2381" i="8" s="1"/>
  <c r="S2385" i="8"/>
  <c r="R2385" i="8"/>
  <c r="V2385" i="8"/>
  <c r="W2385" i="8" s="1"/>
  <c r="U2385" i="8" s="1"/>
  <c r="T2385" i="8" s="1"/>
  <c r="S2389" i="8"/>
  <c r="R2389" i="8"/>
  <c r="V2389" i="8"/>
  <c r="W2389" i="8" s="1"/>
  <c r="U2389" i="8" s="1"/>
  <c r="T2389" i="8" s="1"/>
  <c r="S2393" i="8"/>
  <c r="R2393" i="8"/>
  <c r="V2393" i="8"/>
  <c r="W2393" i="8" s="1"/>
  <c r="U2393" i="8" s="1"/>
  <c r="T2393" i="8" s="1"/>
  <c r="S2397" i="8"/>
  <c r="R2397" i="8"/>
  <c r="V2397" i="8"/>
  <c r="W2397" i="8" s="1"/>
  <c r="U2397" i="8" s="1"/>
  <c r="T2397" i="8" s="1"/>
  <c r="S2401" i="8"/>
  <c r="R2401" i="8"/>
  <c r="V2401" i="8"/>
  <c r="W2401" i="8" s="1"/>
  <c r="U2401" i="8" s="1"/>
  <c r="T2401" i="8" s="1"/>
  <c r="S2405" i="8"/>
  <c r="R2405" i="8"/>
  <c r="V2405" i="8"/>
  <c r="W2405" i="8" s="1"/>
  <c r="U2405" i="8" s="1"/>
  <c r="T2405" i="8" s="1"/>
  <c r="S2409" i="8"/>
  <c r="R2409" i="8"/>
  <c r="V2409" i="8"/>
  <c r="W2409" i="8" s="1"/>
  <c r="U2409" i="8" s="1"/>
  <c r="T2409" i="8" s="1"/>
  <c r="S2413" i="8"/>
  <c r="R2413" i="8"/>
  <c r="V2413" i="8"/>
  <c r="W2413" i="8" s="1"/>
  <c r="U2413" i="8" s="1"/>
  <c r="T2413" i="8" s="1"/>
  <c r="S2417" i="8"/>
  <c r="R2417" i="8"/>
  <c r="V2417" i="8"/>
  <c r="W2417" i="8" s="1"/>
  <c r="U2417" i="8" s="1"/>
  <c r="T2417" i="8" s="1"/>
  <c r="S2421" i="8"/>
  <c r="R2421" i="8"/>
  <c r="V2421" i="8"/>
  <c r="W2421" i="8" s="1"/>
  <c r="U2421" i="8" s="1"/>
  <c r="T2421" i="8" s="1"/>
  <c r="S2425" i="8"/>
  <c r="R2425" i="8"/>
  <c r="V2425" i="8"/>
  <c r="W2425" i="8" s="1"/>
  <c r="U2425" i="8" s="1"/>
  <c r="T2425" i="8" s="1"/>
  <c r="S2429" i="8"/>
  <c r="R2429" i="8"/>
  <c r="V2429" i="8"/>
  <c r="W2429" i="8" s="1"/>
  <c r="U2429" i="8" s="1"/>
  <c r="T2429" i="8" s="1"/>
  <c r="S2433" i="8"/>
  <c r="R2433" i="8"/>
  <c r="V2433" i="8"/>
  <c r="W2433" i="8" s="1"/>
  <c r="U2433" i="8" s="1"/>
  <c r="T2433" i="8" s="1"/>
  <c r="S2437" i="8"/>
  <c r="R2437" i="8"/>
  <c r="V2437" i="8"/>
  <c r="W2437" i="8" s="1"/>
  <c r="U2437" i="8" s="1"/>
  <c r="T2437" i="8" s="1"/>
  <c r="S2441" i="8"/>
  <c r="R2441" i="8"/>
  <c r="V2441" i="8"/>
  <c r="W2441" i="8" s="1"/>
  <c r="U2441" i="8" s="1"/>
  <c r="T2441" i="8" s="1"/>
  <c r="S2445" i="8"/>
  <c r="R2445" i="8"/>
  <c r="V2445" i="8"/>
  <c r="W2445" i="8" s="1"/>
  <c r="U2445" i="8" s="1"/>
  <c r="T2445" i="8" s="1"/>
  <c r="S2449" i="8"/>
  <c r="R2449" i="8"/>
  <c r="V2449" i="8"/>
  <c r="W2449" i="8" s="1"/>
  <c r="U2449" i="8" s="1"/>
  <c r="T2449" i="8" s="1"/>
  <c r="S2453" i="8"/>
  <c r="R2453" i="8"/>
  <c r="V2453" i="8"/>
  <c r="W2453" i="8" s="1"/>
  <c r="U2453" i="8" s="1"/>
  <c r="T2453" i="8" s="1"/>
  <c r="S2457" i="8"/>
  <c r="R2457" i="8"/>
  <c r="V2457" i="8"/>
  <c r="W2457" i="8" s="1"/>
  <c r="U2457" i="8" s="1"/>
  <c r="T2457" i="8" s="1"/>
  <c r="S2461" i="8"/>
  <c r="R2461" i="8"/>
  <c r="V2461" i="8"/>
  <c r="W2461" i="8" s="1"/>
  <c r="U2461" i="8" s="1"/>
  <c r="T2461" i="8" s="1"/>
  <c r="S2465" i="8"/>
  <c r="R2465" i="8"/>
  <c r="V2465" i="8"/>
  <c r="W2465" i="8" s="1"/>
  <c r="U2465" i="8" s="1"/>
  <c r="T2465" i="8" s="1"/>
  <c r="S2469" i="8"/>
  <c r="R2469" i="8"/>
  <c r="V2469" i="8"/>
  <c r="W2469" i="8" s="1"/>
  <c r="U2469" i="8" s="1"/>
  <c r="T2469" i="8" s="1"/>
  <c r="S2473" i="8"/>
  <c r="R2473" i="8"/>
  <c r="V2473" i="8"/>
  <c r="W2473" i="8" s="1"/>
  <c r="U2473" i="8" s="1"/>
  <c r="T2473" i="8" s="1"/>
  <c r="S2477" i="8"/>
  <c r="R2477" i="8"/>
  <c r="V2477" i="8"/>
  <c r="W2477" i="8" s="1"/>
  <c r="U2477" i="8" s="1"/>
  <c r="T2477" i="8" s="1"/>
  <c r="S2481" i="8"/>
  <c r="R2481" i="8"/>
  <c r="V2481" i="8"/>
  <c r="W2481" i="8" s="1"/>
  <c r="U2481" i="8" s="1"/>
  <c r="T2481" i="8" s="1"/>
  <c r="S2485" i="8"/>
  <c r="R2485" i="8"/>
  <c r="V2485" i="8"/>
  <c r="W2485" i="8" s="1"/>
  <c r="U2485" i="8" s="1"/>
  <c r="T2485" i="8" s="1"/>
  <c r="S2489" i="8"/>
  <c r="R2489" i="8"/>
  <c r="V2489" i="8"/>
  <c r="W2489" i="8" s="1"/>
  <c r="U2489" i="8" s="1"/>
  <c r="T2489" i="8" s="1"/>
  <c r="S2493" i="8"/>
  <c r="R2493" i="8"/>
  <c r="V2493" i="8"/>
  <c r="W2493" i="8" s="1"/>
  <c r="U2493" i="8" s="1"/>
  <c r="T2493" i="8" s="1"/>
  <c r="S2497" i="8"/>
  <c r="R2497" i="8"/>
  <c r="V2497" i="8"/>
  <c r="W2497" i="8" s="1"/>
  <c r="U2497" i="8" s="1"/>
  <c r="T2497" i="8" s="1"/>
  <c r="S2501" i="8"/>
  <c r="R2501" i="8"/>
  <c r="V2501" i="8"/>
  <c r="W2501" i="8" s="1"/>
  <c r="U2501" i="8" s="1"/>
  <c r="T2501" i="8" s="1"/>
  <c r="S2505" i="8"/>
  <c r="R2505" i="8"/>
  <c r="V2505" i="8"/>
  <c r="W2505" i="8" s="1"/>
  <c r="U2505" i="8" s="1"/>
  <c r="T2505" i="8" s="1"/>
  <c r="S2509" i="8"/>
  <c r="R2509" i="8"/>
  <c r="V2509" i="8"/>
  <c r="W2509" i="8" s="1"/>
  <c r="U2509" i="8" s="1"/>
  <c r="T2509" i="8" s="1"/>
  <c r="S2513" i="8"/>
  <c r="R2513" i="8"/>
  <c r="V2513" i="8"/>
  <c r="W2513" i="8" s="1"/>
  <c r="U2513" i="8" s="1"/>
  <c r="T2513" i="8" s="1"/>
  <c r="S2517" i="8"/>
  <c r="R2517" i="8"/>
  <c r="V2517" i="8"/>
  <c r="W2517" i="8" s="1"/>
  <c r="U2517" i="8" s="1"/>
  <c r="T2517" i="8" s="1"/>
  <c r="S2521" i="8"/>
  <c r="R2521" i="8"/>
  <c r="V2521" i="8"/>
  <c r="W2521" i="8" s="1"/>
  <c r="U2521" i="8" s="1"/>
  <c r="T2521" i="8" s="1"/>
  <c r="S2525" i="8"/>
  <c r="R2525" i="8"/>
  <c r="V2525" i="8"/>
  <c r="W2525" i="8" s="1"/>
  <c r="U2525" i="8" s="1"/>
  <c r="T2525" i="8" s="1"/>
  <c r="S2529" i="8"/>
  <c r="R2529" i="8"/>
  <c r="V2529" i="8"/>
  <c r="W2529" i="8" s="1"/>
  <c r="U2529" i="8" s="1"/>
  <c r="T2529" i="8" s="1"/>
  <c r="S2533" i="8"/>
  <c r="R2533" i="8"/>
  <c r="V2533" i="8"/>
  <c r="W2533" i="8" s="1"/>
  <c r="U2533" i="8" s="1"/>
  <c r="T2533" i="8" s="1"/>
  <c r="S2537" i="8"/>
  <c r="R2537" i="8"/>
  <c r="V2537" i="8"/>
  <c r="W2537" i="8" s="1"/>
  <c r="U2537" i="8" s="1"/>
  <c r="T2537" i="8" s="1"/>
  <c r="S2541" i="8"/>
  <c r="R2541" i="8"/>
  <c r="V2541" i="8"/>
  <c r="W2541" i="8" s="1"/>
  <c r="U2541" i="8" s="1"/>
  <c r="T2541" i="8" s="1"/>
  <c r="S2545" i="8"/>
  <c r="R2545" i="8"/>
  <c r="V2545" i="8"/>
  <c r="W2545" i="8" s="1"/>
  <c r="U2545" i="8" s="1"/>
  <c r="T2545" i="8" s="1"/>
  <c r="S2549" i="8"/>
  <c r="R2549" i="8"/>
  <c r="V2549" i="8"/>
  <c r="W2549" i="8" s="1"/>
  <c r="U2549" i="8" s="1"/>
  <c r="T2549" i="8" s="1"/>
  <c r="S2553" i="8"/>
  <c r="R2553" i="8"/>
  <c r="V2553" i="8"/>
  <c r="W2553" i="8" s="1"/>
  <c r="U2553" i="8" s="1"/>
  <c r="T2553" i="8" s="1"/>
  <c r="S2557" i="8"/>
  <c r="R2557" i="8"/>
  <c r="V2557" i="8"/>
  <c r="W2557" i="8" s="1"/>
  <c r="U2557" i="8" s="1"/>
  <c r="T2557" i="8" s="1"/>
  <c r="S2561" i="8"/>
  <c r="R2561" i="8"/>
  <c r="V2561" i="8"/>
  <c r="W2561" i="8" s="1"/>
  <c r="U2561" i="8" s="1"/>
  <c r="T2561" i="8" s="1"/>
  <c r="S2565" i="8"/>
  <c r="R2565" i="8"/>
  <c r="V2565" i="8"/>
  <c r="W2565" i="8" s="1"/>
  <c r="U2565" i="8" s="1"/>
  <c r="T2565" i="8" s="1"/>
  <c r="S2569" i="8"/>
  <c r="R2569" i="8"/>
  <c r="V2569" i="8"/>
  <c r="W2569" i="8" s="1"/>
  <c r="U2569" i="8" s="1"/>
  <c r="T2569" i="8" s="1"/>
  <c r="S2573" i="8"/>
  <c r="R2573" i="8"/>
  <c r="V2573" i="8"/>
  <c r="W2573" i="8" s="1"/>
  <c r="U2573" i="8" s="1"/>
  <c r="T2573" i="8" s="1"/>
  <c r="S2577" i="8"/>
  <c r="R2577" i="8"/>
  <c r="V2577" i="8"/>
  <c r="W2577" i="8" s="1"/>
  <c r="U2577" i="8" s="1"/>
  <c r="T2577" i="8" s="1"/>
  <c r="S2581" i="8"/>
  <c r="R2581" i="8"/>
  <c r="V2581" i="8"/>
  <c r="W2581" i="8" s="1"/>
  <c r="U2581" i="8" s="1"/>
  <c r="T2581" i="8" s="1"/>
  <c r="S2585" i="8"/>
  <c r="R2585" i="8"/>
  <c r="V2585" i="8"/>
  <c r="W2585" i="8" s="1"/>
  <c r="U2585" i="8" s="1"/>
  <c r="T2585" i="8" s="1"/>
  <c r="S2589" i="8"/>
  <c r="R2589" i="8"/>
  <c r="V2589" i="8"/>
  <c r="W2589" i="8" s="1"/>
  <c r="U2589" i="8" s="1"/>
  <c r="T2589" i="8" s="1"/>
  <c r="S2593" i="8"/>
  <c r="R2593" i="8"/>
  <c r="V2593" i="8"/>
  <c r="W2593" i="8" s="1"/>
  <c r="U2593" i="8" s="1"/>
  <c r="T2593" i="8" s="1"/>
  <c r="S2597" i="8"/>
  <c r="R2597" i="8"/>
  <c r="V2597" i="8"/>
  <c r="W2597" i="8" s="1"/>
  <c r="U2597" i="8" s="1"/>
  <c r="T2597" i="8" s="1"/>
  <c r="S2601" i="8"/>
  <c r="R2601" i="8"/>
  <c r="V2601" i="8"/>
  <c r="W2601" i="8" s="1"/>
  <c r="U2601" i="8" s="1"/>
  <c r="T2601" i="8" s="1"/>
  <c r="S2605" i="8"/>
  <c r="R2605" i="8"/>
  <c r="V2605" i="8"/>
  <c r="W2605" i="8" s="1"/>
  <c r="U2605" i="8" s="1"/>
  <c r="T2605" i="8" s="1"/>
  <c r="S2609" i="8"/>
  <c r="R2609" i="8"/>
  <c r="V2609" i="8"/>
  <c r="W2609" i="8" s="1"/>
  <c r="U2609" i="8" s="1"/>
  <c r="T2609" i="8" s="1"/>
  <c r="S2613" i="8"/>
  <c r="R2613" i="8"/>
  <c r="V2613" i="8"/>
  <c r="W2613" i="8" s="1"/>
  <c r="U2613" i="8" s="1"/>
  <c r="T2613" i="8" s="1"/>
  <c r="S2617" i="8"/>
  <c r="R2617" i="8"/>
  <c r="V2617" i="8"/>
  <c r="W2617" i="8" s="1"/>
  <c r="U2617" i="8" s="1"/>
  <c r="T2617" i="8" s="1"/>
  <c r="S2621" i="8"/>
  <c r="R2621" i="8"/>
  <c r="V2621" i="8"/>
  <c r="W2621" i="8" s="1"/>
  <c r="U2621" i="8" s="1"/>
  <c r="T2621" i="8" s="1"/>
  <c r="S2625" i="8"/>
  <c r="R2625" i="8"/>
  <c r="V2625" i="8"/>
  <c r="W2625" i="8" s="1"/>
  <c r="U2625" i="8" s="1"/>
  <c r="T2625" i="8" s="1"/>
  <c r="S2629" i="8"/>
  <c r="R2629" i="8"/>
  <c r="V2629" i="8"/>
  <c r="W2629" i="8" s="1"/>
  <c r="U2629" i="8" s="1"/>
  <c r="T2629" i="8" s="1"/>
  <c r="S2633" i="8"/>
  <c r="R2633" i="8"/>
  <c r="V2633" i="8"/>
  <c r="W2633" i="8" s="1"/>
  <c r="U2633" i="8" s="1"/>
  <c r="T2633" i="8" s="1"/>
  <c r="S2637" i="8"/>
  <c r="R2637" i="8"/>
  <c r="V2637" i="8"/>
  <c r="W2637" i="8" s="1"/>
  <c r="U2637" i="8" s="1"/>
  <c r="T2637" i="8" s="1"/>
  <c r="S2641" i="8"/>
  <c r="R2641" i="8"/>
  <c r="V2641" i="8"/>
  <c r="W2641" i="8" s="1"/>
  <c r="U2641" i="8" s="1"/>
  <c r="T2641" i="8" s="1"/>
  <c r="S2645" i="8"/>
  <c r="R2645" i="8"/>
  <c r="V2645" i="8"/>
  <c r="W2645" i="8" s="1"/>
  <c r="U2645" i="8" s="1"/>
  <c r="T2645" i="8" s="1"/>
  <c r="S2649" i="8"/>
  <c r="R2649" i="8"/>
  <c r="V2649" i="8"/>
  <c r="W2649" i="8" s="1"/>
  <c r="U2649" i="8" s="1"/>
  <c r="T2649" i="8" s="1"/>
  <c r="S2653" i="8"/>
  <c r="R2653" i="8"/>
  <c r="V2653" i="8"/>
  <c r="W2653" i="8" s="1"/>
  <c r="U2653" i="8" s="1"/>
  <c r="T2653" i="8" s="1"/>
  <c r="S2657" i="8"/>
  <c r="R2657" i="8"/>
  <c r="V2657" i="8"/>
  <c r="W2657" i="8" s="1"/>
  <c r="U2657" i="8" s="1"/>
  <c r="T2657" i="8" s="1"/>
  <c r="S2661" i="8"/>
  <c r="R2661" i="8"/>
  <c r="V2661" i="8"/>
  <c r="W2661" i="8" s="1"/>
  <c r="U2661" i="8" s="1"/>
  <c r="T2661" i="8" s="1"/>
  <c r="S2665" i="8"/>
  <c r="R2665" i="8"/>
  <c r="V2665" i="8"/>
  <c r="W2665" i="8" s="1"/>
  <c r="U2665" i="8" s="1"/>
  <c r="T2665" i="8" s="1"/>
  <c r="S2669" i="8"/>
  <c r="R2669" i="8"/>
  <c r="V2669" i="8"/>
  <c r="W2669" i="8" s="1"/>
  <c r="U2669" i="8" s="1"/>
  <c r="T2669" i="8" s="1"/>
  <c r="S2673" i="8"/>
  <c r="R2673" i="8"/>
  <c r="V2673" i="8"/>
  <c r="W2673" i="8" s="1"/>
  <c r="U2673" i="8" s="1"/>
  <c r="T2673" i="8" s="1"/>
  <c r="S2677" i="8"/>
  <c r="R2677" i="8"/>
  <c r="V2677" i="8"/>
  <c r="W2677" i="8" s="1"/>
  <c r="U2677" i="8" s="1"/>
  <c r="T2677" i="8" s="1"/>
  <c r="S2681" i="8"/>
  <c r="R2681" i="8"/>
  <c r="V2681" i="8"/>
  <c r="W2681" i="8" s="1"/>
  <c r="U2681" i="8" s="1"/>
  <c r="T2681" i="8" s="1"/>
  <c r="S2685" i="8"/>
  <c r="R2685" i="8"/>
  <c r="V2685" i="8"/>
  <c r="W2685" i="8" s="1"/>
  <c r="U2685" i="8" s="1"/>
  <c r="T2685" i="8" s="1"/>
  <c r="S2689" i="8"/>
  <c r="R2689" i="8"/>
  <c r="V2689" i="8"/>
  <c r="W2689" i="8" s="1"/>
  <c r="U2689" i="8" s="1"/>
  <c r="T2689" i="8" s="1"/>
  <c r="S2693" i="8"/>
  <c r="R2693" i="8"/>
  <c r="V2693" i="8"/>
  <c r="W2693" i="8" s="1"/>
  <c r="U2693" i="8" s="1"/>
  <c r="T2693" i="8" s="1"/>
  <c r="S2697" i="8"/>
  <c r="R2697" i="8"/>
  <c r="V2697" i="8"/>
  <c r="W2697" i="8" s="1"/>
  <c r="U2697" i="8" s="1"/>
  <c r="T2697" i="8" s="1"/>
  <c r="S2701" i="8"/>
  <c r="R2701" i="8"/>
  <c r="V2701" i="8"/>
  <c r="W2701" i="8" s="1"/>
  <c r="U2701" i="8" s="1"/>
  <c r="T2701" i="8" s="1"/>
  <c r="S2705" i="8"/>
  <c r="R2705" i="8"/>
  <c r="V2705" i="8"/>
  <c r="W2705" i="8" s="1"/>
  <c r="U2705" i="8" s="1"/>
  <c r="T2705" i="8" s="1"/>
  <c r="S2709" i="8"/>
  <c r="R2709" i="8"/>
  <c r="V2709" i="8"/>
  <c r="W2709" i="8" s="1"/>
  <c r="U2709" i="8" s="1"/>
  <c r="T2709" i="8" s="1"/>
  <c r="S2713" i="8"/>
  <c r="R2713" i="8"/>
  <c r="V2713" i="8"/>
  <c r="W2713" i="8" s="1"/>
  <c r="U2713" i="8" s="1"/>
  <c r="T2713" i="8" s="1"/>
  <c r="S2717" i="8"/>
  <c r="R2717" i="8"/>
  <c r="V2717" i="8"/>
  <c r="W2717" i="8" s="1"/>
  <c r="U2717" i="8" s="1"/>
  <c r="T2717" i="8" s="1"/>
  <c r="S2721" i="8"/>
  <c r="R2721" i="8"/>
  <c r="V2721" i="8"/>
  <c r="W2721" i="8" s="1"/>
  <c r="U2721" i="8" s="1"/>
  <c r="T2721" i="8" s="1"/>
  <c r="S2725" i="8"/>
  <c r="R2725" i="8"/>
  <c r="V2725" i="8"/>
  <c r="W2725" i="8" s="1"/>
  <c r="U2725" i="8" s="1"/>
  <c r="T2725" i="8" s="1"/>
  <c r="S2729" i="8"/>
  <c r="R2729" i="8"/>
  <c r="V2729" i="8"/>
  <c r="W2729" i="8" s="1"/>
  <c r="U2729" i="8" s="1"/>
  <c r="T2729" i="8" s="1"/>
  <c r="S2733" i="8"/>
  <c r="R2733" i="8"/>
  <c r="V2733" i="8"/>
  <c r="W2733" i="8" s="1"/>
  <c r="U2733" i="8" s="1"/>
  <c r="T2733" i="8" s="1"/>
  <c r="S2737" i="8"/>
  <c r="R2737" i="8"/>
  <c r="V2737" i="8"/>
  <c r="W2737" i="8" s="1"/>
  <c r="U2737" i="8" s="1"/>
  <c r="T2737" i="8" s="1"/>
  <c r="S2741" i="8"/>
  <c r="R2741" i="8"/>
  <c r="V2741" i="8"/>
  <c r="W2741" i="8" s="1"/>
  <c r="U2741" i="8" s="1"/>
  <c r="T2741" i="8" s="1"/>
  <c r="S2745" i="8"/>
  <c r="R2745" i="8"/>
  <c r="V2745" i="8"/>
  <c r="W2745" i="8" s="1"/>
  <c r="U2745" i="8" s="1"/>
  <c r="T2745" i="8" s="1"/>
  <c r="S2749" i="8"/>
  <c r="R2749" i="8"/>
  <c r="V2749" i="8"/>
  <c r="W2749" i="8" s="1"/>
  <c r="U2749" i="8" s="1"/>
  <c r="T2749" i="8" s="1"/>
  <c r="S2753" i="8"/>
  <c r="R2753" i="8"/>
  <c r="V2753" i="8"/>
  <c r="W2753" i="8" s="1"/>
  <c r="U2753" i="8" s="1"/>
  <c r="T2753" i="8" s="1"/>
  <c r="S2757" i="8"/>
  <c r="R2757" i="8"/>
  <c r="V2757" i="8"/>
  <c r="W2757" i="8" s="1"/>
  <c r="U2757" i="8" s="1"/>
  <c r="T2757" i="8" s="1"/>
  <c r="S2761" i="8"/>
  <c r="R2761" i="8"/>
  <c r="V2761" i="8"/>
  <c r="W2761" i="8" s="1"/>
  <c r="U2761" i="8" s="1"/>
  <c r="T2761" i="8" s="1"/>
  <c r="S2765" i="8"/>
  <c r="R2765" i="8"/>
  <c r="V2765" i="8"/>
  <c r="W2765" i="8" s="1"/>
  <c r="U2765" i="8" s="1"/>
  <c r="T2765" i="8" s="1"/>
  <c r="S2769" i="8"/>
  <c r="R2769" i="8"/>
  <c r="V2769" i="8"/>
  <c r="W2769" i="8" s="1"/>
  <c r="U2769" i="8" s="1"/>
  <c r="T2769" i="8" s="1"/>
  <c r="S2773" i="8"/>
  <c r="R2773" i="8"/>
  <c r="V2773" i="8"/>
  <c r="W2773" i="8" s="1"/>
  <c r="U2773" i="8" s="1"/>
  <c r="T2773" i="8" s="1"/>
  <c r="S2777" i="8"/>
  <c r="R2777" i="8"/>
  <c r="V2777" i="8"/>
  <c r="W2777" i="8" s="1"/>
  <c r="U2777" i="8" s="1"/>
  <c r="T2777" i="8" s="1"/>
  <c r="S2781" i="8"/>
  <c r="R2781" i="8"/>
  <c r="V2781" i="8"/>
  <c r="W2781" i="8" s="1"/>
  <c r="U2781" i="8" s="1"/>
  <c r="T2781" i="8" s="1"/>
  <c r="S2785" i="8"/>
  <c r="R2785" i="8"/>
  <c r="V2785" i="8"/>
  <c r="W2785" i="8" s="1"/>
  <c r="U2785" i="8" s="1"/>
  <c r="T2785" i="8" s="1"/>
  <c r="S2789" i="8"/>
  <c r="R2789" i="8"/>
  <c r="V2789" i="8"/>
  <c r="W2789" i="8" s="1"/>
  <c r="U2789" i="8" s="1"/>
  <c r="T2789" i="8" s="1"/>
  <c r="S2793" i="8"/>
  <c r="R2793" i="8"/>
  <c r="V2793" i="8"/>
  <c r="W2793" i="8" s="1"/>
  <c r="U2793" i="8" s="1"/>
  <c r="T2793" i="8" s="1"/>
  <c r="S2797" i="8"/>
  <c r="R2797" i="8"/>
  <c r="V2797" i="8"/>
  <c r="W2797" i="8" s="1"/>
  <c r="U2797" i="8" s="1"/>
  <c r="T2797" i="8" s="1"/>
  <c r="S2801" i="8"/>
  <c r="R2801" i="8"/>
  <c r="V2801" i="8"/>
  <c r="W2801" i="8" s="1"/>
  <c r="U2801" i="8" s="1"/>
  <c r="T2801" i="8" s="1"/>
  <c r="S2805" i="8"/>
  <c r="R2805" i="8"/>
  <c r="V2805" i="8"/>
  <c r="W2805" i="8" s="1"/>
  <c r="U2805" i="8" s="1"/>
  <c r="T2805" i="8" s="1"/>
  <c r="S2809" i="8"/>
  <c r="R2809" i="8"/>
  <c r="V2809" i="8"/>
  <c r="W2809" i="8" s="1"/>
  <c r="U2809" i="8" s="1"/>
  <c r="T2809" i="8" s="1"/>
  <c r="S2813" i="8"/>
  <c r="R2813" i="8"/>
  <c r="V2813" i="8"/>
  <c r="W2813" i="8" s="1"/>
  <c r="U2813" i="8" s="1"/>
  <c r="T2813" i="8" s="1"/>
  <c r="S2817" i="8"/>
  <c r="R2817" i="8"/>
  <c r="V2817" i="8"/>
  <c r="W2817" i="8" s="1"/>
  <c r="U2817" i="8" s="1"/>
  <c r="T2817" i="8" s="1"/>
  <c r="S2821" i="8"/>
  <c r="R2821" i="8"/>
  <c r="V2821" i="8"/>
  <c r="W2821" i="8" s="1"/>
  <c r="U2821" i="8" s="1"/>
  <c r="T2821" i="8" s="1"/>
  <c r="S2825" i="8"/>
  <c r="R2825" i="8"/>
  <c r="V2825" i="8"/>
  <c r="W2825" i="8" s="1"/>
  <c r="U2825" i="8" s="1"/>
  <c r="T2825" i="8" s="1"/>
  <c r="S2829" i="8"/>
  <c r="R2829" i="8"/>
  <c r="V2829" i="8"/>
  <c r="W2829" i="8" s="1"/>
  <c r="U2829" i="8" s="1"/>
  <c r="T2829" i="8" s="1"/>
  <c r="S2833" i="8"/>
  <c r="R2833" i="8"/>
  <c r="V2833" i="8"/>
  <c r="W2833" i="8" s="1"/>
  <c r="U2833" i="8" s="1"/>
  <c r="T2833" i="8" s="1"/>
  <c r="S2837" i="8"/>
  <c r="R2837" i="8"/>
  <c r="V2837" i="8"/>
  <c r="W2837" i="8" s="1"/>
  <c r="U2837" i="8" s="1"/>
  <c r="T2837" i="8" s="1"/>
  <c r="S2841" i="8"/>
  <c r="R2841" i="8"/>
  <c r="V2841" i="8"/>
  <c r="W2841" i="8" s="1"/>
  <c r="U2841" i="8" s="1"/>
  <c r="T2841" i="8" s="1"/>
  <c r="S2845" i="8"/>
  <c r="R2845" i="8"/>
  <c r="V2845" i="8"/>
  <c r="W2845" i="8" s="1"/>
  <c r="U2845" i="8" s="1"/>
  <c r="T2845" i="8" s="1"/>
  <c r="S2849" i="8"/>
  <c r="R2849" i="8"/>
  <c r="V2849" i="8"/>
  <c r="W2849" i="8" s="1"/>
  <c r="U2849" i="8" s="1"/>
  <c r="T2849" i="8" s="1"/>
  <c r="S2853" i="8"/>
  <c r="R2853" i="8"/>
  <c r="V2853" i="8"/>
  <c r="W2853" i="8" s="1"/>
  <c r="U2853" i="8" s="1"/>
  <c r="T2853" i="8" s="1"/>
  <c r="S2857" i="8"/>
  <c r="R2857" i="8"/>
  <c r="V2857" i="8"/>
  <c r="W2857" i="8" s="1"/>
  <c r="U2857" i="8" s="1"/>
  <c r="T2857" i="8" s="1"/>
  <c r="S2861" i="8"/>
  <c r="R2861" i="8"/>
  <c r="V2861" i="8"/>
  <c r="W2861" i="8" s="1"/>
  <c r="U2861" i="8" s="1"/>
  <c r="T2861" i="8" s="1"/>
  <c r="S2865" i="8"/>
  <c r="R2865" i="8"/>
  <c r="V2865" i="8"/>
  <c r="W2865" i="8" s="1"/>
  <c r="U2865" i="8" s="1"/>
  <c r="T2865" i="8" s="1"/>
  <c r="S2869" i="8"/>
  <c r="R2869" i="8"/>
  <c r="V2869" i="8"/>
  <c r="W2869" i="8" s="1"/>
  <c r="U2869" i="8" s="1"/>
  <c r="T2869" i="8" s="1"/>
  <c r="S2873" i="8"/>
  <c r="R2873" i="8"/>
  <c r="V2873" i="8"/>
  <c r="W2873" i="8" s="1"/>
  <c r="U2873" i="8" s="1"/>
  <c r="T2873" i="8" s="1"/>
  <c r="S2877" i="8"/>
  <c r="R2877" i="8"/>
  <c r="V2877" i="8"/>
  <c r="W2877" i="8" s="1"/>
  <c r="U2877" i="8" s="1"/>
  <c r="T2877" i="8" s="1"/>
  <c r="S2881" i="8"/>
  <c r="R2881" i="8"/>
  <c r="V2881" i="8"/>
  <c r="W2881" i="8" s="1"/>
  <c r="U2881" i="8" s="1"/>
  <c r="T2881" i="8" s="1"/>
  <c r="S2885" i="8"/>
  <c r="R2885" i="8"/>
  <c r="V2885" i="8"/>
  <c r="W2885" i="8" s="1"/>
  <c r="U2885" i="8" s="1"/>
  <c r="T2885" i="8" s="1"/>
  <c r="S2889" i="8"/>
  <c r="R2889" i="8"/>
  <c r="V2889" i="8"/>
  <c r="W2889" i="8" s="1"/>
  <c r="U2889" i="8" s="1"/>
  <c r="T2889" i="8" s="1"/>
  <c r="S2893" i="8"/>
  <c r="R2893" i="8"/>
  <c r="V2893" i="8"/>
  <c r="W2893" i="8" s="1"/>
  <c r="U2893" i="8" s="1"/>
  <c r="T2893" i="8" s="1"/>
  <c r="S2897" i="8"/>
  <c r="R2897" i="8"/>
  <c r="V2897" i="8"/>
  <c r="W2897" i="8" s="1"/>
  <c r="U2897" i="8" s="1"/>
  <c r="T2897" i="8" s="1"/>
  <c r="S2901" i="8"/>
  <c r="R2901" i="8"/>
  <c r="V2901" i="8"/>
  <c r="W2901" i="8" s="1"/>
  <c r="U2901" i="8" s="1"/>
  <c r="T2901" i="8" s="1"/>
  <c r="S2905" i="8"/>
  <c r="R2905" i="8"/>
  <c r="V2905" i="8"/>
  <c r="W2905" i="8" s="1"/>
  <c r="U2905" i="8" s="1"/>
  <c r="T2905" i="8" s="1"/>
  <c r="S2909" i="8"/>
  <c r="R2909" i="8"/>
  <c r="V2909" i="8"/>
  <c r="W2909" i="8" s="1"/>
  <c r="U2909" i="8" s="1"/>
  <c r="T2909" i="8" s="1"/>
  <c r="S2913" i="8"/>
  <c r="R2913" i="8"/>
  <c r="V2913" i="8"/>
  <c r="W2913" i="8" s="1"/>
  <c r="U2913" i="8" s="1"/>
  <c r="T2913" i="8" s="1"/>
  <c r="S2917" i="8"/>
  <c r="R2917" i="8"/>
  <c r="V2917" i="8"/>
  <c r="W2917" i="8" s="1"/>
  <c r="U2917" i="8" s="1"/>
  <c r="T2917" i="8" s="1"/>
  <c r="S2921" i="8"/>
  <c r="R2921" i="8"/>
  <c r="V2921" i="8"/>
  <c r="W2921" i="8" s="1"/>
  <c r="U2921" i="8" s="1"/>
  <c r="T2921" i="8" s="1"/>
  <c r="S2925" i="8"/>
  <c r="R2925" i="8"/>
  <c r="V2925" i="8"/>
  <c r="W2925" i="8" s="1"/>
  <c r="U2925" i="8" s="1"/>
  <c r="T2925" i="8" s="1"/>
  <c r="S2929" i="8"/>
  <c r="R2929" i="8"/>
  <c r="V2929" i="8"/>
  <c r="W2929" i="8" s="1"/>
  <c r="U2929" i="8" s="1"/>
  <c r="T2929" i="8" s="1"/>
  <c r="S2933" i="8"/>
  <c r="R2933" i="8"/>
  <c r="V2933" i="8"/>
  <c r="W2933" i="8" s="1"/>
  <c r="U2933" i="8" s="1"/>
  <c r="T2933" i="8" s="1"/>
  <c r="S2937" i="8"/>
  <c r="R2937" i="8"/>
  <c r="V2937" i="8"/>
  <c r="W2937" i="8" s="1"/>
  <c r="U2937" i="8" s="1"/>
  <c r="T2937" i="8" s="1"/>
  <c r="S2941" i="8"/>
  <c r="R2941" i="8"/>
  <c r="V2941" i="8"/>
  <c r="W2941" i="8" s="1"/>
  <c r="U2941" i="8" s="1"/>
  <c r="T2941" i="8" s="1"/>
  <c r="S2945" i="8"/>
  <c r="R2945" i="8"/>
  <c r="V2945" i="8"/>
  <c r="W2945" i="8" s="1"/>
  <c r="U2945" i="8" s="1"/>
  <c r="T2945" i="8" s="1"/>
  <c r="S2949" i="8"/>
  <c r="R2949" i="8"/>
  <c r="V2949" i="8"/>
  <c r="W2949" i="8" s="1"/>
  <c r="U2949" i="8" s="1"/>
  <c r="T2949" i="8" s="1"/>
  <c r="S2953" i="8"/>
  <c r="R2953" i="8"/>
  <c r="V2953" i="8"/>
  <c r="W2953" i="8" s="1"/>
  <c r="U2953" i="8" s="1"/>
  <c r="T2953" i="8" s="1"/>
  <c r="S2957" i="8"/>
  <c r="R2957" i="8"/>
  <c r="V2957" i="8"/>
  <c r="W2957" i="8" s="1"/>
  <c r="U2957" i="8" s="1"/>
  <c r="T2957" i="8" s="1"/>
  <c r="S2961" i="8"/>
  <c r="R2961" i="8"/>
  <c r="V2961" i="8"/>
  <c r="W2961" i="8" s="1"/>
  <c r="U2961" i="8" s="1"/>
  <c r="T2961" i="8" s="1"/>
  <c r="S2965" i="8"/>
  <c r="R2965" i="8"/>
  <c r="V2965" i="8"/>
  <c r="W2965" i="8" s="1"/>
  <c r="U2965" i="8" s="1"/>
  <c r="T2965" i="8" s="1"/>
  <c r="S2969" i="8"/>
  <c r="R2969" i="8"/>
  <c r="V2969" i="8"/>
  <c r="W2969" i="8" s="1"/>
  <c r="U2969" i="8" s="1"/>
  <c r="T2969" i="8" s="1"/>
  <c r="S2973" i="8"/>
  <c r="R2973" i="8"/>
  <c r="V2973" i="8"/>
  <c r="W2973" i="8" s="1"/>
  <c r="U2973" i="8" s="1"/>
  <c r="T2973" i="8" s="1"/>
  <c r="S2977" i="8"/>
  <c r="R2977" i="8"/>
  <c r="V2977" i="8"/>
  <c r="W2977" i="8" s="1"/>
  <c r="U2977" i="8" s="1"/>
  <c r="T2977" i="8" s="1"/>
  <c r="S2981" i="8"/>
  <c r="R2981" i="8"/>
  <c r="V2981" i="8"/>
  <c r="W2981" i="8" s="1"/>
  <c r="U2981" i="8" s="1"/>
  <c r="T2981" i="8" s="1"/>
  <c r="S2985" i="8"/>
  <c r="R2985" i="8"/>
  <c r="V2985" i="8"/>
  <c r="W2985" i="8" s="1"/>
  <c r="U2985" i="8" s="1"/>
  <c r="T2985" i="8" s="1"/>
  <c r="S2989" i="8"/>
  <c r="R2989" i="8"/>
  <c r="V2989" i="8"/>
  <c r="W2989" i="8" s="1"/>
  <c r="U2989" i="8" s="1"/>
  <c r="T2989" i="8" s="1"/>
  <c r="S2993" i="8"/>
  <c r="R2993" i="8"/>
  <c r="V2993" i="8"/>
  <c r="W2993" i="8" s="1"/>
  <c r="U2993" i="8" s="1"/>
  <c r="T2993" i="8" s="1"/>
  <c r="S2997" i="8"/>
  <c r="R2997" i="8"/>
  <c r="V2997" i="8"/>
  <c r="W2997" i="8" s="1"/>
  <c r="U2997" i="8" s="1"/>
  <c r="T2997" i="8" s="1"/>
  <c r="S3001" i="8"/>
  <c r="R3001" i="8"/>
  <c r="V3001" i="8"/>
  <c r="W3001" i="8" s="1"/>
  <c r="U3001" i="8" s="1"/>
  <c r="T3001" i="8" s="1"/>
  <c r="S3005" i="8"/>
  <c r="R3005" i="8"/>
  <c r="V3005" i="8"/>
  <c r="W3005" i="8" s="1"/>
  <c r="U3005" i="8" s="1"/>
  <c r="T3005" i="8" s="1"/>
  <c r="S3009" i="8"/>
  <c r="R3009" i="8"/>
  <c r="V3009" i="8"/>
  <c r="W3009" i="8" s="1"/>
  <c r="U3009" i="8" s="1"/>
  <c r="T3009" i="8" s="1"/>
  <c r="S3013" i="8"/>
  <c r="R3013" i="8"/>
  <c r="V3013" i="8"/>
  <c r="W3013" i="8" s="1"/>
  <c r="U3013" i="8" s="1"/>
  <c r="T3013" i="8" s="1"/>
  <c r="S3017" i="8"/>
  <c r="R3017" i="8"/>
  <c r="V3017" i="8"/>
  <c r="W3017" i="8" s="1"/>
  <c r="U3017" i="8" s="1"/>
  <c r="T3017" i="8" s="1"/>
  <c r="S3021" i="8"/>
  <c r="R3021" i="8"/>
  <c r="V3021" i="8"/>
  <c r="W3021" i="8" s="1"/>
  <c r="U3021" i="8" s="1"/>
  <c r="T3021" i="8" s="1"/>
  <c r="S3025" i="8"/>
  <c r="R3025" i="8"/>
  <c r="V3025" i="8"/>
  <c r="W3025" i="8" s="1"/>
  <c r="U3025" i="8" s="1"/>
  <c r="T3025" i="8" s="1"/>
  <c r="S3029" i="8"/>
  <c r="R3029" i="8"/>
  <c r="V3029" i="8"/>
  <c r="W3029" i="8" s="1"/>
  <c r="U3029" i="8" s="1"/>
  <c r="T3029" i="8" s="1"/>
  <c r="S3033" i="8"/>
  <c r="R3033" i="8"/>
  <c r="V3033" i="8"/>
  <c r="W3033" i="8" s="1"/>
  <c r="U3033" i="8" s="1"/>
  <c r="T3033" i="8" s="1"/>
  <c r="S3037" i="8"/>
  <c r="R3037" i="8"/>
  <c r="V3037" i="8"/>
  <c r="W3037" i="8" s="1"/>
  <c r="U3037" i="8" s="1"/>
  <c r="T3037" i="8" s="1"/>
  <c r="S3041" i="8"/>
  <c r="R3041" i="8"/>
  <c r="V3041" i="8"/>
  <c r="W3041" i="8" s="1"/>
  <c r="U3041" i="8" s="1"/>
  <c r="T3041" i="8" s="1"/>
  <c r="S3045" i="8"/>
  <c r="R3045" i="8"/>
  <c r="V3045" i="8"/>
  <c r="W3045" i="8" s="1"/>
  <c r="U3045" i="8" s="1"/>
  <c r="T3045" i="8" s="1"/>
  <c r="S3049" i="8"/>
  <c r="R3049" i="8"/>
  <c r="V3049" i="8"/>
  <c r="W3049" i="8" s="1"/>
  <c r="U3049" i="8" s="1"/>
  <c r="T3049" i="8" s="1"/>
  <c r="S3053" i="8"/>
  <c r="R3053" i="8"/>
  <c r="V3053" i="8"/>
  <c r="W3053" i="8" s="1"/>
  <c r="U3053" i="8" s="1"/>
  <c r="T3053" i="8" s="1"/>
  <c r="S3057" i="8"/>
  <c r="R3057" i="8"/>
  <c r="V3057" i="8"/>
  <c r="W3057" i="8" s="1"/>
  <c r="U3057" i="8" s="1"/>
  <c r="T3057" i="8" s="1"/>
  <c r="S3061" i="8"/>
  <c r="R3061" i="8"/>
  <c r="V3061" i="8"/>
  <c r="W3061" i="8" s="1"/>
  <c r="U3061" i="8" s="1"/>
  <c r="T3061" i="8" s="1"/>
  <c r="S3065" i="8"/>
  <c r="R3065" i="8"/>
  <c r="V3065" i="8"/>
  <c r="W3065" i="8" s="1"/>
  <c r="U3065" i="8" s="1"/>
  <c r="T3065" i="8" s="1"/>
  <c r="S3069" i="8"/>
  <c r="R3069" i="8"/>
  <c r="V3069" i="8"/>
  <c r="W3069" i="8" s="1"/>
  <c r="U3069" i="8" s="1"/>
  <c r="T3069" i="8" s="1"/>
  <c r="S3073" i="8"/>
  <c r="R3073" i="8"/>
  <c r="V3073" i="8"/>
  <c r="W3073" i="8" s="1"/>
  <c r="U3073" i="8" s="1"/>
  <c r="T3073" i="8" s="1"/>
  <c r="S3077" i="8"/>
  <c r="R3077" i="8"/>
  <c r="V3077" i="8"/>
  <c r="W3077" i="8" s="1"/>
  <c r="U3077" i="8" s="1"/>
  <c r="T3077" i="8" s="1"/>
  <c r="S3081" i="8"/>
  <c r="R3081" i="8"/>
  <c r="V3081" i="8"/>
  <c r="W3081" i="8" s="1"/>
  <c r="U3081" i="8" s="1"/>
  <c r="T3081" i="8" s="1"/>
  <c r="S3085" i="8"/>
  <c r="R3085" i="8"/>
  <c r="V3085" i="8"/>
  <c r="W3085" i="8" s="1"/>
  <c r="U3085" i="8" s="1"/>
  <c r="T3085" i="8" s="1"/>
  <c r="S3089" i="8"/>
  <c r="R3089" i="8"/>
  <c r="V3089" i="8"/>
  <c r="W3089" i="8" s="1"/>
  <c r="U3089" i="8" s="1"/>
  <c r="T3089" i="8" s="1"/>
  <c r="S3093" i="8"/>
  <c r="R3093" i="8"/>
  <c r="V3093" i="8"/>
  <c r="W3093" i="8" s="1"/>
  <c r="U3093" i="8" s="1"/>
  <c r="T3093" i="8" s="1"/>
  <c r="S3097" i="8"/>
  <c r="R3097" i="8"/>
  <c r="V3097" i="8"/>
  <c r="W3097" i="8" s="1"/>
  <c r="U3097" i="8" s="1"/>
  <c r="T3097" i="8" s="1"/>
  <c r="S3101" i="8"/>
  <c r="R3101" i="8"/>
  <c r="V3101" i="8"/>
  <c r="W3101" i="8" s="1"/>
  <c r="U3101" i="8" s="1"/>
  <c r="T3101" i="8" s="1"/>
  <c r="S3105" i="8"/>
  <c r="R3105" i="8"/>
  <c r="V3105" i="8"/>
  <c r="W3105" i="8" s="1"/>
  <c r="U3105" i="8" s="1"/>
  <c r="T3105" i="8" s="1"/>
  <c r="S3109" i="8"/>
  <c r="R3109" i="8"/>
  <c r="V3109" i="8"/>
  <c r="W3109" i="8" s="1"/>
  <c r="U3109" i="8" s="1"/>
  <c r="T3109" i="8" s="1"/>
  <c r="S3113" i="8"/>
  <c r="R3113" i="8"/>
  <c r="V3113" i="8"/>
  <c r="W3113" i="8" s="1"/>
  <c r="U3113" i="8" s="1"/>
  <c r="T3113" i="8" s="1"/>
  <c r="S3117" i="8"/>
  <c r="R3117" i="8"/>
  <c r="V3117" i="8"/>
  <c r="W3117" i="8" s="1"/>
  <c r="U3117" i="8" s="1"/>
  <c r="T3117" i="8" s="1"/>
  <c r="S3121" i="8"/>
  <c r="R3121" i="8"/>
  <c r="V3121" i="8"/>
  <c r="W3121" i="8" s="1"/>
  <c r="U3121" i="8" s="1"/>
  <c r="T3121" i="8" s="1"/>
  <c r="S3125" i="8"/>
  <c r="R3125" i="8"/>
  <c r="V3125" i="8"/>
  <c r="W3125" i="8" s="1"/>
  <c r="U3125" i="8" s="1"/>
  <c r="T3125" i="8" s="1"/>
  <c r="S3129" i="8"/>
  <c r="R3129" i="8"/>
  <c r="V3129" i="8"/>
  <c r="W3129" i="8" s="1"/>
  <c r="U3129" i="8" s="1"/>
  <c r="T3129" i="8" s="1"/>
  <c r="S3133" i="8"/>
  <c r="R3133" i="8"/>
  <c r="V3133" i="8"/>
  <c r="W3133" i="8" s="1"/>
  <c r="U3133" i="8" s="1"/>
  <c r="T3133" i="8" s="1"/>
  <c r="S3137" i="8"/>
  <c r="R3137" i="8"/>
  <c r="V3137" i="8"/>
  <c r="W3137" i="8" s="1"/>
  <c r="U3137" i="8" s="1"/>
  <c r="T3137" i="8" s="1"/>
  <c r="S3141" i="8"/>
  <c r="R3141" i="8"/>
  <c r="V3141" i="8"/>
  <c r="W3141" i="8" s="1"/>
  <c r="U3141" i="8" s="1"/>
  <c r="T3141" i="8" s="1"/>
  <c r="S3145" i="8"/>
  <c r="R3145" i="8"/>
  <c r="V3145" i="8"/>
  <c r="W3145" i="8" s="1"/>
  <c r="U3145" i="8" s="1"/>
  <c r="T3145" i="8" s="1"/>
  <c r="S3149" i="8"/>
  <c r="R3149" i="8"/>
  <c r="V3149" i="8"/>
  <c r="W3149" i="8" s="1"/>
  <c r="U3149" i="8" s="1"/>
  <c r="T3149" i="8" s="1"/>
  <c r="S3153" i="8"/>
  <c r="R3153" i="8"/>
  <c r="V3153" i="8"/>
  <c r="W3153" i="8" s="1"/>
  <c r="U3153" i="8" s="1"/>
  <c r="T3153" i="8" s="1"/>
  <c r="S3157" i="8"/>
  <c r="R3157" i="8"/>
  <c r="V3157" i="8"/>
  <c r="W3157" i="8" s="1"/>
  <c r="U3157" i="8" s="1"/>
  <c r="T3157" i="8" s="1"/>
  <c r="S3161" i="8"/>
  <c r="R3161" i="8"/>
  <c r="V3161" i="8"/>
  <c r="W3161" i="8" s="1"/>
  <c r="U3161" i="8" s="1"/>
  <c r="T3161" i="8" s="1"/>
  <c r="S3165" i="8"/>
  <c r="R3165" i="8"/>
  <c r="V3165" i="8"/>
  <c r="W3165" i="8" s="1"/>
  <c r="U3165" i="8" s="1"/>
  <c r="T3165" i="8" s="1"/>
  <c r="S3169" i="8"/>
  <c r="R3169" i="8"/>
  <c r="V3169" i="8"/>
  <c r="W3169" i="8" s="1"/>
  <c r="U3169" i="8" s="1"/>
  <c r="T3169" i="8" s="1"/>
  <c r="S3173" i="8"/>
  <c r="R3173" i="8"/>
  <c r="V3173" i="8"/>
  <c r="W3173" i="8" s="1"/>
  <c r="U3173" i="8" s="1"/>
  <c r="T3173" i="8" s="1"/>
  <c r="S3177" i="8"/>
  <c r="R3177" i="8"/>
  <c r="V3177" i="8"/>
  <c r="W3177" i="8" s="1"/>
  <c r="U3177" i="8" s="1"/>
  <c r="T3177" i="8" s="1"/>
  <c r="S3181" i="8"/>
  <c r="R3181" i="8"/>
  <c r="V3181" i="8"/>
  <c r="W3181" i="8" s="1"/>
  <c r="U3181" i="8" s="1"/>
  <c r="T3181" i="8" s="1"/>
  <c r="S3185" i="8"/>
  <c r="R3185" i="8"/>
  <c r="V3185" i="8"/>
  <c r="W3185" i="8" s="1"/>
  <c r="U3185" i="8" s="1"/>
  <c r="T3185" i="8" s="1"/>
  <c r="S3189" i="8"/>
  <c r="R3189" i="8"/>
  <c r="V3189" i="8"/>
  <c r="W3189" i="8" s="1"/>
  <c r="U3189" i="8" s="1"/>
  <c r="T3189" i="8" s="1"/>
  <c r="S3193" i="8"/>
  <c r="R3193" i="8"/>
  <c r="V3193" i="8"/>
  <c r="W3193" i="8" s="1"/>
  <c r="U3193" i="8" s="1"/>
  <c r="T3193" i="8" s="1"/>
  <c r="S3197" i="8"/>
  <c r="R3197" i="8"/>
  <c r="V3197" i="8"/>
  <c r="W3197" i="8" s="1"/>
  <c r="U3197" i="8" s="1"/>
  <c r="T3197" i="8" s="1"/>
  <c r="S3201" i="8"/>
  <c r="R3201" i="8"/>
  <c r="V3201" i="8"/>
  <c r="W3201" i="8" s="1"/>
  <c r="U3201" i="8" s="1"/>
  <c r="T3201" i="8" s="1"/>
  <c r="S3205" i="8"/>
  <c r="R3205" i="8"/>
  <c r="V3205" i="8"/>
  <c r="W3205" i="8" s="1"/>
  <c r="U3205" i="8" s="1"/>
  <c r="T3205" i="8" s="1"/>
  <c r="S3209" i="8"/>
  <c r="R3209" i="8"/>
  <c r="V3209" i="8"/>
  <c r="W3209" i="8" s="1"/>
  <c r="U3209" i="8" s="1"/>
  <c r="T3209" i="8" s="1"/>
  <c r="S3213" i="8"/>
  <c r="R3213" i="8"/>
  <c r="V3213" i="8"/>
  <c r="W3213" i="8" s="1"/>
  <c r="U3213" i="8" s="1"/>
  <c r="T3213" i="8" s="1"/>
  <c r="S3217" i="8"/>
  <c r="R3217" i="8"/>
  <c r="V3217" i="8"/>
  <c r="W3217" i="8" s="1"/>
  <c r="U3217" i="8" s="1"/>
  <c r="T3217" i="8" s="1"/>
  <c r="S3221" i="8"/>
  <c r="R3221" i="8"/>
  <c r="V3221" i="8"/>
  <c r="W3221" i="8" s="1"/>
  <c r="U3221" i="8" s="1"/>
  <c r="T3221" i="8" s="1"/>
  <c r="S3225" i="8"/>
  <c r="R3225" i="8"/>
  <c r="V3225" i="8"/>
  <c r="W3225" i="8" s="1"/>
  <c r="U3225" i="8" s="1"/>
  <c r="T3225" i="8" s="1"/>
  <c r="S3229" i="8"/>
  <c r="R3229" i="8"/>
  <c r="V3229" i="8"/>
  <c r="W3229" i="8" s="1"/>
  <c r="U3229" i="8" s="1"/>
  <c r="T3229" i="8" s="1"/>
  <c r="S3233" i="8"/>
  <c r="R3233" i="8"/>
  <c r="V3233" i="8"/>
  <c r="W3233" i="8" s="1"/>
  <c r="U3233" i="8" s="1"/>
  <c r="T3233" i="8" s="1"/>
  <c r="S3237" i="8"/>
  <c r="R3237" i="8"/>
  <c r="V3237" i="8"/>
  <c r="W3237" i="8" s="1"/>
  <c r="U3237" i="8" s="1"/>
  <c r="T3237" i="8" s="1"/>
  <c r="S3241" i="8"/>
  <c r="R3241" i="8"/>
  <c r="V3241" i="8"/>
  <c r="W3241" i="8" s="1"/>
  <c r="U3241" i="8" s="1"/>
  <c r="T3241" i="8" s="1"/>
  <c r="S3245" i="8"/>
  <c r="R3245" i="8"/>
  <c r="V3245" i="8"/>
  <c r="W3245" i="8" s="1"/>
  <c r="U3245" i="8" s="1"/>
  <c r="T3245" i="8" s="1"/>
  <c r="S3249" i="8"/>
  <c r="R3249" i="8"/>
  <c r="V3249" i="8"/>
  <c r="W3249" i="8" s="1"/>
  <c r="U3249" i="8" s="1"/>
  <c r="T3249" i="8" s="1"/>
  <c r="S3253" i="8"/>
  <c r="R3253" i="8"/>
  <c r="V3253" i="8"/>
  <c r="W3253" i="8" s="1"/>
  <c r="U3253" i="8" s="1"/>
  <c r="T3253" i="8" s="1"/>
  <c r="S3257" i="8"/>
  <c r="R3257" i="8"/>
  <c r="V3257" i="8"/>
  <c r="W3257" i="8" s="1"/>
  <c r="U3257" i="8" s="1"/>
  <c r="T3257" i="8" s="1"/>
  <c r="S3261" i="8"/>
  <c r="R3261" i="8"/>
  <c r="V3261" i="8"/>
  <c r="W3261" i="8" s="1"/>
  <c r="U3261" i="8" s="1"/>
  <c r="T3261" i="8" s="1"/>
  <c r="S3265" i="8"/>
  <c r="R3265" i="8"/>
  <c r="V3265" i="8"/>
  <c r="W3265" i="8" s="1"/>
  <c r="U3265" i="8" s="1"/>
  <c r="T3265" i="8" s="1"/>
  <c r="S3269" i="8"/>
  <c r="R3269" i="8"/>
  <c r="V3269" i="8"/>
  <c r="W3269" i="8" s="1"/>
  <c r="U3269" i="8" s="1"/>
  <c r="T3269" i="8" s="1"/>
  <c r="S3273" i="8"/>
  <c r="R3273" i="8"/>
  <c r="V3273" i="8"/>
  <c r="W3273" i="8" s="1"/>
  <c r="U3273" i="8" s="1"/>
  <c r="T3273" i="8" s="1"/>
  <c r="S3277" i="8"/>
  <c r="R3277" i="8"/>
  <c r="V3277" i="8"/>
  <c r="W3277" i="8" s="1"/>
  <c r="U3277" i="8" s="1"/>
  <c r="T3277" i="8" s="1"/>
  <c r="S3281" i="8"/>
  <c r="R3281" i="8"/>
  <c r="V3281" i="8"/>
  <c r="W3281" i="8" s="1"/>
  <c r="U3281" i="8" s="1"/>
  <c r="T3281" i="8" s="1"/>
  <c r="S3285" i="8"/>
  <c r="R3285" i="8"/>
  <c r="V3285" i="8"/>
  <c r="W3285" i="8" s="1"/>
  <c r="U3285" i="8" s="1"/>
  <c r="T3285" i="8" s="1"/>
  <c r="S3289" i="8"/>
  <c r="R3289" i="8"/>
  <c r="V3289" i="8"/>
  <c r="W3289" i="8" s="1"/>
  <c r="U3289" i="8" s="1"/>
  <c r="T3289" i="8" s="1"/>
  <c r="S3293" i="8"/>
  <c r="R3293" i="8"/>
  <c r="V3293" i="8"/>
  <c r="W3293" i="8" s="1"/>
  <c r="U3293" i="8" s="1"/>
  <c r="T3293" i="8" s="1"/>
  <c r="S3297" i="8"/>
  <c r="R3297" i="8"/>
  <c r="V3297" i="8"/>
  <c r="W3297" i="8" s="1"/>
  <c r="U3297" i="8" s="1"/>
  <c r="T3297" i="8" s="1"/>
  <c r="S3301" i="8"/>
  <c r="R3301" i="8"/>
  <c r="V3301" i="8"/>
  <c r="W3301" i="8" s="1"/>
  <c r="U3301" i="8" s="1"/>
  <c r="T3301" i="8" s="1"/>
  <c r="S3305" i="8"/>
  <c r="R3305" i="8"/>
  <c r="V3305" i="8"/>
  <c r="W3305" i="8" s="1"/>
  <c r="U3305" i="8" s="1"/>
  <c r="T3305" i="8" s="1"/>
  <c r="S3309" i="8"/>
  <c r="R3309" i="8"/>
  <c r="V3309" i="8"/>
  <c r="W3309" i="8" s="1"/>
  <c r="U3309" i="8" s="1"/>
  <c r="T3309" i="8" s="1"/>
  <c r="S3313" i="8"/>
  <c r="R3313" i="8"/>
  <c r="V3313" i="8"/>
  <c r="W3313" i="8" s="1"/>
  <c r="U3313" i="8" s="1"/>
  <c r="T3313" i="8" s="1"/>
  <c r="S3317" i="8"/>
  <c r="R3317" i="8"/>
  <c r="V3317" i="8"/>
  <c r="W3317" i="8" s="1"/>
  <c r="U3317" i="8" s="1"/>
  <c r="T3317" i="8" s="1"/>
  <c r="S3321" i="8"/>
  <c r="R3321" i="8"/>
  <c r="V3321" i="8"/>
  <c r="W3321" i="8" s="1"/>
  <c r="U3321" i="8" s="1"/>
  <c r="T3321" i="8" s="1"/>
  <c r="S3325" i="8"/>
  <c r="R3325" i="8"/>
  <c r="V3325" i="8"/>
  <c r="W3325" i="8" s="1"/>
  <c r="U3325" i="8" s="1"/>
  <c r="T3325" i="8" s="1"/>
  <c r="S3329" i="8"/>
  <c r="R3329" i="8"/>
  <c r="V3329" i="8"/>
  <c r="W3329" i="8" s="1"/>
  <c r="U3329" i="8" s="1"/>
  <c r="T3329" i="8" s="1"/>
  <c r="S3333" i="8"/>
  <c r="R3333" i="8"/>
  <c r="V3333" i="8"/>
  <c r="W3333" i="8" s="1"/>
  <c r="U3333" i="8" s="1"/>
  <c r="T3333" i="8" s="1"/>
  <c r="S3337" i="8"/>
  <c r="R3337" i="8"/>
  <c r="V3337" i="8"/>
  <c r="W3337" i="8" s="1"/>
  <c r="U3337" i="8" s="1"/>
  <c r="T3337" i="8" s="1"/>
  <c r="S3341" i="8"/>
  <c r="R3341" i="8"/>
  <c r="V3341" i="8"/>
  <c r="W3341" i="8" s="1"/>
  <c r="U3341" i="8" s="1"/>
  <c r="T3341" i="8" s="1"/>
  <c r="S3345" i="8"/>
  <c r="R3345" i="8"/>
  <c r="V3345" i="8"/>
  <c r="W3345" i="8" s="1"/>
  <c r="U3345" i="8" s="1"/>
  <c r="T3345" i="8" s="1"/>
  <c r="S3349" i="8"/>
  <c r="R3349" i="8"/>
  <c r="V3349" i="8"/>
  <c r="W3349" i="8" s="1"/>
  <c r="U3349" i="8" s="1"/>
  <c r="T3349" i="8" s="1"/>
  <c r="S3353" i="8"/>
  <c r="R3353" i="8"/>
  <c r="V3353" i="8"/>
  <c r="W3353" i="8" s="1"/>
  <c r="U3353" i="8" s="1"/>
  <c r="T3353" i="8" s="1"/>
  <c r="S3357" i="8"/>
  <c r="R3357" i="8"/>
  <c r="V3357" i="8"/>
  <c r="W3357" i="8" s="1"/>
  <c r="U3357" i="8" s="1"/>
  <c r="T3357" i="8" s="1"/>
  <c r="S3361" i="8"/>
  <c r="R3361" i="8"/>
  <c r="V3361" i="8"/>
  <c r="W3361" i="8" s="1"/>
  <c r="U3361" i="8" s="1"/>
  <c r="T3361" i="8" s="1"/>
  <c r="S3365" i="8"/>
  <c r="R3365" i="8"/>
  <c r="V3365" i="8"/>
  <c r="W3365" i="8" s="1"/>
  <c r="U3365" i="8" s="1"/>
  <c r="T3365" i="8" s="1"/>
  <c r="S3369" i="8"/>
  <c r="R3369" i="8"/>
  <c r="V3369" i="8"/>
  <c r="W3369" i="8" s="1"/>
  <c r="U3369" i="8" s="1"/>
  <c r="T3369" i="8" s="1"/>
  <c r="S3373" i="8"/>
  <c r="R3373" i="8"/>
  <c r="V3373" i="8"/>
  <c r="W3373" i="8" s="1"/>
  <c r="U3373" i="8" s="1"/>
  <c r="T3373" i="8" s="1"/>
  <c r="S3377" i="8"/>
  <c r="R3377" i="8"/>
  <c r="V3377" i="8"/>
  <c r="W3377" i="8" s="1"/>
  <c r="U3377" i="8" s="1"/>
  <c r="T3377" i="8" s="1"/>
  <c r="S3381" i="8"/>
  <c r="R3381" i="8"/>
  <c r="V3381" i="8"/>
  <c r="W3381" i="8" s="1"/>
  <c r="U3381" i="8" s="1"/>
  <c r="T3381" i="8" s="1"/>
  <c r="S3385" i="8"/>
  <c r="R3385" i="8"/>
  <c r="V3385" i="8"/>
  <c r="W3385" i="8" s="1"/>
  <c r="U3385" i="8" s="1"/>
  <c r="T3385" i="8" s="1"/>
  <c r="S3389" i="8"/>
  <c r="R3389" i="8"/>
  <c r="V3389" i="8"/>
  <c r="W3389" i="8" s="1"/>
  <c r="U3389" i="8" s="1"/>
  <c r="T3389" i="8" s="1"/>
  <c r="S3393" i="8"/>
  <c r="R3393" i="8"/>
  <c r="V3393" i="8"/>
  <c r="W3393" i="8" s="1"/>
  <c r="U3393" i="8" s="1"/>
  <c r="T3393" i="8" s="1"/>
  <c r="S864" i="8"/>
  <c r="R864" i="8"/>
  <c r="V864" i="8"/>
  <c r="W864" i="8" s="1"/>
  <c r="U864" i="8" s="1"/>
  <c r="T864" i="8" s="1"/>
  <c r="S868" i="8"/>
  <c r="R868" i="8"/>
  <c r="V868" i="8"/>
  <c r="W868" i="8" s="1"/>
  <c r="U868" i="8" s="1"/>
  <c r="T868" i="8" s="1"/>
  <c r="S872" i="8"/>
  <c r="R872" i="8"/>
  <c r="V872" i="8"/>
  <c r="W872" i="8" s="1"/>
  <c r="U872" i="8" s="1"/>
  <c r="T872" i="8" s="1"/>
  <c r="S876" i="8"/>
  <c r="R876" i="8"/>
  <c r="V876" i="8"/>
  <c r="W876" i="8" s="1"/>
  <c r="U876" i="8" s="1"/>
  <c r="T876" i="8" s="1"/>
  <c r="S880" i="8"/>
  <c r="R880" i="8"/>
  <c r="V880" i="8"/>
  <c r="W880" i="8" s="1"/>
  <c r="U880" i="8" s="1"/>
  <c r="T880" i="8" s="1"/>
  <c r="S884" i="8"/>
  <c r="R884" i="8"/>
  <c r="V884" i="8"/>
  <c r="W884" i="8" s="1"/>
  <c r="U884" i="8" s="1"/>
  <c r="T884" i="8" s="1"/>
  <c r="S888" i="8"/>
  <c r="R888" i="8"/>
  <c r="V888" i="8"/>
  <c r="W888" i="8" s="1"/>
  <c r="U888" i="8" s="1"/>
  <c r="T888" i="8" s="1"/>
  <c r="S892" i="8"/>
  <c r="R892" i="8"/>
  <c r="V892" i="8"/>
  <c r="W892" i="8" s="1"/>
  <c r="U892" i="8" s="1"/>
  <c r="T892" i="8" s="1"/>
  <c r="S896" i="8"/>
  <c r="R896" i="8"/>
  <c r="V896" i="8"/>
  <c r="W896" i="8" s="1"/>
  <c r="U896" i="8" s="1"/>
  <c r="T896" i="8" s="1"/>
  <c r="S900" i="8"/>
  <c r="R900" i="8"/>
  <c r="V900" i="8"/>
  <c r="W900" i="8" s="1"/>
  <c r="U900" i="8" s="1"/>
  <c r="T900" i="8" s="1"/>
  <c r="S904" i="8"/>
  <c r="R904" i="8"/>
  <c r="V904" i="8"/>
  <c r="W904" i="8" s="1"/>
  <c r="U904" i="8" s="1"/>
  <c r="T904" i="8" s="1"/>
  <c r="S908" i="8"/>
  <c r="R908" i="8"/>
  <c r="V908" i="8"/>
  <c r="W908" i="8" s="1"/>
  <c r="U908" i="8" s="1"/>
  <c r="T908" i="8" s="1"/>
  <c r="S912" i="8"/>
  <c r="R912" i="8"/>
  <c r="V912" i="8"/>
  <c r="W912" i="8" s="1"/>
  <c r="U912" i="8" s="1"/>
  <c r="T912" i="8" s="1"/>
  <c r="S916" i="8"/>
  <c r="R916" i="8"/>
  <c r="V916" i="8"/>
  <c r="W916" i="8" s="1"/>
  <c r="U916" i="8" s="1"/>
  <c r="T916" i="8" s="1"/>
  <c r="S920" i="8"/>
  <c r="R920" i="8"/>
  <c r="V920" i="8"/>
  <c r="W920" i="8" s="1"/>
  <c r="U920" i="8" s="1"/>
  <c r="T920" i="8" s="1"/>
  <c r="S924" i="8"/>
  <c r="R924" i="8"/>
  <c r="V924" i="8"/>
  <c r="W924" i="8" s="1"/>
  <c r="U924" i="8" s="1"/>
  <c r="T924" i="8" s="1"/>
  <c r="S928" i="8"/>
  <c r="R928" i="8"/>
  <c r="V928" i="8"/>
  <c r="W928" i="8" s="1"/>
  <c r="U928" i="8" s="1"/>
  <c r="T928" i="8" s="1"/>
  <c r="S932" i="8"/>
  <c r="R932" i="8"/>
  <c r="V932" i="8"/>
  <c r="W932" i="8" s="1"/>
  <c r="U932" i="8" s="1"/>
  <c r="T932" i="8" s="1"/>
  <c r="S936" i="8"/>
  <c r="R936" i="8"/>
  <c r="V936" i="8"/>
  <c r="W936" i="8" s="1"/>
  <c r="U936" i="8" s="1"/>
  <c r="T936" i="8" s="1"/>
  <c r="S940" i="8"/>
  <c r="R940" i="8"/>
  <c r="V940" i="8"/>
  <c r="W940" i="8" s="1"/>
  <c r="U940" i="8" s="1"/>
  <c r="T940" i="8" s="1"/>
  <c r="S944" i="8"/>
  <c r="R944" i="8"/>
  <c r="V944" i="8"/>
  <c r="W944" i="8" s="1"/>
  <c r="U944" i="8" s="1"/>
  <c r="T944" i="8" s="1"/>
  <c r="S948" i="8"/>
  <c r="R948" i="8"/>
  <c r="V948" i="8"/>
  <c r="W948" i="8" s="1"/>
  <c r="U948" i="8" s="1"/>
  <c r="T948" i="8" s="1"/>
  <c r="S952" i="8"/>
  <c r="R952" i="8"/>
  <c r="V952" i="8"/>
  <c r="W952" i="8" s="1"/>
  <c r="U952" i="8" s="1"/>
  <c r="T952" i="8" s="1"/>
  <c r="S956" i="8"/>
  <c r="R956" i="8"/>
  <c r="V956" i="8"/>
  <c r="W956" i="8" s="1"/>
  <c r="U956" i="8" s="1"/>
  <c r="T956" i="8" s="1"/>
  <c r="S960" i="8"/>
  <c r="R960" i="8"/>
  <c r="V960" i="8"/>
  <c r="W960" i="8" s="1"/>
  <c r="U960" i="8" s="1"/>
  <c r="T960" i="8" s="1"/>
  <c r="S964" i="8"/>
  <c r="R964" i="8"/>
  <c r="V964" i="8"/>
  <c r="W964" i="8" s="1"/>
  <c r="U964" i="8" s="1"/>
  <c r="T964" i="8" s="1"/>
  <c r="S968" i="8"/>
  <c r="R968" i="8"/>
  <c r="V968" i="8"/>
  <c r="W968" i="8" s="1"/>
  <c r="U968" i="8" s="1"/>
  <c r="T968" i="8" s="1"/>
  <c r="S972" i="8"/>
  <c r="R972" i="8"/>
  <c r="V972" i="8"/>
  <c r="W972" i="8" s="1"/>
  <c r="U972" i="8" s="1"/>
  <c r="T972" i="8" s="1"/>
  <c r="S976" i="8"/>
  <c r="R976" i="8"/>
  <c r="V976" i="8"/>
  <c r="W976" i="8" s="1"/>
  <c r="U976" i="8" s="1"/>
  <c r="T976" i="8" s="1"/>
  <c r="S980" i="8"/>
  <c r="R980" i="8"/>
  <c r="V980" i="8"/>
  <c r="W980" i="8" s="1"/>
  <c r="U980" i="8" s="1"/>
  <c r="T980" i="8" s="1"/>
  <c r="S984" i="8"/>
  <c r="R984" i="8"/>
  <c r="V984" i="8"/>
  <c r="W984" i="8" s="1"/>
  <c r="U984" i="8" s="1"/>
  <c r="T984" i="8" s="1"/>
  <c r="S988" i="8"/>
  <c r="R988" i="8"/>
  <c r="V988" i="8"/>
  <c r="W988" i="8" s="1"/>
  <c r="U988" i="8" s="1"/>
  <c r="T988" i="8" s="1"/>
  <c r="S992" i="8"/>
  <c r="R992" i="8"/>
  <c r="V992" i="8"/>
  <c r="W992" i="8" s="1"/>
  <c r="U992" i="8" s="1"/>
  <c r="T992" i="8" s="1"/>
  <c r="S996" i="8"/>
  <c r="R996" i="8"/>
  <c r="V996" i="8"/>
  <c r="W996" i="8" s="1"/>
  <c r="U996" i="8" s="1"/>
  <c r="T996" i="8" s="1"/>
  <c r="S1000" i="8"/>
  <c r="R1000" i="8"/>
  <c r="V1000" i="8"/>
  <c r="W1000" i="8" s="1"/>
  <c r="U1000" i="8" s="1"/>
  <c r="T1000" i="8" s="1"/>
  <c r="S1004" i="8"/>
  <c r="R1004" i="8"/>
  <c r="V1004" i="8"/>
  <c r="W1004" i="8" s="1"/>
  <c r="U1004" i="8" s="1"/>
  <c r="T1004" i="8" s="1"/>
  <c r="S1008" i="8"/>
  <c r="R1008" i="8"/>
  <c r="V1008" i="8"/>
  <c r="W1008" i="8" s="1"/>
  <c r="U1008" i="8" s="1"/>
  <c r="T1008" i="8" s="1"/>
  <c r="S1012" i="8"/>
  <c r="R1012" i="8"/>
  <c r="V1012" i="8"/>
  <c r="W1012" i="8" s="1"/>
  <c r="U1012" i="8" s="1"/>
  <c r="T1012" i="8" s="1"/>
  <c r="S1016" i="8"/>
  <c r="R1016" i="8"/>
  <c r="V1016" i="8"/>
  <c r="W1016" i="8" s="1"/>
  <c r="U1016" i="8" s="1"/>
  <c r="T1016" i="8" s="1"/>
  <c r="S1020" i="8"/>
  <c r="R1020" i="8"/>
  <c r="V1020" i="8"/>
  <c r="W1020" i="8" s="1"/>
  <c r="U1020" i="8" s="1"/>
  <c r="T1020" i="8" s="1"/>
  <c r="S1024" i="8"/>
  <c r="R1024" i="8"/>
  <c r="V1024" i="8"/>
  <c r="W1024" i="8" s="1"/>
  <c r="U1024" i="8" s="1"/>
  <c r="T1024" i="8" s="1"/>
  <c r="S1028" i="8"/>
  <c r="R1028" i="8"/>
  <c r="V1028" i="8"/>
  <c r="W1028" i="8" s="1"/>
  <c r="U1028" i="8" s="1"/>
  <c r="T1028" i="8" s="1"/>
  <c r="S1032" i="8"/>
  <c r="R1032" i="8"/>
  <c r="V1032" i="8"/>
  <c r="W1032" i="8" s="1"/>
  <c r="U1032" i="8" s="1"/>
  <c r="T1032" i="8" s="1"/>
  <c r="S1036" i="8"/>
  <c r="R1036" i="8"/>
  <c r="V1036" i="8"/>
  <c r="W1036" i="8" s="1"/>
  <c r="U1036" i="8" s="1"/>
  <c r="T1036" i="8" s="1"/>
  <c r="S1040" i="8"/>
  <c r="R1040" i="8"/>
  <c r="V1040" i="8"/>
  <c r="W1040" i="8" s="1"/>
  <c r="U1040" i="8" s="1"/>
  <c r="T1040" i="8" s="1"/>
  <c r="S1044" i="8"/>
  <c r="R1044" i="8"/>
  <c r="V1044" i="8"/>
  <c r="W1044" i="8" s="1"/>
  <c r="U1044" i="8" s="1"/>
  <c r="T1044" i="8" s="1"/>
  <c r="S1048" i="8"/>
  <c r="R1048" i="8"/>
  <c r="V1048" i="8"/>
  <c r="W1048" i="8" s="1"/>
  <c r="U1048" i="8" s="1"/>
  <c r="T1048" i="8" s="1"/>
  <c r="S1052" i="8"/>
  <c r="R1052" i="8"/>
  <c r="V1052" i="8"/>
  <c r="W1052" i="8" s="1"/>
  <c r="U1052" i="8" s="1"/>
  <c r="T1052" i="8" s="1"/>
  <c r="S1056" i="8"/>
  <c r="R1056" i="8"/>
  <c r="V1056" i="8"/>
  <c r="W1056" i="8" s="1"/>
  <c r="U1056" i="8" s="1"/>
  <c r="T1056" i="8" s="1"/>
  <c r="S1060" i="8"/>
  <c r="R1060" i="8"/>
  <c r="V1060" i="8"/>
  <c r="W1060" i="8" s="1"/>
  <c r="U1060" i="8" s="1"/>
  <c r="T1060" i="8" s="1"/>
  <c r="S1064" i="8"/>
  <c r="R1064" i="8"/>
  <c r="V1064" i="8"/>
  <c r="W1064" i="8" s="1"/>
  <c r="U1064" i="8" s="1"/>
  <c r="T1064" i="8" s="1"/>
  <c r="S1068" i="8"/>
  <c r="R1068" i="8"/>
  <c r="V1068" i="8"/>
  <c r="W1068" i="8" s="1"/>
  <c r="U1068" i="8" s="1"/>
  <c r="T1068" i="8" s="1"/>
  <c r="S1072" i="8"/>
  <c r="R1072" i="8"/>
  <c r="V1072" i="8"/>
  <c r="W1072" i="8" s="1"/>
  <c r="U1072" i="8" s="1"/>
  <c r="T1072" i="8" s="1"/>
  <c r="S1076" i="8"/>
  <c r="R1076" i="8"/>
  <c r="V1076" i="8"/>
  <c r="W1076" i="8" s="1"/>
  <c r="U1076" i="8" s="1"/>
  <c r="T1076" i="8" s="1"/>
  <c r="S1080" i="8"/>
  <c r="R1080" i="8"/>
  <c r="V1080" i="8"/>
  <c r="W1080" i="8" s="1"/>
  <c r="U1080" i="8" s="1"/>
  <c r="T1080" i="8" s="1"/>
  <c r="S1084" i="8"/>
  <c r="R1084" i="8"/>
  <c r="V1084" i="8"/>
  <c r="W1084" i="8" s="1"/>
  <c r="U1084" i="8" s="1"/>
  <c r="T1084" i="8" s="1"/>
  <c r="S1088" i="8"/>
  <c r="R1088" i="8"/>
  <c r="V1088" i="8"/>
  <c r="W1088" i="8" s="1"/>
  <c r="U1088" i="8" s="1"/>
  <c r="T1088" i="8" s="1"/>
  <c r="S1092" i="8"/>
  <c r="R1092" i="8"/>
  <c r="V1092" i="8"/>
  <c r="W1092" i="8" s="1"/>
  <c r="U1092" i="8" s="1"/>
  <c r="T1092" i="8" s="1"/>
  <c r="S1096" i="8"/>
  <c r="R1096" i="8"/>
  <c r="V1096" i="8"/>
  <c r="W1096" i="8" s="1"/>
  <c r="U1096" i="8" s="1"/>
  <c r="T1096" i="8" s="1"/>
  <c r="S1100" i="8"/>
  <c r="R1100" i="8"/>
  <c r="V1100" i="8"/>
  <c r="W1100" i="8" s="1"/>
  <c r="U1100" i="8" s="1"/>
  <c r="T1100" i="8" s="1"/>
  <c r="S1104" i="8"/>
  <c r="R1104" i="8"/>
  <c r="V1104" i="8"/>
  <c r="W1104" i="8" s="1"/>
  <c r="U1104" i="8" s="1"/>
  <c r="T1104" i="8" s="1"/>
  <c r="S1108" i="8"/>
  <c r="R1108" i="8"/>
  <c r="V1108" i="8"/>
  <c r="W1108" i="8" s="1"/>
  <c r="U1108" i="8" s="1"/>
  <c r="T1108" i="8" s="1"/>
  <c r="S1112" i="8"/>
  <c r="R1112" i="8"/>
  <c r="V1112" i="8"/>
  <c r="W1112" i="8" s="1"/>
  <c r="U1112" i="8" s="1"/>
  <c r="T1112" i="8" s="1"/>
  <c r="S1116" i="8"/>
  <c r="R1116" i="8"/>
  <c r="V1116" i="8"/>
  <c r="W1116" i="8" s="1"/>
  <c r="U1116" i="8" s="1"/>
  <c r="T1116" i="8" s="1"/>
  <c r="S1120" i="8"/>
  <c r="R1120" i="8"/>
  <c r="V1120" i="8"/>
  <c r="W1120" i="8" s="1"/>
  <c r="U1120" i="8" s="1"/>
  <c r="T1120" i="8" s="1"/>
  <c r="S1124" i="8"/>
  <c r="R1124" i="8"/>
  <c r="V1124" i="8"/>
  <c r="W1124" i="8" s="1"/>
  <c r="U1124" i="8" s="1"/>
  <c r="T1124" i="8" s="1"/>
  <c r="S1128" i="8"/>
  <c r="R1128" i="8"/>
  <c r="V1128" i="8"/>
  <c r="W1128" i="8" s="1"/>
  <c r="U1128" i="8" s="1"/>
  <c r="T1128" i="8" s="1"/>
  <c r="S1132" i="8"/>
  <c r="R1132" i="8"/>
  <c r="V1132" i="8"/>
  <c r="W1132" i="8" s="1"/>
  <c r="U1132" i="8" s="1"/>
  <c r="T1132" i="8" s="1"/>
  <c r="S1136" i="8"/>
  <c r="R1136" i="8"/>
  <c r="V1136" i="8"/>
  <c r="W1136" i="8" s="1"/>
  <c r="U1136" i="8" s="1"/>
  <c r="T1136" i="8" s="1"/>
  <c r="S1140" i="8"/>
  <c r="R1140" i="8"/>
  <c r="V1140" i="8"/>
  <c r="W1140" i="8" s="1"/>
  <c r="U1140" i="8" s="1"/>
  <c r="T1140" i="8" s="1"/>
  <c r="S1144" i="8"/>
  <c r="R1144" i="8"/>
  <c r="V1144" i="8"/>
  <c r="W1144" i="8" s="1"/>
  <c r="U1144" i="8" s="1"/>
  <c r="T1144" i="8" s="1"/>
  <c r="S1148" i="8"/>
  <c r="R1148" i="8"/>
  <c r="V1148" i="8"/>
  <c r="W1148" i="8" s="1"/>
  <c r="U1148" i="8" s="1"/>
  <c r="T1148" i="8" s="1"/>
  <c r="S1152" i="8"/>
  <c r="R1152" i="8"/>
  <c r="V1152" i="8"/>
  <c r="W1152" i="8" s="1"/>
  <c r="U1152" i="8" s="1"/>
  <c r="T1152" i="8" s="1"/>
  <c r="S1156" i="8"/>
  <c r="R1156" i="8"/>
  <c r="V1156" i="8"/>
  <c r="W1156" i="8" s="1"/>
  <c r="U1156" i="8" s="1"/>
  <c r="T1156" i="8" s="1"/>
  <c r="S1160" i="8"/>
  <c r="R1160" i="8"/>
  <c r="V1160" i="8"/>
  <c r="W1160" i="8" s="1"/>
  <c r="U1160" i="8" s="1"/>
  <c r="T1160" i="8" s="1"/>
  <c r="S1164" i="8"/>
  <c r="R1164" i="8"/>
  <c r="V1164" i="8"/>
  <c r="W1164" i="8" s="1"/>
  <c r="U1164" i="8" s="1"/>
  <c r="T1164" i="8" s="1"/>
  <c r="S1168" i="8"/>
  <c r="R1168" i="8"/>
  <c r="V1168" i="8"/>
  <c r="W1168" i="8" s="1"/>
  <c r="U1168" i="8" s="1"/>
  <c r="T1168" i="8" s="1"/>
  <c r="S1172" i="8"/>
  <c r="R1172" i="8"/>
  <c r="V1172" i="8"/>
  <c r="W1172" i="8" s="1"/>
  <c r="U1172" i="8" s="1"/>
  <c r="T1172" i="8" s="1"/>
  <c r="S1176" i="8"/>
  <c r="R1176" i="8"/>
  <c r="V1176" i="8"/>
  <c r="W1176" i="8" s="1"/>
  <c r="U1176" i="8" s="1"/>
  <c r="T1176" i="8" s="1"/>
  <c r="S1180" i="8"/>
  <c r="R1180" i="8"/>
  <c r="V1180" i="8"/>
  <c r="W1180" i="8" s="1"/>
  <c r="U1180" i="8" s="1"/>
  <c r="T1180" i="8" s="1"/>
  <c r="S1184" i="8"/>
  <c r="R1184" i="8"/>
  <c r="V1184" i="8"/>
  <c r="W1184" i="8" s="1"/>
  <c r="U1184" i="8" s="1"/>
  <c r="T1184" i="8" s="1"/>
  <c r="S1188" i="8"/>
  <c r="R1188" i="8"/>
  <c r="V1188" i="8"/>
  <c r="W1188" i="8" s="1"/>
  <c r="U1188" i="8" s="1"/>
  <c r="T1188" i="8" s="1"/>
  <c r="S1192" i="8"/>
  <c r="R1192" i="8"/>
  <c r="V1192" i="8"/>
  <c r="W1192" i="8" s="1"/>
  <c r="U1192" i="8" s="1"/>
  <c r="T1192" i="8" s="1"/>
  <c r="S1196" i="8"/>
  <c r="R1196" i="8"/>
  <c r="V1196" i="8"/>
  <c r="W1196" i="8" s="1"/>
  <c r="U1196" i="8" s="1"/>
  <c r="T1196" i="8" s="1"/>
  <c r="S1200" i="8"/>
  <c r="R1200" i="8"/>
  <c r="V1200" i="8"/>
  <c r="W1200" i="8" s="1"/>
  <c r="U1200" i="8" s="1"/>
  <c r="T1200" i="8" s="1"/>
  <c r="S1204" i="8"/>
  <c r="R1204" i="8"/>
  <c r="V1204" i="8"/>
  <c r="W1204" i="8" s="1"/>
  <c r="U1204" i="8" s="1"/>
  <c r="T1204" i="8" s="1"/>
  <c r="S1208" i="8"/>
  <c r="R1208" i="8"/>
  <c r="V1208" i="8"/>
  <c r="W1208" i="8" s="1"/>
  <c r="U1208" i="8" s="1"/>
  <c r="T1208" i="8" s="1"/>
  <c r="S1212" i="8"/>
  <c r="R1212" i="8"/>
  <c r="V1212" i="8"/>
  <c r="W1212" i="8" s="1"/>
  <c r="U1212" i="8" s="1"/>
  <c r="T1212" i="8" s="1"/>
  <c r="S1216" i="8"/>
  <c r="R1216" i="8"/>
  <c r="V1216" i="8"/>
  <c r="W1216" i="8" s="1"/>
  <c r="U1216" i="8" s="1"/>
  <c r="T1216" i="8" s="1"/>
  <c r="S1220" i="8"/>
  <c r="R1220" i="8"/>
  <c r="V1220" i="8"/>
  <c r="W1220" i="8" s="1"/>
  <c r="U1220" i="8" s="1"/>
  <c r="T1220" i="8" s="1"/>
  <c r="S1224" i="8"/>
  <c r="R1224" i="8"/>
  <c r="V1224" i="8"/>
  <c r="W1224" i="8" s="1"/>
  <c r="U1224" i="8" s="1"/>
  <c r="T1224" i="8" s="1"/>
  <c r="S1228" i="8"/>
  <c r="R1228" i="8"/>
  <c r="V1228" i="8"/>
  <c r="W1228" i="8" s="1"/>
  <c r="U1228" i="8" s="1"/>
  <c r="T1228" i="8" s="1"/>
  <c r="S1232" i="8"/>
  <c r="R1232" i="8"/>
  <c r="V1232" i="8"/>
  <c r="W1232" i="8" s="1"/>
  <c r="U1232" i="8" s="1"/>
  <c r="T1232" i="8" s="1"/>
  <c r="S1236" i="8"/>
  <c r="R1236" i="8"/>
  <c r="V1236" i="8"/>
  <c r="W1236" i="8" s="1"/>
  <c r="U1236" i="8" s="1"/>
  <c r="T1236" i="8" s="1"/>
  <c r="S1240" i="8"/>
  <c r="R1240" i="8"/>
  <c r="V1240" i="8"/>
  <c r="W1240" i="8" s="1"/>
  <c r="U1240" i="8" s="1"/>
  <c r="T1240" i="8" s="1"/>
  <c r="S1244" i="8"/>
  <c r="R1244" i="8"/>
  <c r="V1244" i="8"/>
  <c r="W1244" i="8" s="1"/>
  <c r="U1244" i="8" s="1"/>
  <c r="T1244" i="8" s="1"/>
  <c r="S1248" i="8"/>
  <c r="R1248" i="8"/>
  <c r="V1248" i="8"/>
  <c r="W1248" i="8" s="1"/>
  <c r="U1248" i="8" s="1"/>
  <c r="T1248" i="8" s="1"/>
  <c r="S1252" i="8"/>
  <c r="R1252" i="8"/>
  <c r="V1252" i="8"/>
  <c r="W1252" i="8" s="1"/>
  <c r="U1252" i="8" s="1"/>
  <c r="T1252" i="8" s="1"/>
  <c r="S1256" i="8"/>
  <c r="R1256" i="8"/>
  <c r="V1256" i="8"/>
  <c r="W1256" i="8" s="1"/>
  <c r="U1256" i="8" s="1"/>
  <c r="T1256" i="8" s="1"/>
  <c r="S1260" i="8"/>
  <c r="R1260" i="8"/>
  <c r="V1260" i="8"/>
  <c r="W1260" i="8" s="1"/>
  <c r="U1260" i="8" s="1"/>
  <c r="T1260" i="8" s="1"/>
  <c r="S1264" i="8"/>
  <c r="R1264" i="8"/>
  <c r="V1264" i="8"/>
  <c r="W1264" i="8" s="1"/>
  <c r="U1264" i="8" s="1"/>
  <c r="T1264" i="8" s="1"/>
  <c r="S1268" i="8"/>
  <c r="R1268" i="8"/>
  <c r="V1268" i="8"/>
  <c r="W1268" i="8" s="1"/>
  <c r="U1268" i="8" s="1"/>
  <c r="T1268" i="8" s="1"/>
  <c r="S1272" i="8"/>
  <c r="R1272" i="8"/>
  <c r="V1272" i="8"/>
  <c r="W1272" i="8" s="1"/>
  <c r="U1272" i="8" s="1"/>
  <c r="T1272" i="8" s="1"/>
  <c r="S1276" i="8"/>
  <c r="R1276" i="8"/>
  <c r="V1276" i="8"/>
  <c r="W1276" i="8" s="1"/>
  <c r="U1276" i="8" s="1"/>
  <c r="T1276" i="8" s="1"/>
  <c r="S1280" i="8"/>
  <c r="R1280" i="8"/>
  <c r="V1280" i="8"/>
  <c r="W1280" i="8" s="1"/>
  <c r="U1280" i="8" s="1"/>
  <c r="T1280" i="8" s="1"/>
  <c r="S1284" i="8"/>
  <c r="R1284" i="8"/>
  <c r="V1284" i="8"/>
  <c r="W1284" i="8" s="1"/>
  <c r="U1284" i="8" s="1"/>
  <c r="T1284" i="8" s="1"/>
  <c r="S1288" i="8"/>
  <c r="R1288" i="8"/>
  <c r="V1288" i="8"/>
  <c r="W1288" i="8" s="1"/>
  <c r="U1288" i="8" s="1"/>
  <c r="T1288" i="8" s="1"/>
  <c r="S1292" i="8"/>
  <c r="R1292" i="8"/>
  <c r="V1292" i="8"/>
  <c r="W1292" i="8" s="1"/>
  <c r="U1292" i="8" s="1"/>
  <c r="T1292" i="8" s="1"/>
  <c r="S1296" i="8"/>
  <c r="R1296" i="8"/>
  <c r="V1296" i="8"/>
  <c r="W1296" i="8" s="1"/>
  <c r="U1296" i="8" s="1"/>
  <c r="T1296" i="8" s="1"/>
  <c r="S1300" i="8"/>
  <c r="R1300" i="8"/>
  <c r="V1300" i="8"/>
  <c r="W1300" i="8" s="1"/>
  <c r="U1300" i="8" s="1"/>
  <c r="T1300" i="8" s="1"/>
  <c r="S1304" i="8"/>
  <c r="R1304" i="8"/>
  <c r="V1304" i="8"/>
  <c r="W1304" i="8" s="1"/>
  <c r="U1304" i="8" s="1"/>
  <c r="T1304" i="8" s="1"/>
  <c r="S1308" i="8"/>
  <c r="R1308" i="8"/>
  <c r="V1308" i="8"/>
  <c r="W1308" i="8" s="1"/>
  <c r="U1308" i="8" s="1"/>
  <c r="T1308" i="8" s="1"/>
  <c r="S1312" i="8"/>
  <c r="R1312" i="8"/>
  <c r="V1312" i="8"/>
  <c r="W1312" i="8" s="1"/>
  <c r="U1312" i="8" s="1"/>
  <c r="T1312" i="8" s="1"/>
  <c r="S1316" i="8"/>
  <c r="R1316" i="8"/>
  <c r="V1316" i="8"/>
  <c r="W1316" i="8" s="1"/>
  <c r="U1316" i="8" s="1"/>
  <c r="T1316" i="8" s="1"/>
  <c r="S1320" i="8"/>
  <c r="R1320" i="8"/>
  <c r="V1320" i="8"/>
  <c r="W1320" i="8" s="1"/>
  <c r="U1320" i="8" s="1"/>
  <c r="T1320" i="8" s="1"/>
  <c r="S1324" i="8"/>
  <c r="R1324" i="8"/>
  <c r="V1324" i="8"/>
  <c r="W1324" i="8" s="1"/>
  <c r="U1324" i="8" s="1"/>
  <c r="T1324" i="8" s="1"/>
  <c r="S1328" i="8"/>
  <c r="R1328" i="8"/>
  <c r="V1328" i="8"/>
  <c r="W1328" i="8" s="1"/>
  <c r="U1328" i="8" s="1"/>
  <c r="T1328" i="8" s="1"/>
  <c r="S1332" i="8"/>
  <c r="R1332" i="8"/>
  <c r="V1332" i="8"/>
  <c r="W1332" i="8" s="1"/>
  <c r="U1332" i="8" s="1"/>
  <c r="T1332" i="8" s="1"/>
  <c r="S1336" i="8"/>
  <c r="R1336" i="8"/>
  <c r="V1336" i="8"/>
  <c r="W1336" i="8" s="1"/>
  <c r="U1336" i="8" s="1"/>
  <c r="T1336" i="8" s="1"/>
  <c r="S1340" i="8"/>
  <c r="R1340" i="8"/>
  <c r="V1340" i="8"/>
  <c r="W1340" i="8" s="1"/>
  <c r="U1340" i="8" s="1"/>
  <c r="T1340" i="8" s="1"/>
  <c r="S1344" i="8"/>
  <c r="R1344" i="8"/>
  <c r="V1344" i="8"/>
  <c r="W1344" i="8" s="1"/>
  <c r="U1344" i="8" s="1"/>
  <c r="T1344" i="8" s="1"/>
  <c r="S1348" i="8"/>
  <c r="R1348" i="8"/>
  <c r="V1348" i="8"/>
  <c r="W1348" i="8" s="1"/>
  <c r="U1348" i="8" s="1"/>
  <c r="T1348" i="8" s="1"/>
  <c r="S1352" i="8"/>
  <c r="R1352" i="8"/>
  <c r="V1352" i="8"/>
  <c r="W1352" i="8" s="1"/>
  <c r="U1352" i="8" s="1"/>
  <c r="T1352" i="8" s="1"/>
  <c r="S1356" i="8"/>
  <c r="R1356" i="8"/>
  <c r="V1356" i="8"/>
  <c r="W1356" i="8" s="1"/>
  <c r="U1356" i="8" s="1"/>
  <c r="T1356" i="8" s="1"/>
  <c r="S1360" i="8"/>
  <c r="R1360" i="8"/>
  <c r="V1360" i="8"/>
  <c r="W1360" i="8" s="1"/>
  <c r="U1360" i="8" s="1"/>
  <c r="T1360" i="8" s="1"/>
  <c r="S1364" i="8"/>
  <c r="R1364" i="8"/>
  <c r="V1364" i="8"/>
  <c r="W1364" i="8" s="1"/>
  <c r="U1364" i="8" s="1"/>
  <c r="T1364" i="8" s="1"/>
  <c r="S1368" i="8"/>
  <c r="R1368" i="8"/>
  <c r="V1368" i="8"/>
  <c r="W1368" i="8" s="1"/>
  <c r="U1368" i="8" s="1"/>
  <c r="T1368" i="8" s="1"/>
  <c r="S1372" i="8"/>
  <c r="R1372" i="8"/>
  <c r="V1372" i="8"/>
  <c r="W1372" i="8" s="1"/>
  <c r="U1372" i="8" s="1"/>
  <c r="T1372" i="8" s="1"/>
  <c r="S1376" i="8"/>
  <c r="R1376" i="8"/>
  <c r="V1376" i="8"/>
  <c r="W1376" i="8" s="1"/>
  <c r="U1376" i="8" s="1"/>
  <c r="T1376" i="8" s="1"/>
  <c r="S1380" i="8"/>
  <c r="R1380" i="8"/>
  <c r="V1380" i="8"/>
  <c r="W1380" i="8" s="1"/>
  <c r="U1380" i="8" s="1"/>
  <c r="T1380" i="8" s="1"/>
  <c r="S1384" i="8"/>
  <c r="R1384" i="8"/>
  <c r="V1384" i="8"/>
  <c r="W1384" i="8" s="1"/>
  <c r="U1384" i="8" s="1"/>
  <c r="T1384" i="8" s="1"/>
  <c r="S1388" i="8"/>
  <c r="R1388" i="8"/>
  <c r="V1388" i="8"/>
  <c r="W1388" i="8" s="1"/>
  <c r="U1388" i="8" s="1"/>
  <c r="T1388" i="8" s="1"/>
  <c r="S1392" i="8"/>
  <c r="R1392" i="8"/>
  <c r="V1392" i="8"/>
  <c r="W1392" i="8" s="1"/>
  <c r="U1392" i="8" s="1"/>
  <c r="T1392" i="8" s="1"/>
  <c r="S1396" i="8"/>
  <c r="R1396" i="8"/>
  <c r="V1396" i="8"/>
  <c r="W1396" i="8" s="1"/>
  <c r="U1396" i="8" s="1"/>
  <c r="T1396" i="8" s="1"/>
  <c r="S1400" i="8"/>
  <c r="R1400" i="8"/>
  <c r="V1400" i="8"/>
  <c r="W1400" i="8" s="1"/>
  <c r="U1400" i="8" s="1"/>
  <c r="T1400" i="8" s="1"/>
  <c r="S1404" i="8"/>
  <c r="R1404" i="8"/>
  <c r="V1404" i="8"/>
  <c r="W1404" i="8" s="1"/>
  <c r="U1404" i="8" s="1"/>
  <c r="T1404" i="8" s="1"/>
  <c r="S1408" i="8"/>
  <c r="R1408" i="8"/>
  <c r="V1408" i="8"/>
  <c r="W1408" i="8" s="1"/>
  <c r="U1408" i="8" s="1"/>
  <c r="T1408" i="8" s="1"/>
  <c r="S1412" i="8"/>
  <c r="R1412" i="8"/>
  <c r="V1412" i="8"/>
  <c r="W1412" i="8" s="1"/>
  <c r="U1412" i="8" s="1"/>
  <c r="T1412" i="8" s="1"/>
  <c r="S1416" i="8"/>
  <c r="R1416" i="8"/>
  <c r="V1416" i="8"/>
  <c r="W1416" i="8" s="1"/>
  <c r="U1416" i="8" s="1"/>
  <c r="T1416" i="8" s="1"/>
  <c r="S1420" i="8"/>
  <c r="R1420" i="8"/>
  <c r="V1420" i="8"/>
  <c r="W1420" i="8" s="1"/>
  <c r="U1420" i="8" s="1"/>
  <c r="T1420" i="8" s="1"/>
  <c r="S1424" i="8"/>
  <c r="R1424" i="8"/>
  <c r="V1424" i="8"/>
  <c r="W1424" i="8" s="1"/>
  <c r="U1424" i="8" s="1"/>
  <c r="T1424" i="8" s="1"/>
  <c r="S1428" i="8"/>
  <c r="R1428" i="8"/>
  <c r="V1428" i="8"/>
  <c r="W1428" i="8" s="1"/>
  <c r="U1428" i="8" s="1"/>
  <c r="T1428" i="8" s="1"/>
  <c r="S1432" i="8"/>
  <c r="R1432" i="8"/>
  <c r="V1432" i="8"/>
  <c r="W1432" i="8" s="1"/>
  <c r="U1432" i="8" s="1"/>
  <c r="T1432" i="8" s="1"/>
  <c r="S1436" i="8"/>
  <c r="R1436" i="8"/>
  <c r="V1436" i="8"/>
  <c r="W1436" i="8" s="1"/>
  <c r="U1436" i="8" s="1"/>
  <c r="T1436" i="8" s="1"/>
  <c r="S1440" i="8"/>
  <c r="R1440" i="8"/>
  <c r="V1440" i="8"/>
  <c r="W1440" i="8" s="1"/>
  <c r="U1440" i="8" s="1"/>
  <c r="T1440" i="8" s="1"/>
  <c r="S1444" i="8"/>
  <c r="R1444" i="8"/>
  <c r="V1444" i="8"/>
  <c r="W1444" i="8" s="1"/>
  <c r="U1444" i="8" s="1"/>
  <c r="T1444" i="8" s="1"/>
  <c r="S1448" i="8"/>
  <c r="R1448" i="8"/>
  <c r="V1448" i="8"/>
  <c r="W1448" i="8" s="1"/>
  <c r="U1448" i="8" s="1"/>
  <c r="T1448" i="8" s="1"/>
  <c r="S1452" i="8"/>
  <c r="R1452" i="8"/>
  <c r="V1452" i="8"/>
  <c r="W1452" i="8" s="1"/>
  <c r="U1452" i="8" s="1"/>
  <c r="T1452" i="8" s="1"/>
  <c r="S1456" i="8"/>
  <c r="R1456" i="8"/>
  <c r="V1456" i="8"/>
  <c r="W1456" i="8" s="1"/>
  <c r="U1456" i="8" s="1"/>
  <c r="T1456" i="8" s="1"/>
  <c r="S1460" i="8"/>
  <c r="R1460" i="8"/>
  <c r="V1460" i="8"/>
  <c r="W1460" i="8" s="1"/>
  <c r="U1460" i="8" s="1"/>
  <c r="T1460" i="8" s="1"/>
  <c r="S1464" i="8"/>
  <c r="R1464" i="8"/>
  <c r="V1464" i="8"/>
  <c r="W1464" i="8" s="1"/>
  <c r="U1464" i="8" s="1"/>
  <c r="T1464" i="8" s="1"/>
  <c r="S1468" i="8"/>
  <c r="R1468" i="8"/>
  <c r="V1468" i="8"/>
  <c r="W1468" i="8" s="1"/>
  <c r="U1468" i="8" s="1"/>
  <c r="T1468" i="8" s="1"/>
  <c r="S1472" i="8"/>
  <c r="R1472" i="8"/>
  <c r="V1472" i="8"/>
  <c r="W1472" i="8" s="1"/>
  <c r="U1472" i="8" s="1"/>
  <c r="T1472" i="8" s="1"/>
  <c r="S1476" i="8"/>
  <c r="R1476" i="8"/>
  <c r="V1476" i="8"/>
  <c r="W1476" i="8" s="1"/>
  <c r="U1476" i="8" s="1"/>
  <c r="T1476" i="8" s="1"/>
  <c r="S1480" i="8"/>
  <c r="R1480" i="8"/>
  <c r="V1480" i="8"/>
  <c r="W1480" i="8" s="1"/>
  <c r="U1480" i="8" s="1"/>
  <c r="T1480" i="8" s="1"/>
  <c r="S1484" i="8"/>
  <c r="R1484" i="8"/>
  <c r="V1484" i="8"/>
  <c r="W1484" i="8" s="1"/>
  <c r="U1484" i="8" s="1"/>
  <c r="T1484" i="8" s="1"/>
  <c r="S1488" i="8"/>
  <c r="R1488" i="8"/>
  <c r="V1488" i="8"/>
  <c r="W1488" i="8" s="1"/>
  <c r="U1488" i="8" s="1"/>
  <c r="T1488" i="8" s="1"/>
  <c r="S1492" i="8"/>
  <c r="R1492" i="8"/>
  <c r="V1492" i="8"/>
  <c r="W1492" i="8" s="1"/>
  <c r="U1492" i="8" s="1"/>
  <c r="T1492" i="8" s="1"/>
  <c r="S1496" i="8"/>
  <c r="R1496" i="8"/>
  <c r="V1496" i="8"/>
  <c r="W1496" i="8" s="1"/>
  <c r="U1496" i="8" s="1"/>
  <c r="T1496" i="8" s="1"/>
  <c r="S1500" i="8"/>
  <c r="R1500" i="8"/>
  <c r="V1500" i="8"/>
  <c r="W1500" i="8" s="1"/>
  <c r="U1500" i="8" s="1"/>
  <c r="T1500" i="8" s="1"/>
  <c r="S1504" i="8"/>
  <c r="R1504" i="8"/>
  <c r="V1504" i="8"/>
  <c r="W1504" i="8" s="1"/>
  <c r="U1504" i="8" s="1"/>
  <c r="T1504" i="8" s="1"/>
  <c r="S1508" i="8"/>
  <c r="R1508" i="8"/>
  <c r="V1508" i="8"/>
  <c r="W1508" i="8" s="1"/>
  <c r="U1508" i="8" s="1"/>
  <c r="T1508" i="8" s="1"/>
  <c r="S1512" i="8"/>
  <c r="R1512" i="8"/>
  <c r="V1512" i="8"/>
  <c r="W1512" i="8" s="1"/>
  <c r="U1512" i="8" s="1"/>
  <c r="T1512" i="8" s="1"/>
  <c r="S1516" i="8"/>
  <c r="R1516" i="8"/>
  <c r="V1516" i="8"/>
  <c r="W1516" i="8" s="1"/>
  <c r="U1516" i="8" s="1"/>
  <c r="T1516" i="8" s="1"/>
  <c r="S1520" i="8"/>
  <c r="R1520" i="8"/>
  <c r="V1520" i="8"/>
  <c r="W1520" i="8" s="1"/>
  <c r="U1520" i="8" s="1"/>
  <c r="T1520" i="8" s="1"/>
  <c r="S1524" i="8"/>
  <c r="R1524" i="8"/>
  <c r="V1524" i="8"/>
  <c r="W1524" i="8" s="1"/>
  <c r="U1524" i="8" s="1"/>
  <c r="T1524" i="8" s="1"/>
  <c r="S1528" i="8"/>
  <c r="R1528" i="8"/>
  <c r="V1528" i="8"/>
  <c r="W1528" i="8" s="1"/>
  <c r="U1528" i="8" s="1"/>
  <c r="T1528" i="8" s="1"/>
  <c r="S1532" i="8"/>
  <c r="R1532" i="8"/>
  <c r="V1532" i="8"/>
  <c r="W1532" i="8" s="1"/>
  <c r="U1532" i="8" s="1"/>
  <c r="T1532" i="8" s="1"/>
  <c r="S1536" i="8"/>
  <c r="R1536" i="8"/>
  <c r="V1536" i="8"/>
  <c r="W1536" i="8" s="1"/>
  <c r="U1536" i="8" s="1"/>
  <c r="T1536" i="8" s="1"/>
  <c r="S1540" i="8"/>
  <c r="R1540" i="8"/>
  <c r="V1540" i="8"/>
  <c r="W1540" i="8" s="1"/>
  <c r="U1540" i="8" s="1"/>
  <c r="T1540" i="8" s="1"/>
  <c r="S1544" i="8"/>
  <c r="R1544" i="8"/>
  <c r="V1544" i="8"/>
  <c r="W1544" i="8" s="1"/>
  <c r="U1544" i="8" s="1"/>
  <c r="T1544" i="8" s="1"/>
  <c r="S1548" i="8"/>
  <c r="R1548" i="8"/>
  <c r="V1548" i="8"/>
  <c r="W1548" i="8" s="1"/>
  <c r="U1548" i="8" s="1"/>
  <c r="T1548" i="8" s="1"/>
  <c r="S1552" i="8"/>
  <c r="R1552" i="8"/>
  <c r="V1552" i="8"/>
  <c r="W1552" i="8" s="1"/>
  <c r="U1552" i="8" s="1"/>
  <c r="T1552" i="8" s="1"/>
  <c r="S1556" i="8"/>
  <c r="R1556" i="8"/>
  <c r="V1556" i="8"/>
  <c r="W1556" i="8" s="1"/>
  <c r="U1556" i="8" s="1"/>
  <c r="T1556" i="8" s="1"/>
  <c r="S1560" i="8"/>
  <c r="R1560" i="8"/>
  <c r="V1560" i="8"/>
  <c r="W1560" i="8" s="1"/>
  <c r="U1560" i="8" s="1"/>
  <c r="T1560" i="8" s="1"/>
  <c r="S1564" i="8"/>
  <c r="R1564" i="8"/>
  <c r="V1564" i="8"/>
  <c r="W1564" i="8" s="1"/>
  <c r="U1564" i="8" s="1"/>
  <c r="T1564" i="8" s="1"/>
  <c r="S1568" i="8"/>
  <c r="R1568" i="8"/>
  <c r="V1568" i="8"/>
  <c r="W1568" i="8" s="1"/>
  <c r="U1568" i="8" s="1"/>
  <c r="T1568" i="8" s="1"/>
  <c r="S1572" i="8"/>
  <c r="R1572" i="8"/>
  <c r="V1572" i="8"/>
  <c r="W1572" i="8" s="1"/>
  <c r="U1572" i="8" s="1"/>
  <c r="T1572" i="8" s="1"/>
  <c r="S1576" i="8"/>
  <c r="R1576" i="8"/>
  <c r="V1576" i="8"/>
  <c r="W1576" i="8" s="1"/>
  <c r="U1576" i="8" s="1"/>
  <c r="T1576" i="8" s="1"/>
  <c r="S1580" i="8"/>
  <c r="R1580" i="8"/>
  <c r="V1580" i="8"/>
  <c r="W1580" i="8" s="1"/>
  <c r="U1580" i="8" s="1"/>
  <c r="T1580" i="8" s="1"/>
  <c r="S1584" i="8"/>
  <c r="R1584" i="8"/>
  <c r="V1584" i="8"/>
  <c r="W1584" i="8" s="1"/>
  <c r="U1584" i="8" s="1"/>
  <c r="T1584" i="8" s="1"/>
  <c r="S1588" i="8"/>
  <c r="R1588" i="8"/>
  <c r="V1588" i="8"/>
  <c r="W1588" i="8" s="1"/>
  <c r="U1588" i="8" s="1"/>
  <c r="T1588" i="8" s="1"/>
  <c r="S1592" i="8"/>
  <c r="R1592" i="8"/>
  <c r="V1592" i="8"/>
  <c r="W1592" i="8" s="1"/>
  <c r="U1592" i="8" s="1"/>
  <c r="T1592" i="8" s="1"/>
  <c r="S1596" i="8"/>
  <c r="R1596" i="8"/>
  <c r="V1596" i="8"/>
  <c r="W1596" i="8" s="1"/>
  <c r="U1596" i="8" s="1"/>
  <c r="T1596" i="8" s="1"/>
  <c r="S1600" i="8"/>
  <c r="R1600" i="8"/>
  <c r="V1600" i="8"/>
  <c r="W1600" i="8" s="1"/>
  <c r="U1600" i="8" s="1"/>
  <c r="T1600" i="8" s="1"/>
  <c r="S1604" i="8"/>
  <c r="R1604" i="8"/>
  <c r="V1604" i="8"/>
  <c r="W1604" i="8" s="1"/>
  <c r="U1604" i="8" s="1"/>
  <c r="T1604" i="8" s="1"/>
  <c r="S1608" i="8"/>
  <c r="R1608" i="8"/>
  <c r="V1608" i="8"/>
  <c r="W1608" i="8" s="1"/>
  <c r="U1608" i="8" s="1"/>
  <c r="T1608" i="8" s="1"/>
  <c r="S1612" i="8"/>
  <c r="R1612" i="8"/>
  <c r="V1612" i="8"/>
  <c r="W1612" i="8" s="1"/>
  <c r="U1612" i="8" s="1"/>
  <c r="T1612" i="8" s="1"/>
  <c r="S1616" i="8"/>
  <c r="R1616" i="8"/>
  <c r="V1616" i="8"/>
  <c r="W1616" i="8" s="1"/>
  <c r="U1616" i="8" s="1"/>
  <c r="T1616" i="8" s="1"/>
  <c r="S1620" i="8"/>
  <c r="R1620" i="8"/>
  <c r="V1620" i="8"/>
  <c r="W1620" i="8" s="1"/>
  <c r="U1620" i="8" s="1"/>
  <c r="T1620" i="8" s="1"/>
  <c r="S1624" i="8"/>
  <c r="R1624" i="8"/>
  <c r="V1624" i="8"/>
  <c r="W1624" i="8" s="1"/>
  <c r="U1624" i="8" s="1"/>
  <c r="T1624" i="8" s="1"/>
  <c r="S1628" i="8"/>
  <c r="R1628" i="8"/>
  <c r="V1628" i="8"/>
  <c r="W1628" i="8" s="1"/>
  <c r="U1628" i="8" s="1"/>
  <c r="T1628" i="8" s="1"/>
  <c r="S1632" i="8"/>
  <c r="R1632" i="8"/>
  <c r="V1632" i="8"/>
  <c r="W1632" i="8" s="1"/>
  <c r="U1632" i="8" s="1"/>
  <c r="T1632" i="8" s="1"/>
  <c r="S1636" i="8"/>
  <c r="R1636" i="8"/>
  <c r="V1636" i="8"/>
  <c r="W1636" i="8" s="1"/>
  <c r="U1636" i="8" s="1"/>
  <c r="T1636" i="8" s="1"/>
  <c r="S1640" i="8"/>
  <c r="R1640" i="8"/>
  <c r="V1640" i="8"/>
  <c r="W1640" i="8" s="1"/>
  <c r="U1640" i="8" s="1"/>
  <c r="T1640" i="8" s="1"/>
  <c r="S1644" i="8"/>
  <c r="R1644" i="8"/>
  <c r="V1644" i="8"/>
  <c r="W1644" i="8" s="1"/>
  <c r="U1644" i="8" s="1"/>
  <c r="T1644" i="8" s="1"/>
  <c r="S1648" i="8"/>
  <c r="R1648" i="8"/>
  <c r="V1648" i="8"/>
  <c r="W1648" i="8" s="1"/>
  <c r="U1648" i="8" s="1"/>
  <c r="T1648" i="8" s="1"/>
  <c r="S1652" i="8"/>
  <c r="R1652" i="8"/>
  <c r="V1652" i="8"/>
  <c r="W1652" i="8" s="1"/>
  <c r="U1652" i="8" s="1"/>
  <c r="T1652" i="8" s="1"/>
  <c r="S1656" i="8"/>
  <c r="R1656" i="8"/>
  <c r="V1656" i="8"/>
  <c r="W1656" i="8" s="1"/>
  <c r="U1656" i="8" s="1"/>
  <c r="T1656" i="8" s="1"/>
  <c r="S1660" i="8"/>
  <c r="R1660" i="8"/>
  <c r="V1660" i="8"/>
  <c r="W1660" i="8" s="1"/>
  <c r="U1660" i="8" s="1"/>
  <c r="T1660" i="8" s="1"/>
  <c r="S1664" i="8"/>
  <c r="R1664" i="8"/>
  <c r="V1664" i="8"/>
  <c r="W1664" i="8" s="1"/>
  <c r="U1664" i="8" s="1"/>
  <c r="T1664" i="8" s="1"/>
  <c r="S1668" i="8"/>
  <c r="R1668" i="8"/>
  <c r="V1668" i="8"/>
  <c r="W1668" i="8" s="1"/>
  <c r="U1668" i="8" s="1"/>
  <c r="T1668" i="8" s="1"/>
  <c r="S1672" i="8"/>
  <c r="R1672" i="8"/>
  <c r="V1672" i="8"/>
  <c r="W1672" i="8" s="1"/>
  <c r="U1672" i="8" s="1"/>
  <c r="T1672" i="8" s="1"/>
  <c r="S1676" i="8"/>
  <c r="R1676" i="8"/>
  <c r="V1676" i="8"/>
  <c r="W1676" i="8" s="1"/>
  <c r="U1676" i="8" s="1"/>
  <c r="T1676" i="8" s="1"/>
  <c r="S1680" i="8"/>
  <c r="R1680" i="8"/>
  <c r="V1680" i="8"/>
  <c r="W1680" i="8" s="1"/>
  <c r="U1680" i="8" s="1"/>
  <c r="T1680" i="8" s="1"/>
  <c r="S1684" i="8"/>
  <c r="R1684" i="8"/>
  <c r="V1684" i="8"/>
  <c r="W1684" i="8" s="1"/>
  <c r="U1684" i="8" s="1"/>
  <c r="T1684" i="8" s="1"/>
  <c r="S1688" i="8"/>
  <c r="R1688" i="8"/>
  <c r="V1688" i="8"/>
  <c r="W1688" i="8" s="1"/>
  <c r="U1688" i="8" s="1"/>
  <c r="T1688" i="8" s="1"/>
  <c r="S1692" i="8"/>
  <c r="R1692" i="8"/>
  <c r="V1692" i="8"/>
  <c r="W1692" i="8" s="1"/>
  <c r="U1692" i="8" s="1"/>
  <c r="T1692" i="8" s="1"/>
  <c r="S1696" i="8"/>
  <c r="R1696" i="8"/>
  <c r="V1696" i="8"/>
  <c r="W1696" i="8" s="1"/>
  <c r="U1696" i="8" s="1"/>
  <c r="T1696" i="8" s="1"/>
  <c r="S1700" i="8"/>
  <c r="R1700" i="8"/>
  <c r="V1700" i="8"/>
  <c r="W1700" i="8" s="1"/>
  <c r="U1700" i="8" s="1"/>
  <c r="T1700" i="8" s="1"/>
  <c r="S1704" i="8"/>
  <c r="R1704" i="8"/>
  <c r="V1704" i="8"/>
  <c r="W1704" i="8" s="1"/>
  <c r="U1704" i="8" s="1"/>
  <c r="T1704" i="8" s="1"/>
  <c r="S1708" i="8"/>
  <c r="R1708" i="8"/>
  <c r="V1708" i="8"/>
  <c r="W1708" i="8" s="1"/>
  <c r="U1708" i="8" s="1"/>
  <c r="T1708" i="8" s="1"/>
  <c r="S1712" i="8"/>
  <c r="R1712" i="8"/>
  <c r="V1712" i="8"/>
  <c r="W1712" i="8" s="1"/>
  <c r="U1712" i="8" s="1"/>
  <c r="T1712" i="8" s="1"/>
  <c r="S1716" i="8"/>
  <c r="R1716" i="8"/>
  <c r="V1716" i="8"/>
  <c r="W1716" i="8" s="1"/>
  <c r="U1716" i="8" s="1"/>
  <c r="T1716" i="8" s="1"/>
  <c r="S1720" i="8"/>
  <c r="R1720" i="8"/>
  <c r="V1720" i="8"/>
  <c r="W1720" i="8" s="1"/>
  <c r="U1720" i="8" s="1"/>
  <c r="T1720" i="8" s="1"/>
  <c r="S1724" i="8"/>
  <c r="R1724" i="8"/>
  <c r="V1724" i="8"/>
  <c r="W1724" i="8" s="1"/>
  <c r="U1724" i="8" s="1"/>
  <c r="T1724" i="8" s="1"/>
  <c r="S1728" i="8"/>
  <c r="R1728" i="8"/>
  <c r="V1728" i="8"/>
  <c r="W1728" i="8" s="1"/>
  <c r="U1728" i="8" s="1"/>
  <c r="T1728" i="8" s="1"/>
  <c r="S1732" i="8"/>
  <c r="R1732" i="8"/>
  <c r="V1732" i="8"/>
  <c r="W1732" i="8" s="1"/>
  <c r="U1732" i="8" s="1"/>
  <c r="T1732" i="8" s="1"/>
  <c r="S1736" i="8"/>
  <c r="R1736" i="8"/>
  <c r="V1736" i="8"/>
  <c r="W1736" i="8" s="1"/>
  <c r="U1736" i="8" s="1"/>
  <c r="T1736" i="8" s="1"/>
  <c r="S1740" i="8"/>
  <c r="R1740" i="8"/>
  <c r="V1740" i="8"/>
  <c r="W1740" i="8" s="1"/>
  <c r="U1740" i="8" s="1"/>
  <c r="T1740" i="8" s="1"/>
  <c r="S1744" i="8"/>
  <c r="R1744" i="8"/>
  <c r="V1744" i="8"/>
  <c r="W1744" i="8" s="1"/>
  <c r="U1744" i="8" s="1"/>
  <c r="T1744" i="8" s="1"/>
  <c r="S1748" i="8"/>
  <c r="R1748" i="8"/>
  <c r="V1748" i="8"/>
  <c r="W1748" i="8" s="1"/>
  <c r="U1748" i="8" s="1"/>
  <c r="T1748" i="8" s="1"/>
  <c r="S1752" i="8"/>
  <c r="R1752" i="8"/>
  <c r="V1752" i="8"/>
  <c r="W1752" i="8" s="1"/>
  <c r="U1752" i="8" s="1"/>
  <c r="T1752" i="8" s="1"/>
  <c r="S1756" i="8"/>
  <c r="R1756" i="8"/>
  <c r="V1756" i="8"/>
  <c r="W1756" i="8" s="1"/>
  <c r="U1756" i="8" s="1"/>
  <c r="T1756" i="8" s="1"/>
  <c r="S1760" i="8"/>
  <c r="R1760" i="8"/>
  <c r="V1760" i="8"/>
  <c r="W1760" i="8" s="1"/>
  <c r="U1760" i="8" s="1"/>
  <c r="T1760" i="8" s="1"/>
  <c r="S1764" i="8"/>
  <c r="R1764" i="8"/>
  <c r="V1764" i="8"/>
  <c r="W1764" i="8" s="1"/>
  <c r="U1764" i="8" s="1"/>
  <c r="T1764" i="8" s="1"/>
  <c r="S1768" i="8"/>
  <c r="R1768" i="8"/>
  <c r="V1768" i="8"/>
  <c r="W1768" i="8" s="1"/>
  <c r="U1768" i="8" s="1"/>
  <c r="T1768" i="8" s="1"/>
  <c r="S1772" i="8"/>
  <c r="R1772" i="8"/>
  <c r="V1772" i="8"/>
  <c r="W1772" i="8" s="1"/>
  <c r="U1772" i="8" s="1"/>
  <c r="T1772" i="8" s="1"/>
  <c r="S1776" i="8"/>
  <c r="R1776" i="8"/>
  <c r="V1776" i="8"/>
  <c r="W1776" i="8" s="1"/>
  <c r="U1776" i="8" s="1"/>
  <c r="T1776" i="8" s="1"/>
  <c r="S1780" i="8"/>
  <c r="R1780" i="8"/>
  <c r="V1780" i="8"/>
  <c r="W1780" i="8" s="1"/>
  <c r="U1780" i="8" s="1"/>
  <c r="T1780" i="8" s="1"/>
  <c r="S1784" i="8"/>
  <c r="R1784" i="8"/>
  <c r="V1784" i="8"/>
  <c r="W1784" i="8" s="1"/>
  <c r="U1784" i="8" s="1"/>
  <c r="T1784" i="8" s="1"/>
  <c r="S1788" i="8"/>
  <c r="R1788" i="8"/>
  <c r="V1788" i="8"/>
  <c r="W1788" i="8" s="1"/>
  <c r="U1788" i="8" s="1"/>
  <c r="T1788" i="8" s="1"/>
  <c r="S1792" i="8"/>
  <c r="R1792" i="8"/>
  <c r="V1792" i="8"/>
  <c r="W1792" i="8" s="1"/>
  <c r="U1792" i="8" s="1"/>
  <c r="T1792" i="8" s="1"/>
  <c r="S1796" i="8"/>
  <c r="R1796" i="8"/>
  <c r="V1796" i="8"/>
  <c r="W1796" i="8" s="1"/>
  <c r="U1796" i="8" s="1"/>
  <c r="T1796" i="8" s="1"/>
  <c r="S1800" i="8"/>
  <c r="R1800" i="8"/>
  <c r="V1800" i="8"/>
  <c r="W1800" i="8" s="1"/>
  <c r="U1800" i="8" s="1"/>
  <c r="T1800" i="8" s="1"/>
  <c r="S1804" i="8"/>
  <c r="R1804" i="8"/>
  <c r="V1804" i="8"/>
  <c r="W1804" i="8" s="1"/>
  <c r="U1804" i="8" s="1"/>
  <c r="T1804" i="8" s="1"/>
  <c r="S1808" i="8"/>
  <c r="R1808" i="8"/>
  <c r="V1808" i="8"/>
  <c r="W1808" i="8" s="1"/>
  <c r="U1808" i="8" s="1"/>
  <c r="T1808" i="8" s="1"/>
  <c r="S1812" i="8"/>
  <c r="R1812" i="8"/>
  <c r="V1812" i="8"/>
  <c r="W1812" i="8" s="1"/>
  <c r="U1812" i="8" s="1"/>
  <c r="T1812" i="8" s="1"/>
  <c r="S1816" i="8"/>
  <c r="R1816" i="8"/>
  <c r="V1816" i="8"/>
  <c r="W1816" i="8" s="1"/>
  <c r="U1816" i="8" s="1"/>
  <c r="T1816" i="8" s="1"/>
  <c r="S1820" i="8"/>
  <c r="R1820" i="8"/>
  <c r="V1820" i="8"/>
  <c r="W1820" i="8" s="1"/>
  <c r="U1820" i="8" s="1"/>
  <c r="T1820" i="8" s="1"/>
  <c r="S1824" i="8"/>
  <c r="R1824" i="8"/>
  <c r="V1824" i="8"/>
  <c r="W1824" i="8" s="1"/>
  <c r="U1824" i="8" s="1"/>
  <c r="T1824" i="8" s="1"/>
  <c r="S1828" i="8"/>
  <c r="R1828" i="8"/>
  <c r="V1828" i="8"/>
  <c r="W1828" i="8" s="1"/>
  <c r="U1828" i="8" s="1"/>
  <c r="T1828" i="8" s="1"/>
  <c r="S1832" i="8"/>
  <c r="R1832" i="8"/>
  <c r="V1832" i="8"/>
  <c r="W1832" i="8" s="1"/>
  <c r="U1832" i="8" s="1"/>
  <c r="T1832" i="8" s="1"/>
  <c r="S1836" i="8"/>
  <c r="R1836" i="8"/>
  <c r="V1836" i="8"/>
  <c r="W1836" i="8" s="1"/>
  <c r="U1836" i="8" s="1"/>
  <c r="T1836" i="8" s="1"/>
  <c r="S1840" i="8"/>
  <c r="R1840" i="8"/>
  <c r="V1840" i="8"/>
  <c r="W1840" i="8" s="1"/>
  <c r="U1840" i="8" s="1"/>
  <c r="T1840" i="8" s="1"/>
  <c r="S1844" i="8"/>
  <c r="R1844" i="8"/>
  <c r="V1844" i="8"/>
  <c r="W1844" i="8" s="1"/>
  <c r="U1844" i="8" s="1"/>
  <c r="T1844" i="8" s="1"/>
  <c r="S1848" i="8"/>
  <c r="R1848" i="8"/>
  <c r="V1848" i="8"/>
  <c r="W1848" i="8" s="1"/>
  <c r="U1848" i="8" s="1"/>
  <c r="T1848" i="8" s="1"/>
  <c r="S1852" i="8"/>
  <c r="R1852" i="8"/>
  <c r="V1852" i="8"/>
  <c r="W1852" i="8" s="1"/>
  <c r="U1852" i="8" s="1"/>
  <c r="T1852" i="8" s="1"/>
  <c r="S1856" i="8"/>
  <c r="R1856" i="8"/>
  <c r="V1856" i="8"/>
  <c r="W1856" i="8" s="1"/>
  <c r="U1856" i="8" s="1"/>
  <c r="T1856" i="8" s="1"/>
  <c r="S1860" i="8"/>
  <c r="R1860" i="8"/>
  <c r="V1860" i="8"/>
  <c r="W1860" i="8" s="1"/>
  <c r="U1860" i="8" s="1"/>
  <c r="T1860" i="8" s="1"/>
  <c r="S1864" i="8"/>
  <c r="R1864" i="8"/>
  <c r="V1864" i="8"/>
  <c r="W1864" i="8" s="1"/>
  <c r="U1864" i="8" s="1"/>
  <c r="T1864" i="8" s="1"/>
  <c r="S1868" i="8"/>
  <c r="R1868" i="8"/>
  <c r="V1868" i="8"/>
  <c r="W1868" i="8" s="1"/>
  <c r="U1868" i="8" s="1"/>
  <c r="T1868" i="8" s="1"/>
  <c r="S1872" i="8"/>
  <c r="R1872" i="8"/>
  <c r="V1872" i="8"/>
  <c r="W1872" i="8" s="1"/>
  <c r="U1872" i="8" s="1"/>
  <c r="T1872" i="8" s="1"/>
  <c r="S1876" i="8"/>
  <c r="R1876" i="8"/>
  <c r="V1876" i="8"/>
  <c r="W1876" i="8" s="1"/>
  <c r="U1876" i="8" s="1"/>
  <c r="T1876" i="8" s="1"/>
  <c r="S1880" i="8"/>
  <c r="R1880" i="8"/>
  <c r="V1880" i="8"/>
  <c r="W1880" i="8" s="1"/>
  <c r="U1880" i="8" s="1"/>
  <c r="T1880" i="8" s="1"/>
  <c r="S1884" i="8"/>
  <c r="R1884" i="8"/>
  <c r="V1884" i="8"/>
  <c r="W1884" i="8" s="1"/>
  <c r="U1884" i="8" s="1"/>
  <c r="T1884" i="8" s="1"/>
  <c r="S1888" i="8"/>
  <c r="R1888" i="8"/>
  <c r="V1888" i="8"/>
  <c r="W1888" i="8" s="1"/>
  <c r="U1888" i="8" s="1"/>
  <c r="T1888" i="8" s="1"/>
  <c r="S1892" i="8"/>
  <c r="R1892" i="8"/>
  <c r="V1892" i="8"/>
  <c r="W1892" i="8" s="1"/>
  <c r="U1892" i="8" s="1"/>
  <c r="T1892" i="8" s="1"/>
  <c r="S1896" i="8"/>
  <c r="R1896" i="8"/>
  <c r="V1896" i="8"/>
  <c r="W1896" i="8" s="1"/>
  <c r="U1896" i="8" s="1"/>
  <c r="T1896" i="8" s="1"/>
  <c r="S1900" i="8"/>
  <c r="R1900" i="8"/>
  <c r="V1900" i="8"/>
  <c r="W1900" i="8" s="1"/>
  <c r="U1900" i="8" s="1"/>
  <c r="T1900" i="8" s="1"/>
  <c r="S1904" i="8"/>
  <c r="R1904" i="8"/>
  <c r="V1904" i="8"/>
  <c r="W1904" i="8" s="1"/>
  <c r="U1904" i="8" s="1"/>
  <c r="T1904" i="8" s="1"/>
  <c r="S1908" i="8"/>
  <c r="R1908" i="8"/>
  <c r="V1908" i="8"/>
  <c r="W1908" i="8" s="1"/>
  <c r="U1908" i="8" s="1"/>
  <c r="T1908" i="8" s="1"/>
  <c r="S1912" i="8"/>
  <c r="R1912" i="8"/>
  <c r="V1912" i="8"/>
  <c r="W1912" i="8" s="1"/>
  <c r="U1912" i="8" s="1"/>
  <c r="T1912" i="8" s="1"/>
  <c r="S1916" i="8"/>
  <c r="R1916" i="8"/>
  <c r="V1916" i="8"/>
  <c r="W1916" i="8" s="1"/>
  <c r="U1916" i="8" s="1"/>
  <c r="T1916" i="8" s="1"/>
  <c r="S1920" i="8"/>
  <c r="R1920" i="8"/>
  <c r="V1920" i="8"/>
  <c r="W1920" i="8" s="1"/>
  <c r="U1920" i="8" s="1"/>
  <c r="T1920" i="8" s="1"/>
  <c r="S1924" i="8"/>
  <c r="R1924" i="8"/>
  <c r="V1924" i="8"/>
  <c r="W1924" i="8" s="1"/>
  <c r="U1924" i="8" s="1"/>
  <c r="T1924" i="8" s="1"/>
  <c r="S1928" i="8"/>
  <c r="R1928" i="8"/>
  <c r="V1928" i="8"/>
  <c r="W1928" i="8" s="1"/>
  <c r="U1928" i="8" s="1"/>
  <c r="T1928" i="8" s="1"/>
  <c r="S1932" i="8"/>
  <c r="R1932" i="8"/>
  <c r="V1932" i="8"/>
  <c r="W1932" i="8" s="1"/>
  <c r="U1932" i="8" s="1"/>
  <c r="T1932" i="8" s="1"/>
  <c r="S1936" i="8"/>
  <c r="R1936" i="8"/>
  <c r="V1936" i="8"/>
  <c r="W1936" i="8" s="1"/>
  <c r="U1936" i="8" s="1"/>
  <c r="T1936" i="8" s="1"/>
  <c r="S1940" i="8"/>
  <c r="R1940" i="8"/>
  <c r="V1940" i="8"/>
  <c r="W1940" i="8" s="1"/>
  <c r="U1940" i="8" s="1"/>
  <c r="T1940" i="8" s="1"/>
  <c r="S1944" i="8"/>
  <c r="R1944" i="8"/>
  <c r="V1944" i="8"/>
  <c r="W1944" i="8" s="1"/>
  <c r="U1944" i="8" s="1"/>
  <c r="T1944" i="8" s="1"/>
  <c r="S1948" i="8"/>
  <c r="R1948" i="8"/>
  <c r="V1948" i="8"/>
  <c r="W1948" i="8" s="1"/>
  <c r="U1948" i="8" s="1"/>
  <c r="T1948" i="8" s="1"/>
  <c r="S1952" i="8"/>
  <c r="R1952" i="8"/>
  <c r="V1952" i="8"/>
  <c r="W1952" i="8" s="1"/>
  <c r="U1952" i="8" s="1"/>
  <c r="T1952" i="8" s="1"/>
  <c r="S1956" i="8"/>
  <c r="R1956" i="8"/>
  <c r="V1956" i="8"/>
  <c r="W1956" i="8" s="1"/>
  <c r="U1956" i="8" s="1"/>
  <c r="T1956" i="8" s="1"/>
  <c r="S1960" i="8"/>
  <c r="R1960" i="8"/>
  <c r="V1960" i="8"/>
  <c r="W1960" i="8" s="1"/>
  <c r="U1960" i="8" s="1"/>
  <c r="T1960" i="8" s="1"/>
  <c r="S1964" i="8"/>
  <c r="R1964" i="8"/>
  <c r="V1964" i="8"/>
  <c r="W1964" i="8" s="1"/>
  <c r="U1964" i="8" s="1"/>
  <c r="T1964" i="8" s="1"/>
  <c r="S1968" i="8"/>
  <c r="R1968" i="8"/>
  <c r="V1968" i="8"/>
  <c r="W1968" i="8" s="1"/>
  <c r="U1968" i="8" s="1"/>
  <c r="T1968" i="8" s="1"/>
  <c r="S1972" i="8"/>
  <c r="R1972" i="8"/>
  <c r="V1972" i="8"/>
  <c r="W1972" i="8" s="1"/>
  <c r="U1972" i="8" s="1"/>
  <c r="T1972" i="8" s="1"/>
  <c r="S1976" i="8"/>
  <c r="R1976" i="8"/>
  <c r="V1976" i="8"/>
  <c r="W1976" i="8" s="1"/>
  <c r="U1976" i="8" s="1"/>
  <c r="T1976" i="8" s="1"/>
  <c r="R1980" i="8"/>
  <c r="S1980" i="8"/>
  <c r="V1980" i="8"/>
  <c r="W1980" i="8" s="1"/>
  <c r="U1980" i="8" s="1"/>
  <c r="T1980" i="8" s="1"/>
  <c r="R1984" i="8"/>
  <c r="S1984" i="8"/>
  <c r="V1984" i="8"/>
  <c r="W1984" i="8" s="1"/>
  <c r="U1984" i="8" s="1"/>
  <c r="T1984" i="8" s="1"/>
  <c r="R1988" i="8"/>
  <c r="S1988" i="8"/>
  <c r="V1988" i="8"/>
  <c r="W1988" i="8" s="1"/>
  <c r="U1988" i="8" s="1"/>
  <c r="T1988" i="8" s="1"/>
  <c r="R1992" i="8"/>
  <c r="S1992" i="8"/>
  <c r="V1992" i="8"/>
  <c r="W1992" i="8" s="1"/>
  <c r="U1992" i="8" s="1"/>
  <c r="T1992" i="8" s="1"/>
  <c r="R1996" i="8"/>
  <c r="S1996" i="8"/>
  <c r="V1996" i="8"/>
  <c r="W1996" i="8" s="1"/>
  <c r="U1996" i="8" s="1"/>
  <c r="T1996" i="8" s="1"/>
  <c r="R2000" i="8"/>
  <c r="S2000" i="8"/>
  <c r="V2000" i="8"/>
  <c r="W2000" i="8" s="1"/>
  <c r="U2000" i="8" s="1"/>
  <c r="T2000" i="8" s="1"/>
  <c r="R2004" i="8"/>
  <c r="S2004" i="8"/>
  <c r="V2004" i="8"/>
  <c r="W2004" i="8" s="1"/>
  <c r="U2004" i="8" s="1"/>
  <c r="T2004" i="8" s="1"/>
  <c r="R2008" i="8"/>
  <c r="S2008" i="8"/>
  <c r="V2008" i="8"/>
  <c r="W2008" i="8" s="1"/>
  <c r="U2008" i="8" s="1"/>
  <c r="T2008" i="8" s="1"/>
  <c r="R2012" i="8"/>
  <c r="S2012" i="8"/>
  <c r="V2012" i="8"/>
  <c r="W2012" i="8" s="1"/>
  <c r="U2012" i="8" s="1"/>
  <c r="T2012" i="8" s="1"/>
  <c r="R2016" i="8"/>
  <c r="S2016" i="8"/>
  <c r="V2016" i="8"/>
  <c r="W2016" i="8" s="1"/>
  <c r="U2016" i="8" s="1"/>
  <c r="T2016" i="8" s="1"/>
  <c r="R2020" i="8"/>
  <c r="S2020" i="8"/>
  <c r="V2020" i="8"/>
  <c r="W2020" i="8" s="1"/>
  <c r="U2020" i="8" s="1"/>
  <c r="T2020" i="8" s="1"/>
  <c r="R2024" i="8"/>
  <c r="S2024" i="8"/>
  <c r="V2024" i="8"/>
  <c r="W2024" i="8" s="1"/>
  <c r="U2024" i="8" s="1"/>
  <c r="T2024" i="8" s="1"/>
  <c r="R2028" i="8"/>
  <c r="S2028" i="8"/>
  <c r="V2028" i="8"/>
  <c r="W2028" i="8" s="1"/>
  <c r="U2028" i="8" s="1"/>
  <c r="T2028" i="8" s="1"/>
  <c r="R2032" i="8"/>
  <c r="S2032" i="8"/>
  <c r="V2032" i="8"/>
  <c r="W2032" i="8" s="1"/>
  <c r="U2032" i="8" s="1"/>
  <c r="T2032" i="8" s="1"/>
  <c r="R2036" i="8"/>
  <c r="S2036" i="8"/>
  <c r="V2036" i="8"/>
  <c r="W2036" i="8" s="1"/>
  <c r="U2036" i="8" s="1"/>
  <c r="T2036" i="8" s="1"/>
  <c r="R2040" i="8"/>
  <c r="S2040" i="8"/>
  <c r="V2040" i="8"/>
  <c r="W2040" i="8" s="1"/>
  <c r="U2040" i="8" s="1"/>
  <c r="T2040" i="8" s="1"/>
  <c r="R2044" i="8"/>
  <c r="S2044" i="8"/>
  <c r="V2044" i="8"/>
  <c r="W2044" i="8" s="1"/>
  <c r="U2044" i="8" s="1"/>
  <c r="T2044" i="8" s="1"/>
  <c r="R2048" i="8"/>
  <c r="S2048" i="8"/>
  <c r="V2048" i="8"/>
  <c r="W2048" i="8" s="1"/>
  <c r="U2048" i="8" s="1"/>
  <c r="T2048" i="8" s="1"/>
  <c r="R2052" i="8"/>
  <c r="S2052" i="8"/>
  <c r="V2052" i="8"/>
  <c r="W2052" i="8" s="1"/>
  <c r="U2052" i="8" s="1"/>
  <c r="T2052" i="8" s="1"/>
  <c r="R2056" i="8"/>
  <c r="S2056" i="8"/>
  <c r="V2056" i="8"/>
  <c r="W2056" i="8" s="1"/>
  <c r="U2056" i="8" s="1"/>
  <c r="T2056" i="8" s="1"/>
  <c r="R2060" i="8"/>
  <c r="S2060" i="8"/>
  <c r="V2060" i="8"/>
  <c r="W2060" i="8" s="1"/>
  <c r="U2060" i="8" s="1"/>
  <c r="T2060" i="8" s="1"/>
  <c r="R2064" i="8"/>
  <c r="S2064" i="8"/>
  <c r="V2064" i="8"/>
  <c r="W2064" i="8" s="1"/>
  <c r="U2064" i="8" s="1"/>
  <c r="T2064" i="8" s="1"/>
  <c r="R2068" i="8"/>
  <c r="S2068" i="8"/>
  <c r="V2068" i="8"/>
  <c r="W2068" i="8" s="1"/>
  <c r="U2068" i="8" s="1"/>
  <c r="T2068" i="8" s="1"/>
  <c r="R2072" i="8"/>
  <c r="S2072" i="8"/>
  <c r="V2072" i="8"/>
  <c r="W2072" i="8" s="1"/>
  <c r="U2072" i="8" s="1"/>
  <c r="T2072" i="8" s="1"/>
  <c r="R2076" i="8"/>
  <c r="S2076" i="8"/>
  <c r="V2076" i="8"/>
  <c r="W2076" i="8" s="1"/>
  <c r="U2076" i="8" s="1"/>
  <c r="T2076" i="8" s="1"/>
  <c r="R2080" i="8"/>
  <c r="S2080" i="8"/>
  <c r="V2080" i="8"/>
  <c r="W2080" i="8" s="1"/>
  <c r="U2080" i="8" s="1"/>
  <c r="T2080" i="8" s="1"/>
  <c r="R2084" i="8"/>
  <c r="S2084" i="8"/>
  <c r="V2084" i="8"/>
  <c r="W2084" i="8" s="1"/>
  <c r="U2084" i="8" s="1"/>
  <c r="T2084" i="8" s="1"/>
  <c r="R2088" i="8"/>
  <c r="S2088" i="8"/>
  <c r="V2088" i="8"/>
  <c r="W2088" i="8" s="1"/>
  <c r="U2088" i="8" s="1"/>
  <c r="T2088" i="8" s="1"/>
  <c r="R2092" i="8"/>
  <c r="S2092" i="8"/>
  <c r="V2092" i="8"/>
  <c r="W2092" i="8" s="1"/>
  <c r="U2092" i="8" s="1"/>
  <c r="T2092" i="8" s="1"/>
  <c r="R2096" i="8"/>
  <c r="S2096" i="8"/>
  <c r="V2096" i="8"/>
  <c r="W2096" i="8" s="1"/>
  <c r="U2096" i="8" s="1"/>
  <c r="T2096" i="8" s="1"/>
  <c r="R2100" i="8"/>
  <c r="S2100" i="8"/>
  <c r="V2100" i="8"/>
  <c r="W2100" i="8" s="1"/>
  <c r="U2100" i="8" s="1"/>
  <c r="T2100" i="8" s="1"/>
  <c r="R2104" i="8"/>
  <c r="S2104" i="8"/>
  <c r="V2104" i="8"/>
  <c r="W2104" i="8" s="1"/>
  <c r="U2104" i="8" s="1"/>
  <c r="T2104" i="8" s="1"/>
  <c r="R2108" i="8"/>
  <c r="S2108" i="8"/>
  <c r="V2108" i="8"/>
  <c r="W2108" i="8" s="1"/>
  <c r="U2108" i="8" s="1"/>
  <c r="T2108" i="8" s="1"/>
  <c r="R2112" i="8"/>
  <c r="S2112" i="8"/>
  <c r="V2112" i="8"/>
  <c r="W2112" i="8" s="1"/>
  <c r="U2112" i="8" s="1"/>
  <c r="T2112" i="8" s="1"/>
  <c r="R2116" i="8"/>
  <c r="S2116" i="8"/>
  <c r="V2116" i="8"/>
  <c r="W2116" i="8" s="1"/>
  <c r="U2116" i="8" s="1"/>
  <c r="T2116" i="8" s="1"/>
  <c r="R2120" i="8"/>
  <c r="S2120" i="8"/>
  <c r="V2120" i="8"/>
  <c r="W2120" i="8" s="1"/>
  <c r="U2120" i="8" s="1"/>
  <c r="T2120" i="8" s="1"/>
  <c r="R2124" i="8"/>
  <c r="S2124" i="8"/>
  <c r="V2124" i="8"/>
  <c r="W2124" i="8" s="1"/>
  <c r="U2124" i="8" s="1"/>
  <c r="T2124" i="8" s="1"/>
  <c r="R2128" i="8"/>
  <c r="S2128" i="8"/>
  <c r="V2128" i="8"/>
  <c r="W2128" i="8" s="1"/>
  <c r="U2128" i="8" s="1"/>
  <c r="T2128" i="8" s="1"/>
  <c r="R2132" i="8"/>
  <c r="S2132" i="8"/>
  <c r="V2132" i="8"/>
  <c r="W2132" i="8" s="1"/>
  <c r="U2132" i="8" s="1"/>
  <c r="T2132" i="8" s="1"/>
  <c r="R2136" i="8"/>
  <c r="S2136" i="8"/>
  <c r="V2136" i="8"/>
  <c r="W2136" i="8" s="1"/>
  <c r="U2136" i="8" s="1"/>
  <c r="T2136" i="8" s="1"/>
  <c r="R2140" i="8"/>
  <c r="S2140" i="8"/>
  <c r="V2140" i="8"/>
  <c r="W2140" i="8" s="1"/>
  <c r="U2140" i="8" s="1"/>
  <c r="T2140" i="8" s="1"/>
  <c r="R2144" i="8"/>
  <c r="S2144" i="8"/>
  <c r="V2144" i="8"/>
  <c r="W2144" i="8" s="1"/>
  <c r="U2144" i="8" s="1"/>
  <c r="T2144" i="8" s="1"/>
  <c r="R2148" i="8"/>
  <c r="S2148" i="8"/>
  <c r="V2148" i="8"/>
  <c r="W2148" i="8" s="1"/>
  <c r="U2148" i="8" s="1"/>
  <c r="T2148" i="8" s="1"/>
  <c r="R2152" i="8"/>
  <c r="S2152" i="8"/>
  <c r="V2152" i="8"/>
  <c r="W2152" i="8" s="1"/>
  <c r="U2152" i="8" s="1"/>
  <c r="T2152" i="8" s="1"/>
  <c r="R2156" i="8"/>
  <c r="S2156" i="8"/>
  <c r="V2156" i="8"/>
  <c r="W2156" i="8" s="1"/>
  <c r="U2156" i="8" s="1"/>
  <c r="T2156" i="8" s="1"/>
  <c r="R2160" i="8"/>
  <c r="S2160" i="8"/>
  <c r="V2160" i="8"/>
  <c r="W2160" i="8" s="1"/>
  <c r="U2160" i="8" s="1"/>
  <c r="T2160" i="8" s="1"/>
  <c r="R2164" i="8"/>
  <c r="S2164" i="8"/>
  <c r="V2164" i="8"/>
  <c r="W2164" i="8" s="1"/>
  <c r="U2164" i="8" s="1"/>
  <c r="T2164" i="8" s="1"/>
  <c r="S2168" i="8"/>
  <c r="R2168" i="8"/>
  <c r="V2168" i="8"/>
  <c r="W2168" i="8" s="1"/>
  <c r="U2168" i="8" s="1"/>
  <c r="T2168" i="8" s="1"/>
  <c r="S2172" i="8"/>
  <c r="R2172" i="8"/>
  <c r="V2172" i="8"/>
  <c r="W2172" i="8" s="1"/>
  <c r="U2172" i="8" s="1"/>
  <c r="T2172" i="8" s="1"/>
  <c r="S2176" i="8"/>
  <c r="R2176" i="8"/>
  <c r="V2176" i="8"/>
  <c r="W2176" i="8" s="1"/>
  <c r="U2176" i="8" s="1"/>
  <c r="T2176" i="8" s="1"/>
  <c r="S2180" i="8"/>
  <c r="R2180" i="8"/>
  <c r="V2180" i="8"/>
  <c r="W2180" i="8" s="1"/>
  <c r="U2180" i="8" s="1"/>
  <c r="T2180" i="8" s="1"/>
  <c r="S2184" i="8"/>
  <c r="R2184" i="8"/>
  <c r="V2184" i="8"/>
  <c r="W2184" i="8" s="1"/>
  <c r="U2184" i="8" s="1"/>
  <c r="T2184" i="8" s="1"/>
  <c r="S2188" i="8"/>
  <c r="R2188" i="8"/>
  <c r="V2188" i="8"/>
  <c r="W2188" i="8" s="1"/>
  <c r="U2188" i="8" s="1"/>
  <c r="T2188" i="8" s="1"/>
  <c r="S2192" i="8"/>
  <c r="R2192" i="8"/>
  <c r="V2192" i="8"/>
  <c r="W2192" i="8" s="1"/>
  <c r="U2192" i="8" s="1"/>
  <c r="T2192" i="8" s="1"/>
  <c r="S2196" i="8"/>
  <c r="R2196" i="8"/>
  <c r="V2196" i="8"/>
  <c r="W2196" i="8" s="1"/>
  <c r="U2196" i="8" s="1"/>
  <c r="T2196" i="8" s="1"/>
  <c r="S2200" i="8"/>
  <c r="R2200" i="8"/>
  <c r="V2200" i="8"/>
  <c r="W2200" i="8" s="1"/>
  <c r="U2200" i="8" s="1"/>
  <c r="T2200" i="8" s="1"/>
  <c r="S2204" i="8"/>
  <c r="R2204" i="8"/>
  <c r="V2204" i="8"/>
  <c r="W2204" i="8" s="1"/>
  <c r="U2204" i="8" s="1"/>
  <c r="T2204" i="8" s="1"/>
  <c r="S2208" i="8"/>
  <c r="R2208" i="8"/>
  <c r="V2208" i="8"/>
  <c r="W2208" i="8" s="1"/>
  <c r="U2208" i="8" s="1"/>
  <c r="T2208" i="8" s="1"/>
  <c r="S2212" i="8"/>
  <c r="R2212" i="8"/>
  <c r="V2212" i="8"/>
  <c r="W2212" i="8" s="1"/>
  <c r="U2212" i="8" s="1"/>
  <c r="T2212" i="8" s="1"/>
  <c r="S2216" i="8"/>
  <c r="R2216" i="8"/>
  <c r="V2216" i="8"/>
  <c r="W2216" i="8" s="1"/>
  <c r="U2216" i="8" s="1"/>
  <c r="T2216" i="8" s="1"/>
  <c r="S2220" i="8"/>
  <c r="R2220" i="8"/>
  <c r="V2220" i="8"/>
  <c r="W2220" i="8" s="1"/>
  <c r="U2220" i="8" s="1"/>
  <c r="T2220" i="8" s="1"/>
  <c r="S2224" i="8"/>
  <c r="R2224" i="8"/>
  <c r="V2224" i="8"/>
  <c r="W2224" i="8" s="1"/>
  <c r="U2224" i="8" s="1"/>
  <c r="T2224" i="8" s="1"/>
  <c r="S2228" i="8"/>
  <c r="R2228" i="8"/>
  <c r="V2228" i="8"/>
  <c r="W2228" i="8" s="1"/>
  <c r="U2228" i="8" s="1"/>
  <c r="T2228" i="8" s="1"/>
  <c r="S2232" i="8"/>
  <c r="R2232" i="8"/>
  <c r="V2232" i="8"/>
  <c r="W2232" i="8" s="1"/>
  <c r="U2232" i="8" s="1"/>
  <c r="T2232" i="8" s="1"/>
  <c r="S2236" i="8"/>
  <c r="R2236" i="8"/>
  <c r="V2236" i="8"/>
  <c r="W2236" i="8" s="1"/>
  <c r="U2236" i="8" s="1"/>
  <c r="T2236" i="8" s="1"/>
  <c r="S2240" i="8"/>
  <c r="R2240" i="8"/>
  <c r="V2240" i="8"/>
  <c r="W2240" i="8" s="1"/>
  <c r="U2240" i="8" s="1"/>
  <c r="T2240" i="8" s="1"/>
  <c r="S2244" i="8"/>
  <c r="R2244" i="8"/>
  <c r="V2244" i="8"/>
  <c r="W2244" i="8" s="1"/>
  <c r="U2244" i="8" s="1"/>
  <c r="T2244" i="8" s="1"/>
  <c r="S2248" i="8"/>
  <c r="R2248" i="8"/>
  <c r="V2248" i="8"/>
  <c r="W2248" i="8" s="1"/>
  <c r="U2248" i="8" s="1"/>
  <c r="T2248" i="8" s="1"/>
  <c r="S2252" i="8"/>
  <c r="R2252" i="8"/>
  <c r="V2252" i="8"/>
  <c r="W2252" i="8" s="1"/>
  <c r="U2252" i="8" s="1"/>
  <c r="T2252" i="8" s="1"/>
  <c r="S2256" i="8"/>
  <c r="R2256" i="8"/>
  <c r="V2256" i="8"/>
  <c r="W2256" i="8" s="1"/>
  <c r="U2256" i="8" s="1"/>
  <c r="T2256" i="8" s="1"/>
  <c r="S2260" i="8"/>
  <c r="R2260" i="8"/>
  <c r="V2260" i="8"/>
  <c r="W2260" i="8" s="1"/>
  <c r="U2260" i="8" s="1"/>
  <c r="T2260" i="8" s="1"/>
  <c r="S2264" i="8"/>
  <c r="R2264" i="8"/>
  <c r="V2264" i="8"/>
  <c r="W2264" i="8" s="1"/>
  <c r="U2264" i="8" s="1"/>
  <c r="T2264" i="8" s="1"/>
  <c r="S2268" i="8"/>
  <c r="R2268" i="8"/>
  <c r="V2268" i="8"/>
  <c r="W2268" i="8" s="1"/>
  <c r="U2268" i="8" s="1"/>
  <c r="T2268" i="8" s="1"/>
  <c r="S2272" i="8"/>
  <c r="R2272" i="8"/>
  <c r="V2272" i="8"/>
  <c r="W2272" i="8" s="1"/>
  <c r="U2272" i="8" s="1"/>
  <c r="T2272" i="8" s="1"/>
  <c r="S2276" i="8"/>
  <c r="R2276" i="8"/>
  <c r="V2276" i="8"/>
  <c r="W2276" i="8" s="1"/>
  <c r="U2276" i="8" s="1"/>
  <c r="T2276" i="8" s="1"/>
  <c r="S2280" i="8"/>
  <c r="R2280" i="8"/>
  <c r="V2280" i="8"/>
  <c r="W2280" i="8" s="1"/>
  <c r="U2280" i="8" s="1"/>
  <c r="T2280" i="8" s="1"/>
  <c r="S2284" i="8"/>
  <c r="R2284" i="8"/>
  <c r="V2284" i="8"/>
  <c r="W2284" i="8" s="1"/>
  <c r="U2284" i="8" s="1"/>
  <c r="T2284" i="8" s="1"/>
  <c r="S2288" i="8"/>
  <c r="R2288" i="8"/>
  <c r="V2288" i="8"/>
  <c r="W2288" i="8" s="1"/>
  <c r="U2288" i="8" s="1"/>
  <c r="T2288" i="8" s="1"/>
  <c r="S2292" i="8"/>
  <c r="R2292" i="8"/>
  <c r="V2292" i="8"/>
  <c r="W2292" i="8" s="1"/>
  <c r="U2292" i="8" s="1"/>
  <c r="T2292" i="8" s="1"/>
  <c r="S2296" i="8"/>
  <c r="R2296" i="8"/>
  <c r="V2296" i="8"/>
  <c r="W2296" i="8" s="1"/>
  <c r="U2296" i="8" s="1"/>
  <c r="T2296" i="8" s="1"/>
  <c r="S2300" i="8"/>
  <c r="R2300" i="8"/>
  <c r="V2300" i="8"/>
  <c r="W2300" i="8" s="1"/>
  <c r="U2300" i="8" s="1"/>
  <c r="T2300" i="8" s="1"/>
  <c r="S2304" i="8"/>
  <c r="R2304" i="8"/>
  <c r="V2304" i="8"/>
  <c r="W2304" i="8" s="1"/>
  <c r="U2304" i="8" s="1"/>
  <c r="T2304" i="8" s="1"/>
  <c r="S2308" i="8"/>
  <c r="R2308" i="8"/>
  <c r="V2308" i="8"/>
  <c r="W2308" i="8" s="1"/>
  <c r="U2308" i="8" s="1"/>
  <c r="T2308" i="8" s="1"/>
  <c r="S2312" i="8"/>
  <c r="R2312" i="8"/>
  <c r="V2312" i="8"/>
  <c r="W2312" i="8" s="1"/>
  <c r="U2312" i="8" s="1"/>
  <c r="T2312" i="8" s="1"/>
  <c r="S2316" i="8"/>
  <c r="R2316" i="8"/>
  <c r="V2316" i="8"/>
  <c r="W2316" i="8" s="1"/>
  <c r="U2316" i="8" s="1"/>
  <c r="T2316" i="8" s="1"/>
  <c r="S2320" i="8"/>
  <c r="R2320" i="8"/>
  <c r="V2320" i="8"/>
  <c r="W2320" i="8" s="1"/>
  <c r="U2320" i="8" s="1"/>
  <c r="T2320" i="8" s="1"/>
  <c r="S2324" i="8"/>
  <c r="R2324" i="8"/>
  <c r="V2324" i="8"/>
  <c r="W2324" i="8" s="1"/>
  <c r="U2324" i="8" s="1"/>
  <c r="T2324" i="8" s="1"/>
  <c r="S2328" i="8"/>
  <c r="R2328" i="8"/>
  <c r="V2328" i="8"/>
  <c r="W2328" i="8" s="1"/>
  <c r="U2328" i="8" s="1"/>
  <c r="T2328" i="8" s="1"/>
  <c r="S2332" i="8"/>
  <c r="R2332" i="8"/>
  <c r="V2332" i="8"/>
  <c r="W2332" i="8" s="1"/>
  <c r="U2332" i="8" s="1"/>
  <c r="T2332" i="8" s="1"/>
  <c r="S2336" i="8"/>
  <c r="R2336" i="8"/>
  <c r="V2336" i="8"/>
  <c r="W2336" i="8" s="1"/>
  <c r="U2336" i="8" s="1"/>
  <c r="T2336" i="8" s="1"/>
  <c r="S2340" i="8"/>
  <c r="R2340" i="8"/>
  <c r="V2340" i="8"/>
  <c r="W2340" i="8" s="1"/>
  <c r="U2340" i="8" s="1"/>
  <c r="T2340" i="8" s="1"/>
  <c r="S2344" i="8"/>
  <c r="R2344" i="8"/>
  <c r="V2344" i="8"/>
  <c r="W2344" i="8" s="1"/>
  <c r="U2344" i="8" s="1"/>
  <c r="T2344" i="8" s="1"/>
  <c r="S2348" i="8"/>
  <c r="R2348" i="8"/>
  <c r="V2348" i="8"/>
  <c r="W2348" i="8" s="1"/>
  <c r="U2348" i="8" s="1"/>
  <c r="T2348" i="8" s="1"/>
  <c r="S2352" i="8"/>
  <c r="R2352" i="8"/>
  <c r="V2352" i="8"/>
  <c r="W2352" i="8" s="1"/>
  <c r="U2352" i="8" s="1"/>
  <c r="T2352" i="8" s="1"/>
  <c r="S2356" i="8"/>
  <c r="R2356" i="8"/>
  <c r="V2356" i="8"/>
  <c r="W2356" i="8" s="1"/>
  <c r="U2356" i="8" s="1"/>
  <c r="T2356" i="8" s="1"/>
  <c r="S2360" i="8"/>
  <c r="R2360" i="8"/>
  <c r="V2360" i="8"/>
  <c r="W2360" i="8" s="1"/>
  <c r="U2360" i="8" s="1"/>
  <c r="T2360" i="8" s="1"/>
  <c r="S2364" i="8"/>
  <c r="R2364" i="8"/>
  <c r="V2364" i="8"/>
  <c r="W2364" i="8" s="1"/>
  <c r="U2364" i="8" s="1"/>
  <c r="T2364" i="8" s="1"/>
  <c r="S2368" i="8"/>
  <c r="R2368" i="8"/>
  <c r="V2368" i="8"/>
  <c r="W2368" i="8" s="1"/>
  <c r="U2368" i="8" s="1"/>
  <c r="T2368" i="8" s="1"/>
  <c r="S2372" i="8"/>
  <c r="R2372" i="8"/>
  <c r="V2372" i="8"/>
  <c r="W2372" i="8" s="1"/>
  <c r="U2372" i="8" s="1"/>
  <c r="T2372" i="8" s="1"/>
  <c r="S2376" i="8"/>
  <c r="R2376" i="8"/>
  <c r="V2376" i="8"/>
  <c r="W2376" i="8" s="1"/>
  <c r="U2376" i="8" s="1"/>
  <c r="T2376" i="8" s="1"/>
  <c r="S2380" i="8"/>
  <c r="R2380" i="8"/>
  <c r="V2380" i="8"/>
  <c r="W2380" i="8" s="1"/>
  <c r="U2380" i="8" s="1"/>
  <c r="T2380" i="8" s="1"/>
  <c r="S2384" i="8"/>
  <c r="R2384" i="8"/>
  <c r="V2384" i="8"/>
  <c r="W2384" i="8" s="1"/>
  <c r="U2384" i="8" s="1"/>
  <c r="T2384" i="8" s="1"/>
  <c r="S2388" i="8"/>
  <c r="R2388" i="8"/>
  <c r="V2388" i="8"/>
  <c r="W2388" i="8" s="1"/>
  <c r="U2388" i="8" s="1"/>
  <c r="T2388" i="8" s="1"/>
  <c r="S2392" i="8"/>
  <c r="R2392" i="8"/>
  <c r="V2392" i="8"/>
  <c r="W2392" i="8" s="1"/>
  <c r="U2392" i="8" s="1"/>
  <c r="T2392" i="8" s="1"/>
  <c r="S2396" i="8"/>
  <c r="R2396" i="8"/>
  <c r="V2396" i="8"/>
  <c r="W2396" i="8" s="1"/>
  <c r="U2396" i="8" s="1"/>
  <c r="T2396" i="8" s="1"/>
  <c r="S2400" i="8"/>
  <c r="R2400" i="8"/>
  <c r="V2400" i="8"/>
  <c r="W2400" i="8" s="1"/>
  <c r="U2400" i="8" s="1"/>
  <c r="T2400" i="8" s="1"/>
  <c r="S2404" i="8"/>
  <c r="R2404" i="8"/>
  <c r="V2404" i="8"/>
  <c r="W2404" i="8" s="1"/>
  <c r="U2404" i="8" s="1"/>
  <c r="T2404" i="8" s="1"/>
  <c r="S2408" i="8"/>
  <c r="R2408" i="8"/>
  <c r="V2408" i="8"/>
  <c r="W2408" i="8" s="1"/>
  <c r="U2408" i="8" s="1"/>
  <c r="T2408" i="8" s="1"/>
  <c r="S2412" i="8"/>
  <c r="R2412" i="8"/>
  <c r="V2412" i="8"/>
  <c r="W2412" i="8" s="1"/>
  <c r="U2412" i="8" s="1"/>
  <c r="T2412" i="8" s="1"/>
  <c r="S2416" i="8"/>
  <c r="R2416" i="8"/>
  <c r="V2416" i="8"/>
  <c r="W2416" i="8" s="1"/>
  <c r="U2416" i="8" s="1"/>
  <c r="T2416" i="8" s="1"/>
  <c r="S2420" i="8"/>
  <c r="R2420" i="8"/>
  <c r="V2420" i="8"/>
  <c r="W2420" i="8" s="1"/>
  <c r="U2420" i="8" s="1"/>
  <c r="T2420" i="8" s="1"/>
  <c r="S2424" i="8"/>
  <c r="R2424" i="8"/>
  <c r="V2424" i="8"/>
  <c r="W2424" i="8" s="1"/>
  <c r="U2424" i="8" s="1"/>
  <c r="T2424" i="8" s="1"/>
  <c r="S2428" i="8"/>
  <c r="R2428" i="8"/>
  <c r="V2428" i="8"/>
  <c r="W2428" i="8" s="1"/>
  <c r="U2428" i="8" s="1"/>
  <c r="T2428" i="8" s="1"/>
  <c r="S2432" i="8"/>
  <c r="R2432" i="8"/>
  <c r="V2432" i="8"/>
  <c r="W2432" i="8" s="1"/>
  <c r="U2432" i="8" s="1"/>
  <c r="T2432" i="8" s="1"/>
  <c r="S2436" i="8"/>
  <c r="R2436" i="8"/>
  <c r="V2436" i="8"/>
  <c r="W2436" i="8" s="1"/>
  <c r="U2436" i="8" s="1"/>
  <c r="T2436" i="8" s="1"/>
  <c r="S2440" i="8"/>
  <c r="R2440" i="8"/>
  <c r="V2440" i="8"/>
  <c r="W2440" i="8" s="1"/>
  <c r="U2440" i="8" s="1"/>
  <c r="T2440" i="8" s="1"/>
  <c r="S2444" i="8"/>
  <c r="R2444" i="8"/>
  <c r="V2444" i="8"/>
  <c r="W2444" i="8" s="1"/>
  <c r="U2444" i="8" s="1"/>
  <c r="T2444" i="8" s="1"/>
  <c r="S2448" i="8"/>
  <c r="R2448" i="8"/>
  <c r="V2448" i="8"/>
  <c r="W2448" i="8" s="1"/>
  <c r="U2448" i="8" s="1"/>
  <c r="T2448" i="8" s="1"/>
  <c r="S2452" i="8"/>
  <c r="R2452" i="8"/>
  <c r="V2452" i="8"/>
  <c r="W2452" i="8" s="1"/>
  <c r="U2452" i="8" s="1"/>
  <c r="T2452" i="8" s="1"/>
  <c r="S2456" i="8"/>
  <c r="R2456" i="8"/>
  <c r="V2456" i="8"/>
  <c r="W2456" i="8" s="1"/>
  <c r="U2456" i="8" s="1"/>
  <c r="T2456" i="8" s="1"/>
  <c r="S2460" i="8"/>
  <c r="R2460" i="8"/>
  <c r="V2460" i="8"/>
  <c r="W2460" i="8" s="1"/>
  <c r="U2460" i="8" s="1"/>
  <c r="T2460" i="8" s="1"/>
  <c r="S2464" i="8"/>
  <c r="R2464" i="8"/>
  <c r="V2464" i="8"/>
  <c r="W2464" i="8" s="1"/>
  <c r="U2464" i="8" s="1"/>
  <c r="T2464" i="8" s="1"/>
  <c r="S2468" i="8"/>
  <c r="R2468" i="8"/>
  <c r="V2468" i="8"/>
  <c r="W2468" i="8" s="1"/>
  <c r="U2468" i="8" s="1"/>
  <c r="T2468" i="8" s="1"/>
  <c r="R2472" i="8"/>
  <c r="S2472" i="8"/>
  <c r="V2472" i="8"/>
  <c r="W2472" i="8" s="1"/>
  <c r="U2472" i="8" s="1"/>
  <c r="T2472" i="8" s="1"/>
  <c r="R2476" i="8"/>
  <c r="S2476" i="8"/>
  <c r="V2476" i="8"/>
  <c r="W2476" i="8" s="1"/>
  <c r="U2476" i="8" s="1"/>
  <c r="T2476" i="8" s="1"/>
  <c r="R2480" i="8"/>
  <c r="S2480" i="8"/>
  <c r="V2480" i="8"/>
  <c r="W2480" i="8" s="1"/>
  <c r="U2480" i="8" s="1"/>
  <c r="T2480" i="8" s="1"/>
  <c r="R2484" i="8"/>
  <c r="S2484" i="8"/>
  <c r="V2484" i="8"/>
  <c r="W2484" i="8" s="1"/>
  <c r="U2484" i="8" s="1"/>
  <c r="T2484" i="8" s="1"/>
  <c r="R2488" i="8"/>
  <c r="S2488" i="8"/>
  <c r="V2488" i="8"/>
  <c r="W2488" i="8" s="1"/>
  <c r="U2488" i="8" s="1"/>
  <c r="T2488" i="8" s="1"/>
  <c r="R2492" i="8"/>
  <c r="S2492" i="8"/>
  <c r="V2492" i="8"/>
  <c r="W2492" i="8" s="1"/>
  <c r="U2492" i="8" s="1"/>
  <c r="T2492" i="8" s="1"/>
  <c r="R2496" i="8"/>
  <c r="S2496" i="8"/>
  <c r="V2496" i="8"/>
  <c r="W2496" i="8" s="1"/>
  <c r="U2496" i="8" s="1"/>
  <c r="T2496" i="8" s="1"/>
  <c r="R2500" i="8"/>
  <c r="S2500" i="8"/>
  <c r="V2500" i="8"/>
  <c r="W2500" i="8" s="1"/>
  <c r="U2500" i="8" s="1"/>
  <c r="T2500" i="8" s="1"/>
  <c r="R2504" i="8"/>
  <c r="S2504" i="8"/>
  <c r="V2504" i="8"/>
  <c r="W2504" i="8" s="1"/>
  <c r="U2504" i="8" s="1"/>
  <c r="T2504" i="8" s="1"/>
  <c r="R2508" i="8"/>
  <c r="S2508" i="8"/>
  <c r="V2508" i="8"/>
  <c r="W2508" i="8" s="1"/>
  <c r="U2508" i="8" s="1"/>
  <c r="T2508" i="8" s="1"/>
  <c r="R2512" i="8"/>
  <c r="S2512" i="8"/>
  <c r="V2512" i="8"/>
  <c r="W2512" i="8" s="1"/>
  <c r="U2512" i="8" s="1"/>
  <c r="T2512" i="8" s="1"/>
  <c r="R2516" i="8"/>
  <c r="S2516" i="8"/>
  <c r="V2516" i="8"/>
  <c r="W2516" i="8" s="1"/>
  <c r="U2516" i="8" s="1"/>
  <c r="T2516" i="8" s="1"/>
  <c r="R2520" i="8"/>
  <c r="S2520" i="8"/>
  <c r="V2520" i="8"/>
  <c r="W2520" i="8" s="1"/>
  <c r="U2520" i="8" s="1"/>
  <c r="T2520" i="8" s="1"/>
  <c r="R2524" i="8"/>
  <c r="S2524" i="8"/>
  <c r="V2524" i="8"/>
  <c r="W2524" i="8" s="1"/>
  <c r="U2524" i="8" s="1"/>
  <c r="T2524" i="8" s="1"/>
  <c r="R2528" i="8"/>
  <c r="S2528" i="8"/>
  <c r="V2528" i="8"/>
  <c r="W2528" i="8" s="1"/>
  <c r="U2528" i="8" s="1"/>
  <c r="T2528" i="8" s="1"/>
  <c r="R2532" i="8"/>
  <c r="S2532" i="8"/>
  <c r="V2532" i="8"/>
  <c r="W2532" i="8" s="1"/>
  <c r="U2532" i="8" s="1"/>
  <c r="T2532" i="8" s="1"/>
  <c r="R2536" i="8"/>
  <c r="S2536" i="8"/>
  <c r="V2536" i="8"/>
  <c r="W2536" i="8" s="1"/>
  <c r="U2536" i="8" s="1"/>
  <c r="T2536" i="8" s="1"/>
  <c r="R2540" i="8"/>
  <c r="S2540" i="8"/>
  <c r="V2540" i="8"/>
  <c r="W2540" i="8" s="1"/>
  <c r="U2540" i="8" s="1"/>
  <c r="T2540" i="8" s="1"/>
  <c r="R2544" i="8"/>
  <c r="S2544" i="8"/>
  <c r="V2544" i="8"/>
  <c r="W2544" i="8" s="1"/>
  <c r="U2544" i="8" s="1"/>
  <c r="T2544" i="8" s="1"/>
  <c r="R2548" i="8"/>
  <c r="S2548" i="8"/>
  <c r="V2548" i="8"/>
  <c r="W2548" i="8" s="1"/>
  <c r="U2548" i="8" s="1"/>
  <c r="T2548" i="8" s="1"/>
  <c r="R2552" i="8"/>
  <c r="S2552" i="8"/>
  <c r="V2552" i="8"/>
  <c r="W2552" i="8" s="1"/>
  <c r="U2552" i="8" s="1"/>
  <c r="T2552" i="8" s="1"/>
  <c r="R2556" i="8"/>
  <c r="S2556" i="8"/>
  <c r="V2556" i="8"/>
  <c r="W2556" i="8" s="1"/>
  <c r="U2556" i="8" s="1"/>
  <c r="T2556" i="8" s="1"/>
  <c r="R2560" i="8"/>
  <c r="S2560" i="8"/>
  <c r="V2560" i="8"/>
  <c r="W2560" i="8" s="1"/>
  <c r="U2560" i="8" s="1"/>
  <c r="T2560" i="8" s="1"/>
  <c r="R2564" i="8"/>
  <c r="S2564" i="8"/>
  <c r="V2564" i="8"/>
  <c r="W2564" i="8" s="1"/>
  <c r="U2564" i="8" s="1"/>
  <c r="T2564" i="8" s="1"/>
  <c r="R2568" i="8"/>
  <c r="S2568" i="8"/>
  <c r="V2568" i="8"/>
  <c r="W2568" i="8" s="1"/>
  <c r="U2568" i="8" s="1"/>
  <c r="T2568" i="8" s="1"/>
  <c r="R2572" i="8"/>
  <c r="S2572" i="8"/>
  <c r="V2572" i="8"/>
  <c r="W2572" i="8" s="1"/>
  <c r="U2572" i="8" s="1"/>
  <c r="T2572" i="8" s="1"/>
  <c r="R2576" i="8"/>
  <c r="S2576" i="8"/>
  <c r="V2576" i="8"/>
  <c r="W2576" i="8" s="1"/>
  <c r="U2576" i="8" s="1"/>
  <c r="T2576" i="8" s="1"/>
  <c r="R2580" i="8"/>
  <c r="S2580" i="8"/>
  <c r="V2580" i="8"/>
  <c r="W2580" i="8" s="1"/>
  <c r="U2580" i="8" s="1"/>
  <c r="T2580" i="8" s="1"/>
  <c r="R2584" i="8"/>
  <c r="S2584" i="8"/>
  <c r="V2584" i="8"/>
  <c r="W2584" i="8" s="1"/>
  <c r="U2584" i="8" s="1"/>
  <c r="T2584" i="8" s="1"/>
  <c r="R2588" i="8"/>
  <c r="S2588" i="8"/>
  <c r="V2588" i="8"/>
  <c r="W2588" i="8" s="1"/>
  <c r="U2588" i="8" s="1"/>
  <c r="T2588" i="8" s="1"/>
  <c r="R2592" i="8"/>
  <c r="S2592" i="8"/>
  <c r="V2592" i="8"/>
  <c r="W2592" i="8" s="1"/>
  <c r="U2592" i="8" s="1"/>
  <c r="T2592" i="8" s="1"/>
  <c r="R2596" i="8"/>
  <c r="S2596" i="8"/>
  <c r="V2596" i="8"/>
  <c r="W2596" i="8" s="1"/>
  <c r="U2596" i="8" s="1"/>
  <c r="T2596" i="8" s="1"/>
  <c r="R2600" i="8"/>
  <c r="S2600" i="8"/>
  <c r="V2600" i="8"/>
  <c r="W2600" i="8" s="1"/>
  <c r="U2600" i="8" s="1"/>
  <c r="T2600" i="8" s="1"/>
  <c r="R2604" i="8"/>
  <c r="S2604" i="8"/>
  <c r="V2604" i="8"/>
  <c r="W2604" i="8" s="1"/>
  <c r="U2604" i="8" s="1"/>
  <c r="T2604" i="8" s="1"/>
  <c r="R2608" i="8"/>
  <c r="S2608" i="8"/>
  <c r="V2608" i="8"/>
  <c r="W2608" i="8" s="1"/>
  <c r="U2608" i="8" s="1"/>
  <c r="T2608" i="8" s="1"/>
  <c r="R2612" i="8"/>
  <c r="S2612" i="8"/>
  <c r="V2612" i="8"/>
  <c r="W2612" i="8" s="1"/>
  <c r="U2612" i="8" s="1"/>
  <c r="T2612" i="8" s="1"/>
  <c r="R2616" i="8"/>
  <c r="S2616" i="8"/>
  <c r="V2616" i="8"/>
  <c r="W2616" i="8" s="1"/>
  <c r="U2616" i="8" s="1"/>
  <c r="T2616" i="8" s="1"/>
  <c r="R2620" i="8"/>
  <c r="S2620" i="8"/>
  <c r="V2620" i="8"/>
  <c r="W2620" i="8" s="1"/>
  <c r="U2620" i="8" s="1"/>
  <c r="T2620" i="8" s="1"/>
  <c r="R2624" i="8"/>
  <c r="S2624" i="8"/>
  <c r="V2624" i="8"/>
  <c r="W2624" i="8" s="1"/>
  <c r="U2624" i="8" s="1"/>
  <c r="T2624" i="8" s="1"/>
  <c r="R2628" i="8"/>
  <c r="S2628" i="8"/>
  <c r="V2628" i="8"/>
  <c r="W2628" i="8" s="1"/>
  <c r="U2628" i="8" s="1"/>
  <c r="T2628" i="8" s="1"/>
  <c r="R2632" i="8"/>
  <c r="S2632" i="8"/>
  <c r="V2632" i="8"/>
  <c r="W2632" i="8" s="1"/>
  <c r="U2632" i="8" s="1"/>
  <c r="T2632" i="8" s="1"/>
  <c r="R2636" i="8"/>
  <c r="S2636" i="8"/>
  <c r="V2636" i="8"/>
  <c r="W2636" i="8" s="1"/>
  <c r="U2636" i="8" s="1"/>
  <c r="T2636" i="8" s="1"/>
  <c r="R2640" i="8"/>
  <c r="S2640" i="8"/>
  <c r="V2640" i="8"/>
  <c r="W2640" i="8" s="1"/>
  <c r="U2640" i="8" s="1"/>
  <c r="T2640" i="8" s="1"/>
  <c r="R2644" i="8"/>
  <c r="S2644" i="8"/>
  <c r="V2644" i="8"/>
  <c r="W2644" i="8" s="1"/>
  <c r="U2644" i="8" s="1"/>
  <c r="T2644" i="8" s="1"/>
  <c r="R2648" i="8"/>
  <c r="S2648" i="8"/>
  <c r="V2648" i="8"/>
  <c r="W2648" i="8" s="1"/>
  <c r="U2648" i="8" s="1"/>
  <c r="T2648" i="8" s="1"/>
  <c r="R2652" i="8"/>
  <c r="S2652" i="8"/>
  <c r="V2652" i="8"/>
  <c r="W2652" i="8" s="1"/>
  <c r="U2652" i="8" s="1"/>
  <c r="T2652" i="8" s="1"/>
  <c r="R2656" i="8"/>
  <c r="S2656" i="8"/>
  <c r="V2656" i="8"/>
  <c r="W2656" i="8" s="1"/>
  <c r="U2656" i="8" s="1"/>
  <c r="T2656" i="8" s="1"/>
  <c r="R2660" i="8"/>
  <c r="S2660" i="8"/>
  <c r="V2660" i="8"/>
  <c r="W2660" i="8" s="1"/>
  <c r="U2660" i="8" s="1"/>
  <c r="T2660" i="8" s="1"/>
  <c r="R2664" i="8"/>
  <c r="S2664" i="8"/>
  <c r="V2664" i="8"/>
  <c r="W2664" i="8" s="1"/>
  <c r="U2664" i="8" s="1"/>
  <c r="T2664" i="8" s="1"/>
  <c r="R2668" i="8"/>
  <c r="S2668" i="8"/>
  <c r="V2668" i="8"/>
  <c r="W2668" i="8" s="1"/>
  <c r="U2668" i="8" s="1"/>
  <c r="T2668" i="8" s="1"/>
  <c r="R2672" i="8"/>
  <c r="S2672" i="8"/>
  <c r="V2672" i="8"/>
  <c r="W2672" i="8" s="1"/>
  <c r="U2672" i="8" s="1"/>
  <c r="T2672" i="8" s="1"/>
  <c r="R2676" i="8"/>
  <c r="S2676" i="8"/>
  <c r="V2676" i="8"/>
  <c r="W2676" i="8" s="1"/>
  <c r="U2676" i="8" s="1"/>
  <c r="T2676" i="8" s="1"/>
  <c r="R2680" i="8"/>
  <c r="S2680" i="8"/>
  <c r="V2680" i="8"/>
  <c r="W2680" i="8" s="1"/>
  <c r="U2680" i="8" s="1"/>
  <c r="T2680" i="8" s="1"/>
  <c r="R2684" i="8"/>
  <c r="S2684" i="8"/>
  <c r="V2684" i="8"/>
  <c r="W2684" i="8" s="1"/>
  <c r="U2684" i="8" s="1"/>
  <c r="T2684" i="8" s="1"/>
  <c r="R2688" i="8"/>
  <c r="S2688" i="8"/>
  <c r="V2688" i="8"/>
  <c r="W2688" i="8" s="1"/>
  <c r="U2688" i="8" s="1"/>
  <c r="T2688" i="8" s="1"/>
  <c r="S2692" i="8"/>
  <c r="R2692" i="8"/>
  <c r="V2692" i="8"/>
  <c r="W2692" i="8" s="1"/>
  <c r="U2692" i="8" s="1"/>
  <c r="T2692" i="8" s="1"/>
  <c r="S2696" i="8"/>
  <c r="R2696" i="8"/>
  <c r="V2696" i="8"/>
  <c r="W2696" i="8" s="1"/>
  <c r="U2696" i="8" s="1"/>
  <c r="T2696" i="8" s="1"/>
  <c r="S2700" i="8"/>
  <c r="R2700" i="8"/>
  <c r="V2700" i="8"/>
  <c r="W2700" i="8" s="1"/>
  <c r="U2700" i="8" s="1"/>
  <c r="T2700" i="8" s="1"/>
  <c r="S2704" i="8"/>
  <c r="R2704" i="8"/>
  <c r="V2704" i="8"/>
  <c r="W2704" i="8" s="1"/>
  <c r="U2704" i="8" s="1"/>
  <c r="T2704" i="8" s="1"/>
  <c r="S2708" i="8"/>
  <c r="R2708" i="8"/>
  <c r="V2708" i="8"/>
  <c r="W2708" i="8" s="1"/>
  <c r="U2708" i="8" s="1"/>
  <c r="T2708" i="8" s="1"/>
  <c r="S2712" i="8"/>
  <c r="R2712" i="8"/>
  <c r="V2712" i="8"/>
  <c r="W2712" i="8" s="1"/>
  <c r="U2712" i="8" s="1"/>
  <c r="T2712" i="8" s="1"/>
  <c r="S2716" i="8"/>
  <c r="R2716" i="8"/>
  <c r="V2716" i="8"/>
  <c r="W2716" i="8" s="1"/>
  <c r="U2716" i="8" s="1"/>
  <c r="T2716" i="8" s="1"/>
  <c r="S2720" i="8"/>
  <c r="R2720" i="8"/>
  <c r="V2720" i="8"/>
  <c r="W2720" i="8" s="1"/>
  <c r="U2720" i="8" s="1"/>
  <c r="T2720" i="8" s="1"/>
  <c r="S2724" i="8"/>
  <c r="R2724" i="8"/>
  <c r="V2724" i="8"/>
  <c r="W2724" i="8" s="1"/>
  <c r="U2724" i="8" s="1"/>
  <c r="T2724" i="8" s="1"/>
  <c r="S2728" i="8"/>
  <c r="R2728" i="8"/>
  <c r="V2728" i="8"/>
  <c r="W2728" i="8" s="1"/>
  <c r="U2728" i="8" s="1"/>
  <c r="T2728" i="8" s="1"/>
  <c r="S2732" i="8"/>
  <c r="R2732" i="8"/>
  <c r="V2732" i="8"/>
  <c r="W2732" i="8" s="1"/>
  <c r="U2732" i="8" s="1"/>
  <c r="T2732" i="8" s="1"/>
  <c r="S2736" i="8"/>
  <c r="R2736" i="8"/>
  <c r="V2736" i="8"/>
  <c r="W2736" i="8" s="1"/>
  <c r="U2736" i="8" s="1"/>
  <c r="T2736" i="8" s="1"/>
  <c r="S2740" i="8"/>
  <c r="R2740" i="8"/>
  <c r="V2740" i="8"/>
  <c r="W2740" i="8" s="1"/>
  <c r="U2740" i="8" s="1"/>
  <c r="T2740" i="8" s="1"/>
  <c r="S2744" i="8"/>
  <c r="R2744" i="8"/>
  <c r="V2744" i="8"/>
  <c r="W2744" i="8" s="1"/>
  <c r="U2744" i="8" s="1"/>
  <c r="T2744" i="8" s="1"/>
  <c r="S2748" i="8"/>
  <c r="R2748" i="8"/>
  <c r="V2748" i="8"/>
  <c r="W2748" i="8" s="1"/>
  <c r="U2748" i="8" s="1"/>
  <c r="T2748" i="8" s="1"/>
  <c r="S2752" i="8"/>
  <c r="R2752" i="8"/>
  <c r="V2752" i="8"/>
  <c r="W2752" i="8" s="1"/>
  <c r="U2752" i="8" s="1"/>
  <c r="T2752" i="8" s="1"/>
  <c r="S2756" i="8"/>
  <c r="R2756" i="8"/>
  <c r="V2756" i="8"/>
  <c r="W2756" i="8" s="1"/>
  <c r="U2756" i="8" s="1"/>
  <c r="T2756" i="8" s="1"/>
  <c r="S2760" i="8"/>
  <c r="R2760" i="8"/>
  <c r="V2760" i="8"/>
  <c r="W2760" i="8" s="1"/>
  <c r="U2760" i="8" s="1"/>
  <c r="T2760" i="8" s="1"/>
  <c r="S2764" i="8"/>
  <c r="R2764" i="8"/>
  <c r="V2764" i="8"/>
  <c r="W2764" i="8" s="1"/>
  <c r="U2764" i="8" s="1"/>
  <c r="T2764" i="8" s="1"/>
  <c r="S2768" i="8"/>
  <c r="R2768" i="8"/>
  <c r="V2768" i="8"/>
  <c r="W2768" i="8" s="1"/>
  <c r="U2768" i="8" s="1"/>
  <c r="T2768" i="8" s="1"/>
  <c r="S2772" i="8"/>
  <c r="R2772" i="8"/>
  <c r="V2772" i="8"/>
  <c r="W2772" i="8" s="1"/>
  <c r="U2772" i="8" s="1"/>
  <c r="T2772" i="8" s="1"/>
  <c r="S2776" i="8"/>
  <c r="R2776" i="8"/>
  <c r="V2776" i="8"/>
  <c r="W2776" i="8" s="1"/>
  <c r="U2776" i="8" s="1"/>
  <c r="T2776" i="8" s="1"/>
  <c r="S2780" i="8"/>
  <c r="R2780" i="8"/>
  <c r="V2780" i="8"/>
  <c r="W2780" i="8" s="1"/>
  <c r="U2780" i="8" s="1"/>
  <c r="T2780" i="8" s="1"/>
  <c r="S2784" i="8"/>
  <c r="R2784" i="8"/>
  <c r="V2784" i="8"/>
  <c r="W2784" i="8" s="1"/>
  <c r="U2784" i="8" s="1"/>
  <c r="T2784" i="8" s="1"/>
  <c r="S2788" i="8"/>
  <c r="R2788" i="8"/>
  <c r="V2788" i="8"/>
  <c r="W2788" i="8" s="1"/>
  <c r="U2788" i="8" s="1"/>
  <c r="T2788" i="8" s="1"/>
  <c r="S2792" i="8"/>
  <c r="R2792" i="8"/>
  <c r="V2792" i="8"/>
  <c r="W2792" i="8" s="1"/>
  <c r="U2792" i="8" s="1"/>
  <c r="T2792" i="8" s="1"/>
  <c r="S2796" i="8"/>
  <c r="R2796" i="8"/>
  <c r="V2796" i="8"/>
  <c r="W2796" i="8" s="1"/>
  <c r="U2796" i="8" s="1"/>
  <c r="T2796" i="8" s="1"/>
  <c r="S2800" i="8"/>
  <c r="R2800" i="8"/>
  <c r="V2800" i="8"/>
  <c r="W2800" i="8" s="1"/>
  <c r="U2800" i="8" s="1"/>
  <c r="T2800" i="8" s="1"/>
  <c r="S2804" i="8"/>
  <c r="R2804" i="8"/>
  <c r="V2804" i="8"/>
  <c r="W2804" i="8" s="1"/>
  <c r="U2804" i="8" s="1"/>
  <c r="T2804" i="8" s="1"/>
  <c r="S2808" i="8"/>
  <c r="R2808" i="8"/>
  <c r="V2808" i="8"/>
  <c r="W2808" i="8" s="1"/>
  <c r="U2808" i="8" s="1"/>
  <c r="T2808" i="8" s="1"/>
  <c r="S2812" i="8"/>
  <c r="R2812" i="8"/>
  <c r="V2812" i="8"/>
  <c r="W2812" i="8" s="1"/>
  <c r="U2812" i="8" s="1"/>
  <c r="T2812" i="8" s="1"/>
  <c r="S2816" i="8"/>
  <c r="R2816" i="8"/>
  <c r="V2816" i="8"/>
  <c r="W2816" i="8" s="1"/>
  <c r="U2816" i="8" s="1"/>
  <c r="T2816" i="8" s="1"/>
  <c r="S2820" i="8"/>
  <c r="R2820" i="8"/>
  <c r="V2820" i="8"/>
  <c r="W2820" i="8" s="1"/>
  <c r="U2820" i="8" s="1"/>
  <c r="T2820" i="8" s="1"/>
  <c r="S2824" i="8"/>
  <c r="R2824" i="8"/>
  <c r="V2824" i="8"/>
  <c r="W2824" i="8" s="1"/>
  <c r="U2824" i="8" s="1"/>
  <c r="T2824" i="8" s="1"/>
  <c r="S2828" i="8"/>
  <c r="R2828" i="8"/>
  <c r="V2828" i="8"/>
  <c r="W2828" i="8" s="1"/>
  <c r="U2828" i="8" s="1"/>
  <c r="T2828" i="8" s="1"/>
  <c r="S2832" i="8"/>
  <c r="R2832" i="8"/>
  <c r="V2832" i="8"/>
  <c r="W2832" i="8" s="1"/>
  <c r="U2832" i="8" s="1"/>
  <c r="T2832" i="8" s="1"/>
  <c r="S2836" i="8"/>
  <c r="R2836" i="8"/>
  <c r="V2836" i="8"/>
  <c r="W2836" i="8" s="1"/>
  <c r="U2836" i="8" s="1"/>
  <c r="T2836" i="8" s="1"/>
  <c r="S2840" i="8"/>
  <c r="R2840" i="8"/>
  <c r="V2840" i="8"/>
  <c r="W2840" i="8" s="1"/>
  <c r="U2840" i="8" s="1"/>
  <c r="T2840" i="8" s="1"/>
  <c r="S2844" i="8"/>
  <c r="R2844" i="8"/>
  <c r="V2844" i="8"/>
  <c r="W2844" i="8" s="1"/>
  <c r="U2844" i="8" s="1"/>
  <c r="T2844" i="8" s="1"/>
  <c r="S2848" i="8"/>
  <c r="R2848" i="8"/>
  <c r="V2848" i="8"/>
  <c r="W2848" i="8" s="1"/>
  <c r="U2848" i="8" s="1"/>
  <c r="T2848" i="8" s="1"/>
  <c r="S2852" i="8"/>
  <c r="R2852" i="8"/>
  <c r="V2852" i="8"/>
  <c r="W2852" i="8" s="1"/>
  <c r="U2852" i="8" s="1"/>
  <c r="T2852" i="8" s="1"/>
  <c r="S2856" i="8"/>
  <c r="R2856" i="8"/>
  <c r="V2856" i="8"/>
  <c r="W2856" i="8" s="1"/>
  <c r="U2856" i="8" s="1"/>
  <c r="T2856" i="8" s="1"/>
  <c r="S2860" i="8"/>
  <c r="R2860" i="8"/>
  <c r="V2860" i="8"/>
  <c r="W2860" i="8" s="1"/>
  <c r="U2860" i="8" s="1"/>
  <c r="T2860" i="8" s="1"/>
  <c r="S2864" i="8"/>
  <c r="R2864" i="8"/>
  <c r="V2864" i="8"/>
  <c r="W2864" i="8" s="1"/>
  <c r="U2864" i="8" s="1"/>
  <c r="T2864" i="8" s="1"/>
  <c r="S2868" i="8"/>
  <c r="R2868" i="8"/>
  <c r="V2868" i="8"/>
  <c r="W2868" i="8" s="1"/>
  <c r="U2868" i="8" s="1"/>
  <c r="T2868" i="8" s="1"/>
  <c r="S2872" i="8"/>
  <c r="R2872" i="8"/>
  <c r="V2872" i="8"/>
  <c r="W2872" i="8" s="1"/>
  <c r="U2872" i="8" s="1"/>
  <c r="T2872" i="8" s="1"/>
  <c r="S2876" i="8"/>
  <c r="R2876" i="8"/>
  <c r="V2876" i="8"/>
  <c r="W2876" i="8" s="1"/>
  <c r="U2876" i="8" s="1"/>
  <c r="T2876" i="8" s="1"/>
  <c r="S2880" i="8"/>
  <c r="R2880" i="8"/>
  <c r="V2880" i="8"/>
  <c r="W2880" i="8" s="1"/>
  <c r="U2880" i="8" s="1"/>
  <c r="T2880" i="8" s="1"/>
  <c r="S2884" i="8"/>
  <c r="R2884" i="8"/>
  <c r="V2884" i="8"/>
  <c r="W2884" i="8" s="1"/>
  <c r="U2884" i="8" s="1"/>
  <c r="T2884" i="8" s="1"/>
  <c r="S2888" i="8"/>
  <c r="R2888" i="8"/>
  <c r="V2888" i="8"/>
  <c r="W2888" i="8" s="1"/>
  <c r="U2888" i="8" s="1"/>
  <c r="T2888" i="8" s="1"/>
  <c r="S2892" i="8"/>
  <c r="R2892" i="8"/>
  <c r="V2892" i="8"/>
  <c r="W2892" i="8" s="1"/>
  <c r="U2892" i="8" s="1"/>
  <c r="T2892" i="8" s="1"/>
  <c r="S2896" i="8"/>
  <c r="R2896" i="8"/>
  <c r="V2896" i="8"/>
  <c r="W2896" i="8" s="1"/>
  <c r="U2896" i="8" s="1"/>
  <c r="T2896" i="8" s="1"/>
  <c r="S2900" i="8"/>
  <c r="R2900" i="8"/>
  <c r="V2900" i="8"/>
  <c r="W2900" i="8" s="1"/>
  <c r="U2900" i="8" s="1"/>
  <c r="T2900" i="8" s="1"/>
  <c r="S2904" i="8"/>
  <c r="R2904" i="8"/>
  <c r="V2904" i="8"/>
  <c r="W2904" i="8" s="1"/>
  <c r="U2904" i="8" s="1"/>
  <c r="T2904" i="8" s="1"/>
  <c r="S2908" i="8"/>
  <c r="R2908" i="8"/>
  <c r="V2908" i="8"/>
  <c r="W2908" i="8" s="1"/>
  <c r="U2908" i="8" s="1"/>
  <c r="T2908" i="8" s="1"/>
  <c r="S2912" i="8"/>
  <c r="R2912" i="8"/>
  <c r="V2912" i="8"/>
  <c r="W2912" i="8" s="1"/>
  <c r="U2912" i="8" s="1"/>
  <c r="T2912" i="8" s="1"/>
  <c r="S2916" i="8"/>
  <c r="R2916" i="8"/>
  <c r="V2916" i="8"/>
  <c r="W2916" i="8" s="1"/>
  <c r="U2916" i="8" s="1"/>
  <c r="T2916" i="8" s="1"/>
  <c r="S2920" i="8"/>
  <c r="R2920" i="8"/>
  <c r="V2920" i="8"/>
  <c r="W2920" i="8" s="1"/>
  <c r="U2920" i="8" s="1"/>
  <c r="T2920" i="8" s="1"/>
  <c r="S2924" i="8"/>
  <c r="R2924" i="8"/>
  <c r="V2924" i="8"/>
  <c r="W2924" i="8" s="1"/>
  <c r="U2924" i="8" s="1"/>
  <c r="T2924" i="8" s="1"/>
  <c r="S2928" i="8"/>
  <c r="R2928" i="8"/>
  <c r="V2928" i="8"/>
  <c r="W2928" i="8" s="1"/>
  <c r="U2928" i="8" s="1"/>
  <c r="T2928" i="8" s="1"/>
  <c r="S2932" i="8"/>
  <c r="R2932" i="8"/>
  <c r="V2932" i="8"/>
  <c r="W2932" i="8" s="1"/>
  <c r="U2932" i="8" s="1"/>
  <c r="T2932" i="8" s="1"/>
  <c r="S2936" i="8"/>
  <c r="R2936" i="8"/>
  <c r="V2936" i="8"/>
  <c r="W2936" i="8" s="1"/>
  <c r="U2936" i="8" s="1"/>
  <c r="T2936" i="8" s="1"/>
  <c r="S2940" i="8"/>
  <c r="R2940" i="8"/>
  <c r="V2940" i="8"/>
  <c r="W2940" i="8" s="1"/>
  <c r="U2940" i="8" s="1"/>
  <c r="T2940" i="8" s="1"/>
  <c r="S2944" i="8"/>
  <c r="R2944" i="8"/>
  <c r="V2944" i="8"/>
  <c r="W2944" i="8" s="1"/>
  <c r="U2944" i="8" s="1"/>
  <c r="T2944" i="8" s="1"/>
  <c r="S2948" i="8"/>
  <c r="R2948" i="8"/>
  <c r="V2948" i="8"/>
  <c r="W2948" i="8" s="1"/>
  <c r="U2948" i="8" s="1"/>
  <c r="T2948" i="8" s="1"/>
  <c r="S2952" i="8"/>
  <c r="R2952" i="8"/>
  <c r="V2952" i="8"/>
  <c r="W2952" i="8" s="1"/>
  <c r="U2952" i="8" s="1"/>
  <c r="T2952" i="8" s="1"/>
  <c r="S2956" i="8"/>
  <c r="R2956" i="8"/>
  <c r="V2956" i="8"/>
  <c r="W2956" i="8" s="1"/>
  <c r="U2956" i="8" s="1"/>
  <c r="T2956" i="8" s="1"/>
  <c r="S2960" i="8"/>
  <c r="R2960" i="8"/>
  <c r="V2960" i="8"/>
  <c r="W2960" i="8" s="1"/>
  <c r="U2960" i="8" s="1"/>
  <c r="T2960" i="8" s="1"/>
  <c r="S2964" i="8"/>
  <c r="R2964" i="8"/>
  <c r="V2964" i="8"/>
  <c r="W2964" i="8" s="1"/>
  <c r="U2964" i="8" s="1"/>
  <c r="T2964" i="8" s="1"/>
  <c r="S2968" i="8"/>
  <c r="R2968" i="8"/>
  <c r="V2968" i="8"/>
  <c r="W2968" i="8" s="1"/>
  <c r="U2968" i="8" s="1"/>
  <c r="T2968" i="8" s="1"/>
  <c r="S2972" i="8"/>
  <c r="R2972" i="8"/>
  <c r="V2972" i="8"/>
  <c r="W2972" i="8" s="1"/>
  <c r="U2972" i="8" s="1"/>
  <c r="T2972" i="8" s="1"/>
  <c r="S2976" i="8"/>
  <c r="R2976" i="8"/>
  <c r="V2976" i="8"/>
  <c r="W2976" i="8" s="1"/>
  <c r="U2976" i="8" s="1"/>
  <c r="T2976" i="8" s="1"/>
  <c r="S2980" i="8"/>
  <c r="R2980" i="8"/>
  <c r="V2980" i="8"/>
  <c r="W2980" i="8" s="1"/>
  <c r="U2980" i="8" s="1"/>
  <c r="T2980" i="8" s="1"/>
  <c r="S2984" i="8"/>
  <c r="R2984" i="8"/>
  <c r="V2984" i="8"/>
  <c r="W2984" i="8" s="1"/>
  <c r="U2984" i="8" s="1"/>
  <c r="T2984" i="8" s="1"/>
  <c r="S2988" i="8"/>
  <c r="R2988" i="8"/>
  <c r="V2988" i="8"/>
  <c r="W2988" i="8" s="1"/>
  <c r="U2988" i="8" s="1"/>
  <c r="T2988" i="8" s="1"/>
  <c r="S2992" i="8"/>
  <c r="R2992" i="8"/>
  <c r="V2992" i="8"/>
  <c r="W2992" i="8" s="1"/>
  <c r="U2992" i="8" s="1"/>
  <c r="T2992" i="8" s="1"/>
  <c r="S2996" i="8"/>
  <c r="R2996" i="8"/>
  <c r="V2996" i="8"/>
  <c r="W2996" i="8" s="1"/>
  <c r="U2996" i="8" s="1"/>
  <c r="T2996" i="8" s="1"/>
  <c r="S3000" i="8"/>
  <c r="R3000" i="8"/>
  <c r="V3000" i="8"/>
  <c r="W3000" i="8" s="1"/>
  <c r="U3000" i="8" s="1"/>
  <c r="T3000" i="8" s="1"/>
  <c r="S3004" i="8"/>
  <c r="R3004" i="8"/>
  <c r="V3004" i="8"/>
  <c r="W3004" i="8" s="1"/>
  <c r="U3004" i="8" s="1"/>
  <c r="T3004" i="8" s="1"/>
  <c r="S3008" i="8"/>
  <c r="R3008" i="8"/>
  <c r="V3008" i="8"/>
  <c r="W3008" i="8" s="1"/>
  <c r="U3008" i="8" s="1"/>
  <c r="T3008" i="8" s="1"/>
  <c r="S3012" i="8"/>
  <c r="R3012" i="8"/>
  <c r="V3012" i="8"/>
  <c r="W3012" i="8" s="1"/>
  <c r="U3012" i="8" s="1"/>
  <c r="T3012" i="8" s="1"/>
  <c r="S3016" i="8"/>
  <c r="R3016" i="8"/>
  <c r="V3016" i="8"/>
  <c r="W3016" i="8" s="1"/>
  <c r="U3016" i="8" s="1"/>
  <c r="T3016" i="8" s="1"/>
  <c r="S3020" i="8"/>
  <c r="R3020" i="8"/>
  <c r="V3020" i="8"/>
  <c r="W3020" i="8" s="1"/>
  <c r="U3020" i="8" s="1"/>
  <c r="T3020" i="8" s="1"/>
  <c r="S3024" i="8"/>
  <c r="R3024" i="8"/>
  <c r="V3024" i="8"/>
  <c r="W3024" i="8" s="1"/>
  <c r="U3024" i="8" s="1"/>
  <c r="T3024" i="8" s="1"/>
  <c r="S3028" i="8"/>
  <c r="R3028" i="8"/>
  <c r="V3028" i="8"/>
  <c r="W3028" i="8" s="1"/>
  <c r="U3028" i="8" s="1"/>
  <c r="T3028" i="8" s="1"/>
  <c r="S3032" i="8"/>
  <c r="R3032" i="8"/>
  <c r="V3032" i="8"/>
  <c r="W3032" i="8" s="1"/>
  <c r="U3032" i="8" s="1"/>
  <c r="T3032" i="8" s="1"/>
  <c r="S3036" i="8"/>
  <c r="R3036" i="8"/>
  <c r="V3036" i="8"/>
  <c r="W3036" i="8" s="1"/>
  <c r="U3036" i="8" s="1"/>
  <c r="T3036" i="8" s="1"/>
  <c r="S3040" i="8"/>
  <c r="R3040" i="8"/>
  <c r="V3040" i="8"/>
  <c r="W3040" i="8" s="1"/>
  <c r="U3040" i="8" s="1"/>
  <c r="T3040" i="8" s="1"/>
  <c r="S3044" i="8"/>
  <c r="R3044" i="8"/>
  <c r="V3044" i="8"/>
  <c r="W3044" i="8" s="1"/>
  <c r="U3044" i="8" s="1"/>
  <c r="T3044" i="8" s="1"/>
  <c r="S3048" i="8"/>
  <c r="R3048" i="8"/>
  <c r="V3048" i="8"/>
  <c r="W3048" i="8" s="1"/>
  <c r="U3048" i="8" s="1"/>
  <c r="T3048" i="8" s="1"/>
  <c r="S3052" i="8"/>
  <c r="R3052" i="8"/>
  <c r="V3052" i="8"/>
  <c r="W3052" i="8" s="1"/>
  <c r="U3052" i="8" s="1"/>
  <c r="T3052" i="8" s="1"/>
  <c r="S3056" i="8"/>
  <c r="R3056" i="8"/>
  <c r="V3056" i="8"/>
  <c r="W3056" i="8" s="1"/>
  <c r="U3056" i="8" s="1"/>
  <c r="T3056" i="8" s="1"/>
  <c r="S3060" i="8"/>
  <c r="R3060" i="8"/>
  <c r="V3060" i="8"/>
  <c r="W3060" i="8" s="1"/>
  <c r="U3060" i="8" s="1"/>
  <c r="T3060" i="8" s="1"/>
  <c r="S3064" i="8"/>
  <c r="R3064" i="8"/>
  <c r="V3064" i="8"/>
  <c r="W3064" i="8" s="1"/>
  <c r="U3064" i="8" s="1"/>
  <c r="T3064" i="8" s="1"/>
  <c r="S3068" i="8"/>
  <c r="R3068" i="8"/>
  <c r="V3068" i="8"/>
  <c r="W3068" i="8" s="1"/>
  <c r="U3068" i="8" s="1"/>
  <c r="T3068" i="8" s="1"/>
  <c r="S3072" i="8"/>
  <c r="R3072" i="8"/>
  <c r="V3072" i="8"/>
  <c r="W3072" i="8" s="1"/>
  <c r="U3072" i="8" s="1"/>
  <c r="T3072" i="8" s="1"/>
  <c r="S3076" i="8"/>
  <c r="R3076" i="8"/>
  <c r="V3076" i="8"/>
  <c r="W3076" i="8" s="1"/>
  <c r="U3076" i="8" s="1"/>
  <c r="T3076" i="8" s="1"/>
  <c r="S3080" i="8"/>
  <c r="R3080" i="8"/>
  <c r="V3080" i="8"/>
  <c r="W3080" i="8" s="1"/>
  <c r="U3080" i="8" s="1"/>
  <c r="T3080" i="8" s="1"/>
  <c r="S3084" i="8"/>
  <c r="R3084" i="8"/>
  <c r="V3084" i="8"/>
  <c r="W3084" i="8" s="1"/>
  <c r="U3084" i="8" s="1"/>
  <c r="T3084" i="8" s="1"/>
  <c r="S3088" i="8"/>
  <c r="R3088" i="8"/>
  <c r="V3088" i="8"/>
  <c r="W3088" i="8" s="1"/>
  <c r="U3088" i="8" s="1"/>
  <c r="T3088" i="8" s="1"/>
  <c r="S3092" i="8"/>
  <c r="R3092" i="8"/>
  <c r="V3092" i="8"/>
  <c r="W3092" i="8" s="1"/>
  <c r="U3092" i="8" s="1"/>
  <c r="T3092" i="8" s="1"/>
  <c r="S3096" i="8"/>
  <c r="R3096" i="8"/>
  <c r="V3096" i="8"/>
  <c r="W3096" i="8" s="1"/>
  <c r="U3096" i="8" s="1"/>
  <c r="T3096" i="8" s="1"/>
  <c r="S3100" i="8"/>
  <c r="R3100" i="8"/>
  <c r="V3100" i="8"/>
  <c r="W3100" i="8" s="1"/>
  <c r="U3100" i="8" s="1"/>
  <c r="T3100" i="8" s="1"/>
  <c r="S3104" i="8"/>
  <c r="R3104" i="8"/>
  <c r="V3104" i="8"/>
  <c r="W3104" i="8" s="1"/>
  <c r="U3104" i="8" s="1"/>
  <c r="T3104" i="8" s="1"/>
  <c r="S3108" i="8"/>
  <c r="R3108" i="8"/>
  <c r="V3108" i="8"/>
  <c r="W3108" i="8" s="1"/>
  <c r="U3108" i="8" s="1"/>
  <c r="T3108" i="8" s="1"/>
  <c r="S3112" i="8"/>
  <c r="R3112" i="8"/>
  <c r="V3112" i="8"/>
  <c r="W3112" i="8" s="1"/>
  <c r="U3112" i="8" s="1"/>
  <c r="T3112" i="8" s="1"/>
  <c r="S3116" i="8"/>
  <c r="R3116" i="8"/>
  <c r="V3116" i="8"/>
  <c r="W3116" i="8" s="1"/>
  <c r="U3116" i="8" s="1"/>
  <c r="T3116" i="8" s="1"/>
  <c r="S3120" i="8"/>
  <c r="R3120" i="8"/>
  <c r="V3120" i="8"/>
  <c r="W3120" i="8" s="1"/>
  <c r="U3120" i="8" s="1"/>
  <c r="T3120" i="8" s="1"/>
  <c r="S3124" i="8"/>
  <c r="R3124" i="8"/>
  <c r="V3124" i="8"/>
  <c r="W3124" i="8" s="1"/>
  <c r="U3124" i="8" s="1"/>
  <c r="T3124" i="8" s="1"/>
  <c r="S3128" i="8"/>
  <c r="R3128" i="8"/>
  <c r="V3128" i="8"/>
  <c r="W3128" i="8" s="1"/>
  <c r="U3128" i="8" s="1"/>
  <c r="T3128" i="8" s="1"/>
  <c r="S3132" i="8"/>
  <c r="R3132" i="8"/>
  <c r="V3132" i="8"/>
  <c r="W3132" i="8" s="1"/>
  <c r="U3132" i="8" s="1"/>
  <c r="T3132" i="8" s="1"/>
  <c r="S3136" i="8"/>
  <c r="R3136" i="8"/>
  <c r="V3136" i="8"/>
  <c r="W3136" i="8" s="1"/>
  <c r="U3136" i="8" s="1"/>
  <c r="T3136" i="8" s="1"/>
  <c r="S3140" i="8"/>
  <c r="R3140" i="8"/>
  <c r="V3140" i="8"/>
  <c r="W3140" i="8" s="1"/>
  <c r="U3140" i="8" s="1"/>
  <c r="T3140" i="8" s="1"/>
  <c r="S3144" i="8"/>
  <c r="R3144" i="8"/>
  <c r="V3144" i="8"/>
  <c r="W3144" i="8" s="1"/>
  <c r="U3144" i="8" s="1"/>
  <c r="T3144" i="8" s="1"/>
  <c r="S3148" i="8"/>
  <c r="R3148" i="8"/>
  <c r="V3148" i="8"/>
  <c r="W3148" i="8" s="1"/>
  <c r="U3148" i="8" s="1"/>
  <c r="T3148" i="8" s="1"/>
  <c r="S3152" i="8"/>
  <c r="R3152" i="8"/>
  <c r="V3152" i="8"/>
  <c r="W3152" i="8" s="1"/>
  <c r="U3152" i="8" s="1"/>
  <c r="T3152" i="8" s="1"/>
  <c r="S3156" i="8"/>
  <c r="R3156" i="8"/>
  <c r="V3156" i="8"/>
  <c r="W3156" i="8" s="1"/>
  <c r="U3156" i="8" s="1"/>
  <c r="T3156" i="8" s="1"/>
  <c r="S3160" i="8"/>
  <c r="R3160" i="8"/>
  <c r="V3160" i="8"/>
  <c r="W3160" i="8" s="1"/>
  <c r="U3160" i="8" s="1"/>
  <c r="T3160" i="8" s="1"/>
  <c r="S3164" i="8"/>
  <c r="R3164" i="8"/>
  <c r="V3164" i="8"/>
  <c r="W3164" i="8" s="1"/>
  <c r="U3164" i="8" s="1"/>
  <c r="T3164" i="8" s="1"/>
  <c r="S3168" i="8"/>
  <c r="R3168" i="8"/>
  <c r="V3168" i="8"/>
  <c r="W3168" i="8" s="1"/>
  <c r="U3168" i="8" s="1"/>
  <c r="T3168" i="8" s="1"/>
  <c r="S3172" i="8"/>
  <c r="R3172" i="8"/>
  <c r="V3172" i="8"/>
  <c r="W3172" i="8" s="1"/>
  <c r="U3172" i="8" s="1"/>
  <c r="T3172" i="8" s="1"/>
  <c r="S3176" i="8"/>
  <c r="R3176" i="8"/>
  <c r="V3176" i="8"/>
  <c r="W3176" i="8" s="1"/>
  <c r="U3176" i="8" s="1"/>
  <c r="T3176" i="8" s="1"/>
  <c r="S3180" i="8"/>
  <c r="R3180" i="8"/>
  <c r="V3180" i="8"/>
  <c r="W3180" i="8" s="1"/>
  <c r="U3180" i="8" s="1"/>
  <c r="T3180" i="8" s="1"/>
  <c r="S3184" i="8"/>
  <c r="R3184" i="8"/>
  <c r="V3184" i="8"/>
  <c r="W3184" i="8" s="1"/>
  <c r="U3184" i="8" s="1"/>
  <c r="T3184" i="8" s="1"/>
  <c r="S3188" i="8"/>
  <c r="R3188" i="8"/>
  <c r="V3188" i="8"/>
  <c r="W3188" i="8" s="1"/>
  <c r="U3188" i="8" s="1"/>
  <c r="T3188" i="8" s="1"/>
  <c r="S3192" i="8"/>
  <c r="R3192" i="8"/>
  <c r="V3192" i="8"/>
  <c r="W3192" i="8" s="1"/>
  <c r="U3192" i="8" s="1"/>
  <c r="T3192" i="8" s="1"/>
  <c r="S3196" i="8"/>
  <c r="R3196" i="8"/>
  <c r="V3196" i="8"/>
  <c r="W3196" i="8" s="1"/>
  <c r="U3196" i="8" s="1"/>
  <c r="T3196" i="8" s="1"/>
  <c r="S3200" i="8"/>
  <c r="R3200" i="8"/>
  <c r="V3200" i="8"/>
  <c r="W3200" i="8" s="1"/>
  <c r="U3200" i="8" s="1"/>
  <c r="T3200" i="8" s="1"/>
  <c r="S3204" i="8"/>
  <c r="R3204" i="8"/>
  <c r="V3204" i="8"/>
  <c r="W3204" i="8" s="1"/>
  <c r="U3204" i="8" s="1"/>
  <c r="T3204" i="8" s="1"/>
  <c r="S3208" i="8"/>
  <c r="R3208" i="8"/>
  <c r="V3208" i="8"/>
  <c r="W3208" i="8" s="1"/>
  <c r="U3208" i="8" s="1"/>
  <c r="T3208" i="8" s="1"/>
  <c r="S3212" i="8"/>
  <c r="R3212" i="8"/>
  <c r="V3212" i="8"/>
  <c r="W3212" i="8" s="1"/>
  <c r="U3212" i="8" s="1"/>
  <c r="T3212" i="8" s="1"/>
  <c r="S3216" i="8"/>
  <c r="R3216" i="8"/>
  <c r="V3216" i="8"/>
  <c r="W3216" i="8" s="1"/>
  <c r="U3216" i="8" s="1"/>
  <c r="T3216" i="8" s="1"/>
  <c r="S3220" i="8"/>
  <c r="R3220" i="8"/>
  <c r="V3220" i="8"/>
  <c r="W3220" i="8" s="1"/>
  <c r="U3220" i="8" s="1"/>
  <c r="T3220" i="8" s="1"/>
  <c r="S3224" i="8"/>
  <c r="R3224" i="8"/>
  <c r="V3224" i="8"/>
  <c r="W3224" i="8" s="1"/>
  <c r="U3224" i="8" s="1"/>
  <c r="T3224" i="8" s="1"/>
  <c r="S3228" i="8"/>
  <c r="R3228" i="8"/>
  <c r="V3228" i="8"/>
  <c r="W3228" i="8" s="1"/>
  <c r="U3228" i="8" s="1"/>
  <c r="T3228" i="8" s="1"/>
  <c r="S3232" i="8"/>
  <c r="R3232" i="8"/>
  <c r="V3232" i="8"/>
  <c r="W3232" i="8" s="1"/>
  <c r="U3232" i="8" s="1"/>
  <c r="T3232" i="8" s="1"/>
  <c r="S3236" i="8"/>
  <c r="R3236" i="8"/>
  <c r="V3236" i="8"/>
  <c r="W3236" i="8" s="1"/>
  <c r="U3236" i="8" s="1"/>
  <c r="T3236" i="8" s="1"/>
  <c r="S3240" i="8"/>
  <c r="R3240" i="8"/>
  <c r="V3240" i="8"/>
  <c r="W3240" i="8" s="1"/>
  <c r="U3240" i="8" s="1"/>
  <c r="T3240" i="8" s="1"/>
  <c r="S3244" i="8"/>
  <c r="R3244" i="8"/>
  <c r="V3244" i="8"/>
  <c r="W3244" i="8" s="1"/>
  <c r="U3244" i="8" s="1"/>
  <c r="T3244" i="8" s="1"/>
  <c r="S3248" i="8"/>
  <c r="R3248" i="8"/>
  <c r="V3248" i="8"/>
  <c r="W3248" i="8" s="1"/>
  <c r="U3248" i="8" s="1"/>
  <c r="T3248" i="8" s="1"/>
  <c r="S3252" i="8"/>
  <c r="R3252" i="8"/>
  <c r="V3252" i="8"/>
  <c r="W3252" i="8" s="1"/>
  <c r="U3252" i="8" s="1"/>
  <c r="T3252" i="8" s="1"/>
  <c r="S3256" i="8"/>
  <c r="R3256" i="8"/>
  <c r="V3256" i="8"/>
  <c r="W3256" i="8" s="1"/>
  <c r="U3256" i="8" s="1"/>
  <c r="T3256" i="8" s="1"/>
  <c r="S3260" i="8"/>
  <c r="R3260" i="8"/>
  <c r="V3260" i="8"/>
  <c r="W3260" i="8" s="1"/>
  <c r="U3260" i="8" s="1"/>
  <c r="T3260" i="8" s="1"/>
  <c r="S3264" i="8"/>
  <c r="R3264" i="8"/>
  <c r="V3264" i="8"/>
  <c r="W3264" i="8" s="1"/>
  <c r="U3264" i="8" s="1"/>
  <c r="T3264" i="8" s="1"/>
  <c r="S3268" i="8"/>
  <c r="R3268" i="8"/>
  <c r="V3268" i="8"/>
  <c r="W3268" i="8" s="1"/>
  <c r="U3268" i="8" s="1"/>
  <c r="T3268" i="8" s="1"/>
  <c r="S3272" i="8"/>
  <c r="R3272" i="8"/>
  <c r="V3272" i="8"/>
  <c r="W3272" i="8" s="1"/>
  <c r="U3272" i="8" s="1"/>
  <c r="T3272" i="8" s="1"/>
  <c r="S3276" i="8"/>
  <c r="R3276" i="8"/>
  <c r="V3276" i="8"/>
  <c r="W3276" i="8" s="1"/>
  <c r="U3276" i="8" s="1"/>
  <c r="T3276" i="8" s="1"/>
  <c r="S3280" i="8"/>
  <c r="R3280" i="8"/>
  <c r="V3280" i="8"/>
  <c r="W3280" i="8" s="1"/>
  <c r="U3280" i="8" s="1"/>
  <c r="T3280" i="8" s="1"/>
  <c r="S3284" i="8"/>
  <c r="R3284" i="8"/>
  <c r="V3284" i="8"/>
  <c r="W3284" i="8" s="1"/>
  <c r="U3284" i="8" s="1"/>
  <c r="T3284" i="8" s="1"/>
  <c r="S3288" i="8"/>
  <c r="R3288" i="8"/>
  <c r="V3288" i="8"/>
  <c r="W3288" i="8" s="1"/>
  <c r="U3288" i="8" s="1"/>
  <c r="T3288" i="8" s="1"/>
  <c r="S3292" i="8"/>
  <c r="R3292" i="8"/>
  <c r="V3292" i="8"/>
  <c r="W3292" i="8" s="1"/>
  <c r="U3292" i="8" s="1"/>
  <c r="T3292" i="8" s="1"/>
  <c r="S3296" i="8"/>
  <c r="R3296" i="8"/>
  <c r="V3296" i="8"/>
  <c r="W3296" i="8" s="1"/>
  <c r="U3296" i="8" s="1"/>
  <c r="T3296" i="8" s="1"/>
  <c r="S3300" i="8"/>
  <c r="R3300" i="8"/>
  <c r="V3300" i="8"/>
  <c r="W3300" i="8" s="1"/>
  <c r="U3300" i="8" s="1"/>
  <c r="T3300" i="8" s="1"/>
  <c r="S3304" i="8"/>
  <c r="R3304" i="8"/>
  <c r="V3304" i="8"/>
  <c r="W3304" i="8" s="1"/>
  <c r="U3304" i="8" s="1"/>
  <c r="T3304" i="8" s="1"/>
  <c r="S3308" i="8"/>
  <c r="R3308" i="8"/>
  <c r="V3308" i="8"/>
  <c r="W3308" i="8" s="1"/>
  <c r="U3308" i="8" s="1"/>
  <c r="T3308" i="8" s="1"/>
  <c r="S3312" i="8"/>
  <c r="R3312" i="8"/>
  <c r="V3312" i="8"/>
  <c r="W3312" i="8" s="1"/>
  <c r="U3312" i="8" s="1"/>
  <c r="T3312" i="8" s="1"/>
  <c r="S3316" i="8"/>
  <c r="R3316" i="8"/>
  <c r="V3316" i="8"/>
  <c r="W3316" i="8" s="1"/>
  <c r="U3316" i="8" s="1"/>
  <c r="T3316" i="8" s="1"/>
  <c r="S3320" i="8"/>
  <c r="R3320" i="8"/>
  <c r="V3320" i="8"/>
  <c r="W3320" i="8" s="1"/>
  <c r="U3320" i="8" s="1"/>
  <c r="T3320" i="8" s="1"/>
  <c r="S3324" i="8"/>
  <c r="R3324" i="8"/>
  <c r="V3324" i="8"/>
  <c r="W3324" i="8" s="1"/>
  <c r="U3324" i="8" s="1"/>
  <c r="T3324" i="8" s="1"/>
  <c r="S3328" i="8"/>
  <c r="R3328" i="8"/>
  <c r="V3328" i="8"/>
  <c r="W3328" i="8" s="1"/>
  <c r="U3328" i="8" s="1"/>
  <c r="T3328" i="8" s="1"/>
  <c r="S3332" i="8"/>
  <c r="R3332" i="8"/>
  <c r="V3332" i="8"/>
  <c r="W3332" i="8" s="1"/>
  <c r="U3332" i="8" s="1"/>
  <c r="T3332" i="8" s="1"/>
  <c r="S3336" i="8"/>
  <c r="R3336" i="8"/>
  <c r="V3336" i="8"/>
  <c r="W3336" i="8" s="1"/>
  <c r="U3336" i="8" s="1"/>
  <c r="T3336" i="8" s="1"/>
  <c r="S3340" i="8"/>
  <c r="R3340" i="8"/>
  <c r="V3340" i="8"/>
  <c r="W3340" i="8" s="1"/>
  <c r="U3340" i="8" s="1"/>
  <c r="T3340" i="8" s="1"/>
  <c r="S3344" i="8"/>
  <c r="R3344" i="8"/>
  <c r="V3344" i="8"/>
  <c r="W3344" i="8" s="1"/>
  <c r="U3344" i="8" s="1"/>
  <c r="T3344" i="8" s="1"/>
  <c r="S3348" i="8"/>
  <c r="R3348" i="8"/>
  <c r="V3348" i="8"/>
  <c r="W3348" i="8" s="1"/>
  <c r="U3348" i="8" s="1"/>
  <c r="T3348" i="8" s="1"/>
  <c r="S3352" i="8"/>
  <c r="R3352" i="8"/>
  <c r="V3352" i="8"/>
  <c r="W3352" i="8" s="1"/>
  <c r="U3352" i="8" s="1"/>
  <c r="T3352" i="8" s="1"/>
  <c r="S3356" i="8"/>
  <c r="R3356" i="8"/>
  <c r="V3356" i="8"/>
  <c r="W3356" i="8" s="1"/>
  <c r="U3356" i="8" s="1"/>
  <c r="T3356" i="8" s="1"/>
  <c r="S3360" i="8"/>
  <c r="R3360" i="8"/>
  <c r="V3360" i="8"/>
  <c r="W3360" i="8" s="1"/>
  <c r="U3360" i="8" s="1"/>
  <c r="T3360" i="8" s="1"/>
  <c r="S3364" i="8"/>
  <c r="R3364" i="8"/>
  <c r="V3364" i="8"/>
  <c r="W3364" i="8" s="1"/>
  <c r="U3364" i="8" s="1"/>
  <c r="T3364" i="8" s="1"/>
  <c r="S3368" i="8"/>
  <c r="R3368" i="8"/>
  <c r="V3368" i="8"/>
  <c r="W3368" i="8" s="1"/>
  <c r="U3368" i="8" s="1"/>
  <c r="T3368" i="8" s="1"/>
  <c r="S3372" i="8"/>
  <c r="R3372" i="8"/>
  <c r="V3372" i="8"/>
  <c r="W3372" i="8" s="1"/>
  <c r="U3372" i="8" s="1"/>
  <c r="T3372" i="8" s="1"/>
  <c r="S3376" i="8"/>
  <c r="R3376" i="8"/>
  <c r="V3376" i="8"/>
  <c r="W3376" i="8" s="1"/>
  <c r="U3376" i="8" s="1"/>
  <c r="T3376" i="8" s="1"/>
  <c r="S3380" i="8"/>
  <c r="R3380" i="8"/>
  <c r="V3380" i="8"/>
  <c r="W3380" i="8" s="1"/>
  <c r="U3380" i="8" s="1"/>
  <c r="T3380" i="8" s="1"/>
  <c r="S3384" i="8"/>
  <c r="R3384" i="8"/>
  <c r="V3384" i="8"/>
  <c r="W3384" i="8" s="1"/>
  <c r="U3384" i="8" s="1"/>
  <c r="T3384" i="8" s="1"/>
  <c r="S3388" i="8"/>
  <c r="R3388" i="8"/>
  <c r="V3388" i="8"/>
  <c r="W3388" i="8" s="1"/>
  <c r="U3388" i="8" s="1"/>
  <c r="T3388" i="8" s="1"/>
  <c r="S3392" i="8"/>
  <c r="R3392" i="8"/>
  <c r="V3392" i="8"/>
  <c r="W3392" i="8" s="1"/>
  <c r="U3392" i="8" s="1"/>
  <c r="T3392" i="8" s="1"/>
  <c r="S751" i="8"/>
  <c r="R751" i="8"/>
  <c r="V751" i="8"/>
  <c r="W751" i="8" s="1"/>
  <c r="U751" i="8" s="1"/>
  <c r="T751" i="8" s="1"/>
  <c r="S755" i="8"/>
  <c r="R755" i="8"/>
  <c r="V755" i="8"/>
  <c r="W755" i="8" s="1"/>
  <c r="U755" i="8" s="1"/>
  <c r="T755" i="8" s="1"/>
  <c r="S759" i="8"/>
  <c r="R759" i="8"/>
  <c r="V759" i="8"/>
  <c r="W759" i="8" s="1"/>
  <c r="U759" i="8" s="1"/>
  <c r="T759" i="8" s="1"/>
  <c r="S763" i="8"/>
  <c r="R763" i="8"/>
  <c r="V763" i="8"/>
  <c r="W763" i="8" s="1"/>
  <c r="U763" i="8" s="1"/>
  <c r="T763" i="8" s="1"/>
  <c r="S767" i="8"/>
  <c r="R767" i="8"/>
  <c r="V767" i="8"/>
  <c r="W767" i="8" s="1"/>
  <c r="U767" i="8" s="1"/>
  <c r="T767" i="8" s="1"/>
  <c r="S771" i="8"/>
  <c r="R771" i="8"/>
  <c r="V771" i="8"/>
  <c r="W771" i="8" s="1"/>
  <c r="U771" i="8" s="1"/>
  <c r="T771" i="8" s="1"/>
  <c r="S775" i="8"/>
  <c r="R775" i="8"/>
  <c r="V775" i="8"/>
  <c r="W775" i="8" s="1"/>
  <c r="U775" i="8" s="1"/>
  <c r="T775" i="8" s="1"/>
  <c r="S779" i="8"/>
  <c r="R779" i="8"/>
  <c r="V779" i="8"/>
  <c r="W779" i="8" s="1"/>
  <c r="U779" i="8" s="1"/>
  <c r="T779" i="8" s="1"/>
  <c r="S783" i="8"/>
  <c r="R783" i="8"/>
  <c r="V783" i="8"/>
  <c r="W783" i="8" s="1"/>
  <c r="U783" i="8" s="1"/>
  <c r="T783" i="8" s="1"/>
  <c r="S787" i="8"/>
  <c r="R787" i="8"/>
  <c r="V787" i="8"/>
  <c r="W787" i="8" s="1"/>
  <c r="U787" i="8" s="1"/>
  <c r="T787" i="8" s="1"/>
  <c r="S791" i="8"/>
  <c r="R791" i="8"/>
  <c r="V791" i="8"/>
  <c r="W791" i="8" s="1"/>
  <c r="U791" i="8" s="1"/>
  <c r="T791" i="8" s="1"/>
  <c r="S795" i="8"/>
  <c r="R795" i="8"/>
  <c r="V795" i="8"/>
  <c r="W795" i="8" s="1"/>
  <c r="U795" i="8" s="1"/>
  <c r="T795" i="8" s="1"/>
  <c r="S799" i="8"/>
  <c r="R799" i="8"/>
  <c r="V799" i="8"/>
  <c r="W799" i="8" s="1"/>
  <c r="U799" i="8" s="1"/>
  <c r="T799" i="8" s="1"/>
  <c r="S803" i="8"/>
  <c r="R803" i="8"/>
  <c r="V803" i="8"/>
  <c r="W803" i="8" s="1"/>
  <c r="U803" i="8" s="1"/>
  <c r="T803" i="8" s="1"/>
  <c r="S807" i="8"/>
  <c r="R807" i="8"/>
  <c r="V807" i="8"/>
  <c r="W807" i="8" s="1"/>
  <c r="U807" i="8" s="1"/>
  <c r="T807" i="8" s="1"/>
  <c r="S811" i="8"/>
  <c r="R811" i="8"/>
  <c r="V811" i="8"/>
  <c r="W811" i="8" s="1"/>
  <c r="U811" i="8" s="1"/>
  <c r="T811" i="8" s="1"/>
  <c r="S815" i="8"/>
  <c r="R815" i="8"/>
  <c r="V815" i="8"/>
  <c r="W815" i="8" s="1"/>
  <c r="U815" i="8" s="1"/>
  <c r="T815" i="8" s="1"/>
  <c r="S819" i="8"/>
  <c r="R819" i="8"/>
  <c r="V819" i="8"/>
  <c r="W819" i="8" s="1"/>
  <c r="U819" i="8" s="1"/>
  <c r="T819" i="8" s="1"/>
  <c r="S823" i="8"/>
  <c r="R823" i="8"/>
  <c r="V823" i="8"/>
  <c r="W823" i="8" s="1"/>
  <c r="U823" i="8" s="1"/>
  <c r="T823" i="8" s="1"/>
  <c r="S827" i="8"/>
  <c r="R827" i="8"/>
  <c r="V827" i="8"/>
  <c r="W827" i="8" s="1"/>
  <c r="U827" i="8" s="1"/>
  <c r="T827" i="8" s="1"/>
  <c r="S831" i="8"/>
  <c r="R831" i="8"/>
  <c r="V831" i="8"/>
  <c r="W831" i="8" s="1"/>
  <c r="U831" i="8" s="1"/>
  <c r="T831" i="8" s="1"/>
  <c r="S835" i="8"/>
  <c r="R835" i="8"/>
  <c r="V835" i="8"/>
  <c r="W835" i="8" s="1"/>
  <c r="U835" i="8" s="1"/>
  <c r="T835" i="8" s="1"/>
  <c r="S839" i="8"/>
  <c r="R839" i="8"/>
  <c r="V839" i="8"/>
  <c r="W839" i="8" s="1"/>
  <c r="U839" i="8" s="1"/>
  <c r="T839" i="8" s="1"/>
  <c r="S843" i="8"/>
  <c r="R843" i="8"/>
  <c r="V843" i="8"/>
  <c r="W843" i="8" s="1"/>
  <c r="U843" i="8" s="1"/>
  <c r="T843" i="8" s="1"/>
  <c r="S847" i="8"/>
  <c r="R847" i="8"/>
  <c r="V847" i="8"/>
  <c r="W847" i="8" s="1"/>
  <c r="U847" i="8" s="1"/>
  <c r="T847" i="8" s="1"/>
  <c r="S851" i="8"/>
  <c r="R851" i="8"/>
  <c r="V851" i="8"/>
  <c r="W851" i="8" s="1"/>
  <c r="U851" i="8" s="1"/>
  <c r="T851" i="8" s="1"/>
  <c r="S855" i="8"/>
  <c r="R855" i="8"/>
  <c r="V855" i="8"/>
  <c r="W855" i="8" s="1"/>
  <c r="U855" i="8" s="1"/>
  <c r="T855" i="8" s="1"/>
  <c r="S859" i="8"/>
  <c r="R859" i="8"/>
  <c r="V859" i="8"/>
  <c r="W859" i="8" s="1"/>
  <c r="U859" i="8" s="1"/>
  <c r="T859" i="8" s="1"/>
  <c r="S863" i="8"/>
  <c r="R863" i="8"/>
  <c r="V863" i="8"/>
  <c r="W863" i="8" s="1"/>
  <c r="U863" i="8" s="1"/>
  <c r="T863" i="8" s="1"/>
  <c r="S867" i="8"/>
  <c r="R867" i="8"/>
  <c r="V867" i="8"/>
  <c r="W867" i="8" s="1"/>
  <c r="U867" i="8" s="1"/>
  <c r="T867" i="8" s="1"/>
  <c r="S871" i="8"/>
  <c r="R871" i="8"/>
  <c r="V871" i="8"/>
  <c r="W871" i="8" s="1"/>
  <c r="U871" i="8" s="1"/>
  <c r="T871" i="8" s="1"/>
  <c r="S875" i="8"/>
  <c r="R875" i="8"/>
  <c r="V875" i="8"/>
  <c r="W875" i="8" s="1"/>
  <c r="U875" i="8" s="1"/>
  <c r="T875" i="8" s="1"/>
  <c r="S879" i="8"/>
  <c r="R879" i="8"/>
  <c r="V879" i="8"/>
  <c r="W879" i="8" s="1"/>
  <c r="U879" i="8" s="1"/>
  <c r="T879" i="8" s="1"/>
  <c r="S883" i="8"/>
  <c r="R883" i="8"/>
  <c r="V883" i="8"/>
  <c r="W883" i="8" s="1"/>
  <c r="U883" i="8" s="1"/>
  <c r="T883" i="8" s="1"/>
  <c r="S887" i="8"/>
  <c r="R887" i="8"/>
  <c r="V887" i="8"/>
  <c r="W887" i="8" s="1"/>
  <c r="U887" i="8" s="1"/>
  <c r="T887" i="8" s="1"/>
  <c r="S891" i="8"/>
  <c r="R891" i="8"/>
  <c r="V891" i="8"/>
  <c r="W891" i="8" s="1"/>
  <c r="U891" i="8" s="1"/>
  <c r="T891" i="8" s="1"/>
  <c r="S895" i="8"/>
  <c r="R895" i="8"/>
  <c r="V895" i="8"/>
  <c r="W895" i="8" s="1"/>
  <c r="U895" i="8" s="1"/>
  <c r="T895" i="8" s="1"/>
  <c r="S899" i="8"/>
  <c r="R899" i="8"/>
  <c r="V899" i="8"/>
  <c r="W899" i="8" s="1"/>
  <c r="U899" i="8" s="1"/>
  <c r="T899" i="8" s="1"/>
  <c r="S903" i="8"/>
  <c r="R903" i="8"/>
  <c r="V903" i="8"/>
  <c r="W903" i="8" s="1"/>
  <c r="U903" i="8" s="1"/>
  <c r="T903" i="8" s="1"/>
  <c r="S907" i="8"/>
  <c r="R907" i="8"/>
  <c r="V907" i="8"/>
  <c r="W907" i="8" s="1"/>
  <c r="U907" i="8" s="1"/>
  <c r="T907" i="8" s="1"/>
  <c r="S911" i="8"/>
  <c r="R911" i="8"/>
  <c r="V911" i="8"/>
  <c r="W911" i="8" s="1"/>
  <c r="U911" i="8" s="1"/>
  <c r="T911" i="8" s="1"/>
  <c r="S915" i="8"/>
  <c r="R915" i="8"/>
  <c r="V915" i="8"/>
  <c r="W915" i="8" s="1"/>
  <c r="U915" i="8" s="1"/>
  <c r="T915" i="8" s="1"/>
  <c r="S919" i="8"/>
  <c r="R919" i="8"/>
  <c r="V919" i="8"/>
  <c r="W919" i="8" s="1"/>
  <c r="U919" i="8" s="1"/>
  <c r="T919" i="8" s="1"/>
  <c r="S923" i="8"/>
  <c r="R923" i="8"/>
  <c r="V923" i="8"/>
  <c r="W923" i="8" s="1"/>
  <c r="U923" i="8" s="1"/>
  <c r="T923" i="8" s="1"/>
  <c r="S927" i="8"/>
  <c r="R927" i="8"/>
  <c r="V927" i="8"/>
  <c r="W927" i="8" s="1"/>
  <c r="U927" i="8" s="1"/>
  <c r="T927" i="8" s="1"/>
  <c r="S931" i="8"/>
  <c r="R931" i="8"/>
  <c r="V931" i="8"/>
  <c r="W931" i="8" s="1"/>
  <c r="U931" i="8" s="1"/>
  <c r="T931" i="8" s="1"/>
  <c r="S935" i="8"/>
  <c r="R935" i="8"/>
  <c r="V935" i="8"/>
  <c r="W935" i="8" s="1"/>
  <c r="U935" i="8" s="1"/>
  <c r="T935" i="8" s="1"/>
  <c r="S939" i="8"/>
  <c r="R939" i="8"/>
  <c r="V939" i="8"/>
  <c r="W939" i="8" s="1"/>
  <c r="U939" i="8" s="1"/>
  <c r="T939" i="8" s="1"/>
  <c r="S943" i="8"/>
  <c r="R943" i="8"/>
  <c r="V943" i="8"/>
  <c r="W943" i="8" s="1"/>
  <c r="U943" i="8" s="1"/>
  <c r="T943" i="8" s="1"/>
  <c r="S947" i="8"/>
  <c r="R947" i="8"/>
  <c r="V947" i="8"/>
  <c r="W947" i="8" s="1"/>
  <c r="U947" i="8" s="1"/>
  <c r="T947" i="8" s="1"/>
  <c r="S951" i="8"/>
  <c r="R951" i="8"/>
  <c r="V951" i="8"/>
  <c r="W951" i="8" s="1"/>
  <c r="U951" i="8" s="1"/>
  <c r="T951" i="8" s="1"/>
  <c r="S955" i="8"/>
  <c r="R955" i="8"/>
  <c r="V955" i="8"/>
  <c r="W955" i="8" s="1"/>
  <c r="U955" i="8" s="1"/>
  <c r="T955" i="8" s="1"/>
  <c r="S959" i="8"/>
  <c r="R959" i="8"/>
  <c r="V959" i="8"/>
  <c r="W959" i="8" s="1"/>
  <c r="U959" i="8" s="1"/>
  <c r="T959" i="8" s="1"/>
  <c r="S963" i="8"/>
  <c r="R963" i="8"/>
  <c r="V963" i="8"/>
  <c r="W963" i="8" s="1"/>
  <c r="U963" i="8" s="1"/>
  <c r="T963" i="8" s="1"/>
  <c r="S967" i="8"/>
  <c r="R967" i="8"/>
  <c r="V967" i="8"/>
  <c r="W967" i="8" s="1"/>
  <c r="U967" i="8" s="1"/>
  <c r="T967" i="8" s="1"/>
  <c r="S971" i="8"/>
  <c r="R971" i="8"/>
  <c r="V971" i="8"/>
  <c r="W971" i="8" s="1"/>
  <c r="U971" i="8" s="1"/>
  <c r="T971" i="8" s="1"/>
  <c r="S975" i="8"/>
  <c r="R975" i="8"/>
  <c r="V975" i="8"/>
  <c r="W975" i="8" s="1"/>
  <c r="U975" i="8" s="1"/>
  <c r="T975" i="8" s="1"/>
  <c r="S979" i="8"/>
  <c r="R979" i="8"/>
  <c r="V979" i="8"/>
  <c r="W979" i="8" s="1"/>
  <c r="U979" i="8" s="1"/>
  <c r="T979" i="8" s="1"/>
  <c r="S983" i="8"/>
  <c r="R983" i="8"/>
  <c r="V983" i="8"/>
  <c r="W983" i="8" s="1"/>
  <c r="U983" i="8" s="1"/>
  <c r="T983" i="8" s="1"/>
  <c r="S987" i="8"/>
  <c r="R987" i="8"/>
  <c r="V987" i="8"/>
  <c r="W987" i="8" s="1"/>
  <c r="U987" i="8" s="1"/>
  <c r="T987" i="8" s="1"/>
  <c r="S991" i="8"/>
  <c r="R991" i="8"/>
  <c r="V991" i="8"/>
  <c r="W991" i="8" s="1"/>
  <c r="U991" i="8" s="1"/>
  <c r="T991" i="8" s="1"/>
  <c r="S995" i="8"/>
  <c r="R995" i="8"/>
  <c r="V995" i="8"/>
  <c r="W995" i="8" s="1"/>
  <c r="U995" i="8" s="1"/>
  <c r="T995" i="8" s="1"/>
  <c r="S999" i="8"/>
  <c r="R999" i="8"/>
  <c r="V999" i="8"/>
  <c r="W999" i="8" s="1"/>
  <c r="U999" i="8" s="1"/>
  <c r="T999" i="8" s="1"/>
  <c r="S1003" i="8"/>
  <c r="R1003" i="8"/>
  <c r="V1003" i="8"/>
  <c r="W1003" i="8" s="1"/>
  <c r="U1003" i="8" s="1"/>
  <c r="T1003" i="8" s="1"/>
  <c r="S1007" i="8"/>
  <c r="R1007" i="8"/>
  <c r="V1007" i="8"/>
  <c r="W1007" i="8" s="1"/>
  <c r="U1007" i="8" s="1"/>
  <c r="T1007" i="8" s="1"/>
  <c r="S1011" i="8"/>
  <c r="R1011" i="8"/>
  <c r="V1011" i="8"/>
  <c r="W1011" i="8" s="1"/>
  <c r="U1011" i="8" s="1"/>
  <c r="T1011" i="8" s="1"/>
  <c r="S1015" i="8"/>
  <c r="R1015" i="8"/>
  <c r="V1015" i="8"/>
  <c r="W1015" i="8" s="1"/>
  <c r="U1015" i="8" s="1"/>
  <c r="T1015" i="8" s="1"/>
  <c r="S1019" i="8"/>
  <c r="R1019" i="8"/>
  <c r="V1019" i="8"/>
  <c r="W1019" i="8" s="1"/>
  <c r="U1019" i="8" s="1"/>
  <c r="T1019" i="8" s="1"/>
  <c r="S1023" i="8"/>
  <c r="R1023" i="8"/>
  <c r="V1023" i="8"/>
  <c r="W1023" i="8" s="1"/>
  <c r="U1023" i="8" s="1"/>
  <c r="T1023" i="8" s="1"/>
  <c r="S1027" i="8"/>
  <c r="R1027" i="8"/>
  <c r="V1027" i="8"/>
  <c r="W1027" i="8" s="1"/>
  <c r="U1027" i="8" s="1"/>
  <c r="T1027" i="8" s="1"/>
  <c r="S1031" i="8"/>
  <c r="R1031" i="8"/>
  <c r="V1031" i="8"/>
  <c r="W1031" i="8" s="1"/>
  <c r="U1031" i="8" s="1"/>
  <c r="T1031" i="8" s="1"/>
  <c r="S1035" i="8"/>
  <c r="R1035" i="8"/>
  <c r="V1035" i="8"/>
  <c r="W1035" i="8" s="1"/>
  <c r="U1035" i="8" s="1"/>
  <c r="T1035" i="8" s="1"/>
  <c r="S1039" i="8"/>
  <c r="R1039" i="8"/>
  <c r="V1039" i="8"/>
  <c r="W1039" i="8" s="1"/>
  <c r="U1039" i="8" s="1"/>
  <c r="T1039" i="8" s="1"/>
  <c r="S1043" i="8"/>
  <c r="R1043" i="8"/>
  <c r="V1043" i="8"/>
  <c r="W1043" i="8" s="1"/>
  <c r="U1043" i="8" s="1"/>
  <c r="T1043" i="8" s="1"/>
  <c r="S1047" i="8"/>
  <c r="R1047" i="8"/>
  <c r="V1047" i="8"/>
  <c r="W1047" i="8" s="1"/>
  <c r="U1047" i="8" s="1"/>
  <c r="T1047" i="8" s="1"/>
  <c r="S1051" i="8"/>
  <c r="R1051" i="8"/>
  <c r="V1051" i="8"/>
  <c r="W1051" i="8" s="1"/>
  <c r="U1051" i="8" s="1"/>
  <c r="T1051" i="8" s="1"/>
  <c r="S1055" i="8"/>
  <c r="R1055" i="8"/>
  <c r="V1055" i="8"/>
  <c r="W1055" i="8" s="1"/>
  <c r="U1055" i="8" s="1"/>
  <c r="T1055" i="8" s="1"/>
  <c r="S1059" i="8"/>
  <c r="R1059" i="8"/>
  <c r="V1059" i="8"/>
  <c r="W1059" i="8" s="1"/>
  <c r="U1059" i="8" s="1"/>
  <c r="T1059" i="8" s="1"/>
  <c r="S1063" i="8"/>
  <c r="R1063" i="8"/>
  <c r="V1063" i="8"/>
  <c r="W1063" i="8" s="1"/>
  <c r="U1063" i="8" s="1"/>
  <c r="T1063" i="8" s="1"/>
  <c r="S1067" i="8"/>
  <c r="R1067" i="8"/>
  <c r="V1067" i="8"/>
  <c r="W1067" i="8" s="1"/>
  <c r="U1067" i="8" s="1"/>
  <c r="T1067" i="8" s="1"/>
  <c r="S1071" i="8"/>
  <c r="R1071" i="8"/>
  <c r="V1071" i="8"/>
  <c r="W1071" i="8" s="1"/>
  <c r="U1071" i="8" s="1"/>
  <c r="T1071" i="8" s="1"/>
  <c r="S1075" i="8"/>
  <c r="R1075" i="8"/>
  <c r="V1075" i="8"/>
  <c r="W1075" i="8" s="1"/>
  <c r="U1075" i="8" s="1"/>
  <c r="T1075" i="8" s="1"/>
  <c r="S1079" i="8"/>
  <c r="R1079" i="8"/>
  <c r="V1079" i="8"/>
  <c r="W1079" i="8" s="1"/>
  <c r="U1079" i="8" s="1"/>
  <c r="T1079" i="8" s="1"/>
  <c r="S1083" i="8"/>
  <c r="R1083" i="8"/>
  <c r="V1083" i="8"/>
  <c r="W1083" i="8" s="1"/>
  <c r="U1083" i="8" s="1"/>
  <c r="T1083" i="8" s="1"/>
  <c r="S1087" i="8"/>
  <c r="R1087" i="8"/>
  <c r="V1087" i="8"/>
  <c r="W1087" i="8" s="1"/>
  <c r="U1087" i="8" s="1"/>
  <c r="T1087" i="8" s="1"/>
  <c r="S1091" i="8"/>
  <c r="R1091" i="8"/>
  <c r="V1091" i="8"/>
  <c r="W1091" i="8" s="1"/>
  <c r="U1091" i="8" s="1"/>
  <c r="T1091" i="8" s="1"/>
  <c r="S1095" i="8"/>
  <c r="R1095" i="8"/>
  <c r="V1095" i="8"/>
  <c r="W1095" i="8" s="1"/>
  <c r="U1095" i="8" s="1"/>
  <c r="T1095" i="8" s="1"/>
  <c r="S1099" i="8"/>
  <c r="R1099" i="8"/>
  <c r="V1099" i="8"/>
  <c r="W1099" i="8" s="1"/>
  <c r="U1099" i="8" s="1"/>
  <c r="T1099" i="8" s="1"/>
  <c r="S1103" i="8"/>
  <c r="R1103" i="8"/>
  <c r="V1103" i="8"/>
  <c r="W1103" i="8" s="1"/>
  <c r="U1103" i="8" s="1"/>
  <c r="T1103" i="8" s="1"/>
  <c r="S1107" i="8"/>
  <c r="R1107" i="8"/>
  <c r="V1107" i="8"/>
  <c r="W1107" i="8" s="1"/>
  <c r="U1107" i="8" s="1"/>
  <c r="T1107" i="8" s="1"/>
  <c r="S1111" i="8"/>
  <c r="R1111" i="8"/>
  <c r="V1111" i="8"/>
  <c r="W1111" i="8" s="1"/>
  <c r="U1111" i="8" s="1"/>
  <c r="T1111" i="8" s="1"/>
  <c r="S1115" i="8"/>
  <c r="R1115" i="8"/>
  <c r="V1115" i="8"/>
  <c r="W1115" i="8" s="1"/>
  <c r="U1115" i="8" s="1"/>
  <c r="T1115" i="8" s="1"/>
  <c r="S1119" i="8"/>
  <c r="R1119" i="8"/>
  <c r="V1119" i="8"/>
  <c r="W1119" i="8" s="1"/>
  <c r="U1119" i="8" s="1"/>
  <c r="T1119" i="8" s="1"/>
  <c r="S1123" i="8"/>
  <c r="R1123" i="8"/>
  <c r="V1123" i="8"/>
  <c r="W1123" i="8" s="1"/>
  <c r="U1123" i="8" s="1"/>
  <c r="T1123" i="8" s="1"/>
  <c r="S1127" i="8"/>
  <c r="R1127" i="8"/>
  <c r="V1127" i="8"/>
  <c r="W1127" i="8" s="1"/>
  <c r="U1127" i="8" s="1"/>
  <c r="T1127" i="8" s="1"/>
  <c r="S1131" i="8"/>
  <c r="R1131" i="8"/>
  <c r="V1131" i="8"/>
  <c r="W1131" i="8" s="1"/>
  <c r="U1131" i="8" s="1"/>
  <c r="T1131" i="8" s="1"/>
  <c r="S1135" i="8"/>
  <c r="R1135" i="8"/>
  <c r="V1135" i="8"/>
  <c r="W1135" i="8" s="1"/>
  <c r="U1135" i="8" s="1"/>
  <c r="T1135" i="8" s="1"/>
  <c r="S1139" i="8"/>
  <c r="R1139" i="8"/>
  <c r="V1139" i="8"/>
  <c r="W1139" i="8" s="1"/>
  <c r="U1139" i="8" s="1"/>
  <c r="T1139" i="8" s="1"/>
  <c r="S1143" i="8"/>
  <c r="R1143" i="8"/>
  <c r="V1143" i="8"/>
  <c r="W1143" i="8" s="1"/>
  <c r="U1143" i="8" s="1"/>
  <c r="T1143" i="8" s="1"/>
  <c r="S1147" i="8"/>
  <c r="R1147" i="8"/>
  <c r="V1147" i="8"/>
  <c r="W1147" i="8" s="1"/>
  <c r="U1147" i="8" s="1"/>
  <c r="T1147" i="8" s="1"/>
  <c r="S1151" i="8"/>
  <c r="R1151" i="8"/>
  <c r="V1151" i="8"/>
  <c r="W1151" i="8" s="1"/>
  <c r="U1151" i="8" s="1"/>
  <c r="T1151" i="8" s="1"/>
  <c r="S1155" i="8"/>
  <c r="R1155" i="8"/>
  <c r="V1155" i="8"/>
  <c r="W1155" i="8" s="1"/>
  <c r="U1155" i="8" s="1"/>
  <c r="T1155" i="8" s="1"/>
  <c r="S1159" i="8"/>
  <c r="R1159" i="8"/>
  <c r="V1159" i="8"/>
  <c r="W1159" i="8" s="1"/>
  <c r="U1159" i="8" s="1"/>
  <c r="T1159" i="8" s="1"/>
  <c r="S1163" i="8"/>
  <c r="R1163" i="8"/>
  <c r="V1163" i="8"/>
  <c r="W1163" i="8" s="1"/>
  <c r="U1163" i="8" s="1"/>
  <c r="T1163" i="8" s="1"/>
  <c r="S1167" i="8"/>
  <c r="R1167" i="8"/>
  <c r="V1167" i="8"/>
  <c r="W1167" i="8" s="1"/>
  <c r="U1167" i="8" s="1"/>
  <c r="T1167" i="8" s="1"/>
  <c r="S1171" i="8"/>
  <c r="R1171" i="8"/>
  <c r="V1171" i="8"/>
  <c r="W1171" i="8" s="1"/>
  <c r="U1171" i="8" s="1"/>
  <c r="T1171" i="8" s="1"/>
  <c r="S1175" i="8"/>
  <c r="R1175" i="8"/>
  <c r="V1175" i="8"/>
  <c r="W1175" i="8" s="1"/>
  <c r="U1175" i="8" s="1"/>
  <c r="T1175" i="8" s="1"/>
  <c r="S1179" i="8"/>
  <c r="R1179" i="8"/>
  <c r="V1179" i="8"/>
  <c r="W1179" i="8" s="1"/>
  <c r="U1179" i="8" s="1"/>
  <c r="T1179" i="8" s="1"/>
  <c r="S1183" i="8"/>
  <c r="R1183" i="8"/>
  <c r="V1183" i="8"/>
  <c r="W1183" i="8" s="1"/>
  <c r="U1183" i="8" s="1"/>
  <c r="T1183" i="8" s="1"/>
  <c r="S1187" i="8"/>
  <c r="R1187" i="8"/>
  <c r="V1187" i="8"/>
  <c r="W1187" i="8" s="1"/>
  <c r="U1187" i="8" s="1"/>
  <c r="T1187" i="8" s="1"/>
  <c r="S1191" i="8"/>
  <c r="R1191" i="8"/>
  <c r="V1191" i="8"/>
  <c r="W1191" i="8" s="1"/>
  <c r="U1191" i="8" s="1"/>
  <c r="T1191" i="8" s="1"/>
  <c r="S1195" i="8"/>
  <c r="R1195" i="8"/>
  <c r="V1195" i="8"/>
  <c r="W1195" i="8" s="1"/>
  <c r="U1195" i="8" s="1"/>
  <c r="T1195" i="8" s="1"/>
  <c r="S1199" i="8"/>
  <c r="R1199" i="8"/>
  <c r="V1199" i="8"/>
  <c r="W1199" i="8" s="1"/>
  <c r="U1199" i="8" s="1"/>
  <c r="T1199" i="8" s="1"/>
  <c r="S1203" i="8"/>
  <c r="R1203" i="8"/>
  <c r="V1203" i="8"/>
  <c r="W1203" i="8" s="1"/>
  <c r="U1203" i="8" s="1"/>
  <c r="T1203" i="8" s="1"/>
  <c r="S1207" i="8"/>
  <c r="R1207" i="8"/>
  <c r="V1207" i="8"/>
  <c r="W1207" i="8" s="1"/>
  <c r="U1207" i="8" s="1"/>
  <c r="T1207" i="8" s="1"/>
  <c r="S1211" i="8"/>
  <c r="R1211" i="8"/>
  <c r="V1211" i="8"/>
  <c r="W1211" i="8" s="1"/>
  <c r="U1211" i="8" s="1"/>
  <c r="T1211" i="8" s="1"/>
  <c r="S1215" i="8"/>
  <c r="R1215" i="8"/>
  <c r="V1215" i="8"/>
  <c r="W1215" i="8" s="1"/>
  <c r="U1215" i="8" s="1"/>
  <c r="T1215" i="8" s="1"/>
  <c r="S1219" i="8"/>
  <c r="R1219" i="8"/>
  <c r="V1219" i="8"/>
  <c r="W1219" i="8" s="1"/>
  <c r="U1219" i="8" s="1"/>
  <c r="T1219" i="8" s="1"/>
  <c r="S1223" i="8"/>
  <c r="R1223" i="8"/>
  <c r="V1223" i="8"/>
  <c r="W1223" i="8" s="1"/>
  <c r="U1223" i="8" s="1"/>
  <c r="T1223" i="8" s="1"/>
  <c r="S1227" i="8"/>
  <c r="R1227" i="8"/>
  <c r="V1227" i="8"/>
  <c r="W1227" i="8" s="1"/>
  <c r="U1227" i="8" s="1"/>
  <c r="T1227" i="8" s="1"/>
  <c r="S1231" i="8"/>
  <c r="R1231" i="8"/>
  <c r="V1231" i="8"/>
  <c r="W1231" i="8" s="1"/>
  <c r="U1231" i="8" s="1"/>
  <c r="T1231" i="8" s="1"/>
  <c r="S1235" i="8"/>
  <c r="R1235" i="8"/>
  <c r="V1235" i="8"/>
  <c r="W1235" i="8" s="1"/>
  <c r="U1235" i="8" s="1"/>
  <c r="T1235" i="8" s="1"/>
  <c r="S1239" i="8"/>
  <c r="R1239" i="8"/>
  <c r="V1239" i="8"/>
  <c r="W1239" i="8" s="1"/>
  <c r="U1239" i="8" s="1"/>
  <c r="T1239" i="8" s="1"/>
  <c r="S1243" i="8"/>
  <c r="R1243" i="8"/>
  <c r="V1243" i="8"/>
  <c r="W1243" i="8" s="1"/>
  <c r="U1243" i="8" s="1"/>
  <c r="T1243" i="8" s="1"/>
  <c r="S1247" i="8"/>
  <c r="R1247" i="8"/>
  <c r="V1247" i="8"/>
  <c r="W1247" i="8" s="1"/>
  <c r="U1247" i="8" s="1"/>
  <c r="T1247" i="8" s="1"/>
  <c r="S1251" i="8"/>
  <c r="R1251" i="8"/>
  <c r="V1251" i="8"/>
  <c r="W1251" i="8" s="1"/>
  <c r="U1251" i="8" s="1"/>
  <c r="T1251" i="8" s="1"/>
  <c r="S1255" i="8"/>
  <c r="R1255" i="8"/>
  <c r="V1255" i="8"/>
  <c r="W1255" i="8" s="1"/>
  <c r="U1255" i="8" s="1"/>
  <c r="T1255" i="8" s="1"/>
  <c r="S1259" i="8"/>
  <c r="R1259" i="8"/>
  <c r="V1259" i="8"/>
  <c r="W1259" i="8" s="1"/>
  <c r="U1259" i="8" s="1"/>
  <c r="T1259" i="8" s="1"/>
  <c r="S1263" i="8"/>
  <c r="R1263" i="8"/>
  <c r="V1263" i="8"/>
  <c r="W1263" i="8" s="1"/>
  <c r="U1263" i="8" s="1"/>
  <c r="T1263" i="8" s="1"/>
  <c r="S1267" i="8"/>
  <c r="R1267" i="8"/>
  <c r="V1267" i="8"/>
  <c r="W1267" i="8" s="1"/>
  <c r="U1267" i="8" s="1"/>
  <c r="T1267" i="8" s="1"/>
  <c r="S1271" i="8"/>
  <c r="R1271" i="8"/>
  <c r="V1271" i="8"/>
  <c r="W1271" i="8" s="1"/>
  <c r="U1271" i="8" s="1"/>
  <c r="T1271" i="8" s="1"/>
  <c r="S1275" i="8"/>
  <c r="R1275" i="8"/>
  <c r="V1275" i="8"/>
  <c r="W1275" i="8" s="1"/>
  <c r="U1275" i="8" s="1"/>
  <c r="T1275" i="8" s="1"/>
  <c r="S1279" i="8"/>
  <c r="R1279" i="8"/>
  <c r="V1279" i="8"/>
  <c r="W1279" i="8" s="1"/>
  <c r="U1279" i="8" s="1"/>
  <c r="T1279" i="8" s="1"/>
  <c r="S1283" i="8"/>
  <c r="R1283" i="8"/>
  <c r="V1283" i="8"/>
  <c r="W1283" i="8" s="1"/>
  <c r="U1283" i="8" s="1"/>
  <c r="T1283" i="8" s="1"/>
  <c r="S1287" i="8"/>
  <c r="R1287" i="8"/>
  <c r="V1287" i="8"/>
  <c r="W1287" i="8" s="1"/>
  <c r="U1287" i="8" s="1"/>
  <c r="T1287" i="8" s="1"/>
  <c r="S1291" i="8"/>
  <c r="R1291" i="8"/>
  <c r="V1291" i="8"/>
  <c r="W1291" i="8" s="1"/>
  <c r="U1291" i="8" s="1"/>
  <c r="T1291" i="8" s="1"/>
  <c r="S1295" i="8"/>
  <c r="R1295" i="8"/>
  <c r="V1295" i="8"/>
  <c r="W1295" i="8" s="1"/>
  <c r="U1295" i="8" s="1"/>
  <c r="T1295" i="8" s="1"/>
  <c r="S1299" i="8"/>
  <c r="R1299" i="8"/>
  <c r="V1299" i="8"/>
  <c r="W1299" i="8" s="1"/>
  <c r="U1299" i="8" s="1"/>
  <c r="T1299" i="8" s="1"/>
  <c r="S1303" i="8"/>
  <c r="R1303" i="8"/>
  <c r="V1303" i="8"/>
  <c r="W1303" i="8" s="1"/>
  <c r="U1303" i="8" s="1"/>
  <c r="T1303" i="8" s="1"/>
  <c r="S1307" i="8"/>
  <c r="R1307" i="8"/>
  <c r="V1307" i="8"/>
  <c r="W1307" i="8" s="1"/>
  <c r="U1307" i="8" s="1"/>
  <c r="T1307" i="8" s="1"/>
  <c r="S1311" i="8"/>
  <c r="R1311" i="8"/>
  <c r="V1311" i="8"/>
  <c r="W1311" i="8" s="1"/>
  <c r="U1311" i="8" s="1"/>
  <c r="T1311" i="8" s="1"/>
  <c r="S1315" i="8"/>
  <c r="R1315" i="8"/>
  <c r="V1315" i="8"/>
  <c r="W1315" i="8" s="1"/>
  <c r="U1315" i="8" s="1"/>
  <c r="T1315" i="8" s="1"/>
  <c r="S1319" i="8"/>
  <c r="R1319" i="8"/>
  <c r="V1319" i="8"/>
  <c r="W1319" i="8" s="1"/>
  <c r="U1319" i="8" s="1"/>
  <c r="T1319" i="8" s="1"/>
  <c r="S1323" i="8"/>
  <c r="R1323" i="8"/>
  <c r="V1323" i="8"/>
  <c r="W1323" i="8" s="1"/>
  <c r="U1323" i="8" s="1"/>
  <c r="T1323" i="8" s="1"/>
  <c r="S1327" i="8"/>
  <c r="R1327" i="8"/>
  <c r="V1327" i="8"/>
  <c r="W1327" i="8" s="1"/>
  <c r="U1327" i="8" s="1"/>
  <c r="T1327" i="8" s="1"/>
  <c r="S1331" i="8"/>
  <c r="R1331" i="8"/>
  <c r="V1331" i="8"/>
  <c r="W1331" i="8" s="1"/>
  <c r="U1331" i="8" s="1"/>
  <c r="T1331" i="8" s="1"/>
  <c r="R1335" i="8"/>
  <c r="S1335" i="8"/>
  <c r="V1335" i="8"/>
  <c r="W1335" i="8" s="1"/>
  <c r="U1335" i="8" s="1"/>
  <c r="T1335" i="8" s="1"/>
  <c r="R1339" i="8"/>
  <c r="S1339" i="8"/>
  <c r="V1339" i="8"/>
  <c r="W1339" i="8" s="1"/>
  <c r="U1339" i="8" s="1"/>
  <c r="T1339" i="8" s="1"/>
  <c r="R1343" i="8"/>
  <c r="S1343" i="8"/>
  <c r="V1343" i="8"/>
  <c r="W1343" i="8" s="1"/>
  <c r="U1343" i="8" s="1"/>
  <c r="T1343" i="8" s="1"/>
  <c r="R1347" i="8"/>
  <c r="S1347" i="8"/>
  <c r="V1347" i="8"/>
  <c r="W1347" i="8" s="1"/>
  <c r="U1347" i="8" s="1"/>
  <c r="T1347" i="8" s="1"/>
  <c r="R1351" i="8"/>
  <c r="S1351" i="8"/>
  <c r="V1351" i="8"/>
  <c r="W1351" i="8" s="1"/>
  <c r="U1351" i="8" s="1"/>
  <c r="T1351" i="8" s="1"/>
  <c r="R1355" i="8"/>
  <c r="S1355" i="8"/>
  <c r="V1355" i="8"/>
  <c r="W1355" i="8" s="1"/>
  <c r="U1355" i="8" s="1"/>
  <c r="T1355" i="8" s="1"/>
  <c r="R1359" i="8"/>
  <c r="S1359" i="8"/>
  <c r="V1359" i="8"/>
  <c r="W1359" i="8" s="1"/>
  <c r="U1359" i="8" s="1"/>
  <c r="T1359" i="8" s="1"/>
  <c r="R1363" i="8"/>
  <c r="S1363" i="8"/>
  <c r="V1363" i="8"/>
  <c r="W1363" i="8" s="1"/>
  <c r="U1363" i="8" s="1"/>
  <c r="T1363" i="8" s="1"/>
  <c r="R1367" i="8"/>
  <c r="S1367" i="8"/>
  <c r="V1367" i="8"/>
  <c r="W1367" i="8" s="1"/>
  <c r="U1367" i="8" s="1"/>
  <c r="T1367" i="8" s="1"/>
  <c r="R1371" i="8"/>
  <c r="S1371" i="8"/>
  <c r="V1371" i="8"/>
  <c r="W1371" i="8" s="1"/>
  <c r="U1371" i="8" s="1"/>
  <c r="T1371" i="8" s="1"/>
  <c r="R1375" i="8"/>
  <c r="S1375" i="8"/>
  <c r="V1375" i="8"/>
  <c r="W1375" i="8" s="1"/>
  <c r="U1375" i="8" s="1"/>
  <c r="T1375" i="8" s="1"/>
  <c r="R1379" i="8"/>
  <c r="S1379" i="8"/>
  <c r="V1379" i="8"/>
  <c r="W1379" i="8" s="1"/>
  <c r="U1379" i="8" s="1"/>
  <c r="T1379" i="8" s="1"/>
  <c r="R1383" i="8"/>
  <c r="S1383" i="8"/>
  <c r="V1383" i="8"/>
  <c r="W1383" i="8" s="1"/>
  <c r="U1383" i="8" s="1"/>
  <c r="T1383" i="8" s="1"/>
  <c r="R1387" i="8"/>
  <c r="S1387" i="8"/>
  <c r="V1387" i="8"/>
  <c r="W1387" i="8" s="1"/>
  <c r="U1387" i="8" s="1"/>
  <c r="T1387" i="8" s="1"/>
  <c r="R1391" i="8"/>
  <c r="S1391" i="8"/>
  <c r="V1391" i="8"/>
  <c r="W1391" i="8" s="1"/>
  <c r="U1391" i="8" s="1"/>
  <c r="T1391" i="8" s="1"/>
  <c r="R1395" i="8"/>
  <c r="S1395" i="8"/>
  <c r="V1395" i="8"/>
  <c r="W1395" i="8" s="1"/>
  <c r="U1395" i="8" s="1"/>
  <c r="T1395" i="8" s="1"/>
  <c r="R1399" i="8"/>
  <c r="S1399" i="8"/>
  <c r="V1399" i="8"/>
  <c r="W1399" i="8" s="1"/>
  <c r="U1399" i="8" s="1"/>
  <c r="T1399" i="8" s="1"/>
  <c r="R1403" i="8"/>
  <c r="S1403" i="8"/>
  <c r="V1403" i="8"/>
  <c r="W1403" i="8" s="1"/>
  <c r="U1403" i="8" s="1"/>
  <c r="T1403" i="8" s="1"/>
  <c r="R1407" i="8"/>
  <c r="S1407" i="8"/>
  <c r="V1407" i="8"/>
  <c r="W1407" i="8" s="1"/>
  <c r="U1407" i="8" s="1"/>
  <c r="T1407" i="8" s="1"/>
  <c r="R1411" i="8"/>
  <c r="S1411" i="8"/>
  <c r="V1411" i="8"/>
  <c r="W1411" i="8" s="1"/>
  <c r="U1411" i="8" s="1"/>
  <c r="T1411" i="8" s="1"/>
  <c r="R1415" i="8"/>
  <c r="S1415" i="8"/>
  <c r="V1415" i="8"/>
  <c r="W1415" i="8" s="1"/>
  <c r="U1415" i="8" s="1"/>
  <c r="T1415" i="8" s="1"/>
  <c r="R1419" i="8"/>
  <c r="S1419" i="8"/>
  <c r="V1419" i="8"/>
  <c r="W1419" i="8" s="1"/>
  <c r="U1419" i="8" s="1"/>
  <c r="T1419" i="8" s="1"/>
  <c r="R1423" i="8"/>
  <c r="S1423" i="8"/>
  <c r="V1423" i="8"/>
  <c r="W1423" i="8" s="1"/>
  <c r="U1423" i="8" s="1"/>
  <c r="T1423" i="8" s="1"/>
  <c r="R1427" i="8"/>
  <c r="S1427" i="8"/>
  <c r="V1427" i="8"/>
  <c r="W1427" i="8" s="1"/>
  <c r="U1427" i="8" s="1"/>
  <c r="T1427" i="8" s="1"/>
  <c r="R1431" i="8"/>
  <c r="S1431" i="8"/>
  <c r="V1431" i="8"/>
  <c r="W1431" i="8" s="1"/>
  <c r="U1431" i="8" s="1"/>
  <c r="T1431" i="8" s="1"/>
  <c r="R1435" i="8"/>
  <c r="S1435" i="8"/>
  <c r="V1435" i="8"/>
  <c r="W1435" i="8" s="1"/>
  <c r="U1435" i="8" s="1"/>
  <c r="T1435" i="8" s="1"/>
  <c r="R1439" i="8"/>
  <c r="S1439" i="8"/>
  <c r="V1439" i="8"/>
  <c r="W1439" i="8" s="1"/>
  <c r="U1439" i="8" s="1"/>
  <c r="T1439" i="8" s="1"/>
  <c r="R1443" i="8"/>
  <c r="S1443" i="8"/>
  <c r="V1443" i="8"/>
  <c r="W1443" i="8" s="1"/>
  <c r="U1443" i="8" s="1"/>
  <c r="T1443" i="8" s="1"/>
  <c r="R1447" i="8"/>
  <c r="S1447" i="8"/>
  <c r="V1447" i="8"/>
  <c r="W1447" i="8" s="1"/>
  <c r="U1447" i="8" s="1"/>
  <c r="T1447" i="8" s="1"/>
  <c r="R1451" i="8"/>
  <c r="S1451" i="8"/>
  <c r="V1451" i="8"/>
  <c r="W1451" i="8" s="1"/>
  <c r="U1451" i="8" s="1"/>
  <c r="T1451" i="8" s="1"/>
  <c r="R1455" i="8"/>
  <c r="S1455" i="8"/>
  <c r="V1455" i="8"/>
  <c r="W1455" i="8" s="1"/>
  <c r="U1455" i="8" s="1"/>
  <c r="T1455" i="8" s="1"/>
  <c r="R1459" i="8"/>
  <c r="S1459" i="8"/>
  <c r="V1459" i="8"/>
  <c r="W1459" i="8" s="1"/>
  <c r="U1459" i="8" s="1"/>
  <c r="T1459" i="8" s="1"/>
  <c r="R1463" i="8"/>
  <c r="S1463" i="8"/>
  <c r="V1463" i="8"/>
  <c r="W1463" i="8" s="1"/>
  <c r="U1463" i="8" s="1"/>
  <c r="T1463" i="8" s="1"/>
  <c r="R1467" i="8"/>
  <c r="S1467" i="8"/>
  <c r="V1467" i="8"/>
  <c r="W1467" i="8" s="1"/>
  <c r="U1467" i="8" s="1"/>
  <c r="T1467" i="8" s="1"/>
  <c r="R1471" i="8"/>
  <c r="S1471" i="8"/>
  <c r="V1471" i="8"/>
  <c r="W1471" i="8" s="1"/>
  <c r="U1471" i="8" s="1"/>
  <c r="T1471" i="8" s="1"/>
  <c r="R1475" i="8"/>
  <c r="S1475" i="8"/>
  <c r="V1475" i="8"/>
  <c r="W1475" i="8" s="1"/>
  <c r="U1475" i="8" s="1"/>
  <c r="T1475" i="8" s="1"/>
  <c r="R1479" i="8"/>
  <c r="S1479" i="8"/>
  <c r="V1479" i="8"/>
  <c r="W1479" i="8" s="1"/>
  <c r="U1479" i="8" s="1"/>
  <c r="T1479" i="8" s="1"/>
  <c r="R1483" i="8"/>
  <c r="S1483" i="8"/>
  <c r="V1483" i="8"/>
  <c r="W1483" i="8" s="1"/>
  <c r="U1483" i="8" s="1"/>
  <c r="T1483" i="8" s="1"/>
  <c r="R1487" i="8"/>
  <c r="S1487" i="8"/>
  <c r="V1487" i="8"/>
  <c r="W1487" i="8" s="1"/>
  <c r="U1487" i="8" s="1"/>
  <c r="T1487" i="8" s="1"/>
  <c r="R1491" i="8"/>
  <c r="S1491" i="8"/>
  <c r="V1491" i="8"/>
  <c r="W1491" i="8" s="1"/>
  <c r="U1491" i="8" s="1"/>
  <c r="T1491" i="8" s="1"/>
  <c r="R1495" i="8"/>
  <c r="S1495" i="8"/>
  <c r="V1495" i="8"/>
  <c r="W1495" i="8" s="1"/>
  <c r="U1495" i="8" s="1"/>
  <c r="T1495" i="8" s="1"/>
  <c r="R1499" i="8"/>
  <c r="S1499" i="8"/>
  <c r="V1499" i="8"/>
  <c r="W1499" i="8" s="1"/>
  <c r="U1499" i="8" s="1"/>
  <c r="T1499" i="8" s="1"/>
  <c r="R1503" i="8"/>
  <c r="S1503" i="8"/>
  <c r="V1503" i="8"/>
  <c r="W1503" i="8" s="1"/>
  <c r="U1503" i="8" s="1"/>
  <c r="T1503" i="8" s="1"/>
  <c r="R1507" i="8"/>
  <c r="S1507" i="8"/>
  <c r="V1507" i="8"/>
  <c r="W1507" i="8" s="1"/>
  <c r="U1507" i="8" s="1"/>
  <c r="T1507" i="8" s="1"/>
  <c r="R1511" i="8"/>
  <c r="S1511" i="8"/>
  <c r="V1511" i="8"/>
  <c r="W1511" i="8" s="1"/>
  <c r="U1511" i="8" s="1"/>
  <c r="T1511" i="8" s="1"/>
  <c r="R1515" i="8"/>
  <c r="S1515" i="8"/>
  <c r="V1515" i="8"/>
  <c r="W1515" i="8" s="1"/>
  <c r="U1515" i="8" s="1"/>
  <c r="T1515" i="8" s="1"/>
  <c r="R1519" i="8"/>
  <c r="S1519" i="8"/>
  <c r="V1519" i="8"/>
  <c r="W1519" i="8" s="1"/>
  <c r="U1519" i="8" s="1"/>
  <c r="T1519" i="8" s="1"/>
  <c r="R1523" i="8"/>
  <c r="S1523" i="8"/>
  <c r="V1523" i="8"/>
  <c r="W1523" i="8" s="1"/>
  <c r="U1523" i="8" s="1"/>
  <c r="T1523" i="8" s="1"/>
  <c r="R1527" i="8"/>
  <c r="S1527" i="8"/>
  <c r="V1527" i="8"/>
  <c r="W1527" i="8" s="1"/>
  <c r="U1527" i="8" s="1"/>
  <c r="T1527" i="8" s="1"/>
  <c r="R1531" i="8"/>
  <c r="S1531" i="8"/>
  <c r="V1531" i="8"/>
  <c r="W1531" i="8" s="1"/>
  <c r="U1531" i="8" s="1"/>
  <c r="T1531" i="8" s="1"/>
  <c r="R1535" i="8"/>
  <c r="S1535" i="8"/>
  <c r="V1535" i="8"/>
  <c r="W1535" i="8" s="1"/>
  <c r="U1535" i="8" s="1"/>
  <c r="T1535" i="8" s="1"/>
  <c r="R1539" i="8"/>
  <c r="S1539" i="8"/>
  <c r="V1539" i="8"/>
  <c r="W1539" i="8" s="1"/>
  <c r="U1539" i="8" s="1"/>
  <c r="T1539" i="8" s="1"/>
  <c r="R1543" i="8"/>
  <c r="S1543" i="8"/>
  <c r="V1543" i="8"/>
  <c r="W1543" i="8" s="1"/>
  <c r="U1543" i="8" s="1"/>
  <c r="T1543" i="8" s="1"/>
  <c r="R1547" i="8"/>
  <c r="S1547" i="8"/>
  <c r="V1547" i="8"/>
  <c r="W1547" i="8" s="1"/>
  <c r="U1547" i="8" s="1"/>
  <c r="T1547" i="8" s="1"/>
  <c r="R1551" i="8"/>
  <c r="S1551" i="8"/>
  <c r="V1551" i="8"/>
  <c r="W1551" i="8" s="1"/>
  <c r="U1551" i="8" s="1"/>
  <c r="T1551" i="8" s="1"/>
  <c r="R1555" i="8"/>
  <c r="S1555" i="8"/>
  <c r="V1555" i="8"/>
  <c r="W1555" i="8" s="1"/>
  <c r="U1555" i="8" s="1"/>
  <c r="T1555" i="8" s="1"/>
  <c r="R1559" i="8"/>
  <c r="S1559" i="8"/>
  <c r="V1559" i="8"/>
  <c r="W1559" i="8" s="1"/>
  <c r="U1559" i="8" s="1"/>
  <c r="T1559" i="8" s="1"/>
  <c r="R1563" i="8"/>
  <c r="S1563" i="8"/>
  <c r="V1563" i="8"/>
  <c r="W1563" i="8" s="1"/>
  <c r="U1563" i="8" s="1"/>
  <c r="T1563" i="8" s="1"/>
  <c r="R1567" i="8"/>
  <c r="S1567" i="8"/>
  <c r="V1567" i="8"/>
  <c r="W1567" i="8" s="1"/>
  <c r="U1567" i="8" s="1"/>
  <c r="T1567" i="8" s="1"/>
  <c r="R1571" i="8"/>
  <c r="S1571" i="8"/>
  <c r="V1571" i="8"/>
  <c r="W1571" i="8" s="1"/>
  <c r="U1571" i="8" s="1"/>
  <c r="T1571" i="8" s="1"/>
  <c r="R1575" i="8"/>
  <c r="S1575" i="8"/>
  <c r="V1575" i="8"/>
  <c r="W1575" i="8" s="1"/>
  <c r="U1575" i="8" s="1"/>
  <c r="T1575" i="8" s="1"/>
  <c r="R1579" i="8"/>
  <c r="S1579" i="8"/>
  <c r="V1579" i="8"/>
  <c r="W1579" i="8" s="1"/>
  <c r="U1579" i="8" s="1"/>
  <c r="T1579" i="8" s="1"/>
  <c r="R1583" i="8"/>
  <c r="S1583" i="8"/>
  <c r="V1583" i="8"/>
  <c r="W1583" i="8" s="1"/>
  <c r="U1583" i="8" s="1"/>
  <c r="T1583" i="8" s="1"/>
  <c r="R1587" i="8"/>
  <c r="S1587" i="8"/>
  <c r="V1587" i="8"/>
  <c r="W1587" i="8" s="1"/>
  <c r="U1587" i="8" s="1"/>
  <c r="T1587" i="8" s="1"/>
  <c r="R1591" i="8"/>
  <c r="S1591" i="8"/>
  <c r="V1591" i="8"/>
  <c r="W1591" i="8" s="1"/>
  <c r="U1591" i="8" s="1"/>
  <c r="T1591" i="8" s="1"/>
  <c r="R1595" i="8"/>
  <c r="S1595" i="8"/>
  <c r="V1595" i="8"/>
  <c r="W1595" i="8" s="1"/>
  <c r="U1595" i="8" s="1"/>
  <c r="T1595" i="8" s="1"/>
  <c r="R1599" i="8"/>
  <c r="S1599" i="8"/>
  <c r="V1599" i="8"/>
  <c r="W1599" i="8" s="1"/>
  <c r="U1599" i="8" s="1"/>
  <c r="T1599" i="8" s="1"/>
  <c r="R1603" i="8"/>
  <c r="S1603" i="8"/>
  <c r="V1603" i="8"/>
  <c r="W1603" i="8" s="1"/>
  <c r="U1603" i="8" s="1"/>
  <c r="T1603" i="8" s="1"/>
  <c r="R1607" i="8"/>
  <c r="S1607" i="8"/>
  <c r="V1607" i="8"/>
  <c r="W1607" i="8" s="1"/>
  <c r="U1607" i="8" s="1"/>
  <c r="T1607" i="8" s="1"/>
  <c r="R1611" i="8"/>
  <c r="S1611" i="8"/>
  <c r="V1611" i="8"/>
  <c r="W1611" i="8" s="1"/>
  <c r="U1611" i="8" s="1"/>
  <c r="T1611" i="8" s="1"/>
  <c r="R1615" i="8"/>
  <c r="S1615" i="8"/>
  <c r="V1615" i="8"/>
  <c r="W1615" i="8" s="1"/>
  <c r="U1615" i="8" s="1"/>
  <c r="T1615" i="8" s="1"/>
  <c r="R1619" i="8"/>
  <c r="S1619" i="8"/>
  <c r="V1619" i="8"/>
  <c r="W1619" i="8" s="1"/>
  <c r="U1619" i="8" s="1"/>
  <c r="T1619" i="8" s="1"/>
  <c r="R1623" i="8"/>
  <c r="S1623" i="8"/>
  <c r="V1623" i="8"/>
  <c r="W1623" i="8" s="1"/>
  <c r="U1623" i="8" s="1"/>
  <c r="T1623" i="8" s="1"/>
  <c r="R1627" i="8"/>
  <c r="S1627" i="8"/>
  <c r="V1627" i="8"/>
  <c r="W1627" i="8" s="1"/>
  <c r="U1627" i="8" s="1"/>
  <c r="T1627" i="8" s="1"/>
  <c r="R1631" i="8"/>
  <c r="S1631" i="8"/>
  <c r="V1631" i="8"/>
  <c r="W1631" i="8" s="1"/>
  <c r="U1631" i="8" s="1"/>
  <c r="T1631" i="8" s="1"/>
  <c r="R1635" i="8"/>
  <c r="S1635" i="8"/>
  <c r="V1635" i="8"/>
  <c r="W1635" i="8" s="1"/>
  <c r="U1635" i="8" s="1"/>
  <c r="T1635" i="8" s="1"/>
  <c r="R1639" i="8"/>
  <c r="S1639" i="8"/>
  <c r="V1639" i="8"/>
  <c r="W1639" i="8" s="1"/>
  <c r="U1639" i="8" s="1"/>
  <c r="T1639" i="8" s="1"/>
  <c r="R1643" i="8"/>
  <c r="S1643" i="8"/>
  <c r="V1643" i="8"/>
  <c r="W1643" i="8" s="1"/>
  <c r="U1643" i="8" s="1"/>
  <c r="T1643" i="8" s="1"/>
  <c r="R1647" i="8"/>
  <c r="S1647" i="8"/>
  <c r="V1647" i="8"/>
  <c r="W1647" i="8" s="1"/>
  <c r="U1647" i="8" s="1"/>
  <c r="T1647" i="8" s="1"/>
  <c r="R1651" i="8"/>
  <c r="S1651" i="8"/>
  <c r="V1651" i="8"/>
  <c r="W1651" i="8" s="1"/>
  <c r="U1651" i="8" s="1"/>
  <c r="T1651" i="8" s="1"/>
  <c r="R1655" i="8"/>
  <c r="S1655" i="8"/>
  <c r="V1655" i="8"/>
  <c r="W1655" i="8" s="1"/>
  <c r="U1655" i="8" s="1"/>
  <c r="T1655" i="8" s="1"/>
  <c r="R1659" i="8"/>
  <c r="S1659" i="8"/>
  <c r="V1659" i="8"/>
  <c r="W1659" i="8" s="1"/>
  <c r="U1659" i="8" s="1"/>
  <c r="T1659" i="8" s="1"/>
  <c r="R1663" i="8"/>
  <c r="S1663" i="8"/>
  <c r="V1663" i="8"/>
  <c r="W1663" i="8" s="1"/>
  <c r="U1663" i="8" s="1"/>
  <c r="T1663" i="8" s="1"/>
  <c r="R1667" i="8"/>
  <c r="S1667" i="8"/>
  <c r="V1667" i="8"/>
  <c r="W1667" i="8" s="1"/>
  <c r="U1667" i="8" s="1"/>
  <c r="T1667" i="8" s="1"/>
  <c r="R1671" i="8"/>
  <c r="S1671" i="8"/>
  <c r="V1671" i="8"/>
  <c r="W1671" i="8" s="1"/>
  <c r="U1671" i="8" s="1"/>
  <c r="T1671" i="8" s="1"/>
  <c r="R1675" i="8"/>
  <c r="S1675" i="8"/>
  <c r="V1675" i="8"/>
  <c r="W1675" i="8" s="1"/>
  <c r="U1675" i="8" s="1"/>
  <c r="T1675" i="8" s="1"/>
  <c r="R1679" i="8"/>
  <c r="S1679" i="8"/>
  <c r="V1679" i="8"/>
  <c r="W1679" i="8" s="1"/>
  <c r="U1679" i="8" s="1"/>
  <c r="T1679" i="8" s="1"/>
  <c r="R1683" i="8"/>
  <c r="S1683" i="8"/>
  <c r="V1683" i="8"/>
  <c r="W1683" i="8" s="1"/>
  <c r="U1683" i="8" s="1"/>
  <c r="T1683" i="8" s="1"/>
  <c r="R1687" i="8"/>
  <c r="S1687" i="8"/>
  <c r="V1687" i="8"/>
  <c r="W1687" i="8" s="1"/>
  <c r="U1687" i="8" s="1"/>
  <c r="T1687" i="8" s="1"/>
  <c r="R1691" i="8"/>
  <c r="S1691" i="8"/>
  <c r="V1691" i="8"/>
  <c r="W1691" i="8" s="1"/>
  <c r="U1691" i="8" s="1"/>
  <c r="T1691" i="8" s="1"/>
  <c r="R1695" i="8"/>
  <c r="S1695" i="8"/>
  <c r="V1695" i="8"/>
  <c r="W1695" i="8" s="1"/>
  <c r="U1695" i="8" s="1"/>
  <c r="T1695" i="8" s="1"/>
  <c r="R1699" i="8"/>
  <c r="S1699" i="8"/>
  <c r="V1699" i="8"/>
  <c r="W1699" i="8" s="1"/>
  <c r="U1699" i="8" s="1"/>
  <c r="T1699" i="8" s="1"/>
  <c r="R1703" i="8"/>
  <c r="S1703" i="8"/>
  <c r="V1703" i="8"/>
  <c r="W1703" i="8" s="1"/>
  <c r="U1703" i="8" s="1"/>
  <c r="T1703" i="8" s="1"/>
  <c r="R1707" i="8"/>
  <c r="S1707" i="8"/>
  <c r="V1707" i="8"/>
  <c r="W1707" i="8" s="1"/>
  <c r="U1707" i="8" s="1"/>
  <c r="T1707" i="8" s="1"/>
  <c r="R1711" i="8"/>
  <c r="S1711" i="8"/>
  <c r="V1711" i="8"/>
  <c r="W1711" i="8" s="1"/>
  <c r="U1711" i="8" s="1"/>
  <c r="T1711" i="8" s="1"/>
  <c r="R1715" i="8"/>
  <c r="S1715" i="8"/>
  <c r="V1715" i="8"/>
  <c r="W1715" i="8" s="1"/>
  <c r="U1715" i="8" s="1"/>
  <c r="T1715" i="8" s="1"/>
  <c r="R1719" i="8"/>
  <c r="S1719" i="8"/>
  <c r="V1719" i="8"/>
  <c r="W1719" i="8" s="1"/>
  <c r="U1719" i="8" s="1"/>
  <c r="T1719" i="8" s="1"/>
  <c r="R1723" i="8"/>
  <c r="S1723" i="8"/>
  <c r="V1723" i="8"/>
  <c r="W1723" i="8" s="1"/>
  <c r="U1723" i="8" s="1"/>
  <c r="T1723" i="8" s="1"/>
  <c r="R1727" i="8"/>
  <c r="S1727" i="8"/>
  <c r="V1727" i="8"/>
  <c r="W1727" i="8" s="1"/>
  <c r="U1727" i="8" s="1"/>
  <c r="T1727" i="8" s="1"/>
  <c r="R1731" i="8"/>
  <c r="S1731" i="8"/>
  <c r="V1731" i="8"/>
  <c r="W1731" i="8" s="1"/>
  <c r="U1731" i="8" s="1"/>
  <c r="T1731" i="8" s="1"/>
  <c r="R1735" i="8"/>
  <c r="S1735" i="8"/>
  <c r="V1735" i="8"/>
  <c r="W1735" i="8" s="1"/>
  <c r="U1735" i="8" s="1"/>
  <c r="T1735" i="8" s="1"/>
  <c r="R1739" i="8"/>
  <c r="S1739" i="8"/>
  <c r="V1739" i="8"/>
  <c r="W1739" i="8" s="1"/>
  <c r="U1739" i="8" s="1"/>
  <c r="T1739" i="8" s="1"/>
  <c r="R1743" i="8"/>
  <c r="S1743" i="8"/>
  <c r="V1743" i="8"/>
  <c r="W1743" i="8" s="1"/>
  <c r="U1743" i="8" s="1"/>
  <c r="T1743" i="8" s="1"/>
  <c r="R1747" i="8"/>
  <c r="S1747" i="8"/>
  <c r="V1747" i="8"/>
  <c r="W1747" i="8" s="1"/>
  <c r="U1747" i="8" s="1"/>
  <c r="T1747" i="8" s="1"/>
  <c r="R1751" i="8"/>
  <c r="S1751" i="8"/>
  <c r="V1751" i="8"/>
  <c r="W1751" i="8" s="1"/>
  <c r="U1751" i="8" s="1"/>
  <c r="T1751" i="8" s="1"/>
  <c r="R1755" i="8"/>
  <c r="S1755" i="8"/>
  <c r="V1755" i="8"/>
  <c r="W1755" i="8" s="1"/>
  <c r="U1755" i="8" s="1"/>
  <c r="T1755" i="8" s="1"/>
  <c r="R1759" i="8"/>
  <c r="S1759" i="8"/>
  <c r="V1759" i="8"/>
  <c r="W1759" i="8" s="1"/>
  <c r="U1759" i="8" s="1"/>
  <c r="T1759" i="8" s="1"/>
  <c r="R1763" i="8"/>
  <c r="S1763" i="8"/>
  <c r="V1763" i="8"/>
  <c r="W1763" i="8" s="1"/>
  <c r="U1763" i="8" s="1"/>
  <c r="T1763" i="8" s="1"/>
  <c r="R1767" i="8"/>
  <c r="S1767" i="8"/>
  <c r="V1767" i="8"/>
  <c r="W1767" i="8" s="1"/>
  <c r="U1767" i="8" s="1"/>
  <c r="T1767" i="8" s="1"/>
  <c r="R1771" i="8"/>
  <c r="S1771" i="8"/>
  <c r="V1771" i="8"/>
  <c r="W1771" i="8" s="1"/>
  <c r="U1771" i="8" s="1"/>
  <c r="T1771" i="8" s="1"/>
  <c r="R1775" i="8"/>
  <c r="S1775" i="8"/>
  <c r="V1775" i="8"/>
  <c r="W1775" i="8" s="1"/>
  <c r="U1775" i="8" s="1"/>
  <c r="T1775" i="8" s="1"/>
  <c r="R1779" i="8"/>
  <c r="S1779" i="8"/>
  <c r="V1779" i="8"/>
  <c r="W1779" i="8" s="1"/>
  <c r="U1779" i="8" s="1"/>
  <c r="T1779" i="8" s="1"/>
  <c r="R1783" i="8"/>
  <c r="S1783" i="8"/>
  <c r="V1783" i="8"/>
  <c r="W1783" i="8" s="1"/>
  <c r="U1783" i="8" s="1"/>
  <c r="T1783" i="8" s="1"/>
  <c r="R1787" i="8"/>
  <c r="S1787" i="8"/>
  <c r="V1787" i="8"/>
  <c r="W1787" i="8" s="1"/>
  <c r="U1787" i="8" s="1"/>
  <c r="T1787" i="8" s="1"/>
  <c r="R1791" i="8"/>
  <c r="S1791" i="8"/>
  <c r="V1791" i="8"/>
  <c r="W1791" i="8" s="1"/>
  <c r="U1791" i="8" s="1"/>
  <c r="T1791" i="8" s="1"/>
  <c r="R1795" i="8"/>
  <c r="S1795" i="8"/>
  <c r="V1795" i="8"/>
  <c r="W1795" i="8" s="1"/>
  <c r="U1795" i="8" s="1"/>
  <c r="T1795" i="8" s="1"/>
  <c r="R1799" i="8"/>
  <c r="S1799" i="8"/>
  <c r="V1799" i="8"/>
  <c r="W1799" i="8" s="1"/>
  <c r="U1799" i="8" s="1"/>
  <c r="T1799" i="8" s="1"/>
  <c r="R1803" i="8"/>
  <c r="S1803" i="8"/>
  <c r="V1803" i="8"/>
  <c r="W1803" i="8" s="1"/>
  <c r="U1803" i="8" s="1"/>
  <c r="T1803" i="8" s="1"/>
  <c r="R1807" i="8"/>
  <c r="S1807" i="8"/>
  <c r="V1807" i="8"/>
  <c r="W1807" i="8" s="1"/>
  <c r="U1807" i="8" s="1"/>
  <c r="T1807" i="8" s="1"/>
  <c r="R1811" i="8"/>
  <c r="S1811" i="8"/>
  <c r="V1811" i="8"/>
  <c r="W1811" i="8" s="1"/>
  <c r="U1811" i="8" s="1"/>
  <c r="T1811" i="8" s="1"/>
  <c r="R1815" i="8"/>
  <c r="S1815" i="8"/>
  <c r="V1815" i="8"/>
  <c r="W1815" i="8" s="1"/>
  <c r="U1815" i="8" s="1"/>
  <c r="T1815" i="8" s="1"/>
  <c r="R1819" i="8"/>
  <c r="S1819" i="8"/>
  <c r="V1819" i="8"/>
  <c r="W1819" i="8" s="1"/>
  <c r="U1819" i="8" s="1"/>
  <c r="T1819" i="8" s="1"/>
  <c r="R1823" i="8"/>
  <c r="S1823" i="8"/>
  <c r="V1823" i="8"/>
  <c r="W1823" i="8" s="1"/>
  <c r="U1823" i="8" s="1"/>
  <c r="T1823" i="8" s="1"/>
  <c r="R1827" i="8"/>
  <c r="S1827" i="8"/>
  <c r="V1827" i="8"/>
  <c r="W1827" i="8" s="1"/>
  <c r="U1827" i="8" s="1"/>
  <c r="T1827" i="8" s="1"/>
  <c r="R1831" i="8"/>
  <c r="S1831" i="8"/>
  <c r="V1831" i="8"/>
  <c r="W1831" i="8" s="1"/>
  <c r="U1831" i="8" s="1"/>
  <c r="T1831" i="8" s="1"/>
  <c r="R1835" i="8"/>
  <c r="S1835" i="8"/>
  <c r="V1835" i="8"/>
  <c r="W1835" i="8" s="1"/>
  <c r="U1835" i="8" s="1"/>
  <c r="T1835" i="8" s="1"/>
  <c r="R1839" i="8"/>
  <c r="S1839" i="8"/>
  <c r="V1839" i="8"/>
  <c r="W1839" i="8" s="1"/>
  <c r="U1839" i="8" s="1"/>
  <c r="T1839" i="8" s="1"/>
  <c r="R1843" i="8"/>
  <c r="S1843" i="8"/>
  <c r="V1843" i="8"/>
  <c r="W1843" i="8" s="1"/>
  <c r="U1843" i="8" s="1"/>
  <c r="T1843" i="8" s="1"/>
  <c r="R1847" i="8"/>
  <c r="S1847" i="8"/>
  <c r="V1847" i="8"/>
  <c r="W1847" i="8" s="1"/>
  <c r="U1847" i="8" s="1"/>
  <c r="T1847" i="8" s="1"/>
  <c r="R1851" i="8"/>
  <c r="S1851" i="8"/>
  <c r="V1851" i="8"/>
  <c r="W1851" i="8" s="1"/>
  <c r="U1851" i="8" s="1"/>
  <c r="T1851" i="8" s="1"/>
  <c r="R1855" i="8"/>
  <c r="S1855" i="8"/>
  <c r="V1855" i="8"/>
  <c r="W1855" i="8" s="1"/>
  <c r="U1855" i="8" s="1"/>
  <c r="T1855" i="8" s="1"/>
  <c r="R1859" i="8"/>
  <c r="S1859" i="8"/>
  <c r="V1859" i="8"/>
  <c r="W1859" i="8" s="1"/>
  <c r="U1859" i="8" s="1"/>
  <c r="T1859" i="8" s="1"/>
  <c r="R1863" i="8"/>
  <c r="S1863" i="8"/>
  <c r="V1863" i="8"/>
  <c r="W1863" i="8" s="1"/>
  <c r="U1863" i="8" s="1"/>
  <c r="T1863" i="8" s="1"/>
  <c r="R1867" i="8"/>
  <c r="S1867" i="8"/>
  <c r="V1867" i="8"/>
  <c r="W1867" i="8" s="1"/>
  <c r="U1867" i="8" s="1"/>
  <c r="T1867" i="8" s="1"/>
  <c r="R1871" i="8"/>
  <c r="S1871" i="8"/>
  <c r="V1871" i="8"/>
  <c r="W1871" i="8" s="1"/>
  <c r="U1871" i="8" s="1"/>
  <c r="T1871" i="8" s="1"/>
  <c r="R1875" i="8"/>
  <c r="S1875" i="8"/>
  <c r="V1875" i="8"/>
  <c r="W1875" i="8" s="1"/>
  <c r="U1875" i="8" s="1"/>
  <c r="T1875" i="8" s="1"/>
  <c r="R1879" i="8"/>
  <c r="S1879" i="8"/>
  <c r="V1879" i="8"/>
  <c r="W1879" i="8" s="1"/>
  <c r="U1879" i="8" s="1"/>
  <c r="T1879" i="8" s="1"/>
  <c r="R1883" i="8"/>
  <c r="S1883" i="8"/>
  <c r="V1883" i="8"/>
  <c r="W1883" i="8" s="1"/>
  <c r="U1883" i="8" s="1"/>
  <c r="T1883" i="8" s="1"/>
  <c r="R1887" i="8"/>
  <c r="S1887" i="8"/>
  <c r="V1887" i="8"/>
  <c r="W1887" i="8" s="1"/>
  <c r="U1887" i="8" s="1"/>
  <c r="T1887" i="8" s="1"/>
  <c r="R1891" i="8"/>
  <c r="S1891" i="8"/>
  <c r="V1891" i="8"/>
  <c r="W1891" i="8" s="1"/>
  <c r="U1891" i="8" s="1"/>
  <c r="T1891" i="8" s="1"/>
  <c r="R1895" i="8"/>
  <c r="S1895" i="8"/>
  <c r="V1895" i="8"/>
  <c r="W1895" i="8" s="1"/>
  <c r="U1895" i="8" s="1"/>
  <c r="T1895" i="8" s="1"/>
  <c r="R1899" i="8"/>
  <c r="S1899" i="8"/>
  <c r="V1899" i="8"/>
  <c r="W1899" i="8" s="1"/>
  <c r="U1899" i="8" s="1"/>
  <c r="T1899" i="8" s="1"/>
  <c r="R1903" i="8"/>
  <c r="S1903" i="8"/>
  <c r="V1903" i="8"/>
  <c r="W1903" i="8" s="1"/>
  <c r="U1903" i="8" s="1"/>
  <c r="T1903" i="8" s="1"/>
  <c r="R1907" i="8"/>
  <c r="S1907" i="8"/>
  <c r="V1907" i="8"/>
  <c r="W1907" i="8" s="1"/>
  <c r="U1907" i="8" s="1"/>
  <c r="T1907" i="8" s="1"/>
  <c r="S1911" i="8"/>
  <c r="R1911" i="8"/>
  <c r="V1911" i="8"/>
  <c r="W1911" i="8" s="1"/>
  <c r="U1911" i="8" s="1"/>
  <c r="T1911" i="8" s="1"/>
  <c r="S1915" i="8"/>
  <c r="R1915" i="8"/>
  <c r="V1915" i="8"/>
  <c r="W1915" i="8" s="1"/>
  <c r="U1915" i="8" s="1"/>
  <c r="T1915" i="8" s="1"/>
  <c r="S1919" i="8"/>
  <c r="R1919" i="8"/>
  <c r="V1919" i="8"/>
  <c r="W1919" i="8" s="1"/>
  <c r="U1919" i="8" s="1"/>
  <c r="T1919" i="8" s="1"/>
  <c r="S1923" i="8"/>
  <c r="R1923" i="8"/>
  <c r="V1923" i="8"/>
  <c r="W1923" i="8" s="1"/>
  <c r="U1923" i="8" s="1"/>
  <c r="T1923" i="8" s="1"/>
  <c r="S1927" i="8"/>
  <c r="R1927" i="8"/>
  <c r="V1927" i="8"/>
  <c r="W1927" i="8" s="1"/>
  <c r="U1927" i="8" s="1"/>
  <c r="T1927" i="8" s="1"/>
  <c r="S1931" i="8"/>
  <c r="R1931" i="8"/>
  <c r="V1931" i="8"/>
  <c r="W1931" i="8" s="1"/>
  <c r="U1931" i="8" s="1"/>
  <c r="T1931" i="8" s="1"/>
  <c r="S1935" i="8"/>
  <c r="R1935" i="8"/>
  <c r="V1935" i="8"/>
  <c r="W1935" i="8" s="1"/>
  <c r="U1935" i="8" s="1"/>
  <c r="T1935" i="8" s="1"/>
  <c r="S1939" i="8"/>
  <c r="R1939" i="8"/>
  <c r="V1939" i="8"/>
  <c r="W1939" i="8" s="1"/>
  <c r="U1939" i="8" s="1"/>
  <c r="T1939" i="8" s="1"/>
  <c r="S1943" i="8"/>
  <c r="R1943" i="8"/>
  <c r="V1943" i="8"/>
  <c r="W1943" i="8" s="1"/>
  <c r="U1943" i="8" s="1"/>
  <c r="T1943" i="8" s="1"/>
  <c r="S1947" i="8"/>
  <c r="R1947" i="8"/>
  <c r="V1947" i="8"/>
  <c r="W1947" i="8" s="1"/>
  <c r="U1947" i="8" s="1"/>
  <c r="T1947" i="8" s="1"/>
  <c r="S1951" i="8"/>
  <c r="R1951" i="8"/>
  <c r="V1951" i="8"/>
  <c r="W1951" i="8" s="1"/>
  <c r="U1951" i="8" s="1"/>
  <c r="T1951" i="8" s="1"/>
  <c r="S1955" i="8"/>
  <c r="R1955" i="8"/>
  <c r="V1955" i="8"/>
  <c r="W1955" i="8" s="1"/>
  <c r="U1955" i="8" s="1"/>
  <c r="T1955" i="8" s="1"/>
  <c r="S1959" i="8"/>
  <c r="R1959" i="8"/>
  <c r="V1959" i="8"/>
  <c r="W1959" i="8" s="1"/>
  <c r="U1959" i="8" s="1"/>
  <c r="T1959" i="8" s="1"/>
  <c r="S1963" i="8"/>
  <c r="R1963" i="8"/>
  <c r="V1963" i="8"/>
  <c r="W1963" i="8" s="1"/>
  <c r="U1963" i="8" s="1"/>
  <c r="T1963" i="8" s="1"/>
  <c r="S1967" i="8"/>
  <c r="R1967" i="8"/>
  <c r="V1967" i="8"/>
  <c r="W1967" i="8" s="1"/>
  <c r="U1967" i="8" s="1"/>
  <c r="T1967" i="8" s="1"/>
  <c r="S1971" i="8"/>
  <c r="R1971" i="8"/>
  <c r="V1971" i="8"/>
  <c r="W1971" i="8" s="1"/>
  <c r="U1971" i="8" s="1"/>
  <c r="T1971" i="8" s="1"/>
  <c r="S1975" i="8"/>
  <c r="R1975" i="8"/>
  <c r="V1975" i="8"/>
  <c r="W1975" i="8" s="1"/>
  <c r="U1975" i="8" s="1"/>
  <c r="T1975" i="8" s="1"/>
  <c r="S1979" i="8"/>
  <c r="R1979" i="8"/>
  <c r="V1979" i="8"/>
  <c r="W1979" i="8" s="1"/>
  <c r="U1979" i="8" s="1"/>
  <c r="T1979" i="8" s="1"/>
  <c r="S1983" i="8"/>
  <c r="R1983" i="8"/>
  <c r="V1983" i="8"/>
  <c r="W1983" i="8" s="1"/>
  <c r="U1983" i="8" s="1"/>
  <c r="T1983" i="8" s="1"/>
  <c r="S1987" i="8"/>
  <c r="R1987" i="8"/>
  <c r="V1987" i="8"/>
  <c r="W1987" i="8" s="1"/>
  <c r="U1987" i="8" s="1"/>
  <c r="T1987" i="8" s="1"/>
  <c r="S1991" i="8"/>
  <c r="R1991" i="8"/>
  <c r="V1991" i="8"/>
  <c r="W1991" i="8" s="1"/>
  <c r="U1991" i="8" s="1"/>
  <c r="T1991" i="8" s="1"/>
  <c r="S1995" i="8"/>
  <c r="R1995" i="8"/>
  <c r="V1995" i="8"/>
  <c r="W1995" i="8" s="1"/>
  <c r="U1995" i="8" s="1"/>
  <c r="T1995" i="8" s="1"/>
  <c r="S1999" i="8"/>
  <c r="R1999" i="8"/>
  <c r="V1999" i="8"/>
  <c r="W1999" i="8" s="1"/>
  <c r="U1999" i="8" s="1"/>
  <c r="T1999" i="8" s="1"/>
  <c r="S2003" i="8"/>
  <c r="R2003" i="8"/>
  <c r="V2003" i="8"/>
  <c r="W2003" i="8" s="1"/>
  <c r="U2003" i="8" s="1"/>
  <c r="T2003" i="8" s="1"/>
  <c r="S2007" i="8"/>
  <c r="R2007" i="8"/>
  <c r="V2007" i="8"/>
  <c r="W2007" i="8" s="1"/>
  <c r="U2007" i="8" s="1"/>
  <c r="T2007" i="8" s="1"/>
  <c r="S2011" i="8"/>
  <c r="R2011" i="8"/>
  <c r="V2011" i="8"/>
  <c r="W2011" i="8" s="1"/>
  <c r="U2011" i="8" s="1"/>
  <c r="T2011" i="8" s="1"/>
  <c r="S2015" i="8"/>
  <c r="R2015" i="8"/>
  <c r="V2015" i="8"/>
  <c r="W2015" i="8" s="1"/>
  <c r="U2015" i="8" s="1"/>
  <c r="T2015" i="8" s="1"/>
  <c r="S2019" i="8"/>
  <c r="R2019" i="8"/>
  <c r="V2019" i="8"/>
  <c r="W2019" i="8" s="1"/>
  <c r="U2019" i="8" s="1"/>
  <c r="T2019" i="8" s="1"/>
  <c r="S2023" i="8"/>
  <c r="R2023" i="8"/>
  <c r="V2023" i="8"/>
  <c r="W2023" i="8" s="1"/>
  <c r="U2023" i="8" s="1"/>
  <c r="T2023" i="8" s="1"/>
  <c r="S2027" i="8"/>
  <c r="R2027" i="8"/>
  <c r="V2027" i="8"/>
  <c r="W2027" i="8" s="1"/>
  <c r="U2027" i="8" s="1"/>
  <c r="T2027" i="8" s="1"/>
  <c r="S2031" i="8"/>
  <c r="R2031" i="8"/>
  <c r="V2031" i="8"/>
  <c r="W2031" i="8" s="1"/>
  <c r="U2031" i="8" s="1"/>
  <c r="T2031" i="8" s="1"/>
  <c r="S2035" i="8"/>
  <c r="R2035" i="8"/>
  <c r="V2035" i="8"/>
  <c r="W2035" i="8" s="1"/>
  <c r="U2035" i="8" s="1"/>
  <c r="T2035" i="8" s="1"/>
  <c r="S2039" i="8"/>
  <c r="R2039" i="8"/>
  <c r="V2039" i="8"/>
  <c r="W2039" i="8" s="1"/>
  <c r="U2039" i="8" s="1"/>
  <c r="T2039" i="8" s="1"/>
  <c r="S2043" i="8"/>
  <c r="R2043" i="8"/>
  <c r="V2043" i="8"/>
  <c r="W2043" i="8" s="1"/>
  <c r="U2043" i="8" s="1"/>
  <c r="T2043" i="8" s="1"/>
  <c r="S2047" i="8"/>
  <c r="R2047" i="8"/>
  <c r="V2047" i="8"/>
  <c r="W2047" i="8" s="1"/>
  <c r="U2047" i="8" s="1"/>
  <c r="T2047" i="8" s="1"/>
  <c r="S2051" i="8"/>
  <c r="R2051" i="8"/>
  <c r="V2051" i="8"/>
  <c r="W2051" i="8" s="1"/>
  <c r="U2051" i="8" s="1"/>
  <c r="T2051" i="8" s="1"/>
  <c r="S2055" i="8"/>
  <c r="R2055" i="8"/>
  <c r="V2055" i="8"/>
  <c r="W2055" i="8" s="1"/>
  <c r="U2055" i="8" s="1"/>
  <c r="T2055" i="8" s="1"/>
  <c r="S2059" i="8"/>
  <c r="R2059" i="8"/>
  <c r="V2059" i="8"/>
  <c r="W2059" i="8" s="1"/>
  <c r="U2059" i="8" s="1"/>
  <c r="T2059" i="8" s="1"/>
  <c r="S2063" i="8"/>
  <c r="R2063" i="8"/>
  <c r="V2063" i="8"/>
  <c r="W2063" i="8" s="1"/>
  <c r="U2063" i="8" s="1"/>
  <c r="T2063" i="8" s="1"/>
  <c r="S2067" i="8"/>
  <c r="R2067" i="8"/>
  <c r="V2067" i="8"/>
  <c r="W2067" i="8" s="1"/>
  <c r="U2067" i="8" s="1"/>
  <c r="T2067" i="8" s="1"/>
  <c r="S2071" i="8"/>
  <c r="R2071" i="8"/>
  <c r="V2071" i="8"/>
  <c r="W2071" i="8" s="1"/>
  <c r="U2071" i="8" s="1"/>
  <c r="T2071" i="8" s="1"/>
  <c r="S2075" i="8"/>
  <c r="R2075" i="8"/>
  <c r="V2075" i="8"/>
  <c r="W2075" i="8" s="1"/>
  <c r="U2075" i="8" s="1"/>
  <c r="T2075" i="8" s="1"/>
  <c r="S2079" i="8"/>
  <c r="R2079" i="8"/>
  <c r="V2079" i="8"/>
  <c r="W2079" i="8" s="1"/>
  <c r="U2079" i="8" s="1"/>
  <c r="T2079" i="8" s="1"/>
  <c r="S2083" i="8"/>
  <c r="R2083" i="8"/>
  <c r="V2083" i="8"/>
  <c r="W2083" i="8" s="1"/>
  <c r="U2083" i="8" s="1"/>
  <c r="T2083" i="8" s="1"/>
  <c r="S2087" i="8"/>
  <c r="R2087" i="8"/>
  <c r="V2087" i="8"/>
  <c r="W2087" i="8" s="1"/>
  <c r="U2087" i="8" s="1"/>
  <c r="T2087" i="8" s="1"/>
  <c r="S2091" i="8"/>
  <c r="R2091" i="8"/>
  <c r="V2091" i="8"/>
  <c r="W2091" i="8" s="1"/>
  <c r="U2091" i="8" s="1"/>
  <c r="T2091" i="8" s="1"/>
  <c r="S2095" i="8"/>
  <c r="R2095" i="8"/>
  <c r="V2095" i="8"/>
  <c r="W2095" i="8" s="1"/>
  <c r="U2095" i="8" s="1"/>
  <c r="T2095" i="8" s="1"/>
  <c r="S2099" i="8"/>
  <c r="R2099" i="8"/>
  <c r="V2099" i="8"/>
  <c r="W2099" i="8" s="1"/>
  <c r="U2099" i="8" s="1"/>
  <c r="T2099" i="8" s="1"/>
  <c r="S2103" i="8"/>
  <c r="R2103" i="8"/>
  <c r="V2103" i="8"/>
  <c r="W2103" i="8" s="1"/>
  <c r="U2103" i="8" s="1"/>
  <c r="T2103" i="8" s="1"/>
  <c r="S2107" i="8"/>
  <c r="R2107" i="8"/>
  <c r="V2107" i="8"/>
  <c r="W2107" i="8" s="1"/>
  <c r="U2107" i="8" s="1"/>
  <c r="T2107" i="8" s="1"/>
  <c r="S2111" i="8"/>
  <c r="R2111" i="8"/>
  <c r="V2111" i="8"/>
  <c r="W2111" i="8" s="1"/>
  <c r="U2111" i="8" s="1"/>
  <c r="T2111" i="8" s="1"/>
  <c r="S2115" i="8"/>
  <c r="R2115" i="8"/>
  <c r="V2115" i="8"/>
  <c r="W2115" i="8" s="1"/>
  <c r="U2115" i="8" s="1"/>
  <c r="T2115" i="8" s="1"/>
  <c r="S2119" i="8"/>
  <c r="R2119" i="8"/>
  <c r="V2119" i="8"/>
  <c r="W2119" i="8" s="1"/>
  <c r="U2119" i="8" s="1"/>
  <c r="T2119" i="8" s="1"/>
  <c r="S2123" i="8"/>
  <c r="R2123" i="8"/>
  <c r="V2123" i="8"/>
  <c r="W2123" i="8" s="1"/>
  <c r="U2123" i="8" s="1"/>
  <c r="T2123" i="8" s="1"/>
  <c r="S2127" i="8"/>
  <c r="R2127" i="8"/>
  <c r="V2127" i="8"/>
  <c r="W2127" i="8" s="1"/>
  <c r="U2127" i="8" s="1"/>
  <c r="T2127" i="8" s="1"/>
  <c r="S2131" i="8"/>
  <c r="R2131" i="8"/>
  <c r="V2131" i="8"/>
  <c r="W2131" i="8" s="1"/>
  <c r="U2131" i="8" s="1"/>
  <c r="T2131" i="8" s="1"/>
  <c r="S2135" i="8"/>
  <c r="R2135" i="8"/>
  <c r="V2135" i="8"/>
  <c r="W2135" i="8" s="1"/>
  <c r="U2135" i="8" s="1"/>
  <c r="T2135" i="8" s="1"/>
  <c r="S2139" i="8"/>
  <c r="R2139" i="8"/>
  <c r="V2139" i="8"/>
  <c r="W2139" i="8" s="1"/>
  <c r="U2139" i="8" s="1"/>
  <c r="T2139" i="8" s="1"/>
  <c r="S2143" i="8"/>
  <c r="R2143" i="8"/>
  <c r="V2143" i="8"/>
  <c r="W2143" i="8" s="1"/>
  <c r="U2143" i="8" s="1"/>
  <c r="T2143" i="8" s="1"/>
  <c r="S2147" i="8"/>
  <c r="R2147" i="8"/>
  <c r="V2147" i="8"/>
  <c r="W2147" i="8" s="1"/>
  <c r="U2147" i="8" s="1"/>
  <c r="T2147" i="8" s="1"/>
  <c r="S2151" i="8"/>
  <c r="R2151" i="8"/>
  <c r="V2151" i="8"/>
  <c r="W2151" i="8" s="1"/>
  <c r="U2151" i="8" s="1"/>
  <c r="T2151" i="8" s="1"/>
  <c r="S2155" i="8"/>
  <c r="R2155" i="8"/>
  <c r="V2155" i="8"/>
  <c r="W2155" i="8" s="1"/>
  <c r="U2155" i="8" s="1"/>
  <c r="T2155" i="8" s="1"/>
  <c r="S2159" i="8"/>
  <c r="R2159" i="8"/>
  <c r="V2159" i="8"/>
  <c r="W2159" i="8" s="1"/>
  <c r="U2159" i="8" s="1"/>
  <c r="T2159" i="8" s="1"/>
  <c r="S2163" i="8"/>
  <c r="R2163" i="8"/>
  <c r="V2163" i="8"/>
  <c r="W2163" i="8" s="1"/>
  <c r="U2163" i="8" s="1"/>
  <c r="T2163" i="8" s="1"/>
  <c r="S2167" i="8"/>
  <c r="R2167" i="8"/>
  <c r="V2167" i="8"/>
  <c r="W2167" i="8" s="1"/>
  <c r="U2167" i="8" s="1"/>
  <c r="T2167" i="8" s="1"/>
  <c r="S2171" i="8"/>
  <c r="R2171" i="8"/>
  <c r="V2171" i="8"/>
  <c r="W2171" i="8" s="1"/>
  <c r="U2171" i="8" s="1"/>
  <c r="T2171" i="8" s="1"/>
  <c r="S2175" i="8"/>
  <c r="R2175" i="8"/>
  <c r="V2175" i="8"/>
  <c r="W2175" i="8" s="1"/>
  <c r="U2175" i="8" s="1"/>
  <c r="T2175" i="8" s="1"/>
  <c r="S2179" i="8"/>
  <c r="R2179" i="8"/>
  <c r="V2179" i="8"/>
  <c r="W2179" i="8" s="1"/>
  <c r="U2179" i="8" s="1"/>
  <c r="T2179" i="8" s="1"/>
  <c r="S2183" i="8"/>
  <c r="R2183" i="8"/>
  <c r="V2183" i="8"/>
  <c r="W2183" i="8" s="1"/>
  <c r="U2183" i="8" s="1"/>
  <c r="T2183" i="8" s="1"/>
  <c r="S2187" i="8"/>
  <c r="R2187" i="8"/>
  <c r="V2187" i="8"/>
  <c r="W2187" i="8" s="1"/>
  <c r="U2187" i="8" s="1"/>
  <c r="T2187" i="8" s="1"/>
  <c r="S2191" i="8"/>
  <c r="R2191" i="8"/>
  <c r="V2191" i="8"/>
  <c r="W2191" i="8" s="1"/>
  <c r="U2191" i="8" s="1"/>
  <c r="T2191" i="8" s="1"/>
  <c r="S2195" i="8"/>
  <c r="R2195" i="8"/>
  <c r="V2195" i="8"/>
  <c r="W2195" i="8" s="1"/>
  <c r="U2195" i="8" s="1"/>
  <c r="T2195" i="8" s="1"/>
  <c r="S2199" i="8"/>
  <c r="R2199" i="8"/>
  <c r="V2199" i="8"/>
  <c r="W2199" i="8" s="1"/>
  <c r="U2199" i="8" s="1"/>
  <c r="T2199" i="8" s="1"/>
  <c r="S2203" i="8"/>
  <c r="R2203" i="8"/>
  <c r="V2203" i="8"/>
  <c r="W2203" i="8" s="1"/>
  <c r="U2203" i="8" s="1"/>
  <c r="T2203" i="8" s="1"/>
  <c r="S2207" i="8"/>
  <c r="R2207" i="8"/>
  <c r="V2207" i="8"/>
  <c r="W2207" i="8" s="1"/>
  <c r="U2207" i="8" s="1"/>
  <c r="T2207" i="8" s="1"/>
  <c r="S2211" i="8"/>
  <c r="R2211" i="8"/>
  <c r="V2211" i="8"/>
  <c r="W2211" i="8" s="1"/>
  <c r="U2211" i="8" s="1"/>
  <c r="T2211" i="8" s="1"/>
  <c r="S2215" i="8"/>
  <c r="R2215" i="8"/>
  <c r="V2215" i="8"/>
  <c r="W2215" i="8" s="1"/>
  <c r="U2215" i="8" s="1"/>
  <c r="T2215" i="8" s="1"/>
  <c r="S2219" i="8"/>
  <c r="R2219" i="8"/>
  <c r="V2219" i="8"/>
  <c r="W2219" i="8" s="1"/>
  <c r="U2219" i="8" s="1"/>
  <c r="T2219" i="8" s="1"/>
  <c r="S2223" i="8"/>
  <c r="R2223" i="8"/>
  <c r="V2223" i="8"/>
  <c r="W2223" i="8" s="1"/>
  <c r="U2223" i="8" s="1"/>
  <c r="T2223" i="8" s="1"/>
  <c r="S2227" i="8"/>
  <c r="R2227" i="8"/>
  <c r="V2227" i="8"/>
  <c r="W2227" i="8" s="1"/>
  <c r="U2227" i="8" s="1"/>
  <c r="T2227" i="8" s="1"/>
  <c r="S2231" i="8"/>
  <c r="R2231" i="8"/>
  <c r="V2231" i="8"/>
  <c r="W2231" i="8" s="1"/>
  <c r="U2231" i="8" s="1"/>
  <c r="T2231" i="8" s="1"/>
  <c r="S2235" i="8"/>
  <c r="R2235" i="8"/>
  <c r="V2235" i="8"/>
  <c r="W2235" i="8" s="1"/>
  <c r="U2235" i="8" s="1"/>
  <c r="T2235" i="8" s="1"/>
  <c r="S2239" i="8"/>
  <c r="R2239" i="8"/>
  <c r="V2239" i="8"/>
  <c r="W2239" i="8" s="1"/>
  <c r="U2239" i="8" s="1"/>
  <c r="T2239" i="8" s="1"/>
  <c r="S2243" i="8"/>
  <c r="R2243" i="8"/>
  <c r="V2243" i="8"/>
  <c r="W2243" i="8" s="1"/>
  <c r="U2243" i="8" s="1"/>
  <c r="T2243" i="8" s="1"/>
  <c r="S2247" i="8"/>
  <c r="R2247" i="8"/>
  <c r="V2247" i="8"/>
  <c r="W2247" i="8" s="1"/>
  <c r="U2247" i="8" s="1"/>
  <c r="T2247" i="8" s="1"/>
  <c r="S2251" i="8"/>
  <c r="R2251" i="8"/>
  <c r="V2251" i="8"/>
  <c r="W2251" i="8" s="1"/>
  <c r="U2251" i="8" s="1"/>
  <c r="T2251" i="8" s="1"/>
  <c r="S2255" i="8"/>
  <c r="R2255" i="8"/>
  <c r="V2255" i="8"/>
  <c r="W2255" i="8" s="1"/>
  <c r="U2255" i="8" s="1"/>
  <c r="T2255" i="8" s="1"/>
  <c r="S2259" i="8"/>
  <c r="R2259" i="8"/>
  <c r="V2259" i="8"/>
  <c r="W2259" i="8" s="1"/>
  <c r="U2259" i="8" s="1"/>
  <c r="T2259" i="8" s="1"/>
  <c r="S2263" i="8"/>
  <c r="R2263" i="8"/>
  <c r="V2263" i="8"/>
  <c r="W2263" i="8" s="1"/>
  <c r="U2263" i="8" s="1"/>
  <c r="T2263" i="8" s="1"/>
  <c r="S2267" i="8"/>
  <c r="R2267" i="8"/>
  <c r="V2267" i="8"/>
  <c r="W2267" i="8" s="1"/>
  <c r="U2267" i="8" s="1"/>
  <c r="T2267" i="8" s="1"/>
  <c r="S2271" i="8"/>
  <c r="R2271" i="8"/>
  <c r="V2271" i="8"/>
  <c r="W2271" i="8" s="1"/>
  <c r="U2271" i="8" s="1"/>
  <c r="T2271" i="8" s="1"/>
  <c r="S2275" i="8"/>
  <c r="R2275" i="8"/>
  <c r="V2275" i="8"/>
  <c r="W2275" i="8" s="1"/>
  <c r="U2275" i="8" s="1"/>
  <c r="T2275" i="8" s="1"/>
  <c r="S2279" i="8"/>
  <c r="R2279" i="8"/>
  <c r="V2279" i="8"/>
  <c r="W2279" i="8" s="1"/>
  <c r="U2279" i="8" s="1"/>
  <c r="T2279" i="8" s="1"/>
  <c r="S2283" i="8"/>
  <c r="R2283" i="8"/>
  <c r="V2283" i="8"/>
  <c r="W2283" i="8" s="1"/>
  <c r="U2283" i="8" s="1"/>
  <c r="T2283" i="8" s="1"/>
  <c r="S2287" i="8"/>
  <c r="R2287" i="8"/>
  <c r="V2287" i="8"/>
  <c r="W2287" i="8" s="1"/>
  <c r="U2287" i="8" s="1"/>
  <c r="T2287" i="8" s="1"/>
  <c r="S2291" i="8"/>
  <c r="R2291" i="8"/>
  <c r="V2291" i="8"/>
  <c r="W2291" i="8" s="1"/>
  <c r="U2291" i="8" s="1"/>
  <c r="T2291" i="8" s="1"/>
  <c r="S2295" i="8"/>
  <c r="R2295" i="8"/>
  <c r="V2295" i="8"/>
  <c r="W2295" i="8" s="1"/>
  <c r="U2295" i="8" s="1"/>
  <c r="T2295" i="8" s="1"/>
  <c r="S2299" i="8"/>
  <c r="R2299" i="8"/>
  <c r="V2299" i="8"/>
  <c r="W2299" i="8" s="1"/>
  <c r="U2299" i="8" s="1"/>
  <c r="T2299" i="8" s="1"/>
  <c r="S2303" i="8"/>
  <c r="R2303" i="8"/>
  <c r="V2303" i="8"/>
  <c r="W2303" i="8" s="1"/>
  <c r="U2303" i="8" s="1"/>
  <c r="T2303" i="8" s="1"/>
  <c r="S2307" i="8"/>
  <c r="R2307" i="8"/>
  <c r="V2307" i="8"/>
  <c r="W2307" i="8" s="1"/>
  <c r="U2307" i="8" s="1"/>
  <c r="T2307" i="8" s="1"/>
  <c r="S2311" i="8"/>
  <c r="R2311" i="8"/>
  <c r="V2311" i="8"/>
  <c r="W2311" i="8" s="1"/>
  <c r="U2311" i="8" s="1"/>
  <c r="T2311" i="8" s="1"/>
  <c r="S2315" i="8"/>
  <c r="R2315" i="8"/>
  <c r="V2315" i="8"/>
  <c r="W2315" i="8" s="1"/>
  <c r="U2315" i="8" s="1"/>
  <c r="T2315" i="8" s="1"/>
  <c r="S2319" i="8"/>
  <c r="R2319" i="8"/>
  <c r="V2319" i="8"/>
  <c r="W2319" i="8" s="1"/>
  <c r="U2319" i="8" s="1"/>
  <c r="T2319" i="8" s="1"/>
  <c r="S2323" i="8"/>
  <c r="R2323" i="8"/>
  <c r="V2323" i="8"/>
  <c r="W2323" i="8" s="1"/>
  <c r="U2323" i="8" s="1"/>
  <c r="T2323" i="8" s="1"/>
  <c r="S2327" i="8"/>
  <c r="R2327" i="8"/>
  <c r="V2327" i="8"/>
  <c r="W2327" i="8" s="1"/>
  <c r="U2327" i="8" s="1"/>
  <c r="T2327" i="8" s="1"/>
  <c r="S2331" i="8"/>
  <c r="R2331" i="8"/>
  <c r="V2331" i="8"/>
  <c r="W2331" i="8" s="1"/>
  <c r="U2331" i="8" s="1"/>
  <c r="T2331" i="8" s="1"/>
  <c r="S2335" i="8"/>
  <c r="R2335" i="8"/>
  <c r="V2335" i="8"/>
  <c r="W2335" i="8" s="1"/>
  <c r="U2335" i="8" s="1"/>
  <c r="T2335" i="8" s="1"/>
  <c r="S2339" i="8"/>
  <c r="R2339" i="8"/>
  <c r="V2339" i="8"/>
  <c r="W2339" i="8" s="1"/>
  <c r="U2339" i="8" s="1"/>
  <c r="T2339" i="8" s="1"/>
  <c r="S2343" i="8"/>
  <c r="R2343" i="8"/>
  <c r="V2343" i="8"/>
  <c r="W2343" i="8" s="1"/>
  <c r="U2343" i="8" s="1"/>
  <c r="T2343" i="8" s="1"/>
  <c r="S2347" i="8"/>
  <c r="R2347" i="8"/>
  <c r="V2347" i="8"/>
  <c r="W2347" i="8" s="1"/>
  <c r="U2347" i="8" s="1"/>
  <c r="T2347" i="8" s="1"/>
  <c r="S2351" i="8"/>
  <c r="R2351" i="8"/>
  <c r="V2351" i="8"/>
  <c r="W2351" i="8" s="1"/>
  <c r="U2351" i="8" s="1"/>
  <c r="T2351" i="8" s="1"/>
  <c r="S2355" i="8"/>
  <c r="R2355" i="8"/>
  <c r="V2355" i="8"/>
  <c r="W2355" i="8" s="1"/>
  <c r="U2355" i="8" s="1"/>
  <c r="T2355" i="8" s="1"/>
  <c r="S2359" i="8"/>
  <c r="R2359" i="8"/>
  <c r="V2359" i="8"/>
  <c r="W2359" i="8" s="1"/>
  <c r="U2359" i="8" s="1"/>
  <c r="T2359" i="8" s="1"/>
  <c r="S2363" i="8"/>
  <c r="R2363" i="8"/>
  <c r="V2363" i="8"/>
  <c r="W2363" i="8" s="1"/>
  <c r="U2363" i="8" s="1"/>
  <c r="T2363" i="8" s="1"/>
  <c r="S2367" i="8"/>
  <c r="R2367" i="8"/>
  <c r="V2367" i="8"/>
  <c r="W2367" i="8" s="1"/>
  <c r="U2367" i="8" s="1"/>
  <c r="T2367" i="8" s="1"/>
  <c r="S2371" i="8"/>
  <c r="R2371" i="8"/>
  <c r="V2371" i="8"/>
  <c r="W2371" i="8" s="1"/>
  <c r="U2371" i="8" s="1"/>
  <c r="T2371" i="8" s="1"/>
  <c r="S2375" i="8"/>
  <c r="R2375" i="8"/>
  <c r="V2375" i="8"/>
  <c r="W2375" i="8" s="1"/>
  <c r="U2375" i="8" s="1"/>
  <c r="T2375" i="8" s="1"/>
  <c r="S2379" i="8"/>
  <c r="R2379" i="8"/>
  <c r="V2379" i="8"/>
  <c r="W2379" i="8" s="1"/>
  <c r="U2379" i="8" s="1"/>
  <c r="T2379" i="8" s="1"/>
  <c r="S2383" i="8"/>
  <c r="R2383" i="8"/>
  <c r="V2383" i="8"/>
  <c r="W2383" i="8" s="1"/>
  <c r="U2383" i="8" s="1"/>
  <c r="T2383" i="8" s="1"/>
  <c r="S2387" i="8"/>
  <c r="R2387" i="8"/>
  <c r="V2387" i="8"/>
  <c r="W2387" i="8" s="1"/>
  <c r="U2387" i="8" s="1"/>
  <c r="T2387" i="8" s="1"/>
  <c r="S2391" i="8"/>
  <c r="R2391" i="8"/>
  <c r="V2391" i="8"/>
  <c r="W2391" i="8" s="1"/>
  <c r="U2391" i="8" s="1"/>
  <c r="T2391" i="8" s="1"/>
  <c r="S2395" i="8"/>
  <c r="R2395" i="8"/>
  <c r="V2395" i="8"/>
  <c r="W2395" i="8" s="1"/>
  <c r="U2395" i="8" s="1"/>
  <c r="T2395" i="8" s="1"/>
  <c r="S2399" i="8"/>
  <c r="R2399" i="8"/>
  <c r="V2399" i="8"/>
  <c r="W2399" i="8" s="1"/>
  <c r="U2399" i="8" s="1"/>
  <c r="T2399" i="8" s="1"/>
  <c r="S2403" i="8"/>
  <c r="R2403" i="8"/>
  <c r="V2403" i="8"/>
  <c r="W2403" i="8" s="1"/>
  <c r="U2403" i="8" s="1"/>
  <c r="T2403" i="8" s="1"/>
  <c r="S2407" i="8"/>
  <c r="R2407" i="8"/>
  <c r="V2407" i="8"/>
  <c r="W2407" i="8" s="1"/>
  <c r="U2407" i="8" s="1"/>
  <c r="T2407" i="8" s="1"/>
  <c r="S2411" i="8"/>
  <c r="R2411" i="8"/>
  <c r="V2411" i="8"/>
  <c r="W2411" i="8" s="1"/>
  <c r="U2411" i="8" s="1"/>
  <c r="T2411" i="8" s="1"/>
  <c r="S2415" i="8"/>
  <c r="R2415" i="8"/>
  <c r="V2415" i="8"/>
  <c r="W2415" i="8" s="1"/>
  <c r="U2415" i="8" s="1"/>
  <c r="T2415" i="8" s="1"/>
  <c r="S2419" i="8"/>
  <c r="R2419" i="8"/>
  <c r="V2419" i="8"/>
  <c r="W2419" i="8" s="1"/>
  <c r="U2419" i="8" s="1"/>
  <c r="T2419" i="8" s="1"/>
  <c r="S2423" i="8"/>
  <c r="R2423" i="8"/>
  <c r="V2423" i="8"/>
  <c r="W2423" i="8" s="1"/>
  <c r="U2423" i="8" s="1"/>
  <c r="T2423" i="8" s="1"/>
  <c r="S2427" i="8"/>
  <c r="R2427" i="8"/>
  <c r="V2427" i="8"/>
  <c r="W2427" i="8" s="1"/>
  <c r="U2427" i="8" s="1"/>
  <c r="T2427" i="8" s="1"/>
  <c r="S2431" i="8"/>
  <c r="R2431" i="8"/>
  <c r="V2431" i="8"/>
  <c r="W2431" i="8" s="1"/>
  <c r="U2431" i="8" s="1"/>
  <c r="T2431" i="8" s="1"/>
  <c r="S2435" i="8"/>
  <c r="R2435" i="8"/>
  <c r="V2435" i="8"/>
  <c r="W2435" i="8" s="1"/>
  <c r="U2435" i="8" s="1"/>
  <c r="T2435" i="8" s="1"/>
  <c r="S2439" i="8"/>
  <c r="R2439" i="8"/>
  <c r="V2439" i="8"/>
  <c r="W2439" i="8" s="1"/>
  <c r="U2439" i="8" s="1"/>
  <c r="T2439" i="8" s="1"/>
  <c r="S2443" i="8"/>
  <c r="R2443" i="8"/>
  <c r="V2443" i="8"/>
  <c r="W2443" i="8" s="1"/>
  <c r="U2443" i="8" s="1"/>
  <c r="T2443" i="8" s="1"/>
  <c r="S2447" i="8"/>
  <c r="R2447" i="8"/>
  <c r="V2447" i="8"/>
  <c r="W2447" i="8" s="1"/>
  <c r="U2447" i="8" s="1"/>
  <c r="T2447" i="8" s="1"/>
  <c r="S2451" i="8"/>
  <c r="R2451" i="8"/>
  <c r="V2451" i="8"/>
  <c r="W2451" i="8" s="1"/>
  <c r="U2451" i="8" s="1"/>
  <c r="T2451" i="8" s="1"/>
  <c r="S2455" i="8"/>
  <c r="R2455" i="8"/>
  <c r="V2455" i="8"/>
  <c r="W2455" i="8" s="1"/>
  <c r="U2455" i="8" s="1"/>
  <c r="T2455" i="8" s="1"/>
  <c r="S2459" i="8"/>
  <c r="R2459" i="8"/>
  <c r="V2459" i="8"/>
  <c r="W2459" i="8" s="1"/>
  <c r="U2459" i="8" s="1"/>
  <c r="T2459" i="8" s="1"/>
  <c r="S2463" i="8"/>
  <c r="R2463" i="8"/>
  <c r="V2463" i="8"/>
  <c r="W2463" i="8" s="1"/>
  <c r="U2463" i="8" s="1"/>
  <c r="T2463" i="8" s="1"/>
  <c r="S2467" i="8"/>
  <c r="R2467" i="8"/>
  <c r="V2467" i="8"/>
  <c r="W2467" i="8" s="1"/>
  <c r="U2467" i="8" s="1"/>
  <c r="T2467" i="8" s="1"/>
  <c r="S2471" i="8"/>
  <c r="R2471" i="8"/>
  <c r="V2471" i="8"/>
  <c r="W2471" i="8" s="1"/>
  <c r="U2471" i="8" s="1"/>
  <c r="T2471" i="8" s="1"/>
  <c r="S2475" i="8"/>
  <c r="R2475" i="8"/>
  <c r="V2475" i="8"/>
  <c r="W2475" i="8" s="1"/>
  <c r="U2475" i="8" s="1"/>
  <c r="T2475" i="8" s="1"/>
  <c r="S2479" i="8"/>
  <c r="R2479" i="8"/>
  <c r="V2479" i="8"/>
  <c r="W2479" i="8" s="1"/>
  <c r="U2479" i="8" s="1"/>
  <c r="T2479" i="8" s="1"/>
  <c r="S2483" i="8"/>
  <c r="R2483" i="8"/>
  <c r="V2483" i="8"/>
  <c r="W2483" i="8" s="1"/>
  <c r="U2483" i="8" s="1"/>
  <c r="T2483" i="8" s="1"/>
  <c r="S2487" i="8"/>
  <c r="R2487" i="8"/>
  <c r="V2487" i="8"/>
  <c r="W2487" i="8" s="1"/>
  <c r="U2487" i="8" s="1"/>
  <c r="T2487" i="8" s="1"/>
  <c r="S2491" i="8"/>
  <c r="R2491" i="8"/>
  <c r="V2491" i="8"/>
  <c r="W2491" i="8" s="1"/>
  <c r="U2491" i="8" s="1"/>
  <c r="T2491" i="8" s="1"/>
  <c r="S2495" i="8"/>
  <c r="R2495" i="8"/>
  <c r="V2495" i="8"/>
  <c r="W2495" i="8" s="1"/>
  <c r="U2495" i="8" s="1"/>
  <c r="T2495" i="8" s="1"/>
  <c r="S2499" i="8"/>
  <c r="R2499" i="8"/>
  <c r="V2499" i="8"/>
  <c r="W2499" i="8" s="1"/>
  <c r="U2499" i="8" s="1"/>
  <c r="T2499" i="8" s="1"/>
  <c r="S2503" i="8"/>
  <c r="R2503" i="8"/>
  <c r="V2503" i="8"/>
  <c r="W2503" i="8" s="1"/>
  <c r="U2503" i="8" s="1"/>
  <c r="T2503" i="8" s="1"/>
  <c r="S2507" i="8"/>
  <c r="R2507" i="8"/>
  <c r="V2507" i="8"/>
  <c r="W2507" i="8" s="1"/>
  <c r="U2507" i="8" s="1"/>
  <c r="T2507" i="8" s="1"/>
  <c r="S2511" i="8"/>
  <c r="R2511" i="8"/>
  <c r="V2511" i="8"/>
  <c r="W2511" i="8" s="1"/>
  <c r="U2511" i="8" s="1"/>
  <c r="T2511" i="8" s="1"/>
  <c r="S2515" i="8"/>
  <c r="R2515" i="8"/>
  <c r="V2515" i="8"/>
  <c r="W2515" i="8" s="1"/>
  <c r="U2515" i="8" s="1"/>
  <c r="T2515" i="8" s="1"/>
  <c r="S2519" i="8"/>
  <c r="R2519" i="8"/>
  <c r="V2519" i="8"/>
  <c r="W2519" i="8" s="1"/>
  <c r="U2519" i="8" s="1"/>
  <c r="T2519" i="8" s="1"/>
  <c r="S2523" i="8"/>
  <c r="R2523" i="8"/>
  <c r="V2523" i="8"/>
  <c r="W2523" i="8" s="1"/>
  <c r="U2523" i="8" s="1"/>
  <c r="T2523" i="8" s="1"/>
  <c r="S2527" i="8"/>
  <c r="R2527" i="8"/>
  <c r="V2527" i="8"/>
  <c r="W2527" i="8" s="1"/>
  <c r="U2527" i="8" s="1"/>
  <c r="T2527" i="8" s="1"/>
  <c r="S2531" i="8"/>
  <c r="R2531" i="8"/>
  <c r="V2531" i="8"/>
  <c r="W2531" i="8" s="1"/>
  <c r="U2531" i="8" s="1"/>
  <c r="T2531" i="8" s="1"/>
  <c r="S2535" i="8"/>
  <c r="R2535" i="8"/>
  <c r="V2535" i="8"/>
  <c r="W2535" i="8" s="1"/>
  <c r="U2535" i="8" s="1"/>
  <c r="T2535" i="8" s="1"/>
  <c r="S2539" i="8"/>
  <c r="R2539" i="8"/>
  <c r="V2539" i="8"/>
  <c r="W2539" i="8" s="1"/>
  <c r="U2539" i="8" s="1"/>
  <c r="T2539" i="8" s="1"/>
  <c r="S2543" i="8"/>
  <c r="R2543" i="8"/>
  <c r="V2543" i="8"/>
  <c r="W2543" i="8" s="1"/>
  <c r="U2543" i="8" s="1"/>
  <c r="T2543" i="8" s="1"/>
  <c r="S2547" i="8"/>
  <c r="R2547" i="8"/>
  <c r="V2547" i="8"/>
  <c r="W2547" i="8" s="1"/>
  <c r="U2547" i="8" s="1"/>
  <c r="T2547" i="8" s="1"/>
  <c r="S2551" i="8"/>
  <c r="R2551" i="8"/>
  <c r="V2551" i="8"/>
  <c r="W2551" i="8" s="1"/>
  <c r="U2551" i="8" s="1"/>
  <c r="T2551" i="8" s="1"/>
  <c r="S2555" i="8"/>
  <c r="R2555" i="8"/>
  <c r="V2555" i="8"/>
  <c r="W2555" i="8" s="1"/>
  <c r="U2555" i="8" s="1"/>
  <c r="T2555" i="8" s="1"/>
  <c r="S2559" i="8"/>
  <c r="R2559" i="8"/>
  <c r="V2559" i="8"/>
  <c r="W2559" i="8" s="1"/>
  <c r="U2559" i="8" s="1"/>
  <c r="T2559" i="8" s="1"/>
  <c r="S2563" i="8"/>
  <c r="R2563" i="8"/>
  <c r="V2563" i="8"/>
  <c r="W2563" i="8" s="1"/>
  <c r="U2563" i="8" s="1"/>
  <c r="T2563" i="8" s="1"/>
  <c r="S2567" i="8"/>
  <c r="R2567" i="8"/>
  <c r="V2567" i="8"/>
  <c r="W2567" i="8" s="1"/>
  <c r="U2567" i="8" s="1"/>
  <c r="T2567" i="8" s="1"/>
  <c r="S2571" i="8"/>
  <c r="R2571" i="8"/>
  <c r="V2571" i="8"/>
  <c r="W2571" i="8" s="1"/>
  <c r="U2571" i="8" s="1"/>
  <c r="T2571" i="8" s="1"/>
  <c r="S2575" i="8"/>
  <c r="R2575" i="8"/>
  <c r="V2575" i="8"/>
  <c r="W2575" i="8" s="1"/>
  <c r="U2575" i="8" s="1"/>
  <c r="T2575" i="8" s="1"/>
  <c r="S2579" i="8"/>
  <c r="R2579" i="8"/>
  <c r="V2579" i="8"/>
  <c r="W2579" i="8" s="1"/>
  <c r="U2579" i="8" s="1"/>
  <c r="T2579" i="8" s="1"/>
  <c r="S2583" i="8"/>
  <c r="R2583" i="8"/>
  <c r="V2583" i="8"/>
  <c r="W2583" i="8" s="1"/>
  <c r="U2583" i="8" s="1"/>
  <c r="T2583" i="8" s="1"/>
  <c r="S2587" i="8"/>
  <c r="R2587" i="8"/>
  <c r="V2587" i="8"/>
  <c r="W2587" i="8" s="1"/>
  <c r="U2587" i="8" s="1"/>
  <c r="T2587" i="8" s="1"/>
  <c r="S2591" i="8"/>
  <c r="R2591" i="8"/>
  <c r="V2591" i="8"/>
  <c r="W2591" i="8" s="1"/>
  <c r="U2591" i="8" s="1"/>
  <c r="T2591" i="8" s="1"/>
  <c r="S2595" i="8"/>
  <c r="R2595" i="8"/>
  <c r="V2595" i="8"/>
  <c r="W2595" i="8" s="1"/>
  <c r="U2595" i="8" s="1"/>
  <c r="T2595" i="8" s="1"/>
  <c r="S2599" i="8"/>
  <c r="R2599" i="8"/>
  <c r="V2599" i="8"/>
  <c r="W2599" i="8" s="1"/>
  <c r="U2599" i="8" s="1"/>
  <c r="T2599" i="8" s="1"/>
  <c r="S2603" i="8"/>
  <c r="R2603" i="8"/>
  <c r="V2603" i="8"/>
  <c r="W2603" i="8" s="1"/>
  <c r="U2603" i="8" s="1"/>
  <c r="T2603" i="8" s="1"/>
  <c r="S2607" i="8"/>
  <c r="R2607" i="8"/>
  <c r="V2607" i="8"/>
  <c r="W2607" i="8" s="1"/>
  <c r="U2607" i="8" s="1"/>
  <c r="T2607" i="8" s="1"/>
  <c r="S2611" i="8"/>
  <c r="R2611" i="8"/>
  <c r="V2611" i="8"/>
  <c r="W2611" i="8" s="1"/>
  <c r="U2611" i="8" s="1"/>
  <c r="T2611" i="8" s="1"/>
  <c r="S2615" i="8"/>
  <c r="R2615" i="8"/>
  <c r="V2615" i="8"/>
  <c r="W2615" i="8" s="1"/>
  <c r="U2615" i="8" s="1"/>
  <c r="T2615" i="8" s="1"/>
  <c r="S2619" i="8"/>
  <c r="R2619" i="8"/>
  <c r="V2619" i="8"/>
  <c r="W2619" i="8" s="1"/>
  <c r="U2619" i="8" s="1"/>
  <c r="T2619" i="8" s="1"/>
  <c r="S2623" i="8"/>
  <c r="R2623" i="8"/>
  <c r="V2623" i="8"/>
  <c r="W2623" i="8" s="1"/>
  <c r="U2623" i="8" s="1"/>
  <c r="T2623" i="8" s="1"/>
  <c r="S2627" i="8"/>
  <c r="R2627" i="8"/>
  <c r="V2627" i="8"/>
  <c r="W2627" i="8" s="1"/>
  <c r="U2627" i="8" s="1"/>
  <c r="T2627" i="8" s="1"/>
  <c r="S2631" i="8"/>
  <c r="R2631" i="8"/>
  <c r="V2631" i="8"/>
  <c r="W2631" i="8" s="1"/>
  <c r="U2631" i="8" s="1"/>
  <c r="T2631" i="8" s="1"/>
  <c r="S2635" i="8"/>
  <c r="R2635" i="8"/>
  <c r="V2635" i="8"/>
  <c r="W2635" i="8" s="1"/>
  <c r="U2635" i="8" s="1"/>
  <c r="T2635" i="8" s="1"/>
  <c r="S2639" i="8"/>
  <c r="R2639" i="8"/>
  <c r="V2639" i="8"/>
  <c r="W2639" i="8" s="1"/>
  <c r="U2639" i="8" s="1"/>
  <c r="T2639" i="8" s="1"/>
  <c r="S2643" i="8"/>
  <c r="R2643" i="8"/>
  <c r="V2643" i="8"/>
  <c r="W2643" i="8" s="1"/>
  <c r="U2643" i="8" s="1"/>
  <c r="T2643" i="8" s="1"/>
  <c r="S2647" i="8"/>
  <c r="R2647" i="8"/>
  <c r="V2647" i="8"/>
  <c r="W2647" i="8" s="1"/>
  <c r="U2647" i="8" s="1"/>
  <c r="T2647" i="8" s="1"/>
  <c r="S2651" i="8"/>
  <c r="R2651" i="8"/>
  <c r="V2651" i="8"/>
  <c r="W2651" i="8" s="1"/>
  <c r="U2651" i="8" s="1"/>
  <c r="T2651" i="8" s="1"/>
  <c r="S2655" i="8"/>
  <c r="R2655" i="8"/>
  <c r="V2655" i="8"/>
  <c r="W2655" i="8" s="1"/>
  <c r="U2655" i="8" s="1"/>
  <c r="T2655" i="8" s="1"/>
  <c r="S2659" i="8"/>
  <c r="R2659" i="8"/>
  <c r="V2659" i="8"/>
  <c r="W2659" i="8" s="1"/>
  <c r="U2659" i="8" s="1"/>
  <c r="T2659" i="8" s="1"/>
  <c r="S2663" i="8"/>
  <c r="R2663" i="8"/>
  <c r="V2663" i="8"/>
  <c r="W2663" i="8" s="1"/>
  <c r="U2663" i="8" s="1"/>
  <c r="T2663" i="8" s="1"/>
  <c r="S2667" i="8"/>
  <c r="R2667" i="8"/>
  <c r="V2667" i="8"/>
  <c r="W2667" i="8" s="1"/>
  <c r="U2667" i="8" s="1"/>
  <c r="T2667" i="8" s="1"/>
  <c r="S2671" i="8"/>
  <c r="R2671" i="8"/>
  <c r="V2671" i="8"/>
  <c r="W2671" i="8" s="1"/>
  <c r="U2671" i="8" s="1"/>
  <c r="T2671" i="8" s="1"/>
  <c r="S2675" i="8"/>
  <c r="R2675" i="8"/>
  <c r="V2675" i="8"/>
  <c r="W2675" i="8" s="1"/>
  <c r="U2675" i="8" s="1"/>
  <c r="T2675" i="8" s="1"/>
  <c r="S2679" i="8"/>
  <c r="R2679" i="8"/>
  <c r="V2679" i="8"/>
  <c r="W2679" i="8" s="1"/>
  <c r="U2679" i="8" s="1"/>
  <c r="T2679" i="8" s="1"/>
  <c r="S2683" i="8"/>
  <c r="R2683" i="8"/>
  <c r="V2683" i="8"/>
  <c r="W2683" i="8" s="1"/>
  <c r="U2683" i="8" s="1"/>
  <c r="T2683" i="8" s="1"/>
  <c r="S2687" i="8"/>
  <c r="R2687" i="8"/>
  <c r="V2687" i="8"/>
  <c r="W2687" i="8" s="1"/>
  <c r="U2687" i="8" s="1"/>
  <c r="T2687" i="8" s="1"/>
  <c r="S2691" i="8"/>
  <c r="R2691" i="8"/>
  <c r="V2691" i="8"/>
  <c r="W2691" i="8" s="1"/>
  <c r="U2691" i="8" s="1"/>
  <c r="T2691" i="8" s="1"/>
  <c r="S2695" i="8"/>
  <c r="R2695" i="8"/>
  <c r="V2695" i="8"/>
  <c r="W2695" i="8" s="1"/>
  <c r="U2695" i="8" s="1"/>
  <c r="T2695" i="8" s="1"/>
  <c r="S2699" i="8"/>
  <c r="R2699" i="8"/>
  <c r="V2699" i="8"/>
  <c r="W2699" i="8" s="1"/>
  <c r="U2699" i="8" s="1"/>
  <c r="T2699" i="8" s="1"/>
  <c r="S2703" i="8"/>
  <c r="R2703" i="8"/>
  <c r="V2703" i="8"/>
  <c r="W2703" i="8" s="1"/>
  <c r="U2703" i="8" s="1"/>
  <c r="T2703" i="8" s="1"/>
  <c r="S2707" i="8"/>
  <c r="R2707" i="8"/>
  <c r="V2707" i="8"/>
  <c r="W2707" i="8" s="1"/>
  <c r="U2707" i="8" s="1"/>
  <c r="T2707" i="8" s="1"/>
  <c r="S2711" i="8"/>
  <c r="R2711" i="8"/>
  <c r="V2711" i="8"/>
  <c r="W2711" i="8" s="1"/>
  <c r="U2711" i="8" s="1"/>
  <c r="T2711" i="8" s="1"/>
  <c r="S2715" i="8"/>
  <c r="R2715" i="8"/>
  <c r="V2715" i="8"/>
  <c r="W2715" i="8" s="1"/>
  <c r="U2715" i="8" s="1"/>
  <c r="T2715" i="8" s="1"/>
  <c r="S2719" i="8"/>
  <c r="R2719" i="8"/>
  <c r="V2719" i="8"/>
  <c r="W2719" i="8" s="1"/>
  <c r="U2719" i="8" s="1"/>
  <c r="T2719" i="8" s="1"/>
  <c r="S2723" i="8"/>
  <c r="R2723" i="8"/>
  <c r="V2723" i="8"/>
  <c r="W2723" i="8" s="1"/>
  <c r="U2723" i="8" s="1"/>
  <c r="T2723" i="8" s="1"/>
  <c r="S2727" i="8"/>
  <c r="R2727" i="8"/>
  <c r="V2727" i="8"/>
  <c r="W2727" i="8" s="1"/>
  <c r="U2727" i="8" s="1"/>
  <c r="T2727" i="8" s="1"/>
  <c r="S2731" i="8"/>
  <c r="R2731" i="8"/>
  <c r="V2731" i="8"/>
  <c r="W2731" i="8" s="1"/>
  <c r="U2731" i="8" s="1"/>
  <c r="T2731" i="8" s="1"/>
  <c r="S2735" i="8"/>
  <c r="R2735" i="8"/>
  <c r="V2735" i="8"/>
  <c r="W2735" i="8" s="1"/>
  <c r="U2735" i="8" s="1"/>
  <c r="T2735" i="8" s="1"/>
  <c r="S2739" i="8"/>
  <c r="R2739" i="8"/>
  <c r="V2739" i="8"/>
  <c r="W2739" i="8" s="1"/>
  <c r="U2739" i="8" s="1"/>
  <c r="T2739" i="8" s="1"/>
  <c r="S2743" i="8"/>
  <c r="R2743" i="8"/>
  <c r="V2743" i="8"/>
  <c r="W2743" i="8" s="1"/>
  <c r="U2743" i="8" s="1"/>
  <c r="T2743" i="8" s="1"/>
  <c r="S2747" i="8"/>
  <c r="R2747" i="8"/>
  <c r="V2747" i="8"/>
  <c r="W2747" i="8" s="1"/>
  <c r="U2747" i="8" s="1"/>
  <c r="T2747" i="8" s="1"/>
  <c r="S2751" i="8"/>
  <c r="R2751" i="8"/>
  <c r="V2751" i="8"/>
  <c r="W2751" i="8" s="1"/>
  <c r="U2751" i="8" s="1"/>
  <c r="T2751" i="8" s="1"/>
  <c r="S2755" i="8"/>
  <c r="R2755" i="8"/>
  <c r="V2755" i="8"/>
  <c r="W2755" i="8" s="1"/>
  <c r="U2755" i="8" s="1"/>
  <c r="T2755" i="8" s="1"/>
  <c r="S2759" i="8"/>
  <c r="R2759" i="8"/>
  <c r="V2759" i="8"/>
  <c r="W2759" i="8" s="1"/>
  <c r="U2759" i="8" s="1"/>
  <c r="T2759" i="8" s="1"/>
  <c r="S2763" i="8"/>
  <c r="R2763" i="8"/>
  <c r="V2763" i="8"/>
  <c r="W2763" i="8" s="1"/>
  <c r="U2763" i="8" s="1"/>
  <c r="T2763" i="8" s="1"/>
  <c r="S2767" i="8"/>
  <c r="R2767" i="8"/>
  <c r="V2767" i="8"/>
  <c r="W2767" i="8" s="1"/>
  <c r="U2767" i="8" s="1"/>
  <c r="T2767" i="8" s="1"/>
  <c r="S2771" i="8"/>
  <c r="R2771" i="8"/>
  <c r="V2771" i="8"/>
  <c r="W2771" i="8" s="1"/>
  <c r="U2771" i="8" s="1"/>
  <c r="T2771" i="8" s="1"/>
  <c r="S2775" i="8"/>
  <c r="R2775" i="8"/>
  <c r="V2775" i="8"/>
  <c r="W2775" i="8" s="1"/>
  <c r="U2775" i="8" s="1"/>
  <c r="T2775" i="8" s="1"/>
  <c r="S2779" i="8"/>
  <c r="R2779" i="8"/>
  <c r="V2779" i="8"/>
  <c r="W2779" i="8" s="1"/>
  <c r="U2779" i="8" s="1"/>
  <c r="T2779" i="8" s="1"/>
  <c r="S2783" i="8"/>
  <c r="R2783" i="8"/>
  <c r="V2783" i="8"/>
  <c r="W2783" i="8" s="1"/>
  <c r="U2783" i="8" s="1"/>
  <c r="T2783" i="8" s="1"/>
  <c r="S2787" i="8"/>
  <c r="R2787" i="8"/>
  <c r="V2787" i="8"/>
  <c r="W2787" i="8" s="1"/>
  <c r="U2787" i="8" s="1"/>
  <c r="T2787" i="8" s="1"/>
  <c r="S2791" i="8"/>
  <c r="R2791" i="8"/>
  <c r="V2791" i="8"/>
  <c r="W2791" i="8" s="1"/>
  <c r="U2791" i="8" s="1"/>
  <c r="T2791" i="8" s="1"/>
  <c r="S2795" i="8"/>
  <c r="R2795" i="8"/>
  <c r="V2795" i="8"/>
  <c r="W2795" i="8" s="1"/>
  <c r="U2795" i="8" s="1"/>
  <c r="T2795" i="8" s="1"/>
  <c r="S2799" i="8"/>
  <c r="R2799" i="8"/>
  <c r="V2799" i="8"/>
  <c r="W2799" i="8" s="1"/>
  <c r="U2799" i="8" s="1"/>
  <c r="T2799" i="8" s="1"/>
  <c r="S2803" i="8"/>
  <c r="R2803" i="8"/>
  <c r="V2803" i="8"/>
  <c r="W2803" i="8" s="1"/>
  <c r="U2803" i="8" s="1"/>
  <c r="T2803" i="8" s="1"/>
  <c r="S2807" i="8"/>
  <c r="R2807" i="8"/>
  <c r="V2807" i="8"/>
  <c r="W2807" i="8" s="1"/>
  <c r="U2807" i="8" s="1"/>
  <c r="T2807" i="8" s="1"/>
  <c r="S2811" i="8"/>
  <c r="R2811" i="8"/>
  <c r="V2811" i="8"/>
  <c r="W2811" i="8" s="1"/>
  <c r="U2811" i="8" s="1"/>
  <c r="T2811" i="8" s="1"/>
  <c r="S2815" i="8"/>
  <c r="R2815" i="8"/>
  <c r="V2815" i="8"/>
  <c r="W2815" i="8" s="1"/>
  <c r="U2815" i="8" s="1"/>
  <c r="T2815" i="8" s="1"/>
  <c r="S2819" i="8"/>
  <c r="R2819" i="8"/>
  <c r="V2819" i="8"/>
  <c r="W2819" i="8" s="1"/>
  <c r="U2819" i="8" s="1"/>
  <c r="T2819" i="8" s="1"/>
  <c r="S2823" i="8"/>
  <c r="R2823" i="8"/>
  <c r="V2823" i="8"/>
  <c r="W2823" i="8" s="1"/>
  <c r="U2823" i="8" s="1"/>
  <c r="T2823" i="8" s="1"/>
  <c r="S2827" i="8"/>
  <c r="R2827" i="8"/>
  <c r="V2827" i="8"/>
  <c r="W2827" i="8" s="1"/>
  <c r="U2827" i="8" s="1"/>
  <c r="T2827" i="8" s="1"/>
  <c r="S2831" i="8"/>
  <c r="R2831" i="8"/>
  <c r="V2831" i="8"/>
  <c r="W2831" i="8" s="1"/>
  <c r="U2831" i="8" s="1"/>
  <c r="T2831" i="8" s="1"/>
  <c r="S2835" i="8"/>
  <c r="R2835" i="8"/>
  <c r="V2835" i="8"/>
  <c r="W2835" i="8" s="1"/>
  <c r="U2835" i="8" s="1"/>
  <c r="T2835" i="8" s="1"/>
  <c r="S2839" i="8"/>
  <c r="R2839" i="8"/>
  <c r="V2839" i="8"/>
  <c r="W2839" i="8" s="1"/>
  <c r="U2839" i="8" s="1"/>
  <c r="T2839" i="8" s="1"/>
  <c r="S2843" i="8"/>
  <c r="R2843" i="8"/>
  <c r="V2843" i="8"/>
  <c r="W2843" i="8" s="1"/>
  <c r="U2843" i="8" s="1"/>
  <c r="T2843" i="8" s="1"/>
  <c r="S2847" i="8"/>
  <c r="R2847" i="8"/>
  <c r="V2847" i="8"/>
  <c r="W2847" i="8" s="1"/>
  <c r="U2847" i="8" s="1"/>
  <c r="T2847" i="8" s="1"/>
  <c r="S2851" i="8"/>
  <c r="R2851" i="8"/>
  <c r="V2851" i="8"/>
  <c r="W2851" i="8" s="1"/>
  <c r="U2851" i="8" s="1"/>
  <c r="T2851" i="8" s="1"/>
  <c r="S2855" i="8"/>
  <c r="R2855" i="8"/>
  <c r="V2855" i="8"/>
  <c r="W2855" i="8" s="1"/>
  <c r="U2855" i="8" s="1"/>
  <c r="T2855" i="8" s="1"/>
  <c r="S2859" i="8"/>
  <c r="R2859" i="8"/>
  <c r="V2859" i="8"/>
  <c r="W2859" i="8" s="1"/>
  <c r="U2859" i="8" s="1"/>
  <c r="T2859" i="8" s="1"/>
  <c r="S2863" i="8"/>
  <c r="R2863" i="8"/>
  <c r="V2863" i="8"/>
  <c r="W2863" i="8" s="1"/>
  <c r="U2863" i="8" s="1"/>
  <c r="T2863" i="8" s="1"/>
  <c r="S2867" i="8"/>
  <c r="R2867" i="8"/>
  <c r="V2867" i="8"/>
  <c r="W2867" i="8" s="1"/>
  <c r="U2867" i="8" s="1"/>
  <c r="T2867" i="8" s="1"/>
  <c r="S2871" i="8"/>
  <c r="R2871" i="8"/>
  <c r="V2871" i="8"/>
  <c r="W2871" i="8" s="1"/>
  <c r="U2871" i="8" s="1"/>
  <c r="T2871" i="8" s="1"/>
  <c r="S2875" i="8"/>
  <c r="R2875" i="8"/>
  <c r="V2875" i="8"/>
  <c r="W2875" i="8" s="1"/>
  <c r="U2875" i="8" s="1"/>
  <c r="T2875" i="8" s="1"/>
  <c r="S2879" i="8"/>
  <c r="R2879" i="8"/>
  <c r="V2879" i="8"/>
  <c r="W2879" i="8" s="1"/>
  <c r="U2879" i="8" s="1"/>
  <c r="T2879" i="8" s="1"/>
  <c r="S2883" i="8"/>
  <c r="R2883" i="8"/>
  <c r="V2883" i="8"/>
  <c r="W2883" i="8" s="1"/>
  <c r="U2883" i="8" s="1"/>
  <c r="T2883" i="8" s="1"/>
  <c r="S2887" i="8"/>
  <c r="R2887" i="8"/>
  <c r="V2887" i="8"/>
  <c r="W2887" i="8" s="1"/>
  <c r="U2887" i="8" s="1"/>
  <c r="T2887" i="8" s="1"/>
  <c r="S2891" i="8"/>
  <c r="R2891" i="8"/>
  <c r="V2891" i="8"/>
  <c r="W2891" i="8" s="1"/>
  <c r="U2891" i="8" s="1"/>
  <c r="T2891" i="8" s="1"/>
  <c r="S2895" i="8"/>
  <c r="R2895" i="8"/>
  <c r="V2895" i="8"/>
  <c r="W2895" i="8" s="1"/>
  <c r="U2895" i="8" s="1"/>
  <c r="T2895" i="8" s="1"/>
  <c r="S2899" i="8"/>
  <c r="R2899" i="8"/>
  <c r="V2899" i="8"/>
  <c r="W2899" i="8" s="1"/>
  <c r="U2899" i="8" s="1"/>
  <c r="T2899" i="8" s="1"/>
  <c r="S2903" i="8"/>
  <c r="R2903" i="8"/>
  <c r="V2903" i="8"/>
  <c r="W2903" i="8" s="1"/>
  <c r="U2903" i="8" s="1"/>
  <c r="T2903" i="8" s="1"/>
  <c r="S2907" i="8"/>
  <c r="R2907" i="8"/>
  <c r="V2907" i="8"/>
  <c r="W2907" i="8" s="1"/>
  <c r="U2907" i="8" s="1"/>
  <c r="T2907" i="8" s="1"/>
  <c r="S2911" i="8"/>
  <c r="R2911" i="8"/>
  <c r="V2911" i="8"/>
  <c r="W2911" i="8" s="1"/>
  <c r="U2911" i="8" s="1"/>
  <c r="T2911" i="8" s="1"/>
  <c r="S2915" i="8"/>
  <c r="R2915" i="8"/>
  <c r="V2915" i="8"/>
  <c r="W2915" i="8" s="1"/>
  <c r="U2915" i="8" s="1"/>
  <c r="T2915" i="8" s="1"/>
  <c r="S2919" i="8"/>
  <c r="R2919" i="8"/>
  <c r="V2919" i="8"/>
  <c r="W2919" i="8" s="1"/>
  <c r="U2919" i="8" s="1"/>
  <c r="T2919" i="8" s="1"/>
  <c r="S2923" i="8"/>
  <c r="R2923" i="8"/>
  <c r="V2923" i="8"/>
  <c r="W2923" i="8" s="1"/>
  <c r="U2923" i="8" s="1"/>
  <c r="T2923" i="8" s="1"/>
  <c r="S2927" i="8"/>
  <c r="R2927" i="8"/>
  <c r="V2927" i="8"/>
  <c r="W2927" i="8" s="1"/>
  <c r="U2927" i="8" s="1"/>
  <c r="T2927" i="8" s="1"/>
  <c r="S2931" i="8"/>
  <c r="R2931" i="8"/>
  <c r="V2931" i="8"/>
  <c r="W2931" i="8" s="1"/>
  <c r="U2931" i="8" s="1"/>
  <c r="T2931" i="8" s="1"/>
  <c r="S2935" i="8"/>
  <c r="R2935" i="8"/>
  <c r="V2935" i="8"/>
  <c r="W2935" i="8" s="1"/>
  <c r="U2935" i="8" s="1"/>
  <c r="T2935" i="8" s="1"/>
  <c r="S2939" i="8"/>
  <c r="R2939" i="8"/>
  <c r="V2939" i="8"/>
  <c r="W2939" i="8" s="1"/>
  <c r="U2939" i="8" s="1"/>
  <c r="T2939" i="8" s="1"/>
  <c r="S2943" i="8"/>
  <c r="R2943" i="8"/>
  <c r="V2943" i="8"/>
  <c r="W2943" i="8" s="1"/>
  <c r="U2943" i="8" s="1"/>
  <c r="T2943" i="8" s="1"/>
  <c r="S2947" i="8"/>
  <c r="R2947" i="8"/>
  <c r="V2947" i="8"/>
  <c r="W2947" i="8" s="1"/>
  <c r="U2947" i="8" s="1"/>
  <c r="T2947" i="8" s="1"/>
  <c r="S2951" i="8"/>
  <c r="R2951" i="8"/>
  <c r="V2951" i="8"/>
  <c r="W2951" i="8" s="1"/>
  <c r="U2951" i="8" s="1"/>
  <c r="T2951" i="8" s="1"/>
  <c r="S2955" i="8"/>
  <c r="R2955" i="8"/>
  <c r="V2955" i="8"/>
  <c r="W2955" i="8" s="1"/>
  <c r="U2955" i="8" s="1"/>
  <c r="T2955" i="8" s="1"/>
  <c r="S2959" i="8"/>
  <c r="R2959" i="8"/>
  <c r="V2959" i="8"/>
  <c r="W2959" i="8" s="1"/>
  <c r="U2959" i="8" s="1"/>
  <c r="T2959" i="8" s="1"/>
  <c r="S2963" i="8"/>
  <c r="R2963" i="8"/>
  <c r="V2963" i="8"/>
  <c r="W2963" i="8" s="1"/>
  <c r="U2963" i="8" s="1"/>
  <c r="T2963" i="8" s="1"/>
  <c r="S2967" i="8"/>
  <c r="R2967" i="8"/>
  <c r="V2967" i="8"/>
  <c r="W2967" i="8" s="1"/>
  <c r="U2967" i="8" s="1"/>
  <c r="T2967" i="8" s="1"/>
  <c r="S2971" i="8"/>
  <c r="R2971" i="8"/>
  <c r="V2971" i="8"/>
  <c r="W2971" i="8" s="1"/>
  <c r="U2971" i="8" s="1"/>
  <c r="T2971" i="8" s="1"/>
  <c r="S2975" i="8"/>
  <c r="R2975" i="8"/>
  <c r="V2975" i="8"/>
  <c r="W2975" i="8" s="1"/>
  <c r="U2975" i="8" s="1"/>
  <c r="T2975" i="8" s="1"/>
  <c r="S2979" i="8"/>
  <c r="R2979" i="8"/>
  <c r="V2979" i="8"/>
  <c r="W2979" i="8" s="1"/>
  <c r="U2979" i="8" s="1"/>
  <c r="T2979" i="8" s="1"/>
  <c r="S2983" i="8"/>
  <c r="R2983" i="8"/>
  <c r="V2983" i="8"/>
  <c r="W2983" i="8" s="1"/>
  <c r="U2983" i="8" s="1"/>
  <c r="T2983" i="8" s="1"/>
  <c r="S2987" i="8"/>
  <c r="R2987" i="8"/>
  <c r="V2987" i="8"/>
  <c r="W2987" i="8" s="1"/>
  <c r="U2987" i="8" s="1"/>
  <c r="T2987" i="8" s="1"/>
  <c r="S2991" i="8"/>
  <c r="R2991" i="8"/>
  <c r="V2991" i="8"/>
  <c r="W2991" i="8" s="1"/>
  <c r="U2991" i="8" s="1"/>
  <c r="T2991" i="8" s="1"/>
  <c r="S2995" i="8"/>
  <c r="R2995" i="8"/>
  <c r="V2995" i="8"/>
  <c r="W2995" i="8" s="1"/>
  <c r="U2995" i="8" s="1"/>
  <c r="T2995" i="8" s="1"/>
  <c r="S2999" i="8"/>
  <c r="R2999" i="8"/>
  <c r="V2999" i="8"/>
  <c r="W2999" i="8" s="1"/>
  <c r="U2999" i="8" s="1"/>
  <c r="T2999" i="8" s="1"/>
  <c r="S3003" i="8"/>
  <c r="R3003" i="8"/>
  <c r="V3003" i="8"/>
  <c r="W3003" i="8" s="1"/>
  <c r="U3003" i="8" s="1"/>
  <c r="T3003" i="8" s="1"/>
  <c r="S3007" i="8"/>
  <c r="R3007" i="8"/>
  <c r="V3007" i="8"/>
  <c r="W3007" i="8" s="1"/>
  <c r="U3007" i="8" s="1"/>
  <c r="T3007" i="8" s="1"/>
  <c r="S3011" i="8"/>
  <c r="R3011" i="8"/>
  <c r="V3011" i="8"/>
  <c r="W3011" i="8" s="1"/>
  <c r="U3011" i="8" s="1"/>
  <c r="T3011" i="8" s="1"/>
  <c r="S3015" i="8"/>
  <c r="R3015" i="8"/>
  <c r="V3015" i="8"/>
  <c r="W3015" i="8" s="1"/>
  <c r="U3015" i="8" s="1"/>
  <c r="T3015" i="8" s="1"/>
  <c r="S3019" i="8"/>
  <c r="R3019" i="8"/>
  <c r="V3019" i="8"/>
  <c r="W3019" i="8" s="1"/>
  <c r="U3019" i="8" s="1"/>
  <c r="T3019" i="8" s="1"/>
  <c r="S3023" i="8"/>
  <c r="R3023" i="8"/>
  <c r="V3023" i="8"/>
  <c r="W3023" i="8" s="1"/>
  <c r="U3023" i="8" s="1"/>
  <c r="T3023" i="8" s="1"/>
  <c r="S3027" i="8"/>
  <c r="R3027" i="8"/>
  <c r="V3027" i="8"/>
  <c r="W3027" i="8" s="1"/>
  <c r="U3027" i="8" s="1"/>
  <c r="T3027" i="8" s="1"/>
  <c r="S3031" i="8"/>
  <c r="R3031" i="8"/>
  <c r="V3031" i="8"/>
  <c r="W3031" i="8" s="1"/>
  <c r="U3031" i="8" s="1"/>
  <c r="T3031" i="8" s="1"/>
  <c r="S3035" i="8"/>
  <c r="R3035" i="8"/>
  <c r="V3035" i="8"/>
  <c r="W3035" i="8" s="1"/>
  <c r="U3035" i="8" s="1"/>
  <c r="T3035" i="8" s="1"/>
  <c r="S3039" i="8"/>
  <c r="R3039" i="8"/>
  <c r="V3039" i="8"/>
  <c r="W3039" i="8" s="1"/>
  <c r="U3039" i="8" s="1"/>
  <c r="T3039" i="8" s="1"/>
  <c r="S3043" i="8"/>
  <c r="R3043" i="8"/>
  <c r="V3043" i="8"/>
  <c r="W3043" i="8" s="1"/>
  <c r="U3043" i="8" s="1"/>
  <c r="T3043" i="8" s="1"/>
  <c r="S3047" i="8"/>
  <c r="R3047" i="8"/>
  <c r="V3047" i="8"/>
  <c r="W3047" i="8" s="1"/>
  <c r="U3047" i="8" s="1"/>
  <c r="T3047" i="8" s="1"/>
  <c r="S3051" i="8"/>
  <c r="R3051" i="8"/>
  <c r="V3051" i="8"/>
  <c r="W3051" i="8" s="1"/>
  <c r="U3051" i="8" s="1"/>
  <c r="T3051" i="8" s="1"/>
  <c r="S3055" i="8"/>
  <c r="R3055" i="8"/>
  <c r="V3055" i="8"/>
  <c r="W3055" i="8" s="1"/>
  <c r="U3055" i="8" s="1"/>
  <c r="T3055" i="8" s="1"/>
  <c r="S3059" i="8"/>
  <c r="R3059" i="8"/>
  <c r="V3059" i="8"/>
  <c r="W3059" i="8" s="1"/>
  <c r="U3059" i="8" s="1"/>
  <c r="T3059" i="8" s="1"/>
  <c r="S3063" i="8"/>
  <c r="R3063" i="8"/>
  <c r="V3063" i="8"/>
  <c r="W3063" i="8" s="1"/>
  <c r="U3063" i="8" s="1"/>
  <c r="T3063" i="8" s="1"/>
  <c r="S3067" i="8"/>
  <c r="R3067" i="8"/>
  <c r="V3067" i="8"/>
  <c r="W3067" i="8" s="1"/>
  <c r="U3067" i="8" s="1"/>
  <c r="T3067" i="8" s="1"/>
  <c r="S3071" i="8"/>
  <c r="R3071" i="8"/>
  <c r="V3071" i="8"/>
  <c r="W3071" i="8" s="1"/>
  <c r="U3071" i="8" s="1"/>
  <c r="T3071" i="8" s="1"/>
  <c r="S3075" i="8"/>
  <c r="R3075" i="8"/>
  <c r="V3075" i="8"/>
  <c r="W3075" i="8" s="1"/>
  <c r="U3075" i="8" s="1"/>
  <c r="T3075" i="8" s="1"/>
  <c r="S3079" i="8"/>
  <c r="R3079" i="8"/>
  <c r="V3079" i="8"/>
  <c r="W3079" i="8" s="1"/>
  <c r="U3079" i="8" s="1"/>
  <c r="T3079" i="8" s="1"/>
  <c r="S3083" i="8"/>
  <c r="R3083" i="8"/>
  <c r="V3083" i="8"/>
  <c r="W3083" i="8" s="1"/>
  <c r="U3083" i="8" s="1"/>
  <c r="T3083" i="8" s="1"/>
  <c r="S3087" i="8"/>
  <c r="R3087" i="8"/>
  <c r="V3087" i="8"/>
  <c r="W3087" i="8" s="1"/>
  <c r="U3087" i="8" s="1"/>
  <c r="T3087" i="8" s="1"/>
  <c r="S3091" i="8"/>
  <c r="R3091" i="8"/>
  <c r="V3091" i="8"/>
  <c r="W3091" i="8" s="1"/>
  <c r="U3091" i="8" s="1"/>
  <c r="T3091" i="8" s="1"/>
  <c r="S3095" i="8"/>
  <c r="R3095" i="8"/>
  <c r="V3095" i="8"/>
  <c r="W3095" i="8" s="1"/>
  <c r="U3095" i="8" s="1"/>
  <c r="T3095" i="8" s="1"/>
  <c r="S3099" i="8"/>
  <c r="R3099" i="8"/>
  <c r="V3099" i="8"/>
  <c r="W3099" i="8" s="1"/>
  <c r="U3099" i="8" s="1"/>
  <c r="T3099" i="8" s="1"/>
  <c r="S3103" i="8"/>
  <c r="R3103" i="8"/>
  <c r="V3103" i="8"/>
  <c r="W3103" i="8" s="1"/>
  <c r="U3103" i="8" s="1"/>
  <c r="T3103" i="8" s="1"/>
  <c r="S3107" i="8"/>
  <c r="R3107" i="8"/>
  <c r="V3107" i="8"/>
  <c r="W3107" i="8" s="1"/>
  <c r="U3107" i="8" s="1"/>
  <c r="T3107" i="8" s="1"/>
  <c r="S3111" i="8"/>
  <c r="R3111" i="8"/>
  <c r="V3111" i="8"/>
  <c r="W3111" i="8" s="1"/>
  <c r="U3111" i="8" s="1"/>
  <c r="T3111" i="8" s="1"/>
  <c r="S3115" i="8"/>
  <c r="R3115" i="8"/>
  <c r="V3115" i="8"/>
  <c r="W3115" i="8" s="1"/>
  <c r="U3115" i="8" s="1"/>
  <c r="T3115" i="8" s="1"/>
  <c r="S3119" i="8"/>
  <c r="R3119" i="8"/>
  <c r="V3119" i="8"/>
  <c r="W3119" i="8" s="1"/>
  <c r="U3119" i="8" s="1"/>
  <c r="T3119" i="8" s="1"/>
  <c r="S3123" i="8"/>
  <c r="R3123" i="8"/>
  <c r="V3123" i="8"/>
  <c r="W3123" i="8" s="1"/>
  <c r="U3123" i="8" s="1"/>
  <c r="T3123" i="8" s="1"/>
  <c r="S3127" i="8"/>
  <c r="R3127" i="8"/>
  <c r="V3127" i="8"/>
  <c r="W3127" i="8" s="1"/>
  <c r="U3127" i="8" s="1"/>
  <c r="T3127" i="8" s="1"/>
  <c r="S3131" i="8"/>
  <c r="R3131" i="8"/>
  <c r="V3131" i="8"/>
  <c r="W3131" i="8" s="1"/>
  <c r="U3131" i="8" s="1"/>
  <c r="T3131" i="8" s="1"/>
  <c r="S3135" i="8"/>
  <c r="R3135" i="8"/>
  <c r="V3135" i="8"/>
  <c r="W3135" i="8" s="1"/>
  <c r="U3135" i="8" s="1"/>
  <c r="T3135" i="8" s="1"/>
  <c r="S3139" i="8"/>
  <c r="R3139" i="8"/>
  <c r="V3139" i="8"/>
  <c r="W3139" i="8" s="1"/>
  <c r="U3139" i="8" s="1"/>
  <c r="T3139" i="8" s="1"/>
  <c r="S3143" i="8"/>
  <c r="R3143" i="8"/>
  <c r="V3143" i="8"/>
  <c r="W3143" i="8" s="1"/>
  <c r="U3143" i="8" s="1"/>
  <c r="T3143" i="8" s="1"/>
  <c r="S3147" i="8"/>
  <c r="R3147" i="8"/>
  <c r="V3147" i="8"/>
  <c r="W3147" i="8" s="1"/>
  <c r="U3147" i="8" s="1"/>
  <c r="T3147" i="8" s="1"/>
  <c r="S3151" i="8"/>
  <c r="R3151" i="8"/>
  <c r="V3151" i="8"/>
  <c r="W3151" i="8" s="1"/>
  <c r="U3151" i="8" s="1"/>
  <c r="T3151" i="8" s="1"/>
  <c r="S3155" i="8"/>
  <c r="R3155" i="8"/>
  <c r="V3155" i="8"/>
  <c r="W3155" i="8" s="1"/>
  <c r="U3155" i="8" s="1"/>
  <c r="T3155" i="8" s="1"/>
  <c r="S3159" i="8"/>
  <c r="R3159" i="8"/>
  <c r="V3159" i="8"/>
  <c r="W3159" i="8" s="1"/>
  <c r="U3159" i="8" s="1"/>
  <c r="T3159" i="8" s="1"/>
  <c r="S3163" i="8"/>
  <c r="R3163" i="8"/>
  <c r="V3163" i="8"/>
  <c r="W3163" i="8" s="1"/>
  <c r="U3163" i="8" s="1"/>
  <c r="T3163" i="8" s="1"/>
  <c r="S3167" i="8"/>
  <c r="R3167" i="8"/>
  <c r="V3167" i="8"/>
  <c r="W3167" i="8" s="1"/>
  <c r="U3167" i="8" s="1"/>
  <c r="T3167" i="8" s="1"/>
  <c r="S3171" i="8"/>
  <c r="R3171" i="8"/>
  <c r="V3171" i="8"/>
  <c r="W3171" i="8" s="1"/>
  <c r="U3171" i="8" s="1"/>
  <c r="T3171" i="8" s="1"/>
  <c r="S3175" i="8"/>
  <c r="R3175" i="8"/>
  <c r="V3175" i="8"/>
  <c r="W3175" i="8" s="1"/>
  <c r="U3175" i="8" s="1"/>
  <c r="T3175" i="8" s="1"/>
  <c r="S3179" i="8"/>
  <c r="R3179" i="8"/>
  <c r="V3179" i="8"/>
  <c r="W3179" i="8" s="1"/>
  <c r="U3179" i="8" s="1"/>
  <c r="T3179" i="8" s="1"/>
  <c r="S3183" i="8"/>
  <c r="R3183" i="8"/>
  <c r="V3183" i="8"/>
  <c r="W3183" i="8" s="1"/>
  <c r="U3183" i="8" s="1"/>
  <c r="T3183" i="8" s="1"/>
  <c r="S3187" i="8"/>
  <c r="R3187" i="8"/>
  <c r="V3187" i="8"/>
  <c r="W3187" i="8" s="1"/>
  <c r="U3187" i="8" s="1"/>
  <c r="T3187" i="8" s="1"/>
  <c r="S3191" i="8"/>
  <c r="R3191" i="8"/>
  <c r="V3191" i="8"/>
  <c r="W3191" i="8" s="1"/>
  <c r="U3191" i="8" s="1"/>
  <c r="T3191" i="8" s="1"/>
  <c r="S3195" i="8"/>
  <c r="R3195" i="8"/>
  <c r="V3195" i="8"/>
  <c r="W3195" i="8" s="1"/>
  <c r="U3195" i="8" s="1"/>
  <c r="T3195" i="8" s="1"/>
  <c r="S3199" i="8"/>
  <c r="R3199" i="8"/>
  <c r="V3199" i="8"/>
  <c r="W3199" i="8" s="1"/>
  <c r="U3199" i="8" s="1"/>
  <c r="T3199" i="8" s="1"/>
  <c r="S3203" i="8"/>
  <c r="R3203" i="8"/>
  <c r="V3203" i="8"/>
  <c r="W3203" i="8" s="1"/>
  <c r="U3203" i="8" s="1"/>
  <c r="T3203" i="8" s="1"/>
  <c r="S3207" i="8"/>
  <c r="R3207" i="8"/>
  <c r="V3207" i="8"/>
  <c r="W3207" i="8" s="1"/>
  <c r="U3207" i="8" s="1"/>
  <c r="T3207" i="8" s="1"/>
  <c r="S3211" i="8"/>
  <c r="R3211" i="8"/>
  <c r="V3211" i="8"/>
  <c r="W3211" i="8" s="1"/>
  <c r="U3211" i="8" s="1"/>
  <c r="T3211" i="8" s="1"/>
  <c r="S3215" i="8"/>
  <c r="R3215" i="8"/>
  <c r="V3215" i="8"/>
  <c r="W3215" i="8" s="1"/>
  <c r="U3215" i="8" s="1"/>
  <c r="T3215" i="8" s="1"/>
  <c r="S3219" i="8"/>
  <c r="R3219" i="8"/>
  <c r="V3219" i="8"/>
  <c r="W3219" i="8" s="1"/>
  <c r="U3219" i="8" s="1"/>
  <c r="T3219" i="8" s="1"/>
  <c r="S3223" i="8"/>
  <c r="R3223" i="8"/>
  <c r="V3223" i="8"/>
  <c r="W3223" i="8" s="1"/>
  <c r="U3223" i="8" s="1"/>
  <c r="T3223" i="8" s="1"/>
  <c r="S3227" i="8"/>
  <c r="R3227" i="8"/>
  <c r="V3227" i="8"/>
  <c r="W3227" i="8" s="1"/>
  <c r="U3227" i="8" s="1"/>
  <c r="T3227" i="8" s="1"/>
  <c r="S3231" i="8"/>
  <c r="R3231" i="8"/>
  <c r="V3231" i="8"/>
  <c r="W3231" i="8" s="1"/>
  <c r="U3231" i="8" s="1"/>
  <c r="T3231" i="8" s="1"/>
  <c r="S3235" i="8"/>
  <c r="R3235" i="8"/>
  <c r="V3235" i="8"/>
  <c r="W3235" i="8" s="1"/>
  <c r="U3235" i="8" s="1"/>
  <c r="T3235" i="8" s="1"/>
  <c r="S3239" i="8"/>
  <c r="R3239" i="8"/>
  <c r="V3239" i="8"/>
  <c r="W3239" i="8" s="1"/>
  <c r="U3239" i="8" s="1"/>
  <c r="T3239" i="8" s="1"/>
  <c r="S3243" i="8"/>
  <c r="R3243" i="8"/>
  <c r="V3243" i="8"/>
  <c r="W3243" i="8" s="1"/>
  <c r="U3243" i="8" s="1"/>
  <c r="T3243" i="8" s="1"/>
  <c r="S3247" i="8"/>
  <c r="R3247" i="8"/>
  <c r="V3247" i="8"/>
  <c r="W3247" i="8" s="1"/>
  <c r="U3247" i="8" s="1"/>
  <c r="T3247" i="8" s="1"/>
  <c r="S3251" i="8"/>
  <c r="R3251" i="8"/>
  <c r="V3251" i="8"/>
  <c r="W3251" i="8" s="1"/>
  <c r="U3251" i="8" s="1"/>
  <c r="T3251" i="8" s="1"/>
  <c r="S3255" i="8"/>
  <c r="R3255" i="8"/>
  <c r="V3255" i="8"/>
  <c r="W3255" i="8" s="1"/>
  <c r="U3255" i="8" s="1"/>
  <c r="T3255" i="8" s="1"/>
  <c r="S3259" i="8"/>
  <c r="R3259" i="8"/>
  <c r="V3259" i="8"/>
  <c r="W3259" i="8" s="1"/>
  <c r="U3259" i="8" s="1"/>
  <c r="T3259" i="8" s="1"/>
  <c r="S3263" i="8"/>
  <c r="R3263" i="8"/>
  <c r="V3263" i="8"/>
  <c r="W3263" i="8" s="1"/>
  <c r="U3263" i="8" s="1"/>
  <c r="T3263" i="8" s="1"/>
  <c r="S3267" i="8"/>
  <c r="R3267" i="8"/>
  <c r="V3267" i="8"/>
  <c r="W3267" i="8" s="1"/>
  <c r="U3267" i="8" s="1"/>
  <c r="T3267" i="8" s="1"/>
  <c r="S3271" i="8"/>
  <c r="R3271" i="8"/>
  <c r="V3271" i="8"/>
  <c r="W3271" i="8" s="1"/>
  <c r="U3271" i="8" s="1"/>
  <c r="T3271" i="8" s="1"/>
  <c r="S3275" i="8"/>
  <c r="R3275" i="8"/>
  <c r="V3275" i="8"/>
  <c r="W3275" i="8" s="1"/>
  <c r="U3275" i="8" s="1"/>
  <c r="T3275" i="8" s="1"/>
  <c r="S3279" i="8"/>
  <c r="R3279" i="8"/>
  <c r="V3279" i="8"/>
  <c r="W3279" i="8" s="1"/>
  <c r="U3279" i="8" s="1"/>
  <c r="T3279" i="8" s="1"/>
  <c r="S3283" i="8"/>
  <c r="R3283" i="8"/>
  <c r="V3283" i="8"/>
  <c r="W3283" i="8" s="1"/>
  <c r="U3283" i="8" s="1"/>
  <c r="T3283" i="8" s="1"/>
  <c r="S3287" i="8"/>
  <c r="R3287" i="8"/>
  <c r="V3287" i="8"/>
  <c r="W3287" i="8" s="1"/>
  <c r="U3287" i="8" s="1"/>
  <c r="T3287" i="8" s="1"/>
  <c r="S3291" i="8"/>
  <c r="R3291" i="8"/>
  <c r="V3291" i="8"/>
  <c r="W3291" i="8" s="1"/>
  <c r="U3291" i="8" s="1"/>
  <c r="T3291" i="8" s="1"/>
  <c r="S3295" i="8"/>
  <c r="R3295" i="8"/>
  <c r="V3295" i="8"/>
  <c r="W3295" i="8" s="1"/>
  <c r="U3295" i="8" s="1"/>
  <c r="T3295" i="8" s="1"/>
  <c r="S3299" i="8"/>
  <c r="R3299" i="8"/>
  <c r="V3299" i="8"/>
  <c r="W3299" i="8" s="1"/>
  <c r="U3299" i="8" s="1"/>
  <c r="T3299" i="8" s="1"/>
  <c r="S3303" i="8"/>
  <c r="R3303" i="8"/>
  <c r="V3303" i="8"/>
  <c r="W3303" i="8" s="1"/>
  <c r="U3303" i="8" s="1"/>
  <c r="T3303" i="8" s="1"/>
  <c r="S3307" i="8"/>
  <c r="R3307" i="8"/>
  <c r="V3307" i="8"/>
  <c r="W3307" i="8" s="1"/>
  <c r="U3307" i="8" s="1"/>
  <c r="T3307" i="8" s="1"/>
  <c r="S3311" i="8"/>
  <c r="R3311" i="8"/>
  <c r="V3311" i="8"/>
  <c r="W3311" i="8" s="1"/>
  <c r="U3311" i="8" s="1"/>
  <c r="T3311" i="8" s="1"/>
  <c r="S3315" i="8"/>
  <c r="R3315" i="8"/>
  <c r="V3315" i="8"/>
  <c r="W3315" i="8" s="1"/>
  <c r="U3315" i="8" s="1"/>
  <c r="T3315" i="8" s="1"/>
  <c r="S3319" i="8"/>
  <c r="R3319" i="8"/>
  <c r="V3319" i="8"/>
  <c r="W3319" i="8" s="1"/>
  <c r="U3319" i="8" s="1"/>
  <c r="T3319" i="8" s="1"/>
  <c r="S3323" i="8"/>
  <c r="R3323" i="8"/>
  <c r="V3323" i="8"/>
  <c r="W3323" i="8" s="1"/>
  <c r="U3323" i="8" s="1"/>
  <c r="T3323" i="8" s="1"/>
  <c r="S3327" i="8"/>
  <c r="R3327" i="8"/>
  <c r="V3327" i="8"/>
  <c r="W3327" i="8" s="1"/>
  <c r="U3327" i="8" s="1"/>
  <c r="T3327" i="8" s="1"/>
  <c r="S3331" i="8"/>
  <c r="R3331" i="8"/>
  <c r="V3331" i="8"/>
  <c r="W3331" i="8" s="1"/>
  <c r="U3331" i="8" s="1"/>
  <c r="T3331" i="8" s="1"/>
  <c r="S3335" i="8"/>
  <c r="R3335" i="8"/>
  <c r="V3335" i="8"/>
  <c r="W3335" i="8" s="1"/>
  <c r="U3335" i="8" s="1"/>
  <c r="T3335" i="8" s="1"/>
  <c r="S3339" i="8"/>
  <c r="R3339" i="8"/>
  <c r="V3339" i="8"/>
  <c r="W3339" i="8" s="1"/>
  <c r="U3339" i="8" s="1"/>
  <c r="T3339" i="8" s="1"/>
  <c r="S3343" i="8"/>
  <c r="R3343" i="8"/>
  <c r="V3343" i="8"/>
  <c r="W3343" i="8" s="1"/>
  <c r="U3343" i="8" s="1"/>
  <c r="T3343" i="8" s="1"/>
  <c r="S3347" i="8"/>
  <c r="R3347" i="8"/>
  <c r="V3347" i="8"/>
  <c r="W3347" i="8" s="1"/>
  <c r="U3347" i="8" s="1"/>
  <c r="T3347" i="8" s="1"/>
  <c r="S3351" i="8"/>
  <c r="R3351" i="8"/>
  <c r="V3351" i="8"/>
  <c r="W3351" i="8" s="1"/>
  <c r="U3351" i="8" s="1"/>
  <c r="T3351" i="8" s="1"/>
  <c r="S3355" i="8"/>
  <c r="R3355" i="8"/>
  <c r="V3355" i="8"/>
  <c r="W3355" i="8" s="1"/>
  <c r="U3355" i="8" s="1"/>
  <c r="T3355" i="8" s="1"/>
  <c r="S3359" i="8"/>
  <c r="R3359" i="8"/>
  <c r="V3359" i="8"/>
  <c r="W3359" i="8" s="1"/>
  <c r="U3359" i="8" s="1"/>
  <c r="T3359" i="8" s="1"/>
  <c r="S3363" i="8"/>
  <c r="R3363" i="8"/>
  <c r="V3363" i="8"/>
  <c r="W3363" i="8" s="1"/>
  <c r="U3363" i="8" s="1"/>
  <c r="T3363" i="8" s="1"/>
  <c r="S3367" i="8"/>
  <c r="R3367" i="8"/>
  <c r="V3367" i="8"/>
  <c r="W3367" i="8" s="1"/>
  <c r="U3367" i="8" s="1"/>
  <c r="T3367" i="8" s="1"/>
  <c r="S3371" i="8"/>
  <c r="R3371" i="8"/>
  <c r="V3371" i="8"/>
  <c r="W3371" i="8" s="1"/>
  <c r="U3371" i="8" s="1"/>
  <c r="T3371" i="8" s="1"/>
  <c r="S3375" i="8"/>
  <c r="R3375" i="8"/>
  <c r="V3375" i="8"/>
  <c r="W3375" i="8" s="1"/>
  <c r="U3375" i="8" s="1"/>
  <c r="T3375" i="8" s="1"/>
  <c r="S3379" i="8"/>
  <c r="R3379" i="8"/>
  <c r="V3379" i="8"/>
  <c r="W3379" i="8" s="1"/>
  <c r="U3379" i="8" s="1"/>
  <c r="T3379" i="8" s="1"/>
  <c r="S3383" i="8"/>
  <c r="R3383" i="8"/>
  <c r="V3383" i="8"/>
  <c r="W3383" i="8" s="1"/>
  <c r="U3383" i="8" s="1"/>
  <c r="T3383" i="8" s="1"/>
  <c r="S3387" i="8"/>
  <c r="R3387" i="8"/>
  <c r="V3387" i="8"/>
  <c r="W3387" i="8" s="1"/>
  <c r="U3387" i="8" s="1"/>
  <c r="T3387" i="8" s="1"/>
  <c r="S3391" i="8"/>
  <c r="R3391" i="8"/>
  <c r="V3391" i="8"/>
  <c r="W3391" i="8" s="1"/>
  <c r="U3391" i="8" s="1"/>
  <c r="T3391" i="8" s="1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X13" i="5"/>
  <c r="Y13" i="5" s="1"/>
  <c r="V13" i="5"/>
  <c r="I6" i="8" l="1"/>
  <c r="K5" i="8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O5" i="8"/>
  <c r="P5" i="8" s="1"/>
  <c r="N6" i="8"/>
  <c r="X14" i="5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Y2" i="8"/>
  <c r="Z12" i="7"/>
  <c r="I7" i="8" l="1"/>
  <c r="K6" i="8"/>
  <c r="O6" i="8"/>
  <c r="N7" i="8"/>
  <c r="N8" i="8" s="1"/>
  <c r="N9" i="8" s="1"/>
  <c r="N10" i="8" s="1"/>
  <c r="N11" i="8" s="1"/>
  <c r="Y15" i="5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X34" i="5"/>
  <c r="Y33" i="5"/>
  <c r="Y14" i="5"/>
  <c r="R5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I8" i="8" l="1"/>
  <c r="K7" i="8"/>
  <c r="O7" i="8"/>
  <c r="P6" i="8"/>
  <c r="N12" i="8"/>
  <c r="X35" i="5"/>
  <c r="Y34" i="5"/>
  <c r="G5" i="3"/>
  <c r="F5" i="3"/>
  <c r="C5" i="3"/>
  <c r="B5" i="3"/>
  <c r="G4" i="3"/>
  <c r="F4" i="3"/>
  <c r="C4" i="3"/>
  <c r="B4" i="3"/>
  <c r="I9" i="8" l="1"/>
  <c r="K8" i="8"/>
  <c r="P7" i="8"/>
  <c r="O8" i="8"/>
  <c r="N13" i="8"/>
  <c r="X36" i="5"/>
  <c r="Y35" i="5"/>
  <c r="E14" i="5"/>
  <c r="E10" i="5" s="1"/>
  <c r="E4" i="5" s="1"/>
  <c r="F10" i="5"/>
  <c r="C12" i="5"/>
  <c r="C11" i="5"/>
  <c r="D12" i="5"/>
  <c r="D11" i="5"/>
  <c r="I10" i="8" l="1"/>
  <c r="K9" i="8"/>
  <c r="P8" i="8"/>
  <c r="O9" i="8"/>
  <c r="N14" i="8"/>
  <c r="Y36" i="5"/>
  <c r="X37" i="5"/>
  <c r="G4" i="5"/>
  <c r="F4" i="5"/>
  <c r="I11" i="8" l="1"/>
  <c r="K10" i="8"/>
  <c r="P9" i="8"/>
  <c r="O10" i="8"/>
  <c r="N15" i="8"/>
  <c r="X38" i="5"/>
  <c r="Y37" i="5"/>
  <c r="U15" i="7"/>
  <c r="U14" i="7"/>
  <c r="U13" i="7"/>
  <c r="U12" i="7"/>
  <c r="I12" i="8" l="1"/>
  <c r="K11" i="8"/>
  <c r="P10" i="8"/>
  <c r="O11" i="8"/>
  <c r="N16" i="8"/>
  <c r="Y38" i="5"/>
  <c r="X39" i="5"/>
  <c r="S12" i="7"/>
  <c r="I32" i="7"/>
  <c r="J32" i="7" s="1"/>
  <c r="K32" i="7" s="1"/>
  <c r="I31" i="7"/>
  <c r="J31" i="7" s="1"/>
  <c r="K31" i="7" s="1"/>
  <c r="I30" i="7"/>
  <c r="J30" i="7" s="1"/>
  <c r="K30" i="7" s="1"/>
  <c r="I13" i="8" l="1"/>
  <c r="K12" i="8"/>
  <c r="P11" i="8"/>
  <c r="O12" i="8"/>
  <c r="N17" i="8"/>
  <c r="X40" i="5"/>
  <c r="Y39" i="5"/>
  <c r="S13" i="7"/>
  <c r="V12" i="7"/>
  <c r="AC12" i="7"/>
  <c r="AF30" i="7"/>
  <c r="AB30" i="7" s="1"/>
  <c r="AF28" i="7"/>
  <c r="AB28" i="7" s="1"/>
  <c r="AF26" i="7"/>
  <c r="AB26" i="7" s="1"/>
  <c r="AF24" i="7"/>
  <c r="AB24" i="7" s="1"/>
  <c r="AF22" i="7"/>
  <c r="AB22" i="7" s="1"/>
  <c r="AF20" i="7"/>
  <c r="AB20" i="7" s="1"/>
  <c r="AF18" i="7"/>
  <c r="AB18" i="7" s="1"/>
  <c r="AF16" i="7"/>
  <c r="AB16" i="7" s="1"/>
  <c r="AF14" i="7"/>
  <c r="AB14" i="7" s="1"/>
  <c r="AF12" i="7"/>
  <c r="AF29" i="7"/>
  <c r="AB29" i="7" s="1"/>
  <c r="AF25" i="7"/>
  <c r="AB25" i="7" s="1"/>
  <c r="AF21" i="7"/>
  <c r="AB21" i="7" s="1"/>
  <c r="AF17" i="7"/>
  <c r="AB17" i="7" s="1"/>
  <c r="AF13" i="7"/>
  <c r="AB13" i="7" s="1"/>
  <c r="AF27" i="7"/>
  <c r="AB27" i="7" s="1"/>
  <c r="AF23" i="7"/>
  <c r="AB23" i="7" s="1"/>
  <c r="AF19" i="7"/>
  <c r="AB19" i="7" s="1"/>
  <c r="AF15" i="7"/>
  <c r="AB15" i="7" s="1"/>
  <c r="AF60" i="7"/>
  <c r="AB60" i="7" s="1"/>
  <c r="AF58" i="7"/>
  <c r="AB58" i="7" s="1"/>
  <c r="AF56" i="7"/>
  <c r="AB56" i="7" s="1"/>
  <c r="AF54" i="7"/>
  <c r="AB54" i="7" s="1"/>
  <c r="AF52" i="7"/>
  <c r="AB52" i="7" s="1"/>
  <c r="AF50" i="7"/>
  <c r="AB50" i="7" s="1"/>
  <c r="AF48" i="7"/>
  <c r="AB48" i="7" s="1"/>
  <c r="AF46" i="7"/>
  <c r="AB46" i="7" s="1"/>
  <c r="AF44" i="7"/>
  <c r="AB44" i="7" s="1"/>
  <c r="AF42" i="7"/>
  <c r="AB42" i="7" s="1"/>
  <c r="AF40" i="7"/>
  <c r="AB40" i="7" s="1"/>
  <c r="AF38" i="7"/>
  <c r="AB38" i="7" s="1"/>
  <c r="AF36" i="7"/>
  <c r="AB36" i="7" s="1"/>
  <c r="AF34" i="7"/>
  <c r="AB34" i="7" s="1"/>
  <c r="AF32" i="7"/>
  <c r="AB32" i="7" s="1"/>
  <c r="AE12" i="7"/>
  <c r="AF61" i="7"/>
  <c r="AB61" i="7" s="1"/>
  <c r="AF59" i="7"/>
  <c r="AB59" i="7" s="1"/>
  <c r="AF57" i="7"/>
  <c r="AB57" i="7" s="1"/>
  <c r="AF55" i="7"/>
  <c r="AB55" i="7" s="1"/>
  <c r="AF53" i="7"/>
  <c r="AB53" i="7" s="1"/>
  <c r="AF51" i="7"/>
  <c r="AB51" i="7" s="1"/>
  <c r="AF49" i="7"/>
  <c r="AB49" i="7" s="1"/>
  <c r="AF47" i="7"/>
  <c r="AB47" i="7" s="1"/>
  <c r="AF45" i="7"/>
  <c r="AB45" i="7" s="1"/>
  <c r="AF43" i="7"/>
  <c r="AB43" i="7" s="1"/>
  <c r="AF41" i="7"/>
  <c r="AB41" i="7" s="1"/>
  <c r="AF39" i="7"/>
  <c r="AB39" i="7" s="1"/>
  <c r="AF37" i="7"/>
  <c r="AB37" i="7" s="1"/>
  <c r="AF35" i="7"/>
  <c r="AB35" i="7" s="1"/>
  <c r="AF33" i="7"/>
  <c r="AB33" i="7" s="1"/>
  <c r="AF31" i="7"/>
  <c r="AB31" i="7" s="1"/>
  <c r="AD12" i="7"/>
  <c r="S5" i="7"/>
  <c r="S4" i="7"/>
  <c r="S3" i="7"/>
  <c r="S2" i="7"/>
  <c r="B7" i="7"/>
  <c r="I14" i="8" l="1"/>
  <c r="K13" i="8"/>
  <c r="P12" i="8"/>
  <c r="O13" i="8"/>
  <c r="N18" i="8"/>
  <c r="Y40" i="5"/>
  <c r="X41" i="5"/>
  <c r="AC13" i="7"/>
  <c r="V13" i="7"/>
  <c r="AG12" i="7"/>
  <c r="AB12" i="7"/>
  <c r="AE13" i="7"/>
  <c r="AF62" i="7"/>
  <c r="AB62" i="7" s="1"/>
  <c r="S14" i="7"/>
  <c r="AD13" i="7"/>
  <c r="B12" i="7"/>
  <c r="A13" i="7"/>
  <c r="I15" i="8" l="1"/>
  <c r="K14" i="8"/>
  <c r="P13" i="8"/>
  <c r="O14" i="8"/>
  <c r="N19" i="8"/>
  <c r="Y41" i="5"/>
  <c r="X42" i="5"/>
  <c r="AC14" i="7"/>
  <c r="AA13" i="7"/>
  <c r="Z13" i="7" s="1"/>
  <c r="AG13" i="7"/>
  <c r="AE14" i="7"/>
  <c r="V14" i="7"/>
  <c r="S15" i="7"/>
  <c r="AF63" i="7"/>
  <c r="AB63" i="7" s="1"/>
  <c r="AD14" i="7"/>
  <c r="A14" i="7"/>
  <c r="B14" i="7" s="1"/>
  <c r="B13" i="7"/>
  <c r="E4" i="6"/>
  <c r="B6" i="6"/>
  <c r="D4" i="6"/>
  <c r="D5" i="6" s="1"/>
  <c r="C4" i="6"/>
  <c r="C5" i="6" s="1"/>
  <c r="AA14" i="7" l="1"/>
  <c r="I16" i="8"/>
  <c r="K15" i="8"/>
  <c r="P14" i="8"/>
  <c r="O15" i="8"/>
  <c r="N20" i="8"/>
  <c r="Y42" i="5"/>
  <c r="X43" i="5"/>
  <c r="AC15" i="7"/>
  <c r="X13" i="7"/>
  <c r="Y13" i="7" s="1"/>
  <c r="W13" i="7"/>
  <c r="AG14" i="7"/>
  <c r="Z14" i="7"/>
  <c r="V15" i="7"/>
  <c r="A15" i="7"/>
  <c r="B15" i="7" s="1"/>
  <c r="C6" i="6"/>
  <c r="S16" i="7"/>
  <c r="AF64" i="7"/>
  <c r="AB64" i="7" s="1"/>
  <c r="AE15" i="7"/>
  <c r="AD15" i="7"/>
  <c r="C12" i="7"/>
  <c r="E12" i="7" s="1"/>
  <c r="D6" i="6"/>
  <c r="E6" i="6" s="1"/>
  <c r="F6" i="6" s="1"/>
  <c r="B7" i="6"/>
  <c r="B8" i="6" s="1"/>
  <c r="B9" i="6" s="1"/>
  <c r="E5" i="6"/>
  <c r="F5" i="6" s="1"/>
  <c r="K10" i="3"/>
  <c r="K9" i="3"/>
  <c r="L9" i="3" s="1"/>
  <c r="I17" i="8" l="1"/>
  <c r="K16" i="8"/>
  <c r="P15" i="8"/>
  <c r="O16" i="8"/>
  <c r="N21" i="8"/>
  <c r="X44" i="5"/>
  <c r="Y43" i="5"/>
  <c r="AC16" i="7"/>
  <c r="X14" i="7"/>
  <c r="Y14" i="7" s="1"/>
  <c r="W14" i="7"/>
  <c r="A16" i="7"/>
  <c r="B16" i="7" s="1"/>
  <c r="AE16" i="7"/>
  <c r="AG15" i="7"/>
  <c r="AA15" i="7"/>
  <c r="Z15" i="7" s="1"/>
  <c r="AD16" i="7"/>
  <c r="V16" i="7"/>
  <c r="D8" i="6"/>
  <c r="E8" i="6" s="1"/>
  <c r="F8" i="6" s="1"/>
  <c r="S17" i="7"/>
  <c r="AF65" i="7"/>
  <c r="AB65" i="7" s="1"/>
  <c r="C8" i="6"/>
  <c r="C13" i="7"/>
  <c r="C14" i="7" s="1"/>
  <c r="C15" i="7" s="1"/>
  <c r="C16" i="7" s="1"/>
  <c r="A17" i="7"/>
  <c r="B17" i="7" s="1"/>
  <c r="C7" i="6"/>
  <c r="D7" i="6"/>
  <c r="E7" i="6" s="1"/>
  <c r="F7" i="6" s="1"/>
  <c r="B10" i="6"/>
  <c r="C9" i="6"/>
  <c r="D9" i="6"/>
  <c r="E9" i="6" s="1"/>
  <c r="F9" i="6" s="1"/>
  <c r="D2" i="4"/>
  <c r="E2" i="4" s="1"/>
  <c r="C2" i="4" s="1"/>
  <c r="I18" i="8" l="1"/>
  <c r="K17" i="8"/>
  <c r="P16" i="8"/>
  <c r="O17" i="8"/>
  <c r="N22" i="8"/>
  <c r="Y44" i="5"/>
  <c r="X45" i="5"/>
  <c r="V17" i="7"/>
  <c r="X15" i="7"/>
  <c r="W15" i="7"/>
  <c r="X16" i="7"/>
  <c r="Y15" i="7"/>
  <c r="AA16" i="7"/>
  <c r="C17" i="7"/>
  <c r="C18" i="7" s="1"/>
  <c r="AC17" i="7"/>
  <c r="AG16" i="7"/>
  <c r="W16" i="7" s="1"/>
  <c r="Z16" i="7"/>
  <c r="AE17" i="7"/>
  <c r="S18" i="7"/>
  <c r="AF66" i="7"/>
  <c r="AB66" i="7" s="1"/>
  <c r="AD17" i="7"/>
  <c r="E13" i="7"/>
  <c r="E14" i="7" s="1"/>
  <c r="E15" i="7" s="1"/>
  <c r="E16" i="7" s="1"/>
  <c r="A18" i="7"/>
  <c r="D10" i="6"/>
  <c r="E10" i="6" s="1"/>
  <c r="F10" i="6" s="1"/>
  <c r="B11" i="6"/>
  <c r="C10" i="6"/>
  <c r="G47" i="2"/>
  <c r="H5" i="2"/>
  <c r="H8" i="2"/>
  <c r="G19" i="2"/>
  <c r="H19" i="2" s="1"/>
  <c r="I19" i="8" l="1"/>
  <c r="K18" i="8"/>
  <c r="P17" i="8"/>
  <c r="O18" i="8"/>
  <c r="N23" i="8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N308" i="8" s="1"/>
  <c r="N309" i="8" s="1"/>
  <c r="N310" i="8" s="1"/>
  <c r="N311" i="8" s="1"/>
  <c r="N312" i="8" s="1"/>
  <c r="N313" i="8" s="1"/>
  <c r="N314" i="8" s="1"/>
  <c r="N315" i="8" s="1"/>
  <c r="N316" i="8" s="1"/>
  <c r="N317" i="8" s="1"/>
  <c r="N318" i="8" s="1"/>
  <c r="N319" i="8" s="1"/>
  <c r="N320" i="8" s="1"/>
  <c r="N321" i="8" s="1"/>
  <c r="N322" i="8" s="1"/>
  <c r="N323" i="8" s="1"/>
  <c r="N324" i="8" s="1"/>
  <c r="N325" i="8" s="1"/>
  <c r="N326" i="8" s="1"/>
  <c r="N327" i="8" s="1"/>
  <c r="N328" i="8" s="1"/>
  <c r="N329" i="8" s="1"/>
  <c r="N330" i="8" s="1"/>
  <c r="N331" i="8" s="1"/>
  <c r="N332" i="8" s="1"/>
  <c r="N333" i="8" s="1"/>
  <c r="N334" i="8" s="1"/>
  <c r="N335" i="8" s="1"/>
  <c r="N336" i="8" s="1"/>
  <c r="N337" i="8" s="1"/>
  <c r="N338" i="8" s="1"/>
  <c r="N339" i="8" s="1"/>
  <c r="N340" i="8" s="1"/>
  <c r="N341" i="8" s="1"/>
  <c r="N342" i="8" s="1"/>
  <c r="N343" i="8" s="1"/>
  <c r="N344" i="8" s="1"/>
  <c r="N345" i="8" s="1"/>
  <c r="N346" i="8" s="1"/>
  <c r="N347" i="8" s="1"/>
  <c r="N348" i="8" s="1"/>
  <c r="N349" i="8" s="1"/>
  <c r="N350" i="8" s="1"/>
  <c r="N351" i="8" s="1"/>
  <c r="N352" i="8" s="1"/>
  <c r="N353" i="8" s="1"/>
  <c r="N354" i="8" s="1"/>
  <c r="N355" i="8" s="1"/>
  <c r="N356" i="8" s="1"/>
  <c r="N357" i="8" s="1"/>
  <c r="N358" i="8" s="1"/>
  <c r="N359" i="8" s="1"/>
  <c r="N360" i="8" s="1"/>
  <c r="N361" i="8" s="1"/>
  <c r="N362" i="8" s="1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N375" i="8" s="1"/>
  <c r="N376" i="8" s="1"/>
  <c r="N377" i="8" s="1"/>
  <c r="N378" i="8" s="1"/>
  <c r="N379" i="8" s="1"/>
  <c r="N380" i="8" s="1"/>
  <c r="N381" i="8" s="1"/>
  <c r="N382" i="8" s="1"/>
  <c r="N383" i="8" s="1"/>
  <c r="N384" i="8" s="1"/>
  <c r="N385" i="8" s="1"/>
  <c r="N386" i="8" s="1"/>
  <c r="N387" i="8" s="1"/>
  <c r="N388" i="8" s="1"/>
  <c r="N389" i="8" s="1"/>
  <c r="N390" i="8" s="1"/>
  <c r="N391" i="8" s="1"/>
  <c r="N392" i="8" s="1"/>
  <c r="N393" i="8" s="1"/>
  <c r="N394" i="8" s="1"/>
  <c r="N395" i="8" s="1"/>
  <c r="N396" i="8" s="1"/>
  <c r="N397" i="8" s="1"/>
  <c r="N398" i="8" s="1"/>
  <c r="N399" i="8" s="1"/>
  <c r="N400" i="8" s="1"/>
  <c r="N401" i="8" s="1"/>
  <c r="N402" i="8" s="1"/>
  <c r="N403" i="8" s="1"/>
  <c r="N404" i="8" s="1"/>
  <c r="N405" i="8" s="1"/>
  <c r="N406" i="8" s="1"/>
  <c r="N407" i="8" s="1"/>
  <c r="N408" i="8" s="1"/>
  <c r="N409" i="8" s="1"/>
  <c r="N410" i="8" s="1"/>
  <c r="N411" i="8" s="1"/>
  <c r="N412" i="8" s="1"/>
  <c r="N413" i="8" s="1"/>
  <c r="N414" i="8" s="1"/>
  <c r="N415" i="8" s="1"/>
  <c r="N416" i="8" s="1"/>
  <c r="N417" i="8" s="1"/>
  <c r="N418" i="8" s="1"/>
  <c r="N419" i="8" s="1"/>
  <c r="N420" i="8" s="1"/>
  <c r="N421" i="8" s="1"/>
  <c r="N422" i="8" s="1"/>
  <c r="N423" i="8" s="1"/>
  <c r="N424" i="8" s="1"/>
  <c r="N425" i="8" s="1"/>
  <c r="N426" i="8" s="1"/>
  <c r="N427" i="8" s="1"/>
  <c r="N428" i="8" s="1"/>
  <c r="N429" i="8" s="1"/>
  <c r="N430" i="8" s="1"/>
  <c r="N431" i="8" s="1"/>
  <c r="N432" i="8" s="1"/>
  <c r="N433" i="8" s="1"/>
  <c r="N434" i="8" s="1"/>
  <c r="N435" i="8" s="1"/>
  <c r="N436" i="8" s="1"/>
  <c r="N437" i="8" s="1"/>
  <c r="N438" i="8" s="1"/>
  <c r="N439" i="8" s="1"/>
  <c r="N440" i="8" s="1"/>
  <c r="N441" i="8" s="1"/>
  <c r="N442" i="8" s="1"/>
  <c r="N443" i="8" s="1"/>
  <c r="N444" i="8" s="1"/>
  <c r="N445" i="8" s="1"/>
  <c r="N446" i="8" s="1"/>
  <c r="N447" i="8" s="1"/>
  <c r="N448" i="8" s="1"/>
  <c r="N449" i="8" s="1"/>
  <c r="N450" i="8" s="1"/>
  <c r="N451" i="8" s="1"/>
  <c r="N452" i="8" s="1"/>
  <c r="N453" i="8" s="1"/>
  <c r="N454" i="8" s="1"/>
  <c r="N455" i="8" s="1"/>
  <c r="N456" i="8" s="1"/>
  <c r="N457" i="8" s="1"/>
  <c r="N458" i="8" s="1"/>
  <c r="N459" i="8" s="1"/>
  <c r="N460" i="8" s="1"/>
  <c r="N461" i="8" s="1"/>
  <c r="N462" i="8" s="1"/>
  <c r="N463" i="8" s="1"/>
  <c r="N464" i="8" s="1"/>
  <c r="N465" i="8" s="1"/>
  <c r="N466" i="8" s="1"/>
  <c r="N467" i="8" s="1"/>
  <c r="N468" i="8" s="1"/>
  <c r="N469" i="8" s="1"/>
  <c r="N470" i="8" s="1"/>
  <c r="N471" i="8" s="1"/>
  <c r="N472" i="8" s="1"/>
  <c r="N473" i="8" s="1"/>
  <c r="N474" i="8" s="1"/>
  <c r="N475" i="8" s="1"/>
  <c r="N476" i="8" s="1"/>
  <c r="N477" i="8" s="1"/>
  <c r="N478" i="8" s="1"/>
  <c r="N479" i="8" s="1"/>
  <c r="N480" i="8" s="1"/>
  <c r="N481" i="8" s="1"/>
  <c r="N482" i="8" s="1"/>
  <c r="N483" i="8" s="1"/>
  <c r="N484" i="8" s="1"/>
  <c r="N485" i="8" s="1"/>
  <c r="N486" i="8" s="1"/>
  <c r="N487" i="8" s="1"/>
  <c r="N488" i="8" s="1"/>
  <c r="N489" i="8" s="1"/>
  <c r="N490" i="8" s="1"/>
  <c r="N491" i="8" s="1"/>
  <c r="N492" i="8" s="1"/>
  <c r="N493" i="8" s="1"/>
  <c r="N494" i="8" s="1"/>
  <c r="N495" i="8" s="1"/>
  <c r="N496" i="8" s="1"/>
  <c r="N497" i="8" s="1"/>
  <c r="N498" i="8" s="1"/>
  <c r="N499" i="8" s="1"/>
  <c r="N500" i="8" s="1"/>
  <c r="N501" i="8" s="1"/>
  <c r="N502" i="8" s="1"/>
  <c r="N503" i="8" s="1"/>
  <c r="N504" i="8" s="1"/>
  <c r="N505" i="8" s="1"/>
  <c r="N506" i="8" s="1"/>
  <c r="N507" i="8" s="1"/>
  <c r="N508" i="8" s="1"/>
  <c r="N509" i="8" s="1"/>
  <c r="N510" i="8" s="1"/>
  <c r="N511" i="8" s="1"/>
  <c r="N512" i="8" s="1"/>
  <c r="N513" i="8" s="1"/>
  <c r="N514" i="8" s="1"/>
  <c r="N515" i="8" s="1"/>
  <c r="N516" i="8" s="1"/>
  <c r="N517" i="8" s="1"/>
  <c r="N518" i="8" s="1"/>
  <c r="N519" i="8" s="1"/>
  <c r="N520" i="8" s="1"/>
  <c r="N521" i="8" s="1"/>
  <c r="N522" i="8" s="1"/>
  <c r="N523" i="8" s="1"/>
  <c r="N524" i="8" s="1"/>
  <c r="N525" i="8" s="1"/>
  <c r="N526" i="8" s="1"/>
  <c r="N527" i="8" s="1"/>
  <c r="N528" i="8" s="1"/>
  <c r="N529" i="8" s="1"/>
  <c r="N530" i="8" s="1"/>
  <c r="N531" i="8" s="1"/>
  <c r="N532" i="8" s="1"/>
  <c r="N533" i="8" s="1"/>
  <c r="N534" i="8" s="1"/>
  <c r="N535" i="8" s="1"/>
  <c r="N536" i="8" s="1"/>
  <c r="N537" i="8" s="1"/>
  <c r="N538" i="8" s="1"/>
  <c r="N539" i="8" s="1"/>
  <c r="N540" i="8" s="1"/>
  <c r="N541" i="8" s="1"/>
  <c r="N542" i="8" s="1"/>
  <c r="N543" i="8" s="1"/>
  <c r="N544" i="8" s="1"/>
  <c r="N545" i="8" s="1"/>
  <c r="N546" i="8" s="1"/>
  <c r="N547" i="8" s="1"/>
  <c r="N548" i="8" s="1"/>
  <c r="N549" i="8" s="1"/>
  <c r="N550" i="8" s="1"/>
  <c r="N551" i="8" s="1"/>
  <c r="N552" i="8" s="1"/>
  <c r="N553" i="8" s="1"/>
  <c r="N554" i="8" s="1"/>
  <c r="N555" i="8" s="1"/>
  <c r="N556" i="8" s="1"/>
  <c r="N557" i="8" s="1"/>
  <c r="N558" i="8" s="1"/>
  <c r="N559" i="8" s="1"/>
  <c r="N560" i="8" s="1"/>
  <c r="N561" i="8" s="1"/>
  <c r="N562" i="8" s="1"/>
  <c r="N563" i="8" s="1"/>
  <c r="N564" i="8" s="1"/>
  <c r="N565" i="8" s="1"/>
  <c r="N566" i="8" s="1"/>
  <c r="N567" i="8" s="1"/>
  <c r="N568" i="8" s="1"/>
  <c r="N569" i="8" s="1"/>
  <c r="N570" i="8" s="1"/>
  <c r="N571" i="8" s="1"/>
  <c r="N572" i="8" s="1"/>
  <c r="N573" i="8" s="1"/>
  <c r="N574" i="8" s="1"/>
  <c r="N575" i="8" s="1"/>
  <c r="N576" i="8" s="1"/>
  <c r="N577" i="8" s="1"/>
  <c r="N578" i="8" s="1"/>
  <c r="N579" i="8" s="1"/>
  <c r="N580" i="8" s="1"/>
  <c r="N581" i="8" s="1"/>
  <c r="N582" i="8" s="1"/>
  <c r="N583" i="8" s="1"/>
  <c r="N584" i="8" s="1"/>
  <c r="N585" i="8" s="1"/>
  <c r="N586" i="8" s="1"/>
  <c r="N587" i="8" s="1"/>
  <c r="N588" i="8" s="1"/>
  <c r="N589" i="8" s="1"/>
  <c r="N590" i="8" s="1"/>
  <c r="N591" i="8" s="1"/>
  <c r="N592" i="8" s="1"/>
  <c r="N593" i="8" s="1"/>
  <c r="N594" i="8" s="1"/>
  <c r="N595" i="8" s="1"/>
  <c r="N596" i="8" s="1"/>
  <c r="N597" i="8" s="1"/>
  <c r="N598" i="8" s="1"/>
  <c r="N599" i="8" s="1"/>
  <c r="N600" i="8" s="1"/>
  <c r="N601" i="8" s="1"/>
  <c r="N602" i="8" s="1"/>
  <c r="N603" i="8" s="1"/>
  <c r="N604" i="8" s="1"/>
  <c r="N605" i="8" s="1"/>
  <c r="N606" i="8" s="1"/>
  <c r="N607" i="8" s="1"/>
  <c r="N608" i="8" s="1"/>
  <c r="N609" i="8" s="1"/>
  <c r="N610" i="8" s="1"/>
  <c r="N611" i="8" s="1"/>
  <c r="N612" i="8" s="1"/>
  <c r="N613" i="8" s="1"/>
  <c r="N614" i="8" s="1"/>
  <c r="N615" i="8" s="1"/>
  <c r="N616" i="8" s="1"/>
  <c r="N617" i="8" s="1"/>
  <c r="N618" i="8" s="1"/>
  <c r="N619" i="8" s="1"/>
  <c r="N620" i="8" s="1"/>
  <c r="N621" i="8" s="1"/>
  <c r="N622" i="8" s="1"/>
  <c r="N623" i="8" s="1"/>
  <c r="N624" i="8" s="1"/>
  <c r="N625" i="8" s="1"/>
  <c r="N626" i="8" s="1"/>
  <c r="N627" i="8" s="1"/>
  <c r="N628" i="8" s="1"/>
  <c r="N629" i="8" s="1"/>
  <c r="N630" i="8" s="1"/>
  <c r="N631" i="8" s="1"/>
  <c r="N632" i="8" s="1"/>
  <c r="N633" i="8" s="1"/>
  <c r="N634" i="8" s="1"/>
  <c r="N635" i="8" s="1"/>
  <c r="N636" i="8" s="1"/>
  <c r="N637" i="8" s="1"/>
  <c r="N638" i="8" s="1"/>
  <c r="N639" i="8" s="1"/>
  <c r="N640" i="8" s="1"/>
  <c r="N641" i="8" s="1"/>
  <c r="N642" i="8" s="1"/>
  <c r="N643" i="8" s="1"/>
  <c r="N644" i="8" s="1"/>
  <c r="N645" i="8" s="1"/>
  <c r="N646" i="8" s="1"/>
  <c r="N647" i="8" s="1"/>
  <c r="N648" i="8" s="1"/>
  <c r="N649" i="8" s="1"/>
  <c r="N650" i="8" s="1"/>
  <c r="N651" i="8" s="1"/>
  <c r="N652" i="8" s="1"/>
  <c r="N653" i="8" s="1"/>
  <c r="N654" i="8" s="1"/>
  <c r="N655" i="8" s="1"/>
  <c r="N656" i="8" s="1"/>
  <c r="N657" i="8" s="1"/>
  <c r="N658" i="8" s="1"/>
  <c r="N659" i="8" s="1"/>
  <c r="N660" i="8" s="1"/>
  <c r="N661" i="8" s="1"/>
  <c r="N662" i="8" s="1"/>
  <c r="N663" i="8" s="1"/>
  <c r="N664" i="8" s="1"/>
  <c r="N665" i="8" s="1"/>
  <c r="N666" i="8" s="1"/>
  <c r="N667" i="8" s="1"/>
  <c r="N668" i="8" s="1"/>
  <c r="N669" i="8" s="1"/>
  <c r="N670" i="8" s="1"/>
  <c r="N671" i="8" s="1"/>
  <c r="N672" i="8" s="1"/>
  <c r="N673" i="8" s="1"/>
  <c r="N674" i="8" s="1"/>
  <c r="N675" i="8" s="1"/>
  <c r="N676" i="8" s="1"/>
  <c r="N677" i="8" s="1"/>
  <c r="N678" i="8" s="1"/>
  <c r="N679" i="8" s="1"/>
  <c r="N680" i="8" s="1"/>
  <c r="N681" i="8" s="1"/>
  <c r="N682" i="8" s="1"/>
  <c r="N683" i="8" s="1"/>
  <c r="N684" i="8" s="1"/>
  <c r="N685" i="8" s="1"/>
  <c r="N686" i="8" s="1"/>
  <c r="N687" i="8" s="1"/>
  <c r="N688" i="8" s="1"/>
  <c r="N689" i="8" s="1"/>
  <c r="N690" i="8" s="1"/>
  <c r="N691" i="8" s="1"/>
  <c r="N692" i="8" s="1"/>
  <c r="N693" i="8" s="1"/>
  <c r="N694" i="8" s="1"/>
  <c r="N695" i="8" s="1"/>
  <c r="N696" i="8" s="1"/>
  <c r="N697" i="8" s="1"/>
  <c r="N698" i="8" s="1"/>
  <c r="N699" i="8" s="1"/>
  <c r="N700" i="8" s="1"/>
  <c r="N701" i="8" s="1"/>
  <c r="N702" i="8" s="1"/>
  <c r="N703" i="8" s="1"/>
  <c r="N704" i="8" s="1"/>
  <c r="N705" i="8" s="1"/>
  <c r="N706" i="8" s="1"/>
  <c r="N707" i="8" s="1"/>
  <c r="N708" i="8" s="1"/>
  <c r="N709" i="8" s="1"/>
  <c r="N710" i="8" s="1"/>
  <c r="N711" i="8" s="1"/>
  <c r="N712" i="8" s="1"/>
  <c r="N713" i="8" s="1"/>
  <c r="N714" i="8" s="1"/>
  <c r="N715" i="8" s="1"/>
  <c r="N716" i="8" s="1"/>
  <c r="N717" i="8" s="1"/>
  <c r="N718" i="8" s="1"/>
  <c r="N719" i="8" s="1"/>
  <c r="N720" i="8" s="1"/>
  <c r="N721" i="8" s="1"/>
  <c r="N722" i="8" s="1"/>
  <c r="N723" i="8" s="1"/>
  <c r="N724" i="8" s="1"/>
  <c r="N725" i="8" s="1"/>
  <c r="N726" i="8" s="1"/>
  <c r="N727" i="8" s="1"/>
  <c r="N728" i="8" s="1"/>
  <c r="N729" i="8" s="1"/>
  <c r="N730" i="8" s="1"/>
  <c r="N731" i="8" s="1"/>
  <c r="N732" i="8" s="1"/>
  <c r="N733" i="8" s="1"/>
  <c r="N734" i="8" s="1"/>
  <c r="N735" i="8" s="1"/>
  <c r="N736" i="8" s="1"/>
  <c r="N737" i="8" s="1"/>
  <c r="N738" i="8" s="1"/>
  <c r="N739" i="8" s="1"/>
  <c r="N740" i="8" s="1"/>
  <c r="N741" i="8" s="1"/>
  <c r="N742" i="8" s="1"/>
  <c r="N743" i="8" s="1"/>
  <c r="N744" i="8" s="1"/>
  <c r="N745" i="8" s="1"/>
  <c r="N746" i="8" s="1"/>
  <c r="N747" i="8" s="1"/>
  <c r="N748" i="8" s="1"/>
  <c r="N749" i="8" s="1"/>
  <c r="N750" i="8" s="1"/>
  <c r="N751" i="8" s="1"/>
  <c r="N752" i="8" s="1"/>
  <c r="N753" i="8" s="1"/>
  <c r="N754" i="8" s="1"/>
  <c r="N755" i="8" s="1"/>
  <c r="N756" i="8" s="1"/>
  <c r="N757" i="8" s="1"/>
  <c r="N758" i="8" s="1"/>
  <c r="N759" i="8" s="1"/>
  <c r="N760" i="8" s="1"/>
  <c r="N761" i="8" s="1"/>
  <c r="N762" i="8" s="1"/>
  <c r="N763" i="8" s="1"/>
  <c r="N764" i="8" s="1"/>
  <c r="N765" i="8" s="1"/>
  <c r="N766" i="8" s="1"/>
  <c r="N767" i="8" s="1"/>
  <c r="N768" i="8" s="1"/>
  <c r="N769" i="8" s="1"/>
  <c r="N770" i="8" s="1"/>
  <c r="N771" i="8" s="1"/>
  <c r="N772" i="8" s="1"/>
  <c r="N773" i="8" s="1"/>
  <c r="N774" i="8" s="1"/>
  <c r="N775" i="8" s="1"/>
  <c r="N776" i="8" s="1"/>
  <c r="N777" i="8" s="1"/>
  <c r="N778" i="8" s="1"/>
  <c r="N779" i="8" s="1"/>
  <c r="N780" i="8" s="1"/>
  <c r="N781" i="8" s="1"/>
  <c r="N782" i="8" s="1"/>
  <c r="N783" i="8" s="1"/>
  <c r="N784" i="8" s="1"/>
  <c r="N785" i="8" s="1"/>
  <c r="N786" i="8" s="1"/>
  <c r="N787" i="8" s="1"/>
  <c r="N788" i="8" s="1"/>
  <c r="N789" i="8" s="1"/>
  <c r="N790" i="8" s="1"/>
  <c r="N791" i="8" s="1"/>
  <c r="N792" i="8" s="1"/>
  <c r="N793" i="8" s="1"/>
  <c r="N794" i="8" s="1"/>
  <c r="N795" i="8" s="1"/>
  <c r="N796" i="8" s="1"/>
  <c r="N797" i="8" s="1"/>
  <c r="N798" i="8" s="1"/>
  <c r="N799" i="8" s="1"/>
  <c r="N800" i="8" s="1"/>
  <c r="N801" i="8" s="1"/>
  <c r="N802" i="8" s="1"/>
  <c r="N803" i="8" s="1"/>
  <c r="N804" i="8" s="1"/>
  <c r="N805" i="8" s="1"/>
  <c r="N806" i="8" s="1"/>
  <c r="N807" i="8" s="1"/>
  <c r="N808" i="8" s="1"/>
  <c r="N809" i="8" s="1"/>
  <c r="N810" i="8" s="1"/>
  <c r="N811" i="8" s="1"/>
  <c r="N812" i="8" s="1"/>
  <c r="N813" i="8" s="1"/>
  <c r="N814" i="8" s="1"/>
  <c r="N815" i="8" s="1"/>
  <c r="N816" i="8" s="1"/>
  <c r="N817" i="8" s="1"/>
  <c r="N818" i="8" s="1"/>
  <c r="N819" i="8" s="1"/>
  <c r="N820" i="8" s="1"/>
  <c r="N821" i="8" s="1"/>
  <c r="N822" i="8" s="1"/>
  <c r="N823" i="8" s="1"/>
  <c r="N824" i="8" s="1"/>
  <c r="N825" i="8" s="1"/>
  <c r="N826" i="8" s="1"/>
  <c r="N827" i="8" s="1"/>
  <c r="N828" i="8" s="1"/>
  <c r="N829" i="8" s="1"/>
  <c r="N830" i="8" s="1"/>
  <c r="N831" i="8" s="1"/>
  <c r="N832" i="8" s="1"/>
  <c r="N833" i="8" s="1"/>
  <c r="N834" i="8" s="1"/>
  <c r="N835" i="8" s="1"/>
  <c r="N836" i="8" s="1"/>
  <c r="N837" i="8" s="1"/>
  <c r="N838" i="8" s="1"/>
  <c r="N839" i="8" s="1"/>
  <c r="N840" i="8" s="1"/>
  <c r="N841" i="8" s="1"/>
  <c r="N842" i="8" s="1"/>
  <c r="N843" i="8" s="1"/>
  <c r="N844" i="8" s="1"/>
  <c r="N845" i="8" s="1"/>
  <c r="N846" i="8" s="1"/>
  <c r="N847" i="8" s="1"/>
  <c r="N848" i="8" s="1"/>
  <c r="N849" i="8" s="1"/>
  <c r="N850" i="8" s="1"/>
  <c r="N851" i="8" s="1"/>
  <c r="N852" i="8" s="1"/>
  <c r="N853" i="8" s="1"/>
  <c r="N854" i="8" s="1"/>
  <c r="N855" i="8" s="1"/>
  <c r="N856" i="8" s="1"/>
  <c r="N857" i="8" s="1"/>
  <c r="N858" i="8" s="1"/>
  <c r="N859" i="8" s="1"/>
  <c r="N860" i="8" s="1"/>
  <c r="N861" i="8" s="1"/>
  <c r="N862" i="8" s="1"/>
  <c r="N863" i="8" s="1"/>
  <c r="N864" i="8" s="1"/>
  <c r="N865" i="8" s="1"/>
  <c r="N866" i="8" s="1"/>
  <c r="N867" i="8" s="1"/>
  <c r="N868" i="8" s="1"/>
  <c r="N869" i="8" s="1"/>
  <c r="N870" i="8" s="1"/>
  <c r="N871" i="8" s="1"/>
  <c r="N872" i="8" s="1"/>
  <c r="N873" i="8" s="1"/>
  <c r="N874" i="8" s="1"/>
  <c r="N875" i="8" s="1"/>
  <c r="N876" i="8" s="1"/>
  <c r="N877" i="8" s="1"/>
  <c r="N878" i="8" s="1"/>
  <c r="N879" i="8" s="1"/>
  <c r="N880" i="8" s="1"/>
  <c r="N881" i="8" s="1"/>
  <c r="N882" i="8" s="1"/>
  <c r="N883" i="8" s="1"/>
  <c r="N884" i="8" s="1"/>
  <c r="N885" i="8" s="1"/>
  <c r="N886" i="8" s="1"/>
  <c r="N887" i="8" s="1"/>
  <c r="N888" i="8" s="1"/>
  <c r="N889" i="8" s="1"/>
  <c r="N890" i="8" s="1"/>
  <c r="N891" i="8" s="1"/>
  <c r="N892" i="8" s="1"/>
  <c r="N893" i="8" s="1"/>
  <c r="N894" i="8" s="1"/>
  <c r="N895" i="8" s="1"/>
  <c r="N896" i="8" s="1"/>
  <c r="N897" i="8" s="1"/>
  <c r="N898" i="8" s="1"/>
  <c r="N899" i="8" s="1"/>
  <c r="N900" i="8" s="1"/>
  <c r="N901" i="8" s="1"/>
  <c r="N902" i="8" s="1"/>
  <c r="N903" i="8" s="1"/>
  <c r="N904" i="8" s="1"/>
  <c r="N905" i="8" s="1"/>
  <c r="N906" i="8" s="1"/>
  <c r="N907" i="8" s="1"/>
  <c r="N908" i="8" s="1"/>
  <c r="N909" i="8" s="1"/>
  <c r="N910" i="8" s="1"/>
  <c r="N911" i="8" s="1"/>
  <c r="N912" i="8" s="1"/>
  <c r="N913" i="8" s="1"/>
  <c r="N914" i="8" s="1"/>
  <c r="N915" i="8" s="1"/>
  <c r="N916" i="8" s="1"/>
  <c r="N917" i="8" s="1"/>
  <c r="N918" i="8" s="1"/>
  <c r="N919" i="8" s="1"/>
  <c r="N920" i="8" s="1"/>
  <c r="N921" i="8" s="1"/>
  <c r="N922" i="8" s="1"/>
  <c r="N923" i="8" s="1"/>
  <c r="N924" i="8" s="1"/>
  <c r="N925" i="8" s="1"/>
  <c r="N926" i="8" s="1"/>
  <c r="N927" i="8" s="1"/>
  <c r="N928" i="8" s="1"/>
  <c r="N929" i="8" s="1"/>
  <c r="N930" i="8" s="1"/>
  <c r="N931" i="8" s="1"/>
  <c r="N932" i="8" s="1"/>
  <c r="N933" i="8" s="1"/>
  <c r="N934" i="8" s="1"/>
  <c r="N935" i="8" s="1"/>
  <c r="N936" i="8" s="1"/>
  <c r="N937" i="8" s="1"/>
  <c r="N938" i="8" s="1"/>
  <c r="N939" i="8" s="1"/>
  <c r="N940" i="8" s="1"/>
  <c r="N941" i="8" s="1"/>
  <c r="N942" i="8" s="1"/>
  <c r="N943" i="8" s="1"/>
  <c r="N944" i="8" s="1"/>
  <c r="N945" i="8" s="1"/>
  <c r="N946" i="8" s="1"/>
  <c r="N947" i="8" s="1"/>
  <c r="N948" i="8" s="1"/>
  <c r="N949" i="8" s="1"/>
  <c r="N950" i="8" s="1"/>
  <c r="N951" i="8" s="1"/>
  <c r="N952" i="8" s="1"/>
  <c r="N953" i="8" s="1"/>
  <c r="N954" i="8" s="1"/>
  <c r="N955" i="8" s="1"/>
  <c r="N956" i="8" s="1"/>
  <c r="N957" i="8" s="1"/>
  <c r="N958" i="8" s="1"/>
  <c r="N959" i="8" s="1"/>
  <c r="N960" i="8" s="1"/>
  <c r="N961" i="8" s="1"/>
  <c r="N962" i="8" s="1"/>
  <c r="N963" i="8" s="1"/>
  <c r="N964" i="8" s="1"/>
  <c r="N965" i="8" s="1"/>
  <c r="N966" i="8" s="1"/>
  <c r="N967" i="8" s="1"/>
  <c r="N968" i="8" s="1"/>
  <c r="N969" i="8" s="1"/>
  <c r="N970" i="8" s="1"/>
  <c r="N971" i="8" s="1"/>
  <c r="N972" i="8" s="1"/>
  <c r="N973" i="8" s="1"/>
  <c r="N974" i="8" s="1"/>
  <c r="N975" i="8" s="1"/>
  <c r="N976" i="8" s="1"/>
  <c r="N977" i="8" s="1"/>
  <c r="N978" i="8" s="1"/>
  <c r="N979" i="8" s="1"/>
  <c r="N980" i="8" s="1"/>
  <c r="N981" i="8" s="1"/>
  <c r="N982" i="8" s="1"/>
  <c r="N983" i="8" s="1"/>
  <c r="N984" i="8" s="1"/>
  <c r="N985" i="8" s="1"/>
  <c r="N986" i="8" s="1"/>
  <c r="N987" i="8" s="1"/>
  <c r="N988" i="8" s="1"/>
  <c r="N989" i="8" s="1"/>
  <c r="N990" i="8" s="1"/>
  <c r="N991" i="8" s="1"/>
  <c r="N992" i="8" s="1"/>
  <c r="N993" i="8" s="1"/>
  <c r="N994" i="8" s="1"/>
  <c r="N995" i="8" s="1"/>
  <c r="N996" i="8" s="1"/>
  <c r="N997" i="8" s="1"/>
  <c r="N998" i="8" s="1"/>
  <c r="N999" i="8" s="1"/>
  <c r="N1000" i="8" s="1"/>
  <c r="N1001" i="8" s="1"/>
  <c r="N1002" i="8" s="1"/>
  <c r="N1003" i="8" s="1"/>
  <c r="N1004" i="8" s="1"/>
  <c r="N1005" i="8" s="1"/>
  <c r="N1006" i="8" s="1"/>
  <c r="N1007" i="8" s="1"/>
  <c r="N1008" i="8" s="1"/>
  <c r="N1009" i="8" s="1"/>
  <c r="N1010" i="8" s="1"/>
  <c r="N1011" i="8" s="1"/>
  <c r="N1012" i="8" s="1"/>
  <c r="N1013" i="8" s="1"/>
  <c r="N1014" i="8" s="1"/>
  <c r="N1015" i="8" s="1"/>
  <c r="N1016" i="8" s="1"/>
  <c r="N1017" i="8" s="1"/>
  <c r="N1018" i="8" s="1"/>
  <c r="N1019" i="8" s="1"/>
  <c r="N1020" i="8" s="1"/>
  <c r="N1021" i="8" s="1"/>
  <c r="N1022" i="8" s="1"/>
  <c r="N1023" i="8" s="1"/>
  <c r="N1024" i="8" s="1"/>
  <c r="N1025" i="8" s="1"/>
  <c r="N1026" i="8" s="1"/>
  <c r="N1027" i="8" s="1"/>
  <c r="N1028" i="8" s="1"/>
  <c r="N1029" i="8" s="1"/>
  <c r="N1030" i="8" s="1"/>
  <c r="N1031" i="8" s="1"/>
  <c r="N1032" i="8" s="1"/>
  <c r="N1033" i="8" s="1"/>
  <c r="N1034" i="8" s="1"/>
  <c r="N1035" i="8" s="1"/>
  <c r="N1036" i="8" s="1"/>
  <c r="N1037" i="8" s="1"/>
  <c r="N1038" i="8" s="1"/>
  <c r="N1039" i="8" s="1"/>
  <c r="N1040" i="8" s="1"/>
  <c r="N1041" i="8" s="1"/>
  <c r="N1042" i="8" s="1"/>
  <c r="N1043" i="8" s="1"/>
  <c r="N1044" i="8" s="1"/>
  <c r="N1045" i="8" s="1"/>
  <c r="N1046" i="8" s="1"/>
  <c r="N1047" i="8" s="1"/>
  <c r="N1048" i="8" s="1"/>
  <c r="N1049" i="8" s="1"/>
  <c r="N1050" i="8" s="1"/>
  <c r="N1051" i="8" s="1"/>
  <c r="N1052" i="8" s="1"/>
  <c r="N1053" i="8" s="1"/>
  <c r="N1054" i="8" s="1"/>
  <c r="N1055" i="8" s="1"/>
  <c r="N1056" i="8" s="1"/>
  <c r="N1057" i="8" s="1"/>
  <c r="N1058" i="8" s="1"/>
  <c r="N1059" i="8" s="1"/>
  <c r="N1060" i="8" s="1"/>
  <c r="N1061" i="8" s="1"/>
  <c r="N1062" i="8" s="1"/>
  <c r="N1063" i="8" s="1"/>
  <c r="N1064" i="8" s="1"/>
  <c r="N1065" i="8" s="1"/>
  <c r="N1066" i="8" s="1"/>
  <c r="N1067" i="8" s="1"/>
  <c r="N1068" i="8" s="1"/>
  <c r="N1069" i="8" s="1"/>
  <c r="N1070" i="8" s="1"/>
  <c r="N1071" i="8" s="1"/>
  <c r="N1072" i="8" s="1"/>
  <c r="N1073" i="8" s="1"/>
  <c r="N1074" i="8" s="1"/>
  <c r="N1075" i="8" s="1"/>
  <c r="N1076" i="8" s="1"/>
  <c r="N1077" i="8" s="1"/>
  <c r="N1078" i="8" s="1"/>
  <c r="N1079" i="8" s="1"/>
  <c r="N1080" i="8" s="1"/>
  <c r="N1081" i="8" s="1"/>
  <c r="N1082" i="8" s="1"/>
  <c r="N1083" i="8" s="1"/>
  <c r="N1084" i="8" s="1"/>
  <c r="N1085" i="8" s="1"/>
  <c r="N1086" i="8" s="1"/>
  <c r="N1087" i="8" s="1"/>
  <c r="N1088" i="8" s="1"/>
  <c r="N1089" i="8" s="1"/>
  <c r="N1090" i="8" s="1"/>
  <c r="N1091" i="8" s="1"/>
  <c r="N1092" i="8" s="1"/>
  <c r="N1093" i="8" s="1"/>
  <c r="N1094" i="8" s="1"/>
  <c r="N1095" i="8" s="1"/>
  <c r="N1096" i="8" s="1"/>
  <c r="N1097" i="8" s="1"/>
  <c r="N1098" i="8" s="1"/>
  <c r="N1099" i="8" s="1"/>
  <c r="N1100" i="8" s="1"/>
  <c r="N1101" i="8" s="1"/>
  <c r="N1102" i="8" s="1"/>
  <c r="N1103" i="8" s="1"/>
  <c r="N1104" i="8" s="1"/>
  <c r="N1105" i="8" s="1"/>
  <c r="N1106" i="8" s="1"/>
  <c r="N1107" i="8" s="1"/>
  <c r="N1108" i="8" s="1"/>
  <c r="N1109" i="8" s="1"/>
  <c r="N1110" i="8" s="1"/>
  <c r="N1111" i="8" s="1"/>
  <c r="N1112" i="8" s="1"/>
  <c r="N1113" i="8" s="1"/>
  <c r="N1114" i="8" s="1"/>
  <c r="N1115" i="8" s="1"/>
  <c r="N1116" i="8" s="1"/>
  <c r="N1117" i="8" s="1"/>
  <c r="N1118" i="8" s="1"/>
  <c r="N1119" i="8" s="1"/>
  <c r="N1120" i="8" s="1"/>
  <c r="N1121" i="8" s="1"/>
  <c r="N1122" i="8" s="1"/>
  <c r="N1123" i="8" s="1"/>
  <c r="N1124" i="8" s="1"/>
  <c r="N1125" i="8" s="1"/>
  <c r="N1126" i="8" s="1"/>
  <c r="N1127" i="8" s="1"/>
  <c r="N1128" i="8" s="1"/>
  <c r="N1129" i="8" s="1"/>
  <c r="N1130" i="8" s="1"/>
  <c r="N1131" i="8" s="1"/>
  <c r="N1132" i="8" s="1"/>
  <c r="N1133" i="8" s="1"/>
  <c r="N1134" i="8" s="1"/>
  <c r="N1135" i="8" s="1"/>
  <c r="N1136" i="8" s="1"/>
  <c r="N1137" i="8" s="1"/>
  <c r="N1138" i="8" s="1"/>
  <c r="N1139" i="8" s="1"/>
  <c r="N1140" i="8" s="1"/>
  <c r="N1141" i="8" s="1"/>
  <c r="N1142" i="8" s="1"/>
  <c r="N1143" i="8" s="1"/>
  <c r="N1144" i="8" s="1"/>
  <c r="N1145" i="8" s="1"/>
  <c r="N1146" i="8" s="1"/>
  <c r="N1147" i="8" s="1"/>
  <c r="N1148" i="8" s="1"/>
  <c r="N1149" i="8" s="1"/>
  <c r="N1150" i="8" s="1"/>
  <c r="N1151" i="8" s="1"/>
  <c r="N1152" i="8" s="1"/>
  <c r="N1153" i="8" s="1"/>
  <c r="N1154" i="8" s="1"/>
  <c r="N1155" i="8" s="1"/>
  <c r="N1156" i="8" s="1"/>
  <c r="N1157" i="8" s="1"/>
  <c r="N1158" i="8" s="1"/>
  <c r="N1159" i="8" s="1"/>
  <c r="N1160" i="8" s="1"/>
  <c r="N1161" i="8" s="1"/>
  <c r="N1162" i="8" s="1"/>
  <c r="N1163" i="8" s="1"/>
  <c r="N1164" i="8" s="1"/>
  <c r="N1165" i="8" s="1"/>
  <c r="N1166" i="8" s="1"/>
  <c r="N1167" i="8" s="1"/>
  <c r="N1168" i="8" s="1"/>
  <c r="N1169" i="8" s="1"/>
  <c r="N1170" i="8" s="1"/>
  <c r="N1171" i="8" s="1"/>
  <c r="N1172" i="8" s="1"/>
  <c r="N1173" i="8" s="1"/>
  <c r="N1174" i="8" s="1"/>
  <c r="N1175" i="8" s="1"/>
  <c r="N1176" i="8" s="1"/>
  <c r="N1177" i="8" s="1"/>
  <c r="N1178" i="8" s="1"/>
  <c r="N1179" i="8" s="1"/>
  <c r="N1180" i="8" s="1"/>
  <c r="N1181" i="8" s="1"/>
  <c r="N1182" i="8" s="1"/>
  <c r="N1183" i="8" s="1"/>
  <c r="N1184" i="8" s="1"/>
  <c r="N1185" i="8" s="1"/>
  <c r="N1186" i="8" s="1"/>
  <c r="N1187" i="8" s="1"/>
  <c r="N1188" i="8" s="1"/>
  <c r="N1189" i="8" s="1"/>
  <c r="N1190" i="8" s="1"/>
  <c r="N1191" i="8" s="1"/>
  <c r="N1192" i="8" s="1"/>
  <c r="N1193" i="8" s="1"/>
  <c r="N1194" i="8" s="1"/>
  <c r="N1195" i="8" s="1"/>
  <c r="N1196" i="8" s="1"/>
  <c r="N1197" i="8" s="1"/>
  <c r="N1198" i="8" s="1"/>
  <c r="N1199" i="8" s="1"/>
  <c r="N1200" i="8" s="1"/>
  <c r="N1201" i="8" s="1"/>
  <c r="N1202" i="8" s="1"/>
  <c r="N1203" i="8" s="1"/>
  <c r="N1204" i="8" s="1"/>
  <c r="N1205" i="8" s="1"/>
  <c r="N1206" i="8" s="1"/>
  <c r="N1207" i="8" s="1"/>
  <c r="N1208" i="8" s="1"/>
  <c r="N1209" i="8" s="1"/>
  <c r="N1210" i="8" s="1"/>
  <c r="N1211" i="8" s="1"/>
  <c r="N1212" i="8" s="1"/>
  <c r="N1213" i="8" s="1"/>
  <c r="N1214" i="8" s="1"/>
  <c r="N1215" i="8" s="1"/>
  <c r="N1216" i="8" s="1"/>
  <c r="N1217" i="8" s="1"/>
  <c r="N1218" i="8" s="1"/>
  <c r="N1219" i="8" s="1"/>
  <c r="N1220" i="8" s="1"/>
  <c r="N1221" i="8" s="1"/>
  <c r="N1222" i="8" s="1"/>
  <c r="N1223" i="8" s="1"/>
  <c r="N1224" i="8" s="1"/>
  <c r="N1225" i="8" s="1"/>
  <c r="N1226" i="8" s="1"/>
  <c r="N1227" i="8" s="1"/>
  <c r="N1228" i="8" s="1"/>
  <c r="N1229" i="8" s="1"/>
  <c r="N1230" i="8" s="1"/>
  <c r="N1231" i="8" s="1"/>
  <c r="N1232" i="8" s="1"/>
  <c r="N1233" i="8" s="1"/>
  <c r="N1234" i="8" s="1"/>
  <c r="N1235" i="8" s="1"/>
  <c r="N1236" i="8" s="1"/>
  <c r="N1237" i="8" s="1"/>
  <c r="N1238" i="8" s="1"/>
  <c r="N1239" i="8" s="1"/>
  <c r="N1240" i="8" s="1"/>
  <c r="N1241" i="8" s="1"/>
  <c r="N1242" i="8" s="1"/>
  <c r="N1243" i="8" s="1"/>
  <c r="N1244" i="8" s="1"/>
  <c r="N1245" i="8" s="1"/>
  <c r="N1246" i="8" s="1"/>
  <c r="N1247" i="8" s="1"/>
  <c r="N1248" i="8" s="1"/>
  <c r="N1249" i="8" s="1"/>
  <c r="N1250" i="8" s="1"/>
  <c r="N1251" i="8" s="1"/>
  <c r="N1252" i="8" s="1"/>
  <c r="N1253" i="8" s="1"/>
  <c r="N1254" i="8" s="1"/>
  <c r="N1255" i="8" s="1"/>
  <c r="N1256" i="8" s="1"/>
  <c r="N1257" i="8" s="1"/>
  <c r="N1258" i="8" s="1"/>
  <c r="N1259" i="8" s="1"/>
  <c r="N1260" i="8" s="1"/>
  <c r="N1261" i="8" s="1"/>
  <c r="N1262" i="8" s="1"/>
  <c r="N1263" i="8" s="1"/>
  <c r="N1264" i="8" s="1"/>
  <c r="N1265" i="8" s="1"/>
  <c r="N1266" i="8" s="1"/>
  <c r="N1267" i="8" s="1"/>
  <c r="N1268" i="8" s="1"/>
  <c r="N1269" i="8" s="1"/>
  <c r="N1270" i="8" s="1"/>
  <c r="N1271" i="8" s="1"/>
  <c r="N1272" i="8" s="1"/>
  <c r="N1273" i="8" s="1"/>
  <c r="N1274" i="8" s="1"/>
  <c r="N1275" i="8" s="1"/>
  <c r="N1276" i="8" s="1"/>
  <c r="N1277" i="8" s="1"/>
  <c r="N1278" i="8" s="1"/>
  <c r="N1279" i="8" s="1"/>
  <c r="N1280" i="8" s="1"/>
  <c r="N1281" i="8" s="1"/>
  <c r="N1282" i="8" s="1"/>
  <c r="N1283" i="8" s="1"/>
  <c r="N1284" i="8" s="1"/>
  <c r="N1285" i="8" s="1"/>
  <c r="N1286" i="8" s="1"/>
  <c r="N1287" i="8" s="1"/>
  <c r="N1288" i="8" s="1"/>
  <c r="N1289" i="8" s="1"/>
  <c r="N1290" i="8" s="1"/>
  <c r="N1291" i="8" s="1"/>
  <c r="N1292" i="8" s="1"/>
  <c r="N1293" i="8" s="1"/>
  <c r="N1294" i="8" s="1"/>
  <c r="N1295" i="8" s="1"/>
  <c r="N1296" i="8" s="1"/>
  <c r="N1297" i="8" s="1"/>
  <c r="N1298" i="8" s="1"/>
  <c r="N1299" i="8" s="1"/>
  <c r="N1300" i="8" s="1"/>
  <c r="N1301" i="8" s="1"/>
  <c r="N1302" i="8" s="1"/>
  <c r="N1303" i="8" s="1"/>
  <c r="N1304" i="8" s="1"/>
  <c r="N1305" i="8" s="1"/>
  <c r="N1306" i="8" s="1"/>
  <c r="N1307" i="8" s="1"/>
  <c r="N1308" i="8" s="1"/>
  <c r="N1309" i="8" s="1"/>
  <c r="N1310" i="8" s="1"/>
  <c r="N1311" i="8" s="1"/>
  <c r="N1312" i="8" s="1"/>
  <c r="N1313" i="8" s="1"/>
  <c r="N1314" i="8" s="1"/>
  <c r="N1315" i="8" s="1"/>
  <c r="N1316" i="8" s="1"/>
  <c r="N1317" i="8" s="1"/>
  <c r="N1318" i="8" s="1"/>
  <c r="N1319" i="8" s="1"/>
  <c r="N1320" i="8" s="1"/>
  <c r="N1321" i="8" s="1"/>
  <c r="N1322" i="8" s="1"/>
  <c r="N1323" i="8" s="1"/>
  <c r="N1324" i="8" s="1"/>
  <c r="N1325" i="8" s="1"/>
  <c r="N1326" i="8" s="1"/>
  <c r="N1327" i="8" s="1"/>
  <c r="N1328" i="8" s="1"/>
  <c r="N1329" i="8" s="1"/>
  <c r="N1330" i="8" s="1"/>
  <c r="N1331" i="8" s="1"/>
  <c r="N1332" i="8" s="1"/>
  <c r="N1333" i="8" s="1"/>
  <c r="N1334" i="8" s="1"/>
  <c r="N1335" i="8" s="1"/>
  <c r="N1336" i="8" s="1"/>
  <c r="N1337" i="8" s="1"/>
  <c r="N1338" i="8" s="1"/>
  <c r="N1339" i="8" s="1"/>
  <c r="N1340" i="8" s="1"/>
  <c r="N1341" i="8" s="1"/>
  <c r="N1342" i="8" s="1"/>
  <c r="N1343" i="8" s="1"/>
  <c r="N1344" i="8" s="1"/>
  <c r="N1345" i="8" s="1"/>
  <c r="N1346" i="8" s="1"/>
  <c r="N1347" i="8" s="1"/>
  <c r="N1348" i="8" s="1"/>
  <c r="N1349" i="8" s="1"/>
  <c r="N1350" i="8" s="1"/>
  <c r="N1351" i="8" s="1"/>
  <c r="N1352" i="8" s="1"/>
  <c r="N1353" i="8" s="1"/>
  <c r="N1354" i="8" s="1"/>
  <c r="N1355" i="8" s="1"/>
  <c r="N1356" i="8" s="1"/>
  <c r="N1357" i="8" s="1"/>
  <c r="N1358" i="8" s="1"/>
  <c r="N1359" i="8" s="1"/>
  <c r="N1360" i="8" s="1"/>
  <c r="N1361" i="8" s="1"/>
  <c r="N1362" i="8" s="1"/>
  <c r="N1363" i="8" s="1"/>
  <c r="N1364" i="8" s="1"/>
  <c r="N1365" i="8" s="1"/>
  <c r="N1366" i="8" s="1"/>
  <c r="N1367" i="8" s="1"/>
  <c r="N1368" i="8" s="1"/>
  <c r="N1369" i="8" s="1"/>
  <c r="N1370" i="8" s="1"/>
  <c r="N1371" i="8" s="1"/>
  <c r="N1372" i="8" s="1"/>
  <c r="N1373" i="8" s="1"/>
  <c r="N1374" i="8" s="1"/>
  <c r="N1375" i="8" s="1"/>
  <c r="N1376" i="8" s="1"/>
  <c r="N1377" i="8" s="1"/>
  <c r="N1378" i="8" s="1"/>
  <c r="N1379" i="8" s="1"/>
  <c r="N1380" i="8" s="1"/>
  <c r="N1381" i="8" s="1"/>
  <c r="N1382" i="8" s="1"/>
  <c r="N1383" i="8" s="1"/>
  <c r="N1384" i="8" s="1"/>
  <c r="N1385" i="8" s="1"/>
  <c r="N1386" i="8" s="1"/>
  <c r="N1387" i="8" s="1"/>
  <c r="N1388" i="8" s="1"/>
  <c r="N1389" i="8" s="1"/>
  <c r="N1390" i="8" s="1"/>
  <c r="N1391" i="8" s="1"/>
  <c r="N1392" i="8" s="1"/>
  <c r="N1393" i="8" s="1"/>
  <c r="N1394" i="8" s="1"/>
  <c r="N1395" i="8" s="1"/>
  <c r="N1396" i="8" s="1"/>
  <c r="N1397" i="8" s="1"/>
  <c r="N1398" i="8" s="1"/>
  <c r="N1399" i="8" s="1"/>
  <c r="N1400" i="8" s="1"/>
  <c r="N1401" i="8" s="1"/>
  <c r="N1402" i="8" s="1"/>
  <c r="N1403" i="8" s="1"/>
  <c r="N1404" i="8" s="1"/>
  <c r="N1405" i="8" s="1"/>
  <c r="N1406" i="8" s="1"/>
  <c r="N1407" i="8" s="1"/>
  <c r="N1408" i="8" s="1"/>
  <c r="N1409" i="8" s="1"/>
  <c r="N1410" i="8" s="1"/>
  <c r="N1411" i="8" s="1"/>
  <c r="N1412" i="8" s="1"/>
  <c r="N1413" i="8" s="1"/>
  <c r="N1414" i="8" s="1"/>
  <c r="N1415" i="8" s="1"/>
  <c r="N1416" i="8" s="1"/>
  <c r="N1417" i="8" s="1"/>
  <c r="N1418" i="8" s="1"/>
  <c r="N1419" i="8" s="1"/>
  <c r="N1420" i="8" s="1"/>
  <c r="N1421" i="8" s="1"/>
  <c r="N1422" i="8" s="1"/>
  <c r="N1423" i="8" s="1"/>
  <c r="N1424" i="8" s="1"/>
  <c r="N1425" i="8" s="1"/>
  <c r="N1426" i="8" s="1"/>
  <c r="N1427" i="8" s="1"/>
  <c r="N1428" i="8" s="1"/>
  <c r="N1429" i="8" s="1"/>
  <c r="N1430" i="8" s="1"/>
  <c r="N1431" i="8" s="1"/>
  <c r="N1432" i="8" s="1"/>
  <c r="N1433" i="8" s="1"/>
  <c r="N1434" i="8" s="1"/>
  <c r="N1435" i="8" s="1"/>
  <c r="N1436" i="8" s="1"/>
  <c r="N1437" i="8" s="1"/>
  <c r="N1438" i="8" s="1"/>
  <c r="N1439" i="8" s="1"/>
  <c r="N1440" i="8" s="1"/>
  <c r="N1441" i="8" s="1"/>
  <c r="N1442" i="8" s="1"/>
  <c r="N1443" i="8" s="1"/>
  <c r="N1444" i="8" s="1"/>
  <c r="N1445" i="8" s="1"/>
  <c r="N1446" i="8" s="1"/>
  <c r="N1447" i="8" s="1"/>
  <c r="N1448" i="8" s="1"/>
  <c r="N1449" i="8" s="1"/>
  <c r="N1450" i="8" s="1"/>
  <c r="N1451" i="8" s="1"/>
  <c r="N1452" i="8" s="1"/>
  <c r="N1453" i="8" s="1"/>
  <c r="N1454" i="8" s="1"/>
  <c r="N1455" i="8" s="1"/>
  <c r="N1456" i="8" s="1"/>
  <c r="N1457" i="8" s="1"/>
  <c r="N1458" i="8" s="1"/>
  <c r="N1459" i="8" s="1"/>
  <c r="N1460" i="8" s="1"/>
  <c r="N1461" i="8" s="1"/>
  <c r="N1462" i="8" s="1"/>
  <c r="N1463" i="8" s="1"/>
  <c r="N1464" i="8" s="1"/>
  <c r="N1465" i="8" s="1"/>
  <c r="N1466" i="8" s="1"/>
  <c r="N1467" i="8" s="1"/>
  <c r="N1468" i="8" s="1"/>
  <c r="N1469" i="8" s="1"/>
  <c r="N1470" i="8" s="1"/>
  <c r="N1471" i="8" s="1"/>
  <c r="N1472" i="8" s="1"/>
  <c r="N1473" i="8" s="1"/>
  <c r="N1474" i="8" s="1"/>
  <c r="N1475" i="8" s="1"/>
  <c r="N1476" i="8" s="1"/>
  <c r="N1477" i="8" s="1"/>
  <c r="N1478" i="8" s="1"/>
  <c r="N1479" i="8" s="1"/>
  <c r="N1480" i="8" s="1"/>
  <c r="N1481" i="8" s="1"/>
  <c r="N1482" i="8" s="1"/>
  <c r="N1483" i="8" s="1"/>
  <c r="N1484" i="8" s="1"/>
  <c r="N1485" i="8" s="1"/>
  <c r="N1486" i="8" s="1"/>
  <c r="N1487" i="8" s="1"/>
  <c r="N1488" i="8" s="1"/>
  <c r="N1489" i="8" s="1"/>
  <c r="N1490" i="8" s="1"/>
  <c r="N1491" i="8" s="1"/>
  <c r="N1492" i="8" s="1"/>
  <c r="N1493" i="8" s="1"/>
  <c r="N1494" i="8" s="1"/>
  <c r="N1495" i="8" s="1"/>
  <c r="N1496" i="8" s="1"/>
  <c r="N1497" i="8" s="1"/>
  <c r="N1498" i="8" s="1"/>
  <c r="N1499" i="8" s="1"/>
  <c r="N1500" i="8" s="1"/>
  <c r="N1501" i="8" s="1"/>
  <c r="N1502" i="8" s="1"/>
  <c r="N1503" i="8" s="1"/>
  <c r="N1504" i="8" s="1"/>
  <c r="N1505" i="8" s="1"/>
  <c r="N1506" i="8" s="1"/>
  <c r="N1507" i="8" s="1"/>
  <c r="N1508" i="8" s="1"/>
  <c r="N1509" i="8" s="1"/>
  <c r="N1510" i="8" s="1"/>
  <c r="N1511" i="8" s="1"/>
  <c r="N1512" i="8" s="1"/>
  <c r="N1513" i="8" s="1"/>
  <c r="N1514" i="8" s="1"/>
  <c r="N1515" i="8" s="1"/>
  <c r="N1516" i="8" s="1"/>
  <c r="N1517" i="8" s="1"/>
  <c r="N1518" i="8" s="1"/>
  <c r="N1519" i="8" s="1"/>
  <c r="N1520" i="8" s="1"/>
  <c r="N1521" i="8" s="1"/>
  <c r="N1522" i="8" s="1"/>
  <c r="N1523" i="8" s="1"/>
  <c r="N1524" i="8" s="1"/>
  <c r="N1525" i="8" s="1"/>
  <c r="N1526" i="8" s="1"/>
  <c r="N1527" i="8" s="1"/>
  <c r="N1528" i="8" s="1"/>
  <c r="N1529" i="8" s="1"/>
  <c r="N1530" i="8" s="1"/>
  <c r="N1531" i="8" s="1"/>
  <c r="N1532" i="8" s="1"/>
  <c r="N1533" i="8" s="1"/>
  <c r="N1534" i="8" s="1"/>
  <c r="N1535" i="8" s="1"/>
  <c r="N1536" i="8" s="1"/>
  <c r="N1537" i="8" s="1"/>
  <c r="N1538" i="8" s="1"/>
  <c r="N1539" i="8" s="1"/>
  <c r="N1540" i="8" s="1"/>
  <c r="N1541" i="8" s="1"/>
  <c r="N1542" i="8" s="1"/>
  <c r="N1543" i="8" s="1"/>
  <c r="N1544" i="8" s="1"/>
  <c r="N1545" i="8" s="1"/>
  <c r="N1546" i="8" s="1"/>
  <c r="N1547" i="8" s="1"/>
  <c r="N1548" i="8" s="1"/>
  <c r="N1549" i="8" s="1"/>
  <c r="N1550" i="8" s="1"/>
  <c r="N1551" i="8" s="1"/>
  <c r="N1552" i="8" s="1"/>
  <c r="N1553" i="8" s="1"/>
  <c r="N1554" i="8" s="1"/>
  <c r="N1555" i="8" s="1"/>
  <c r="N1556" i="8" s="1"/>
  <c r="N1557" i="8" s="1"/>
  <c r="N1558" i="8" s="1"/>
  <c r="N1559" i="8" s="1"/>
  <c r="N1560" i="8" s="1"/>
  <c r="N1561" i="8" s="1"/>
  <c r="N1562" i="8" s="1"/>
  <c r="N1563" i="8" s="1"/>
  <c r="N1564" i="8" s="1"/>
  <c r="N1565" i="8" s="1"/>
  <c r="N1566" i="8" s="1"/>
  <c r="N1567" i="8" s="1"/>
  <c r="N1568" i="8" s="1"/>
  <c r="N1569" i="8" s="1"/>
  <c r="N1570" i="8" s="1"/>
  <c r="N1571" i="8" s="1"/>
  <c r="N1572" i="8" s="1"/>
  <c r="N1573" i="8" s="1"/>
  <c r="N1574" i="8" s="1"/>
  <c r="N1575" i="8" s="1"/>
  <c r="N1576" i="8" s="1"/>
  <c r="N1577" i="8" s="1"/>
  <c r="N1578" i="8" s="1"/>
  <c r="N1579" i="8" s="1"/>
  <c r="N1580" i="8" s="1"/>
  <c r="N1581" i="8" s="1"/>
  <c r="N1582" i="8" s="1"/>
  <c r="N1583" i="8" s="1"/>
  <c r="N1584" i="8" s="1"/>
  <c r="N1585" i="8" s="1"/>
  <c r="N1586" i="8" s="1"/>
  <c r="N1587" i="8" s="1"/>
  <c r="N1588" i="8" s="1"/>
  <c r="N1589" i="8" s="1"/>
  <c r="N1590" i="8" s="1"/>
  <c r="N1591" i="8" s="1"/>
  <c r="N1592" i="8" s="1"/>
  <c r="N1593" i="8" s="1"/>
  <c r="N1594" i="8" s="1"/>
  <c r="N1595" i="8" s="1"/>
  <c r="N1596" i="8" s="1"/>
  <c r="N1597" i="8" s="1"/>
  <c r="N1598" i="8" s="1"/>
  <c r="N1599" i="8" s="1"/>
  <c r="N1600" i="8" s="1"/>
  <c r="N1601" i="8" s="1"/>
  <c r="N1602" i="8" s="1"/>
  <c r="N1603" i="8" s="1"/>
  <c r="N1604" i="8" s="1"/>
  <c r="N1605" i="8" s="1"/>
  <c r="N1606" i="8" s="1"/>
  <c r="N1607" i="8" s="1"/>
  <c r="N1608" i="8" s="1"/>
  <c r="N1609" i="8" s="1"/>
  <c r="N1610" i="8" s="1"/>
  <c r="N1611" i="8" s="1"/>
  <c r="N1612" i="8" s="1"/>
  <c r="N1613" i="8" s="1"/>
  <c r="N1614" i="8" s="1"/>
  <c r="N1615" i="8" s="1"/>
  <c r="N1616" i="8" s="1"/>
  <c r="N1617" i="8" s="1"/>
  <c r="N1618" i="8" s="1"/>
  <c r="N1619" i="8" s="1"/>
  <c r="N1620" i="8" s="1"/>
  <c r="N1621" i="8" s="1"/>
  <c r="N1622" i="8" s="1"/>
  <c r="N1623" i="8" s="1"/>
  <c r="N1624" i="8" s="1"/>
  <c r="N1625" i="8" s="1"/>
  <c r="N1626" i="8" s="1"/>
  <c r="N1627" i="8" s="1"/>
  <c r="N1628" i="8" s="1"/>
  <c r="N1629" i="8" s="1"/>
  <c r="N1630" i="8" s="1"/>
  <c r="N1631" i="8" s="1"/>
  <c r="N1632" i="8" s="1"/>
  <c r="N1633" i="8" s="1"/>
  <c r="N1634" i="8" s="1"/>
  <c r="N1635" i="8" s="1"/>
  <c r="N1636" i="8" s="1"/>
  <c r="N1637" i="8" s="1"/>
  <c r="N1638" i="8" s="1"/>
  <c r="N1639" i="8" s="1"/>
  <c r="N1640" i="8" s="1"/>
  <c r="N1641" i="8" s="1"/>
  <c r="N1642" i="8" s="1"/>
  <c r="N1643" i="8" s="1"/>
  <c r="N1644" i="8" s="1"/>
  <c r="N1645" i="8" s="1"/>
  <c r="N1646" i="8" s="1"/>
  <c r="N1647" i="8" s="1"/>
  <c r="N1648" i="8" s="1"/>
  <c r="N1649" i="8" s="1"/>
  <c r="N1650" i="8" s="1"/>
  <c r="N1651" i="8" s="1"/>
  <c r="N1652" i="8" s="1"/>
  <c r="N1653" i="8" s="1"/>
  <c r="N1654" i="8" s="1"/>
  <c r="N1655" i="8" s="1"/>
  <c r="N1656" i="8" s="1"/>
  <c r="N1657" i="8" s="1"/>
  <c r="N1658" i="8" s="1"/>
  <c r="N1659" i="8" s="1"/>
  <c r="N1660" i="8" s="1"/>
  <c r="N1661" i="8" s="1"/>
  <c r="N1662" i="8" s="1"/>
  <c r="N1663" i="8" s="1"/>
  <c r="N1664" i="8" s="1"/>
  <c r="N1665" i="8" s="1"/>
  <c r="N1666" i="8" s="1"/>
  <c r="N1667" i="8" s="1"/>
  <c r="N1668" i="8" s="1"/>
  <c r="N1669" i="8" s="1"/>
  <c r="N1670" i="8" s="1"/>
  <c r="N1671" i="8" s="1"/>
  <c r="N1672" i="8" s="1"/>
  <c r="N1673" i="8" s="1"/>
  <c r="N1674" i="8" s="1"/>
  <c r="N1675" i="8" s="1"/>
  <c r="N1676" i="8" s="1"/>
  <c r="N1677" i="8" s="1"/>
  <c r="N1678" i="8" s="1"/>
  <c r="N1679" i="8" s="1"/>
  <c r="N1680" i="8" s="1"/>
  <c r="N1681" i="8" s="1"/>
  <c r="N1682" i="8" s="1"/>
  <c r="N1683" i="8" s="1"/>
  <c r="N1684" i="8" s="1"/>
  <c r="N1685" i="8" s="1"/>
  <c r="N1686" i="8" s="1"/>
  <c r="N1687" i="8" s="1"/>
  <c r="N1688" i="8" s="1"/>
  <c r="N1689" i="8" s="1"/>
  <c r="N1690" i="8" s="1"/>
  <c r="N1691" i="8" s="1"/>
  <c r="N1692" i="8" s="1"/>
  <c r="N1693" i="8" s="1"/>
  <c r="N1694" i="8" s="1"/>
  <c r="N1695" i="8" s="1"/>
  <c r="N1696" i="8" s="1"/>
  <c r="N1697" i="8" s="1"/>
  <c r="N1698" i="8" s="1"/>
  <c r="N1699" i="8" s="1"/>
  <c r="N1700" i="8" s="1"/>
  <c r="N1701" i="8" s="1"/>
  <c r="N1702" i="8" s="1"/>
  <c r="N1703" i="8" s="1"/>
  <c r="N1704" i="8" s="1"/>
  <c r="N1705" i="8" s="1"/>
  <c r="N1706" i="8" s="1"/>
  <c r="N1707" i="8" s="1"/>
  <c r="N1708" i="8" s="1"/>
  <c r="N1709" i="8" s="1"/>
  <c r="N1710" i="8" s="1"/>
  <c r="N1711" i="8" s="1"/>
  <c r="N1712" i="8" s="1"/>
  <c r="N1713" i="8" s="1"/>
  <c r="N1714" i="8" s="1"/>
  <c r="N1715" i="8" s="1"/>
  <c r="N1716" i="8" s="1"/>
  <c r="N1717" i="8" s="1"/>
  <c r="N1718" i="8" s="1"/>
  <c r="N1719" i="8" s="1"/>
  <c r="N1720" i="8" s="1"/>
  <c r="N1721" i="8" s="1"/>
  <c r="N1722" i="8" s="1"/>
  <c r="N1723" i="8" s="1"/>
  <c r="N1724" i="8" s="1"/>
  <c r="N1725" i="8" s="1"/>
  <c r="N1726" i="8" s="1"/>
  <c r="N1727" i="8" s="1"/>
  <c r="N1728" i="8" s="1"/>
  <c r="N1729" i="8" s="1"/>
  <c r="N1730" i="8" s="1"/>
  <c r="N1731" i="8" s="1"/>
  <c r="N1732" i="8" s="1"/>
  <c r="N1733" i="8" s="1"/>
  <c r="N1734" i="8" s="1"/>
  <c r="N1735" i="8" s="1"/>
  <c r="N1736" i="8" s="1"/>
  <c r="N1737" i="8" s="1"/>
  <c r="N1738" i="8" s="1"/>
  <c r="N1739" i="8" s="1"/>
  <c r="N1740" i="8" s="1"/>
  <c r="N1741" i="8" s="1"/>
  <c r="N1742" i="8" s="1"/>
  <c r="N1743" i="8" s="1"/>
  <c r="N1744" i="8" s="1"/>
  <c r="N1745" i="8" s="1"/>
  <c r="N1746" i="8" s="1"/>
  <c r="N1747" i="8" s="1"/>
  <c r="N1748" i="8" s="1"/>
  <c r="N1749" i="8" s="1"/>
  <c r="N1750" i="8" s="1"/>
  <c r="N1751" i="8" s="1"/>
  <c r="N1752" i="8" s="1"/>
  <c r="N1753" i="8" s="1"/>
  <c r="N1754" i="8" s="1"/>
  <c r="N1755" i="8" s="1"/>
  <c r="N1756" i="8" s="1"/>
  <c r="N1757" i="8" s="1"/>
  <c r="N1758" i="8" s="1"/>
  <c r="N1759" i="8" s="1"/>
  <c r="N1760" i="8" s="1"/>
  <c r="N1761" i="8" s="1"/>
  <c r="N1762" i="8" s="1"/>
  <c r="N1763" i="8" s="1"/>
  <c r="N1764" i="8" s="1"/>
  <c r="N1765" i="8" s="1"/>
  <c r="N1766" i="8" s="1"/>
  <c r="N1767" i="8" s="1"/>
  <c r="N1768" i="8" s="1"/>
  <c r="N1769" i="8" s="1"/>
  <c r="N1770" i="8" s="1"/>
  <c r="N1771" i="8" s="1"/>
  <c r="N1772" i="8" s="1"/>
  <c r="N1773" i="8" s="1"/>
  <c r="N1774" i="8" s="1"/>
  <c r="N1775" i="8" s="1"/>
  <c r="N1776" i="8" s="1"/>
  <c r="N1777" i="8" s="1"/>
  <c r="N1778" i="8" s="1"/>
  <c r="N1779" i="8" s="1"/>
  <c r="N1780" i="8" s="1"/>
  <c r="N1781" i="8" s="1"/>
  <c r="N1782" i="8" s="1"/>
  <c r="N1783" i="8" s="1"/>
  <c r="N1784" i="8" s="1"/>
  <c r="N1785" i="8" s="1"/>
  <c r="N1786" i="8" s="1"/>
  <c r="N1787" i="8" s="1"/>
  <c r="N1788" i="8" s="1"/>
  <c r="N1789" i="8" s="1"/>
  <c r="N1790" i="8" s="1"/>
  <c r="N1791" i="8" s="1"/>
  <c r="N1792" i="8" s="1"/>
  <c r="N1793" i="8" s="1"/>
  <c r="N1794" i="8" s="1"/>
  <c r="N1795" i="8" s="1"/>
  <c r="N1796" i="8" s="1"/>
  <c r="N1797" i="8" s="1"/>
  <c r="N1798" i="8" s="1"/>
  <c r="N1799" i="8" s="1"/>
  <c r="N1800" i="8" s="1"/>
  <c r="N1801" i="8" s="1"/>
  <c r="N1802" i="8" s="1"/>
  <c r="N1803" i="8" s="1"/>
  <c r="N1804" i="8" s="1"/>
  <c r="N1805" i="8" s="1"/>
  <c r="N1806" i="8" s="1"/>
  <c r="N1807" i="8" s="1"/>
  <c r="N1808" i="8" s="1"/>
  <c r="N1809" i="8" s="1"/>
  <c r="N1810" i="8" s="1"/>
  <c r="N1811" i="8" s="1"/>
  <c r="N1812" i="8" s="1"/>
  <c r="N1813" i="8" s="1"/>
  <c r="N1814" i="8" s="1"/>
  <c r="N1815" i="8" s="1"/>
  <c r="N1816" i="8" s="1"/>
  <c r="N1817" i="8" s="1"/>
  <c r="N1818" i="8" s="1"/>
  <c r="N1819" i="8" s="1"/>
  <c r="N1820" i="8" s="1"/>
  <c r="N1821" i="8" s="1"/>
  <c r="N1822" i="8" s="1"/>
  <c r="N1823" i="8" s="1"/>
  <c r="N1824" i="8" s="1"/>
  <c r="N1825" i="8" s="1"/>
  <c r="N1826" i="8" s="1"/>
  <c r="N1827" i="8" s="1"/>
  <c r="N1828" i="8" s="1"/>
  <c r="N1829" i="8" s="1"/>
  <c r="N1830" i="8" s="1"/>
  <c r="N1831" i="8" s="1"/>
  <c r="N1832" i="8" s="1"/>
  <c r="N1833" i="8" s="1"/>
  <c r="N1834" i="8" s="1"/>
  <c r="N1835" i="8" s="1"/>
  <c r="N1836" i="8" s="1"/>
  <c r="N1837" i="8" s="1"/>
  <c r="N1838" i="8" s="1"/>
  <c r="N1839" i="8" s="1"/>
  <c r="N1840" i="8" s="1"/>
  <c r="N1841" i="8" s="1"/>
  <c r="N1842" i="8" s="1"/>
  <c r="N1843" i="8" s="1"/>
  <c r="N1844" i="8" s="1"/>
  <c r="N1845" i="8" s="1"/>
  <c r="N1846" i="8" s="1"/>
  <c r="N1847" i="8" s="1"/>
  <c r="N1848" i="8" s="1"/>
  <c r="N1849" i="8" s="1"/>
  <c r="N1850" i="8" s="1"/>
  <c r="N1851" i="8" s="1"/>
  <c r="N1852" i="8" s="1"/>
  <c r="N1853" i="8" s="1"/>
  <c r="N1854" i="8" s="1"/>
  <c r="N1855" i="8" s="1"/>
  <c r="N1856" i="8" s="1"/>
  <c r="N1857" i="8" s="1"/>
  <c r="N1858" i="8" s="1"/>
  <c r="N1859" i="8" s="1"/>
  <c r="N1860" i="8" s="1"/>
  <c r="N1861" i="8" s="1"/>
  <c r="N1862" i="8" s="1"/>
  <c r="N1863" i="8" s="1"/>
  <c r="N1864" i="8" s="1"/>
  <c r="N1865" i="8" s="1"/>
  <c r="N1866" i="8" s="1"/>
  <c r="N1867" i="8" s="1"/>
  <c r="N1868" i="8" s="1"/>
  <c r="N1869" i="8" s="1"/>
  <c r="N1870" i="8" s="1"/>
  <c r="N1871" i="8" s="1"/>
  <c r="N1872" i="8" s="1"/>
  <c r="N1873" i="8" s="1"/>
  <c r="N1874" i="8" s="1"/>
  <c r="N1875" i="8" s="1"/>
  <c r="N1876" i="8" s="1"/>
  <c r="N1877" i="8" s="1"/>
  <c r="N1878" i="8" s="1"/>
  <c r="N1879" i="8" s="1"/>
  <c r="N1880" i="8" s="1"/>
  <c r="N1881" i="8" s="1"/>
  <c r="N1882" i="8" s="1"/>
  <c r="N1883" i="8" s="1"/>
  <c r="N1884" i="8" s="1"/>
  <c r="N1885" i="8" s="1"/>
  <c r="N1886" i="8" s="1"/>
  <c r="N1887" i="8" s="1"/>
  <c r="N1888" i="8" s="1"/>
  <c r="N1889" i="8" s="1"/>
  <c r="N1890" i="8" s="1"/>
  <c r="N1891" i="8" s="1"/>
  <c r="N1892" i="8" s="1"/>
  <c r="N1893" i="8" s="1"/>
  <c r="N1894" i="8" s="1"/>
  <c r="N1895" i="8" s="1"/>
  <c r="N1896" i="8" s="1"/>
  <c r="N1897" i="8" s="1"/>
  <c r="N1898" i="8" s="1"/>
  <c r="N1899" i="8" s="1"/>
  <c r="N1900" i="8" s="1"/>
  <c r="N1901" i="8" s="1"/>
  <c r="N1902" i="8" s="1"/>
  <c r="N1903" i="8" s="1"/>
  <c r="N1904" i="8" s="1"/>
  <c r="N1905" i="8" s="1"/>
  <c r="N1906" i="8" s="1"/>
  <c r="N1907" i="8" s="1"/>
  <c r="N1908" i="8" s="1"/>
  <c r="N1909" i="8" s="1"/>
  <c r="N1910" i="8" s="1"/>
  <c r="N1911" i="8" s="1"/>
  <c r="N1912" i="8" s="1"/>
  <c r="N1913" i="8" s="1"/>
  <c r="N1914" i="8" s="1"/>
  <c r="N1915" i="8" s="1"/>
  <c r="N1916" i="8" s="1"/>
  <c r="N1917" i="8" s="1"/>
  <c r="N1918" i="8" s="1"/>
  <c r="N1919" i="8" s="1"/>
  <c r="N1920" i="8" s="1"/>
  <c r="N1921" i="8" s="1"/>
  <c r="N1922" i="8" s="1"/>
  <c r="N1923" i="8" s="1"/>
  <c r="N1924" i="8" s="1"/>
  <c r="N1925" i="8" s="1"/>
  <c r="N1926" i="8" s="1"/>
  <c r="N1927" i="8" s="1"/>
  <c r="N1928" i="8" s="1"/>
  <c r="N1929" i="8" s="1"/>
  <c r="N1930" i="8" s="1"/>
  <c r="N1931" i="8" s="1"/>
  <c r="N1932" i="8" s="1"/>
  <c r="N1933" i="8" s="1"/>
  <c r="N1934" i="8" s="1"/>
  <c r="N1935" i="8" s="1"/>
  <c r="N1936" i="8" s="1"/>
  <c r="N1937" i="8" s="1"/>
  <c r="N1938" i="8" s="1"/>
  <c r="N1939" i="8" s="1"/>
  <c r="N1940" i="8" s="1"/>
  <c r="N1941" i="8" s="1"/>
  <c r="N1942" i="8" s="1"/>
  <c r="N1943" i="8" s="1"/>
  <c r="N1944" i="8" s="1"/>
  <c r="N1945" i="8" s="1"/>
  <c r="N1946" i="8" s="1"/>
  <c r="N1947" i="8" s="1"/>
  <c r="N1948" i="8" s="1"/>
  <c r="N1949" i="8" s="1"/>
  <c r="N1950" i="8" s="1"/>
  <c r="N1951" i="8" s="1"/>
  <c r="N1952" i="8" s="1"/>
  <c r="N1953" i="8" s="1"/>
  <c r="N1954" i="8" s="1"/>
  <c r="N1955" i="8" s="1"/>
  <c r="N1956" i="8" s="1"/>
  <c r="N1957" i="8" s="1"/>
  <c r="N1958" i="8" s="1"/>
  <c r="N1959" i="8" s="1"/>
  <c r="N1960" i="8" s="1"/>
  <c r="N1961" i="8" s="1"/>
  <c r="N1962" i="8" s="1"/>
  <c r="N1963" i="8" s="1"/>
  <c r="N1964" i="8" s="1"/>
  <c r="N1965" i="8" s="1"/>
  <c r="N1966" i="8" s="1"/>
  <c r="N1967" i="8" s="1"/>
  <c r="N1968" i="8" s="1"/>
  <c r="N1969" i="8" s="1"/>
  <c r="N1970" i="8" s="1"/>
  <c r="N1971" i="8" s="1"/>
  <c r="N1972" i="8" s="1"/>
  <c r="N1973" i="8" s="1"/>
  <c r="N1974" i="8" s="1"/>
  <c r="N1975" i="8" s="1"/>
  <c r="N1976" i="8" s="1"/>
  <c r="N1977" i="8" s="1"/>
  <c r="N1978" i="8" s="1"/>
  <c r="N1979" i="8" s="1"/>
  <c r="N1980" i="8" s="1"/>
  <c r="N1981" i="8" s="1"/>
  <c r="N1982" i="8" s="1"/>
  <c r="N1983" i="8" s="1"/>
  <c r="N1984" i="8" s="1"/>
  <c r="N1985" i="8" s="1"/>
  <c r="N1986" i="8" s="1"/>
  <c r="N1987" i="8" s="1"/>
  <c r="N1988" i="8" s="1"/>
  <c r="N1989" i="8" s="1"/>
  <c r="N1990" i="8" s="1"/>
  <c r="N1991" i="8" s="1"/>
  <c r="N1992" i="8" s="1"/>
  <c r="N1993" i="8" s="1"/>
  <c r="N1994" i="8" s="1"/>
  <c r="N1995" i="8" s="1"/>
  <c r="N1996" i="8" s="1"/>
  <c r="N1997" i="8" s="1"/>
  <c r="N1998" i="8" s="1"/>
  <c r="N1999" i="8" s="1"/>
  <c r="N2000" i="8" s="1"/>
  <c r="N2001" i="8" s="1"/>
  <c r="N2002" i="8" s="1"/>
  <c r="N2003" i="8" s="1"/>
  <c r="N2004" i="8" s="1"/>
  <c r="N2005" i="8" s="1"/>
  <c r="N2006" i="8" s="1"/>
  <c r="N2007" i="8" s="1"/>
  <c r="N2008" i="8" s="1"/>
  <c r="N2009" i="8" s="1"/>
  <c r="N2010" i="8" s="1"/>
  <c r="N2011" i="8" s="1"/>
  <c r="N2012" i="8" s="1"/>
  <c r="N2013" i="8" s="1"/>
  <c r="N2014" i="8" s="1"/>
  <c r="N2015" i="8" s="1"/>
  <c r="N2016" i="8" s="1"/>
  <c r="N2017" i="8" s="1"/>
  <c r="N2018" i="8" s="1"/>
  <c r="N2019" i="8" s="1"/>
  <c r="N2020" i="8" s="1"/>
  <c r="N2021" i="8" s="1"/>
  <c r="N2022" i="8" s="1"/>
  <c r="N2023" i="8" s="1"/>
  <c r="N2024" i="8" s="1"/>
  <c r="N2025" i="8" s="1"/>
  <c r="N2026" i="8" s="1"/>
  <c r="N2027" i="8" s="1"/>
  <c r="N2028" i="8" s="1"/>
  <c r="N2029" i="8" s="1"/>
  <c r="N2030" i="8" s="1"/>
  <c r="N2031" i="8" s="1"/>
  <c r="N2032" i="8" s="1"/>
  <c r="N2033" i="8" s="1"/>
  <c r="N2034" i="8" s="1"/>
  <c r="N2035" i="8" s="1"/>
  <c r="N2036" i="8" s="1"/>
  <c r="N2037" i="8" s="1"/>
  <c r="N2038" i="8" s="1"/>
  <c r="N2039" i="8" s="1"/>
  <c r="N2040" i="8" s="1"/>
  <c r="N2041" i="8" s="1"/>
  <c r="N2042" i="8" s="1"/>
  <c r="N2043" i="8" s="1"/>
  <c r="N2044" i="8" s="1"/>
  <c r="N2045" i="8" s="1"/>
  <c r="N2046" i="8" s="1"/>
  <c r="N2047" i="8" s="1"/>
  <c r="N2048" i="8" s="1"/>
  <c r="N2049" i="8" s="1"/>
  <c r="N2050" i="8" s="1"/>
  <c r="N2051" i="8" s="1"/>
  <c r="N2052" i="8" s="1"/>
  <c r="N2053" i="8" s="1"/>
  <c r="N2054" i="8" s="1"/>
  <c r="N2055" i="8" s="1"/>
  <c r="N2056" i="8" s="1"/>
  <c r="N2057" i="8" s="1"/>
  <c r="N2058" i="8" s="1"/>
  <c r="N2059" i="8" s="1"/>
  <c r="N2060" i="8" s="1"/>
  <c r="N2061" i="8" s="1"/>
  <c r="N2062" i="8" s="1"/>
  <c r="N2063" i="8" s="1"/>
  <c r="N2064" i="8" s="1"/>
  <c r="N2065" i="8" s="1"/>
  <c r="N2066" i="8" s="1"/>
  <c r="N2067" i="8" s="1"/>
  <c r="N2068" i="8" s="1"/>
  <c r="N2069" i="8" s="1"/>
  <c r="N2070" i="8" s="1"/>
  <c r="N2071" i="8" s="1"/>
  <c r="N2072" i="8" s="1"/>
  <c r="N2073" i="8" s="1"/>
  <c r="N2074" i="8" s="1"/>
  <c r="N2075" i="8" s="1"/>
  <c r="N2076" i="8" s="1"/>
  <c r="N2077" i="8" s="1"/>
  <c r="N2078" i="8" s="1"/>
  <c r="N2079" i="8" s="1"/>
  <c r="N2080" i="8" s="1"/>
  <c r="N2081" i="8" s="1"/>
  <c r="N2082" i="8" s="1"/>
  <c r="N2083" i="8" s="1"/>
  <c r="N2084" i="8" s="1"/>
  <c r="N2085" i="8" s="1"/>
  <c r="N2086" i="8" s="1"/>
  <c r="N2087" i="8" s="1"/>
  <c r="N2088" i="8" s="1"/>
  <c r="N2089" i="8" s="1"/>
  <c r="N2090" i="8" s="1"/>
  <c r="N2091" i="8" s="1"/>
  <c r="N2092" i="8" s="1"/>
  <c r="N2093" i="8" s="1"/>
  <c r="N2094" i="8" s="1"/>
  <c r="N2095" i="8" s="1"/>
  <c r="N2096" i="8" s="1"/>
  <c r="N2097" i="8" s="1"/>
  <c r="N2098" i="8" s="1"/>
  <c r="N2099" i="8" s="1"/>
  <c r="N2100" i="8" s="1"/>
  <c r="N2101" i="8" s="1"/>
  <c r="N2102" i="8" s="1"/>
  <c r="N2103" i="8" s="1"/>
  <c r="N2104" i="8" s="1"/>
  <c r="N2105" i="8" s="1"/>
  <c r="N2106" i="8" s="1"/>
  <c r="N2107" i="8" s="1"/>
  <c r="N2108" i="8" s="1"/>
  <c r="N2109" i="8" s="1"/>
  <c r="N2110" i="8" s="1"/>
  <c r="N2111" i="8" s="1"/>
  <c r="N2112" i="8" s="1"/>
  <c r="N2113" i="8" s="1"/>
  <c r="N2114" i="8" s="1"/>
  <c r="N2115" i="8" s="1"/>
  <c r="N2116" i="8" s="1"/>
  <c r="N2117" i="8" s="1"/>
  <c r="N2118" i="8" s="1"/>
  <c r="N2119" i="8" s="1"/>
  <c r="N2120" i="8" s="1"/>
  <c r="N2121" i="8" s="1"/>
  <c r="N2122" i="8" s="1"/>
  <c r="N2123" i="8" s="1"/>
  <c r="N2124" i="8" s="1"/>
  <c r="N2125" i="8" s="1"/>
  <c r="N2126" i="8" s="1"/>
  <c r="N2127" i="8" s="1"/>
  <c r="N2128" i="8" s="1"/>
  <c r="N2129" i="8" s="1"/>
  <c r="N2130" i="8" s="1"/>
  <c r="N2131" i="8" s="1"/>
  <c r="N2132" i="8" s="1"/>
  <c r="N2133" i="8" s="1"/>
  <c r="N2134" i="8" s="1"/>
  <c r="N2135" i="8" s="1"/>
  <c r="N2136" i="8" s="1"/>
  <c r="N2137" i="8" s="1"/>
  <c r="N2138" i="8" s="1"/>
  <c r="N2139" i="8" s="1"/>
  <c r="N2140" i="8" s="1"/>
  <c r="N2141" i="8" s="1"/>
  <c r="N2142" i="8" s="1"/>
  <c r="N2143" i="8" s="1"/>
  <c r="N2144" i="8" s="1"/>
  <c r="N2145" i="8" s="1"/>
  <c r="N2146" i="8" s="1"/>
  <c r="N2147" i="8" s="1"/>
  <c r="N2148" i="8" s="1"/>
  <c r="N2149" i="8" s="1"/>
  <c r="N2150" i="8" s="1"/>
  <c r="N2151" i="8" s="1"/>
  <c r="N2152" i="8" s="1"/>
  <c r="N2153" i="8" s="1"/>
  <c r="N2154" i="8" s="1"/>
  <c r="N2155" i="8" s="1"/>
  <c r="N2156" i="8" s="1"/>
  <c r="N2157" i="8" s="1"/>
  <c r="N2158" i="8" s="1"/>
  <c r="N2159" i="8" s="1"/>
  <c r="N2160" i="8" s="1"/>
  <c r="N2161" i="8" s="1"/>
  <c r="N2162" i="8" s="1"/>
  <c r="N2163" i="8" s="1"/>
  <c r="N2164" i="8" s="1"/>
  <c r="N2165" i="8" s="1"/>
  <c r="N2166" i="8" s="1"/>
  <c r="N2167" i="8" s="1"/>
  <c r="N2168" i="8" s="1"/>
  <c r="N2169" i="8" s="1"/>
  <c r="N2170" i="8" s="1"/>
  <c r="N2171" i="8" s="1"/>
  <c r="N2172" i="8" s="1"/>
  <c r="N2173" i="8" s="1"/>
  <c r="N2174" i="8" s="1"/>
  <c r="N2175" i="8" s="1"/>
  <c r="N2176" i="8" s="1"/>
  <c r="N2177" i="8" s="1"/>
  <c r="N2178" i="8" s="1"/>
  <c r="N2179" i="8" s="1"/>
  <c r="N2180" i="8" s="1"/>
  <c r="N2181" i="8" s="1"/>
  <c r="N2182" i="8" s="1"/>
  <c r="N2183" i="8" s="1"/>
  <c r="N2184" i="8" s="1"/>
  <c r="N2185" i="8" s="1"/>
  <c r="N2186" i="8" s="1"/>
  <c r="N2187" i="8" s="1"/>
  <c r="N2188" i="8" s="1"/>
  <c r="N2189" i="8" s="1"/>
  <c r="N2190" i="8" s="1"/>
  <c r="N2191" i="8" s="1"/>
  <c r="N2192" i="8" s="1"/>
  <c r="N2193" i="8" s="1"/>
  <c r="N2194" i="8" s="1"/>
  <c r="N2195" i="8" s="1"/>
  <c r="N2196" i="8" s="1"/>
  <c r="N2197" i="8" s="1"/>
  <c r="N2198" i="8" s="1"/>
  <c r="N2199" i="8" s="1"/>
  <c r="N2200" i="8" s="1"/>
  <c r="N2201" i="8" s="1"/>
  <c r="N2202" i="8" s="1"/>
  <c r="N2203" i="8" s="1"/>
  <c r="N2204" i="8" s="1"/>
  <c r="N2205" i="8" s="1"/>
  <c r="N2206" i="8" s="1"/>
  <c r="N2207" i="8" s="1"/>
  <c r="N2208" i="8" s="1"/>
  <c r="N2209" i="8" s="1"/>
  <c r="N2210" i="8" s="1"/>
  <c r="N2211" i="8" s="1"/>
  <c r="N2212" i="8" s="1"/>
  <c r="N2213" i="8" s="1"/>
  <c r="N2214" i="8" s="1"/>
  <c r="N2215" i="8" s="1"/>
  <c r="N2216" i="8" s="1"/>
  <c r="N2217" i="8" s="1"/>
  <c r="N2218" i="8" s="1"/>
  <c r="N2219" i="8" s="1"/>
  <c r="N2220" i="8" s="1"/>
  <c r="N2221" i="8" s="1"/>
  <c r="N2222" i="8" s="1"/>
  <c r="N2223" i="8" s="1"/>
  <c r="N2224" i="8" s="1"/>
  <c r="N2225" i="8" s="1"/>
  <c r="N2226" i="8" s="1"/>
  <c r="N2227" i="8" s="1"/>
  <c r="N2228" i="8" s="1"/>
  <c r="N2229" i="8" s="1"/>
  <c r="N2230" i="8" s="1"/>
  <c r="N2231" i="8" s="1"/>
  <c r="N2232" i="8" s="1"/>
  <c r="N2233" i="8" s="1"/>
  <c r="N2234" i="8" s="1"/>
  <c r="N2235" i="8" s="1"/>
  <c r="N2236" i="8" s="1"/>
  <c r="N2237" i="8" s="1"/>
  <c r="N2238" i="8" s="1"/>
  <c r="N2239" i="8" s="1"/>
  <c r="N2240" i="8" s="1"/>
  <c r="N2241" i="8" s="1"/>
  <c r="N2242" i="8" s="1"/>
  <c r="N2243" i="8" s="1"/>
  <c r="N2244" i="8" s="1"/>
  <c r="N2245" i="8" s="1"/>
  <c r="N2246" i="8" s="1"/>
  <c r="N2247" i="8" s="1"/>
  <c r="N2248" i="8" s="1"/>
  <c r="N2249" i="8" s="1"/>
  <c r="N2250" i="8" s="1"/>
  <c r="N2251" i="8" s="1"/>
  <c r="N2252" i="8" s="1"/>
  <c r="N2253" i="8" s="1"/>
  <c r="N2254" i="8" s="1"/>
  <c r="N2255" i="8" s="1"/>
  <c r="N2256" i="8" s="1"/>
  <c r="N2257" i="8" s="1"/>
  <c r="N2258" i="8" s="1"/>
  <c r="N2259" i="8" s="1"/>
  <c r="N2260" i="8" s="1"/>
  <c r="N2261" i="8" s="1"/>
  <c r="N2262" i="8" s="1"/>
  <c r="N2263" i="8" s="1"/>
  <c r="N2264" i="8" s="1"/>
  <c r="N2265" i="8" s="1"/>
  <c r="N2266" i="8" s="1"/>
  <c r="N2267" i="8" s="1"/>
  <c r="N2268" i="8" s="1"/>
  <c r="N2269" i="8" s="1"/>
  <c r="N2270" i="8" s="1"/>
  <c r="N2271" i="8" s="1"/>
  <c r="N2272" i="8" s="1"/>
  <c r="N2273" i="8" s="1"/>
  <c r="N2274" i="8" s="1"/>
  <c r="N2275" i="8" s="1"/>
  <c r="N2276" i="8" s="1"/>
  <c r="N2277" i="8" s="1"/>
  <c r="N2278" i="8" s="1"/>
  <c r="N2279" i="8" s="1"/>
  <c r="N2280" i="8" s="1"/>
  <c r="N2281" i="8" s="1"/>
  <c r="N2282" i="8" s="1"/>
  <c r="N2283" i="8" s="1"/>
  <c r="N2284" i="8" s="1"/>
  <c r="N2285" i="8" s="1"/>
  <c r="N2286" i="8" s="1"/>
  <c r="N2287" i="8" s="1"/>
  <c r="N2288" i="8" s="1"/>
  <c r="N2289" i="8" s="1"/>
  <c r="N2290" i="8" s="1"/>
  <c r="N2291" i="8" s="1"/>
  <c r="N2292" i="8" s="1"/>
  <c r="N2293" i="8" s="1"/>
  <c r="N2294" i="8" s="1"/>
  <c r="N2295" i="8" s="1"/>
  <c r="N2296" i="8" s="1"/>
  <c r="N2297" i="8" s="1"/>
  <c r="N2298" i="8" s="1"/>
  <c r="N2299" i="8" s="1"/>
  <c r="N2300" i="8" s="1"/>
  <c r="N2301" i="8" s="1"/>
  <c r="N2302" i="8" s="1"/>
  <c r="N2303" i="8" s="1"/>
  <c r="N2304" i="8" s="1"/>
  <c r="N2305" i="8" s="1"/>
  <c r="N2306" i="8" s="1"/>
  <c r="N2307" i="8" s="1"/>
  <c r="N2308" i="8" s="1"/>
  <c r="N2309" i="8" s="1"/>
  <c r="N2310" i="8" s="1"/>
  <c r="N2311" i="8" s="1"/>
  <c r="N2312" i="8" s="1"/>
  <c r="N2313" i="8" s="1"/>
  <c r="N2314" i="8" s="1"/>
  <c r="N2315" i="8" s="1"/>
  <c r="N2316" i="8" s="1"/>
  <c r="N2317" i="8" s="1"/>
  <c r="N2318" i="8" s="1"/>
  <c r="N2319" i="8" s="1"/>
  <c r="N2320" i="8" s="1"/>
  <c r="N2321" i="8" s="1"/>
  <c r="N2322" i="8" s="1"/>
  <c r="N2323" i="8" s="1"/>
  <c r="N2324" i="8" s="1"/>
  <c r="N2325" i="8" s="1"/>
  <c r="N2326" i="8" s="1"/>
  <c r="N2327" i="8" s="1"/>
  <c r="N2328" i="8" s="1"/>
  <c r="N2329" i="8" s="1"/>
  <c r="N2330" i="8" s="1"/>
  <c r="N2331" i="8" s="1"/>
  <c r="N2332" i="8" s="1"/>
  <c r="N2333" i="8" s="1"/>
  <c r="N2334" i="8" s="1"/>
  <c r="N2335" i="8" s="1"/>
  <c r="N2336" i="8" s="1"/>
  <c r="N2337" i="8" s="1"/>
  <c r="N2338" i="8" s="1"/>
  <c r="N2339" i="8" s="1"/>
  <c r="N2340" i="8" s="1"/>
  <c r="N2341" i="8" s="1"/>
  <c r="N2342" i="8" s="1"/>
  <c r="N2343" i="8" s="1"/>
  <c r="N2344" i="8" s="1"/>
  <c r="N2345" i="8" s="1"/>
  <c r="N2346" i="8" s="1"/>
  <c r="N2347" i="8" s="1"/>
  <c r="N2348" i="8" s="1"/>
  <c r="N2349" i="8" s="1"/>
  <c r="N2350" i="8" s="1"/>
  <c r="N2351" i="8" s="1"/>
  <c r="N2352" i="8" s="1"/>
  <c r="N2353" i="8" s="1"/>
  <c r="N2354" i="8" s="1"/>
  <c r="N2355" i="8" s="1"/>
  <c r="N2356" i="8" s="1"/>
  <c r="N2357" i="8" s="1"/>
  <c r="N2358" i="8" s="1"/>
  <c r="N2359" i="8" s="1"/>
  <c r="N2360" i="8" s="1"/>
  <c r="N2361" i="8" s="1"/>
  <c r="N2362" i="8" s="1"/>
  <c r="N2363" i="8" s="1"/>
  <c r="N2364" i="8" s="1"/>
  <c r="N2365" i="8" s="1"/>
  <c r="N2366" i="8" s="1"/>
  <c r="N2367" i="8" s="1"/>
  <c r="N2368" i="8" s="1"/>
  <c r="N2369" i="8" s="1"/>
  <c r="N2370" i="8" s="1"/>
  <c r="N2371" i="8" s="1"/>
  <c r="N2372" i="8" s="1"/>
  <c r="N2373" i="8" s="1"/>
  <c r="N2374" i="8" s="1"/>
  <c r="N2375" i="8" s="1"/>
  <c r="N2376" i="8" s="1"/>
  <c r="N2377" i="8" s="1"/>
  <c r="N2378" i="8" s="1"/>
  <c r="N2379" i="8" s="1"/>
  <c r="N2380" i="8" s="1"/>
  <c r="N2381" i="8" s="1"/>
  <c r="N2382" i="8" s="1"/>
  <c r="N2383" i="8" s="1"/>
  <c r="N2384" i="8" s="1"/>
  <c r="N2385" i="8" s="1"/>
  <c r="N2386" i="8" s="1"/>
  <c r="N2387" i="8" s="1"/>
  <c r="N2388" i="8" s="1"/>
  <c r="N2389" i="8" s="1"/>
  <c r="N2390" i="8" s="1"/>
  <c r="N2391" i="8" s="1"/>
  <c r="N2392" i="8" s="1"/>
  <c r="N2393" i="8" s="1"/>
  <c r="N2394" i="8" s="1"/>
  <c r="N2395" i="8" s="1"/>
  <c r="N2396" i="8" s="1"/>
  <c r="N2397" i="8" s="1"/>
  <c r="N2398" i="8" s="1"/>
  <c r="N2399" i="8" s="1"/>
  <c r="N2400" i="8" s="1"/>
  <c r="N2401" i="8" s="1"/>
  <c r="N2402" i="8" s="1"/>
  <c r="N2403" i="8" s="1"/>
  <c r="N2404" i="8" s="1"/>
  <c r="N2405" i="8" s="1"/>
  <c r="N2406" i="8" s="1"/>
  <c r="N2407" i="8" s="1"/>
  <c r="N2408" i="8" s="1"/>
  <c r="N2409" i="8" s="1"/>
  <c r="N2410" i="8" s="1"/>
  <c r="N2411" i="8" s="1"/>
  <c r="N2412" i="8" s="1"/>
  <c r="N2413" i="8" s="1"/>
  <c r="N2414" i="8" s="1"/>
  <c r="N2415" i="8" s="1"/>
  <c r="N2416" i="8" s="1"/>
  <c r="N2417" i="8" s="1"/>
  <c r="N2418" i="8" s="1"/>
  <c r="N2419" i="8" s="1"/>
  <c r="N2420" i="8" s="1"/>
  <c r="N2421" i="8" s="1"/>
  <c r="N2422" i="8" s="1"/>
  <c r="N2423" i="8" s="1"/>
  <c r="N2424" i="8" s="1"/>
  <c r="N2425" i="8" s="1"/>
  <c r="N2426" i="8" s="1"/>
  <c r="N2427" i="8" s="1"/>
  <c r="N2428" i="8" s="1"/>
  <c r="N2429" i="8" s="1"/>
  <c r="N2430" i="8" s="1"/>
  <c r="N2431" i="8" s="1"/>
  <c r="N2432" i="8" s="1"/>
  <c r="N2433" i="8" s="1"/>
  <c r="N2434" i="8" s="1"/>
  <c r="N2435" i="8" s="1"/>
  <c r="N2436" i="8" s="1"/>
  <c r="N2437" i="8" s="1"/>
  <c r="N2438" i="8" s="1"/>
  <c r="N2439" i="8" s="1"/>
  <c r="N2440" i="8" s="1"/>
  <c r="N2441" i="8" s="1"/>
  <c r="N2442" i="8" s="1"/>
  <c r="N2443" i="8" s="1"/>
  <c r="N2444" i="8" s="1"/>
  <c r="N2445" i="8" s="1"/>
  <c r="N2446" i="8" s="1"/>
  <c r="N2447" i="8" s="1"/>
  <c r="N2448" i="8" s="1"/>
  <c r="N2449" i="8" s="1"/>
  <c r="N2450" i="8" s="1"/>
  <c r="N2451" i="8" s="1"/>
  <c r="N2452" i="8" s="1"/>
  <c r="N2453" i="8" s="1"/>
  <c r="N2454" i="8" s="1"/>
  <c r="N2455" i="8" s="1"/>
  <c r="N2456" i="8" s="1"/>
  <c r="N2457" i="8" s="1"/>
  <c r="N2458" i="8" s="1"/>
  <c r="N2459" i="8" s="1"/>
  <c r="N2460" i="8" s="1"/>
  <c r="N2461" i="8" s="1"/>
  <c r="N2462" i="8" s="1"/>
  <c r="N2463" i="8" s="1"/>
  <c r="N2464" i="8" s="1"/>
  <c r="N2465" i="8" s="1"/>
  <c r="N2466" i="8" s="1"/>
  <c r="N2467" i="8" s="1"/>
  <c r="N2468" i="8" s="1"/>
  <c r="N2469" i="8" s="1"/>
  <c r="N2470" i="8" s="1"/>
  <c r="N2471" i="8" s="1"/>
  <c r="N2472" i="8" s="1"/>
  <c r="N2473" i="8" s="1"/>
  <c r="N2474" i="8" s="1"/>
  <c r="N2475" i="8" s="1"/>
  <c r="N2476" i="8" s="1"/>
  <c r="N2477" i="8" s="1"/>
  <c r="N2478" i="8" s="1"/>
  <c r="N2479" i="8" s="1"/>
  <c r="N2480" i="8" s="1"/>
  <c r="N2481" i="8" s="1"/>
  <c r="N2482" i="8" s="1"/>
  <c r="N2483" i="8" s="1"/>
  <c r="N2484" i="8" s="1"/>
  <c r="N2485" i="8" s="1"/>
  <c r="N2486" i="8" s="1"/>
  <c r="N2487" i="8" s="1"/>
  <c r="N2488" i="8" s="1"/>
  <c r="N2489" i="8" s="1"/>
  <c r="N2490" i="8" s="1"/>
  <c r="N2491" i="8" s="1"/>
  <c r="N2492" i="8" s="1"/>
  <c r="N2493" i="8" s="1"/>
  <c r="N2494" i="8" s="1"/>
  <c r="N2495" i="8" s="1"/>
  <c r="N2496" i="8" s="1"/>
  <c r="N2497" i="8" s="1"/>
  <c r="N2498" i="8" s="1"/>
  <c r="N2499" i="8" s="1"/>
  <c r="N2500" i="8" s="1"/>
  <c r="N2501" i="8" s="1"/>
  <c r="N2502" i="8" s="1"/>
  <c r="N2503" i="8" s="1"/>
  <c r="N2504" i="8" s="1"/>
  <c r="N2505" i="8" s="1"/>
  <c r="N2506" i="8" s="1"/>
  <c r="N2507" i="8" s="1"/>
  <c r="N2508" i="8" s="1"/>
  <c r="N2509" i="8" s="1"/>
  <c r="N2510" i="8" s="1"/>
  <c r="N2511" i="8" s="1"/>
  <c r="N2512" i="8" s="1"/>
  <c r="N2513" i="8" s="1"/>
  <c r="N2514" i="8" s="1"/>
  <c r="N2515" i="8" s="1"/>
  <c r="N2516" i="8" s="1"/>
  <c r="N2517" i="8" s="1"/>
  <c r="N2518" i="8" s="1"/>
  <c r="N2519" i="8" s="1"/>
  <c r="N2520" i="8" s="1"/>
  <c r="N2521" i="8" s="1"/>
  <c r="N2522" i="8" s="1"/>
  <c r="N2523" i="8" s="1"/>
  <c r="N2524" i="8" s="1"/>
  <c r="N2525" i="8" s="1"/>
  <c r="N2526" i="8" s="1"/>
  <c r="N2527" i="8" s="1"/>
  <c r="N2528" i="8" s="1"/>
  <c r="N2529" i="8" s="1"/>
  <c r="N2530" i="8" s="1"/>
  <c r="N2531" i="8" s="1"/>
  <c r="N2532" i="8" s="1"/>
  <c r="N2533" i="8" s="1"/>
  <c r="N2534" i="8" s="1"/>
  <c r="N2535" i="8" s="1"/>
  <c r="N2536" i="8" s="1"/>
  <c r="N2537" i="8" s="1"/>
  <c r="N2538" i="8" s="1"/>
  <c r="N2539" i="8" s="1"/>
  <c r="N2540" i="8" s="1"/>
  <c r="N2541" i="8" s="1"/>
  <c r="N2542" i="8" s="1"/>
  <c r="N2543" i="8" s="1"/>
  <c r="N2544" i="8" s="1"/>
  <c r="N2545" i="8" s="1"/>
  <c r="N2546" i="8" s="1"/>
  <c r="N2547" i="8" s="1"/>
  <c r="N2548" i="8" s="1"/>
  <c r="N2549" i="8" s="1"/>
  <c r="N2550" i="8" s="1"/>
  <c r="N2551" i="8" s="1"/>
  <c r="N2552" i="8" s="1"/>
  <c r="N2553" i="8" s="1"/>
  <c r="N2554" i="8" s="1"/>
  <c r="N2555" i="8" s="1"/>
  <c r="N2556" i="8" s="1"/>
  <c r="N2557" i="8" s="1"/>
  <c r="N2558" i="8" s="1"/>
  <c r="N2559" i="8" s="1"/>
  <c r="N2560" i="8" s="1"/>
  <c r="N2561" i="8" s="1"/>
  <c r="N2562" i="8" s="1"/>
  <c r="N2563" i="8" s="1"/>
  <c r="N2564" i="8" s="1"/>
  <c r="N2565" i="8" s="1"/>
  <c r="N2566" i="8" s="1"/>
  <c r="N2567" i="8" s="1"/>
  <c r="N2568" i="8" s="1"/>
  <c r="N2569" i="8" s="1"/>
  <c r="N2570" i="8" s="1"/>
  <c r="N2571" i="8" s="1"/>
  <c r="N2572" i="8" s="1"/>
  <c r="N2573" i="8" s="1"/>
  <c r="N2574" i="8" s="1"/>
  <c r="N2575" i="8" s="1"/>
  <c r="N2576" i="8" s="1"/>
  <c r="N2577" i="8" s="1"/>
  <c r="N2578" i="8" s="1"/>
  <c r="N2579" i="8" s="1"/>
  <c r="N2580" i="8" s="1"/>
  <c r="N2581" i="8" s="1"/>
  <c r="N2582" i="8" s="1"/>
  <c r="N2583" i="8" s="1"/>
  <c r="N2584" i="8" s="1"/>
  <c r="N2585" i="8" s="1"/>
  <c r="N2586" i="8" s="1"/>
  <c r="N2587" i="8" s="1"/>
  <c r="N2588" i="8" s="1"/>
  <c r="N2589" i="8" s="1"/>
  <c r="N2590" i="8" s="1"/>
  <c r="N2591" i="8" s="1"/>
  <c r="N2592" i="8" s="1"/>
  <c r="N2593" i="8" s="1"/>
  <c r="N2594" i="8" s="1"/>
  <c r="N2595" i="8" s="1"/>
  <c r="N2596" i="8" s="1"/>
  <c r="N2597" i="8" s="1"/>
  <c r="N2598" i="8" s="1"/>
  <c r="N2599" i="8" s="1"/>
  <c r="N2600" i="8" s="1"/>
  <c r="N2601" i="8" s="1"/>
  <c r="N2602" i="8" s="1"/>
  <c r="N2603" i="8" s="1"/>
  <c r="N2604" i="8" s="1"/>
  <c r="N2605" i="8" s="1"/>
  <c r="N2606" i="8" s="1"/>
  <c r="N2607" i="8" s="1"/>
  <c r="N2608" i="8" s="1"/>
  <c r="N2609" i="8" s="1"/>
  <c r="N2610" i="8" s="1"/>
  <c r="N2611" i="8" s="1"/>
  <c r="N2612" i="8" s="1"/>
  <c r="N2613" i="8" s="1"/>
  <c r="N2614" i="8" s="1"/>
  <c r="N2615" i="8" s="1"/>
  <c r="N2616" i="8" s="1"/>
  <c r="N2617" i="8" s="1"/>
  <c r="N2618" i="8" s="1"/>
  <c r="N2619" i="8" s="1"/>
  <c r="N2620" i="8" s="1"/>
  <c r="N2621" i="8" s="1"/>
  <c r="N2622" i="8" s="1"/>
  <c r="N2623" i="8" s="1"/>
  <c r="N2624" i="8" s="1"/>
  <c r="N2625" i="8" s="1"/>
  <c r="N2626" i="8" s="1"/>
  <c r="N2627" i="8" s="1"/>
  <c r="N2628" i="8" s="1"/>
  <c r="N2629" i="8" s="1"/>
  <c r="N2630" i="8" s="1"/>
  <c r="N2631" i="8" s="1"/>
  <c r="N2632" i="8" s="1"/>
  <c r="N2633" i="8" s="1"/>
  <c r="N2634" i="8" s="1"/>
  <c r="N2635" i="8" s="1"/>
  <c r="N2636" i="8" s="1"/>
  <c r="N2637" i="8" s="1"/>
  <c r="N2638" i="8" s="1"/>
  <c r="N2639" i="8" s="1"/>
  <c r="N2640" i="8" s="1"/>
  <c r="N2641" i="8" s="1"/>
  <c r="N2642" i="8" s="1"/>
  <c r="N2643" i="8" s="1"/>
  <c r="N2644" i="8" s="1"/>
  <c r="N2645" i="8" s="1"/>
  <c r="N2646" i="8" s="1"/>
  <c r="N2647" i="8" s="1"/>
  <c r="N2648" i="8" s="1"/>
  <c r="N2649" i="8" s="1"/>
  <c r="N2650" i="8" s="1"/>
  <c r="N2651" i="8" s="1"/>
  <c r="N2652" i="8" s="1"/>
  <c r="N2653" i="8" s="1"/>
  <c r="N2654" i="8" s="1"/>
  <c r="N2655" i="8" s="1"/>
  <c r="N2656" i="8" s="1"/>
  <c r="N2657" i="8" s="1"/>
  <c r="N2658" i="8" s="1"/>
  <c r="N2659" i="8" s="1"/>
  <c r="N2660" i="8" s="1"/>
  <c r="N2661" i="8" s="1"/>
  <c r="N2662" i="8" s="1"/>
  <c r="N2663" i="8" s="1"/>
  <c r="N2664" i="8" s="1"/>
  <c r="N2665" i="8" s="1"/>
  <c r="N2666" i="8" s="1"/>
  <c r="N2667" i="8" s="1"/>
  <c r="N2668" i="8" s="1"/>
  <c r="N2669" i="8" s="1"/>
  <c r="N2670" i="8" s="1"/>
  <c r="N2671" i="8" s="1"/>
  <c r="N2672" i="8" s="1"/>
  <c r="N2673" i="8" s="1"/>
  <c r="N2674" i="8" s="1"/>
  <c r="N2675" i="8" s="1"/>
  <c r="N2676" i="8" s="1"/>
  <c r="N2677" i="8" s="1"/>
  <c r="N2678" i="8" s="1"/>
  <c r="N2679" i="8" s="1"/>
  <c r="N2680" i="8" s="1"/>
  <c r="N2681" i="8" s="1"/>
  <c r="N2682" i="8" s="1"/>
  <c r="N2683" i="8" s="1"/>
  <c r="N2684" i="8" s="1"/>
  <c r="N2685" i="8" s="1"/>
  <c r="N2686" i="8" s="1"/>
  <c r="N2687" i="8" s="1"/>
  <c r="N2688" i="8" s="1"/>
  <c r="N2689" i="8" s="1"/>
  <c r="N2690" i="8" s="1"/>
  <c r="N2691" i="8" s="1"/>
  <c r="N2692" i="8" s="1"/>
  <c r="N2693" i="8" s="1"/>
  <c r="N2694" i="8" s="1"/>
  <c r="N2695" i="8" s="1"/>
  <c r="N2696" i="8" s="1"/>
  <c r="N2697" i="8" s="1"/>
  <c r="N2698" i="8" s="1"/>
  <c r="N2699" i="8" s="1"/>
  <c r="N2700" i="8" s="1"/>
  <c r="N2701" i="8" s="1"/>
  <c r="N2702" i="8" s="1"/>
  <c r="N2703" i="8" s="1"/>
  <c r="N2704" i="8" s="1"/>
  <c r="N2705" i="8" s="1"/>
  <c r="N2706" i="8" s="1"/>
  <c r="N2707" i="8" s="1"/>
  <c r="N2708" i="8" s="1"/>
  <c r="N2709" i="8" s="1"/>
  <c r="N2710" i="8" s="1"/>
  <c r="N2711" i="8" s="1"/>
  <c r="N2712" i="8" s="1"/>
  <c r="N2713" i="8" s="1"/>
  <c r="N2714" i="8" s="1"/>
  <c r="N2715" i="8" s="1"/>
  <c r="N2716" i="8" s="1"/>
  <c r="N2717" i="8" s="1"/>
  <c r="N2718" i="8" s="1"/>
  <c r="N2719" i="8" s="1"/>
  <c r="N2720" i="8" s="1"/>
  <c r="N2721" i="8" s="1"/>
  <c r="N2722" i="8" s="1"/>
  <c r="N2723" i="8" s="1"/>
  <c r="N2724" i="8" s="1"/>
  <c r="N2725" i="8" s="1"/>
  <c r="N2726" i="8" s="1"/>
  <c r="N2727" i="8" s="1"/>
  <c r="N2728" i="8" s="1"/>
  <c r="N2729" i="8" s="1"/>
  <c r="N2730" i="8" s="1"/>
  <c r="N2731" i="8" s="1"/>
  <c r="N2732" i="8" s="1"/>
  <c r="N2733" i="8" s="1"/>
  <c r="N2734" i="8" s="1"/>
  <c r="N2735" i="8" s="1"/>
  <c r="N2736" i="8" s="1"/>
  <c r="N2737" i="8" s="1"/>
  <c r="N2738" i="8" s="1"/>
  <c r="N2739" i="8" s="1"/>
  <c r="N2740" i="8" s="1"/>
  <c r="N2741" i="8" s="1"/>
  <c r="N2742" i="8" s="1"/>
  <c r="N2743" i="8" s="1"/>
  <c r="N2744" i="8" s="1"/>
  <c r="N2745" i="8" s="1"/>
  <c r="N2746" i="8" s="1"/>
  <c r="N2747" i="8" s="1"/>
  <c r="N2748" i="8" s="1"/>
  <c r="N2749" i="8" s="1"/>
  <c r="N2750" i="8" s="1"/>
  <c r="N2751" i="8" s="1"/>
  <c r="N2752" i="8" s="1"/>
  <c r="N2753" i="8" s="1"/>
  <c r="N2754" i="8" s="1"/>
  <c r="N2755" i="8" s="1"/>
  <c r="N2756" i="8" s="1"/>
  <c r="N2757" i="8" s="1"/>
  <c r="N2758" i="8" s="1"/>
  <c r="N2759" i="8" s="1"/>
  <c r="N2760" i="8" s="1"/>
  <c r="N2761" i="8" s="1"/>
  <c r="N2762" i="8" s="1"/>
  <c r="N2763" i="8" s="1"/>
  <c r="N2764" i="8" s="1"/>
  <c r="N2765" i="8" s="1"/>
  <c r="N2766" i="8" s="1"/>
  <c r="N2767" i="8" s="1"/>
  <c r="N2768" i="8" s="1"/>
  <c r="N2769" i="8" s="1"/>
  <c r="N2770" i="8" s="1"/>
  <c r="N2771" i="8" s="1"/>
  <c r="N2772" i="8" s="1"/>
  <c r="N2773" i="8" s="1"/>
  <c r="N2774" i="8" s="1"/>
  <c r="N2775" i="8" s="1"/>
  <c r="N2776" i="8" s="1"/>
  <c r="N2777" i="8" s="1"/>
  <c r="N2778" i="8" s="1"/>
  <c r="N2779" i="8" s="1"/>
  <c r="N2780" i="8" s="1"/>
  <c r="N2781" i="8" s="1"/>
  <c r="N2782" i="8" s="1"/>
  <c r="N2783" i="8" s="1"/>
  <c r="N2784" i="8" s="1"/>
  <c r="N2785" i="8" s="1"/>
  <c r="N2786" i="8" s="1"/>
  <c r="N2787" i="8" s="1"/>
  <c r="N2788" i="8" s="1"/>
  <c r="N2789" i="8" s="1"/>
  <c r="N2790" i="8" s="1"/>
  <c r="N2791" i="8" s="1"/>
  <c r="N2792" i="8" s="1"/>
  <c r="N2793" i="8" s="1"/>
  <c r="N2794" i="8" s="1"/>
  <c r="N2795" i="8" s="1"/>
  <c r="N2796" i="8" s="1"/>
  <c r="N2797" i="8" s="1"/>
  <c r="N2798" i="8" s="1"/>
  <c r="N2799" i="8" s="1"/>
  <c r="N2800" i="8" s="1"/>
  <c r="N2801" i="8" s="1"/>
  <c r="N2802" i="8" s="1"/>
  <c r="N2803" i="8" s="1"/>
  <c r="N2804" i="8" s="1"/>
  <c r="N2805" i="8" s="1"/>
  <c r="N2806" i="8" s="1"/>
  <c r="N2807" i="8" s="1"/>
  <c r="N2808" i="8" s="1"/>
  <c r="N2809" i="8" s="1"/>
  <c r="N2810" i="8" s="1"/>
  <c r="N2811" i="8" s="1"/>
  <c r="N2812" i="8" s="1"/>
  <c r="N2813" i="8" s="1"/>
  <c r="N2814" i="8" s="1"/>
  <c r="N2815" i="8" s="1"/>
  <c r="N2816" i="8" s="1"/>
  <c r="N2817" i="8" s="1"/>
  <c r="N2818" i="8" s="1"/>
  <c r="N2819" i="8" s="1"/>
  <c r="N2820" i="8" s="1"/>
  <c r="N2821" i="8" s="1"/>
  <c r="N2822" i="8" s="1"/>
  <c r="N2823" i="8" s="1"/>
  <c r="N2824" i="8" s="1"/>
  <c r="N2825" i="8" s="1"/>
  <c r="N2826" i="8" s="1"/>
  <c r="N2827" i="8" s="1"/>
  <c r="N2828" i="8" s="1"/>
  <c r="N2829" i="8" s="1"/>
  <c r="N2830" i="8" s="1"/>
  <c r="N2831" i="8" s="1"/>
  <c r="N2832" i="8" s="1"/>
  <c r="N2833" i="8" s="1"/>
  <c r="N2834" i="8" s="1"/>
  <c r="N2835" i="8" s="1"/>
  <c r="N2836" i="8" s="1"/>
  <c r="N2837" i="8" s="1"/>
  <c r="N2838" i="8" s="1"/>
  <c r="N2839" i="8" s="1"/>
  <c r="N2840" i="8" s="1"/>
  <c r="N2841" i="8" s="1"/>
  <c r="N2842" i="8" s="1"/>
  <c r="N2843" i="8" s="1"/>
  <c r="N2844" i="8" s="1"/>
  <c r="N2845" i="8" s="1"/>
  <c r="N2846" i="8" s="1"/>
  <c r="N2847" i="8" s="1"/>
  <c r="N2848" i="8" s="1"/>
  <c r="N2849" i="8" s="1"/>
  <c r="N2850" i="8" s="1"/>
  <c r="N2851" i="8" s="1"/>
  <c r="N2852" i="8" s="1"/>
  <c r="N2853" i="8" s="1"/>
  <c r="N2854" i="8" s="1"/>
  <c r="N2855" i="8" s="1"/>
  <c r="N2856" i="8" s="1"/>
  <c r="N2857" i="8" s="1"/>
  <c r="N2858" i="8" s="1"/>
  <c r="N2859" i="8" s="1"/>
  <c r="N2860" i="8" s="1"/>
  <c r="N2861" i="8" s="1"/>
  <c r="N2862" i="8" s="1"/>
  <c r="N2863" i="8" s="1"/>
  <c r="N2864" i="8" s="1"/>
  <c r="N2865" i="8" s="1"/>
  <c r="N2866" i="8" s="1"/>
  <c r="N2867" i="8" s="1"/>
  <c r="N2868" i="8" s="1"/>
  <c r="N2869" i="8" s="1"/>
  <c r="N2870" i="8" s="1"/>
  <c r="N2871" i="8" s="1"/>
  <c r="N2872" i="8" s="1"/>
  <c r="N2873" i="8" s="1"/>
  <c r="N2874" i="8" s="1"/>
  <c r="N2875" i="8" s="1"/>
  <c r="N2876" i="8" s="1"/>
  <c r="N2877" i="8" s="1"/>
  <c r="N2878" i="8" s="1"/>
  <c r="N2879" i="8" s="1"/>
  <c r="N2880" i="8" s="1"/>
  <c r="N2881" i="8" s="1"/>
  <c r="N2882" i="8" s="1"/>
  <c r="N2883" i="8" s="1"/>
  <c r="N2884" i="8" s="1"/>
  <c r="N2885" i="8" s="1"/>
  <c r="N2886" i="8" s="1"/>
  <c r="N2887" i="8" s="1"/>
  <c r="N2888" i="8" s="1"/>
  <c r="N2889" i="8" s="1"/>
  <c r="N2890" i="8" s="1"/>
  <c r="N2891" i="8" s="1"/>
  <c r="N2892" i="8" s="1"/>
  <c r="N2893" i="8" s="1"/>
  <c r="N2894" i="8" s="1"/>
  <c r="N2895" i="8" s="1"/>
  <c r="N2896" i="8" s="1"/>
  <c r="N2897" i="8" s="1"/>
  <c r="N2898" i="8" s="1"/>
  <c r="N2899" i="8" s="1"/>
  <c r="N2900" i="8" s="1"/>
  <c r="N2901" i="8" s="1"/>
  <c r="N2902" i="8" s="1"/>
  <c r="N2903" i="8" s="1"/>
  <c r="N2904" i="8" s="1"/>
  <c r="N2905" i="8" s="1"/>
  <c r="N2906" i="8" s="1"/>
  <c r="N2907" i="8" s="1"/>
  <c r="N2908" i="8" s="1"/>
  <c r="N2909" i="8" s="1"/>
  <c r="N2910" i="8" s="1"/>
  <c r="N2911" i="8" s="1"/>
  <c r="N2912" i="8" s="1"/>
  <c r="N2913" i="8" s="1"/>
  <c r="N2914" i="8" s="1"/>
  <c r="N2915" i="8" s="1"/>
  <c r="N2916" i="8" s="1"/>
  <c r="N2917" i="8" s="1"/>
  <c r="N2918" i="8" s="1"/>
  <c r="N2919" i="8" s="1"/>
  <c r="N2920" i="8" s="1"/>
  <c r="N2921" i="8" s="1"/>
  <c r="N2922" i="8" s="1"/>
  <c r="N2923" i="8" s="1"/>
  <c r="N2924" i="8" s="1"/>
  <c r="N2925" i="8" s="1"/>
  <c r="N2926" i="8" s="1"/>
  <c r="N2927" i="8" s="1"/>
  <c r="N2928" i="8" s="1"/>
  <c r="N2929" i="8" s="1"/>
  <c r="N2930" i="8" s="1"/>
  <c r="N2931" i="8" s="1"/>
  <c r="N2932" i="8" s="1"/>
  <c r="N2933" i="8" s="1"/>
  <c r="N2934" i="8" s="1"/>
  <c r="N2935" i="8" s="1"/>
  <c r="N2936" i="8" s="1"/>
  <c r="N2937" i="8" s="1"/>
  <c r="N2938" i="8" s="1"/>
  <c r="N2939" i="8" s="1"/>
  <c r="N2940" i="8" s="1"/>
  <c r="N2941" i="8" s="1"/>
  <c r="N2942" i="8" s="1"/>
  <c r="N2943" i="8" s="1"/>
  <c r="N2944" i="8" s="1"/>
  <c r="N2945" i="8" s="1"/>
  <c r="N2946" i="8" s="1"/>
  <c r="N2947" i="8" s="1"/>
  <c r="N2948" i="8" s="1"/>
  <c r="N2949" i="8" s="1"/>
  <c r="N2950" i="8" s="1"/>
  <c r="N2951" i="8" s="1"/>
  <c r="N2952" i="8" s="1"/>
  <c r="N2953" i="8" s="1"/>
  <c r="N2954" i="8" s="1"/>
  <c r="N2955" i="8" s="1"/>
  <c r="N2956" i="8" s="1"/>
  <c r="N2957" i="8" s="1"/>
  <c r="N2958" i="8" s="1"/>
  <c r="N2959" i="8" s="1"/>
  <c r="N2960" i="8" s="1"/>
  <c r="N2961" i="8" s="1"/>
  <c r="N2962" i="8" s="1"/>
  <c r="N2963" i="8" s="1"/>
  <c r="N2964" i="8" s="1"/>
  <c r="N2965" i="8" s="1"/>
  <c r="N2966" i="8" s="1"/>
  <c r="N2967" i="8" s="1"/>
  <c r="N2968" i="8" s="1"/>
  <c r="N2969" i="8" s="1"/>
  <c r="N2970" i="8" s="1"/>
  <c r="N2971" i="8" s="1"/>
  <c r="N2972" i="8" s="1"/>
  <c r="N2973" i="8" s="1"/>
  <c r="N2974" i="8" s="1"/>
  <c r="N2975" i="8" s="1"/>
  <c r="N2976" i="8" s="1"/>
  <c r="N2977" i="8" s="1"/>
  <c r="N2978" i="8" s="1"/>
  <c r="N2979" i="8" s="1"/>
  <c r="N2980" i="8" s="1"/>
  <c r="N2981" i="8" s="1"/>
  <c r="N2982" i="8" s="1"/>
  <c r="N2983" i="8" s="1"/>
  <c r="N2984" i="8" s="1"/>
  <c r="N2985" i="8" s="1"/>
  <c r="N2986" i="8" s="1"/>
  <c r="N2987" i="8" s="1"/>
  <c r="N2988" i="8" s="1"/>
  <c r="N2989" i="8" s="1"/>
  <c r="N2990" i="8" s="1"/>
  <c r="N2991" i="8" s="1"/>
  <c r="N2992" i="8" s="1"/>
  <c r="N2993" i="8" s="1"/>
  <c r="N2994" i="8" s="1"/>
  <c r="N2995" i="8" s="1"/>
  <c r="N2996" i="8" s="1"/>
  <c r="N2997" i="8" s="1"/>
  <c r="N2998" i="8" s="1"/>
  <c r="N2999" i="8" s="1"/>
  <c r="N3000" i="8" s="1"/>
  <c r="N3001" i="8" s="1"/>
  <c r="N3002" i="8" s="1"/>
  <c r="N3003" i="8" s="1"/>
  <c r="N3004" i="8" s="1"/>
  <c r="N3005" i="8" s="1"/>
  <c r="N3006" i="8" s="1"/>
  <c r="N3007" i="8" s="1"/>
  <c r="N3008" i="8" s="1"/>
  <c r="N3009" i="8" s="1"/>
  <c r="N3010" i="8" s="1"/>
  <c r="N3011" i="8" s="1"/>
  <c r="N3012" i="8" s="1"/>
  <c r="N3013" i="8" s="1"/>
  <c r="N3014" i="8" s="1"/>
  <c r="N3015" i="8" s="1"/>
  <c r="N3016" i="8" s="1"/>
  <c r="N3017" i="8" s="1"/>
  <c r="N3018" i="8" s="1"/>
  <c r="N3019" i="8" s="1"/>
  <c r="N3020" i="8" s="1"/>
  <c r="N3021" i="8" s="1"/>
  <c r="N3022" i="8" s="1"/>
  <c r="N3023" i="8" s="1"/>
  <c r="N3024" i="8" s="1"/>
  <c r="N3025" i="8" s="1"/>
  <c r="N3026" i="8" s="1"/>
  <c r="N3027" i="8" s="1"/>
  <c r="N3028" i="8" s="1"/>
  <c r="N3029" i="8" s="1"/>
  <c r="N3030" i="8" s="1"/>
  <c r="N3031" i="8" s="1"/>
  <c r="N3032" i="8" s="1"/>
  <c r="N3033" i="8" s="1"/>
  <c r="N3034" i="8" s="1"/>
  <c r="N3035" i="8" s="1"/>
  <c r="N3036" i="8" s="1"/>
  <c r="N3037" i="8" s="1"/>
  <c r="N3038" i="8" s="1"/>
  <c r="N3039" i="8" s="1"/>
  <c r="N3040" i="8" s="1"/>
  <c r="N3041" i="8" s="1"/>
  <c r="N3042" i="8" s="1"/>
  <c r="N3043" i="8" s="1"/>
  <c r="N3044" i="8" s="1"/>
  <c r="N3045" i="8" s="1"/>
  <c r="N3046" i="8" s="1"/>
  <c r="N3047" i="8" s="1"/>
  <c r="N3048" i="8" s="1"/>
  <c r="N3049" i="8" s="1"/>
  <c r="N3050" i="8" s="1"/>
  <c r="N3051" i="8" s="1"/>
  <c r="N3052" i="8" s="1"/>
  <c r="N3053" i="8" s="1"/>
  <c r="N3054" i="8" s="1"/>
  <c r="N3055" i="8" s="1"/>
  <c r="N3056" i="8" s="1"/>
  <c r="N3057" i="8" s="1"/>
  <c r="N3058" i="8" s="1"/>
  <c r="N3059" i="8" s="1"/>
  <c r="N3060" i="8" s="1"/>
  <c r="N3061" i="8" s="1"/>
  <c r="N3062" i="8" s="1"/>
  <c r="N3063" i="8" s="1"/>
  <c r="N3064" i="8" s="1"/>
  <c r="N3065" i="8" s="1"/>
  <c r="N3066" i="8" s="1"/>
  <c r="N3067" i="8" s="1"/>
  <c r="N3068" i="8" s="1"/>
  <c r="N3069" i="8" s="1"/>
  <c r="N3070" i="8" s="1"/>
  <c r="N3071" i="8" s="1"/>
  <c r="N3072" i="8" s="1"/>
  <c r="N3073" i="8" s="1"/>
  <c r="N3074" i="8" s="1"/>
  <c r="N3075" i="8" s="1"/>
  <c r="N3076" i="8" s="1"/>
  <c r="N3077" i="8" s="1"/>
  <c r="N3078" i="8" s="1"/>
  <c r="N3079" i="8" s="1"/>
  <c r="N3080" i="8" s="1"/>
  <c r="N3081" i="8" s="1"/>
  <c r="N3082" i="8" s="1"/>
  <c r="N3083" i="8" s="1"/>
  <c r="N3084" i="8" s="1"/>
  <c r="N3085" i="8" s="1"/>
  <c r="N3086" i="8" s="1"/>
  <c r="N3087" i="8" s="1"/>
  <c r="N3088" i="8" s="1"/>
  <c r="N3089" i="8" s="1"/>
  <c r="N3090" i="8" s="1"/>
  <c r="N3091" i="8" s="1"/>
  <c r="N3092" i="8" s="1"/>
  <c r="N3093" i="8" s="1"/>
  <c r="N3094" i="8" s="1"/>
  <c r="N3095" i="8" s="1"/>
  <c r="N3096" i="8" s="1"/>
  <c r="N3097" i="8" s="1"/>
  <c r="N3098" i="8" s="1"/>
  <c r="N3099" i="8" s="1"/>
  <c r="N3100" i="8" s="1"/>
  <c r="N3101" i="8" s="1"/>
  <c r="N3102" i="8" s="1"/>
  <c r="N3103" i="8" s="1"/>
  <c r="N3104" i="8" s="1"/>
  <c r="N3105" i="8" s="1"/>
  <c r="N3106" i="8" s="1"/>
  <c r="N3107" i="8" s="1"/>
  <c r="N3108" i="8" s="1"/>
  <c r="N3109" i="8" s="1"/>
  <c r="N3110" i="8" s="1"/>
  <c r="N3111" i="8" s="1"/>
  <c r="N3112" i="8" s="1"/>
  <c r="N3113" i="8" s="1"/>
  <c r="N3114" i="8" s="1"/>
  <c r="N3115" i="8" s="1"/>
  <c r="N3116" i="8" s="1"/>
  <c r="N3117" i="8" s="1"/>
  <c r="N3118" i="8" s="1"/>
  <c r="N3119" i="8" s="1"/>
  <c r="N3120" i="8" s="1"/>
  <c r="N3121" i="8" s="1"/>
  <c r="N3122" i="8" s="1"/>
  <c r="N3123" i="8" s="1"/>
  <c r="N3124" i="8" s="1"/>
  <c r="N3125" i="8" s="1"/>
  <c r="N3126" i="8" s="1"/>
  <c r="N3127" i="8" s="1"/>
  <c r="N3128" i="8" s="1"/>
  <c r="N3129" i="8" s="1"/>
  <c r="N3130" i="8" s="1"/>
  <c r="N3131" i="8" s="1"/>
  <c r="N3132" i="8" s="1"/>
  <c r="N3133" i="8" s="1"/>
  <c r="N3134" i="8" s="1"/>
  <c r="N3135" i="8" s="1"/>
  <c r="N3136" i="8" s="1"/>
  <c r="N3137" i="8" s="1"/>
  <c r="N3138" i="8" s="1"/>
  <c r="N3139" i="8" s="1"/>
  <c r="N3140" i="8" s="1"/>
  <c r="N3141" i="8" s="1"/>
  <c r="N3142" i="8" s="1"/>
  <c r="N3143" i="8" s="1"/>
  <c r="N3144" i="8" s="1"/>
  <c r="N3145" i="8" s="1"/>
  <c r="N3146" i="8" s="1"/>
  <c r="N3147" i="8" s="1"/>
  <c r="N3148" i="8" s="1"/>
  <c r="N3149" i="8" s="1"/>
  <c r="N3150" i="8" s="1"/>
  <c r="N3151" i="8" s="1"/>
  <c r="N3152" i="8" s="1"/>
  <c r="N3153" i="8" s="1"/>
  <c r="N3154" i="8" s="1"/>
  <c r="N3155" i="8" s="1"/>
  <c r="N3156" i="8" s="1"/>
  <c r="N3157" i="8" s="1"/>
  <c r="N3158" i="8" s="1"/>
  <c r="N3159" i="8" s="1"/>
  <c r="N3160" i="8" s="1"/>
  <c r="N3161" i="8" s="1"/>
  <c r="N3162" i="8" s="1"/>
  <c r="N3163" i="8" s="1"/>
  <c r="N3164" i="8" s="1"/>
  <c r="N3165" i="8" s="1"/>
  <c r="N3166" i="8" s="1"/>
  <c r="N3167" i="8" s="1"/>
  <c r="N3168" i="8" s="1"/>
  <c r="N3169" i="8" s="1"/>
  <c r="N3170" i="8" s="1"/>
  <c r="N3171" i="8" s="1"/>
  <c r="N3172" i="8" s="1"/>
  <c r="N3173" i="8" s="1"/>
  <c r="N3174" i="8" s="1"/>
  <c r="N3175" i="8" s="1"/>
  <c r="N3176" i="8" s="1"/>
  <c r="N3177" i="8" s="1"/>
  <c r="N3178" i="8" s="1"/>
  <c r="N3179" i="8" s="1"/>
  <c r="N3180" i="8" s="1"/>
  <c r="N3181" i="8" s="1"/>
  <c r="N3182" i="8" s="1"/>
  <c r="N3183" i="8" s="1"/>
  <c r="N3184" i="8" s="1"/>
  <c r="N3185" i="8" s="1"/>
  <c r="N3186" i="8" s="1"/>
  <c r="N3187" i="8" s="1"/>
  <c r="N3188" i="8" s="1"/>
  <c r="N3189" i="8" s="1"/>
  <c r="N3190" i="8" s="1"/>
  <c r="N3191" i="8" s="1"/>
  <c r="N3192" i="8" s="1"/>
  <c r="N3193" i="8" s="1"/>
  <c r="N3194" i="8" s="1"/>
  <c r="N3195" i="8" s="1"/>
  <c r="N3196" i="8" s="1"/>
  <c r="N3197" i="8" s="1"/>
  <c r="N3198" i="8" s="1"/>
  <c r="N3199" i="8" s="1"/>
  <c r="N3200" i="8" s="1"/>
  <c r="N3201" i="8" s="1"/>
  <c r="N3202" i="8" s="1"/>
  <c r="N3203" i="8" s="1"/>
  <c r="N3204" i="8" s="1"/>
  <c r="N3205" i="8" s="1"/>
  <c r="N3206" i="8" s="1"/>
  <c r="N3207" i="8" s="1"/>
  <c r="N3208" i="8" s="1"/>
  <c r="N3209" i="8" s="1"/>
  <c r="N3210" i="8" s="1"/>
  <c r="N3211" i="8" s="1"/>
  <c r="N3212" i="8" s="1"/>
  <c r="N3213" i="8" s="1"/>
  <c r="N3214" i="8" s="1"/>
  <c r="N3215" i="8" s="1"/>
  <c r="N3216" i="8" s="1"/>
  <c r="N3217" i="8" s="1"/>
  <c r="N3218" i="8" s="1"/>
  <c r="N3219" i="8" s="1"/>
  <c r="N3220" i="8" s="1"/>
  <c r="N3221" i="8" s="1"/>
  <c r="N3222" i="8" s="1"/>
  <c r="N3223" i="8" s="1"/>
  <c r="N3224" i="8" s="1"/>
  <c r="N3225" i="8" s="1"/>
  <c r="N3226" i="8" s="1"/>
  <c r="N3227" i="8" s="1"/>
  <c r="N3228" i="8" s="1"/>
  <c r="N3229" i="8" s="1"/>
  <c r="N3230" i="8" s="1"/>
  <c r="N3231" i="8" s="1"/>
  <c r="N3232" i="8" s="1"/>
  <c r="N3233" i="8" s="1"/>
  <c r="N3234" i="8" s="1"/>
  <c r="N3235" i="8" s="1"/>
  <c r="N3236" i="8" s="1"/>
  <c r="N3237" i="8" s="1"/>
  <c r="N3238" i="8" s="1"/>
  <c r="N3239" i="8" s="1"/>
  <c r="N3240" i="8" s="1"/>
  <c r="N3241" i="8" s="1"/>
  <c r="N3242" i="8" s="1"/>
  <c r="N3243" i="8" s="1"/>
  <c r="N3244" i="8" s="1"/>
  <c r="N3245" i="8" s="1"/>
  <c r="N3246" i="8" s="1"/>
  <c r="N3247" i="8" s="1"/>
  <c r="N3248" i="8" s="1"/>
  <c r="N3249" i="8" s="1"/>
  <c r="N3250" i="8" s="1"/>
  <c r="N3251" i="8" s="1"/>
  <c r="N3252" i="8" s="1"/>
  <c r="N3253" i="8" s="1"/>
  <c r="N3254" i="8" s="1"/>
  <c r="N3255" i="8" s="1"/>
  <c r="N3256" i="8" s="1"/>
  <c r="N3257" i="8" s="1"/>
  <c r="N3258" i="8" s="1"/>
  <c r="N3259" i="8" s="1"/>
  <c r="N3260" i="8" s="1"/>
  <c r="N3261" i="8" s="1"/>
  <c r="N3262" i="8" s="1"/>
  <c r="N3263" i="8" s="1"/>
  <c r="N3264" i="8" s="1"/>
  <c r="N3265" i="8" s="1"/>
  <c r="N3266" i="8" s="1"/>
  <c r="N3267" i="8" s="1"/>
  <c r="N3268" i="8" s="1"/>
  <c r="N3269" i="8" s="1"/>
  <c r="N3270" i="8" s="1"/>
  <c r="N3271" i="8" s="1"/>
  <c r="N3272" i="8" s="1"/>
  <c r="N3273" i="8" s="1"/>
  <c r="N3274" i="8" s="1"/>
  <c r="N3275" i="8" s="1"/>
  <c r="N3276" i="8" s="1"/>
  <c r="N3277" i="8" s="1"/>
  <c r="N3278" i="8" s="1"/>
  <c r="N3279" i="8" s="1"/>
  <c r="N3280" i="8" s="1"/>
  <c r="N3281" i="8" s="1"/>
  <c r="N3282" i="8" s="1"/>
  <c r="N3283" i="8" s="1"/>
  <c r="N3284" i="8" s="1"/>
  <c r="N3285" i="8" s="1"/>
  <c r="N3286" i="8" s="1"/>
  <c r="N3287" i="8" s="1"/>
  <c r="N3288" i="8" s="1"/>
  <c r="N3289" i="8" s="1"/>
  <c r="N3290" i="8" s="1"/>
  <c r="N3291" i="8" s="1"/>
  <c r="N3292" i="8" s="1"/>
  <c r="N3293" i="8" s="1"/>
  <c r="N3294" i="8" s="1"/>
  <c r="N3295" i="8" s="1"/>
  <c r="N3296" i="8" s="1"/>
  <c r="N3297" i="8" s="1"/>
  <c r="N3298" i="8" s="1"/>
  <c r="N3299" i="8" s="1"/>
  <c r="N3300" i="8" s="1"/>
  <c r="N3301" i="8" s="1"/>
  <c r="N3302" i="8" s="1"/>
  <c r="N3303" i="8" s="1"/>
  <c r="N3304" i="8" s="1"/>
  <c r="N3305" i="8" s="1"/>
  <c r="N3306" i="8" s="1"/>
  <c r="N3307" i="8" s="1"/>
  <c r="N3308" i="8" s="1"/>
  <c r="N3309" i="8" s="1"/>
  <c r="N3310" i="8" s="1"/>
  <c r="N3311" i="8" s="1"/>
  <c r="N3312" i="8" s="1"/>
  <c r="N3313" i="8" s="1"/>
  <c r="N3314" i="8" s="1"/>
  <c r="N3315" i="8" s="1"/>
  <c r="N3316" i="8" s="1"/>
  <c r="N3317" i="8" s="1"/>
  <c r="N3318" i="8" s="1"/>
  <c r="N3319" i="8" s="1"/>
  <c r="N3320" i="8" s="1"/>
  <c r="N3321" i="8" s="1"/>
  <c r="N3322" i="8" s="1"/>
  <c r="N3323" i="8" s="1"/>
  <c r="N3324" i="8" s="1"/>
  <c r="N3325" i="8" s="1"/>
  <c r="N3326" i="8" s="1"/>
  <c r="N3327" i="8" s="1"/>
  <c r="N3328" i="8" s="1"/>
  <c r="N3329" i="8" s="1"/>
  <c r="N3330" i="8" s="1"/>
  <c r="N3331" i="8" s="1"/>
  <c r="N3332" i="8" s="1"/>
  <c r="N3333" i="8" s="1"/>
  <c r="N3334" i="8" s="1"/>
  <c r="N3335" i="8" s="1"/>
  <c r="N3336" i="8" s="1"/>
  <c r="N3337" i="8" s="1"/>
  <c r="N3338" i="8" s="1"/>
  <c r="N3339" i="8" s="1"/>
  <c r="N3340" i="8" s="1"/>
  <c r="N3341" i="8" s="1"/>
  <c r="N3342" i="8" s="1"/>
  <c r="N3343" i="8" s="1"/>
  <c r="N3344" i="8" s="1"/>
  <c r="N3345" i="8" s="1"/>
  <c r="N3346" i="8" s="1"/>
  <c r="N3347" i="8" s="1"/>
  <c r="N3348" i="8" s="1"/>
  <c r="N3349" i="8" s="1"/>
  <c r="N3350" i="8" s="1"/>
  <c r="N3351" i="8" s="1"/>
  <c r="N3352" i="8" s="1"/>
  <c r="N3353" i="8" s="1"/>
  <c r="N3354" i="8" s="1"/>
  <c r="N3355" i="8" s="1"/>
  <c r="N3356" i="8" s="1"/>
  <c r="N3357" i="8" s="1"/>
  <c r="N3358" i="8" s="1"/>
  <c r="N3359" i="8" s="1"/>
  <c r="N3360" i="8" s="1"/>
  <c r="N3361" i="8" s="1"/>
  <c r="N3362" i="8" s="1"/>
  <c r="N3363" i="8" s="1"/>
  <c r="N3364" i="8" s="1"/>
  <c r="N3365" i="8" s="1"/>
  <c r="N3366" i="8" s="1"/>
  <c r="N3367" i="8" s="1"/>
  <c r="N3368" i="8" s="1"/>
  <c r="N3369" i="8" s="1"/>
  <c r="N3370" i="8" s="1"/>
  <c r="N3371" i="8" s="1"/>
  <c r="N3372" i="8" s="1"/>
  <c r="N3373" i="8" s="1"/>
  <c r="N3374" i="8" s="1"/>
  <c r="N3375" i="8" s="1"/>
  <c r="N3376" i="8" s="1"/>
  <c r="N3377" i="8" s="1"/>
  <c r="N3378" i="8" s="1"/>
  <c r="N3379" i="8" s="1"/>
  <c r="N3380" i="8" s="1"/>
  <c r="N3381" i="8" s="1"/>
  <c r="N3382" i="8" s="1"/>
  <c r="N3383" i="8" s="1"/>
  <c r="N3384" i="8" s="1"/>
  <c r="N3385" i="8" s="1"/>
  <c r="N3386" i="8" s="1"/>
  <c r="N3387" i="8" s="1"/>
  <c r="N3388" i="8" s="1"/>
  <c r="N3389" i="8" s="1"/>
  <c r="N3390" i="8" s="1"/>
  <c r="N3391" i="8" s="1"/>
  <c r="N3392" i="8" s="1"/>
  <c r="N3393" i="8" s="1"/>
  <c r="E17" i="7"/>
  <c r="E18" i="7" s="1"/>
  <c r="Y45" i="5"/>
  <c r="X46" i="5"/>
  <c r="AC18" i="7"/>
  <c r="Y16" i="7"/>
  <c r="AG17" i="7"/>
  <c r="AA17" i="7"/>
  <c r="Z17" i="7" s="1"/>
  <c r="AE18" i="7"/>
  <c r="V18" i="7"/>
  <c r="AD18" i="7"/>
  <c r="S19" i="7"/>
  <c r="AF67" i="7"/>
  <c r="AB67" i="7" s="1"/>
  <c r="B18" i="7"/>
  <c r="C19" i="7" s="1"/>
  <c r="A19" i="7"/>
  <c r="B19" i="7" s="1"/>
  <c r="B12" i="6"/>
  <c r="C11" i="6"/>
  <c r="D11" i="6"/>
  <c r="E11" i="6" s="1"/>
  <c r="F11" i="6" s="1"/>
  <c r="H52" i="2"/>
  <c r="G48" i="2"/>
  <c r="G49" i="2"/>
  <c r="F49" i="2" s="1"/>
  <c r="I47" i="2"/>
  <c r="G46" i="2"/>
  <c r="I46" i="2" s="1"/>
  <c r="I20" i="8" l="1"/>
  <c r="K19" i="8"/>
  <c r="P18" i="8"/>
  <c r="O19" i="8"/>
  <c r="X47" i="5"/>
  <c r="Y46" i="5"/>
  <c r="AC19" i="7"/>
  <c r="X17" i="7"/>
  <c r="Y17" i="7" s="1"/>
  <c r="W17" i="7"/>
  <c r="AG18" i="7"/>
  <c r="AA18" i="7"/>
  <c r="Z18" i="7" s="1"/>
  <c r="V19" i="7"/>
  <c r="S20" i="7"/>
  <c r="AF68" i="7"/>
  <c r="AB68" i="7" s="1"/>
  <c r="AE19" i="7"/>
  <c r="AD19" i="7"/>
  <c r="E19" i="7"/>
  <c r="A20" i="7"/>
  <c r="B20" i="7" s="1"/>
  <c r="C20" i="7"/>
  <c r="D12" i="6"/>
  <c r="E12" i="6" s="1"/>
  <c r="F12" i="6" s="1"/>
  <c r="B13" i="6"/>
  <c r="C12" i="6"/>
  <c r="F48" i="2"/>
  <c r="I48" i="2"/>
  <c r="J49" i="2"/>
  <c r="K49" i="2" s="1"/>
  <c r="I49" i="2"/>
  <c r="J46" i="2"/>
  <c r="J47" i="2"/>
  <c r="F47" i="2"/>
  <c r="J48" i="2"/>
  <c r="F46" i="2"/>
  <c r="H51" i="2"/>
  <c r="I21" i="8" l="1"/>
  <c r="K20" i="8"/>
  <c r="P19" i="8"/>
  <c r="O20" i="8"/>
  <c r="X48" i="5"/>
  <c r="Y47" i="5"/>
  <c r="AC20" i="7"/>
  <c r="X18" i="7"/>
  <c r="Y18" i="7" s="1"/>
  <c r="W18" i="7"/>
  <c r="AG19" i="7"/>
  <c r="AA19" i="7"/>
  <c r="Z19" i="7" s="1"/>
  <c r="AD20" i="7"/>
  <c r="V20" i="7"/>
  <c r="S21" i="7"/>
  <c r="AF69" i="7"/>
  <c r="AB69" i="7" s="1"/>
  <c r="AE20" i="7"/>
  <c r="H48" i="2"/>
  <c r="E48" i="2" s="1"/>
  <c r="E20" i="7"/>
  <c r="A21" i="7"/>
  <c r="B21" i="7" s="1"/>
  <c r="C21" i="7"/>
  <c r="C13" i="6"/>
  <c r="D13" i="6"/>
  <c r="E13" i="6" s="1"/>
  <c r="F13" i="6" s="1"/>
  <c r="H53" i="2"/>
  <c r="H54" i="2" s="1"/>
  <c r="H46" i="2"/>
  <c r="E46" i="2" s="1"/>
  <c r="K46" i="2"/>
  <c r="K48" i="2"/>
  <c r="H49" i="2"/>
  <c r="E49" i="2" s="1"/>
  <c r="H47" i="2"/>
  <c r="E47" i="2" s="1"/>
  <c r="K47" i="2"/>
  <c r="G23" i="2"/>
  <c r="G45" i="2"/>
  <c r="I22" i="8" l="1"/>
  <c r="K21" i="8"/>
  <c r="P20" i="8"/>
  <c r="O21" i="8"/>
  <c r="Y48" i="5"/>
  <c r="X49" i="5"/>
  <c r="AC21" i="7"/>
  <c r="X19" i="7"/>
  <c r="Y19" i="7" s="1"/>
  <c r="W19" i="7"/>
  <c r="E21" i="7"/>
  <c r="AG20" i="7"/>
  <c r="W20" i="7" s="1"/>
  <c r="AA20" i="7"/>
  <c r="Z20" i="7" s="1"/>
  <c r="V21" i="7"/>
  <c r="S22" i="7"/>
  <c r="AF70" i="7"/>
  <c r="AB70" i="7" s="1"/>
  <c r="AD21" i="7"/>
  <c r="AE21" i="7"/>
  <c r="A22" i="7"/>
  <c r="B22" i="7" s="1"/>
  <c r="C22" i="7"/>
  <c r="J45" i="2"/>
  <c r="I45" i="2"/>
  <c r="M23" i="2"/>
  <c r="F45" i="2"/>
  <c r="K23" i="2"/>
  <c r="L23" i="2" s="1"/>
  <c r="H23" i="2"/>
  <c r="G6" i="3"/>
  <c r="F6" i="3"/>
  <c r="G3" i="3"/>
  <c r="F3" i="3"/>
  <c r="G2" i="3"/>
  <c r="F2" i="3"/>
  <c r="C6" i="3"/>
  <c r="B6" i="3"/>
  <c r="C3" i="3"/>
  <c r="B3" i="3"/>
  <c r="C2" i="3"/>
  <c r="C7" i="3" s="1"/>
  <c r="B2" i="3"/>
  <c r="B7" i="3" l="1"/>
  <c r="C10" i="3" s="1"/>
  <c r="X20" i="7"/>
  <c r="I23" i="8"/>
  <c r="K22" i="8"/>
  <c r="P21" i="8"/>
  <c r="O22" i="8"/>
  <c r="Y49" i="5"/>
  <c r="X50" i="5"/>
  <c r="AC22" i="7"/>
  <c r="Y20" i="7"/>
  <c r="AG21" i="7"/>
  <c r="AA21" i="7"/>
  <c r="Z21" i="7" s="1"/>
  <c r="V22" i="7"/>
  <c r="Q3" i="3"/>
  <c r="S23" i="7"/>
  <c r="AF71" i="7"/>
  <c r="AB71" i="7" s="1"/>
  <c r="AE22" i="7"/>
  <c r="AD22" i="7"/>
  <c r="E22" i="7"/>
  <c r="A23" i="7"/>
  <c r="B23" i="7" s="1"/>
  <c r="C23" i="7"/>
  <c r="K45" i="2"/>
  <c r="I23" i="2"/>
  <c r="J23" i="2" s="1"/>
  <c r="E23" i="2" s="1"/>
  <c r="F23" i="2"/>
  <c r="H45" i="2"/>
  <c r="E45" i="2" s="1"/>
  <c r="F7" i="3"/>
  <c r="G7" i="3"/>
  <c r="G22" i="2"/>
  <c r="M22" i="2" s="1"/>
  <c r="G21" i="2"/>
  <c r="H21" i="2" s="1"/>
  <c r="G20" i="2"/>
  <c r="M20" i="2" s="1"/>
  <c r="I20" i="2" s="1"/>
  <c r="C9" i="2"/>
  <c r="C11" i="2" s="1"/>
  <c r="B8" i="3" l="1"/>
  <c r="B9" i="3" s="1"/>
  <c r="B10" i="3" s="1"/>
  <c r="G10" i="3"/>
  <c r="B11" i="3"/>
  <c r="Q5" i="3"/>
  <c r="Q4" i="3"/>
  <c r="Q6" i="3"/>
  <c r="I24" i="8"/>
  <c r="K23" i="8"/>
  <c r="Q2" i="3"/>
  <c r="O23" i="8"/>
  <c r="P22" i="8"/>
  <c r="X51" i="5"/>
  <c r="Y50" i="5"/>
  <c r="AC23" i="7"/>
  <c r="X21" i="7"/>
  <c r="Y21" i="7" s="1"/>
  <c r="W21" i="7"/>
  <c r="AG22" i="7"/>
  <c r="AA22" i="7"/>
  <c r="Z22" i="7" s="1"/>
  <c r="V23" i="7"/>
  <c r="S24" i="7"/>
  <c r="AF72" i="7"/>
  <c r="AB72" i="7" s="1"/>
  <c r="AE23" i="7"/>
  <c r="AD23" i="7"/>
  <c r="E23" i="7"/>
  <c r="A24" i="7"/>
  <c r="B24" i="7" s="1"/>
  <c r="C24" i="7"/>
  <c r="F8" i="3"/>
  <c r="F9" i="3" s="1"/>
  <c r="C10" i="2"/>
  <c r="C14" i="2" s="1"/>
  <c r="H7" i="2" s="1"/>
  <c r="H20" i="2"/>
  <c r="H22" i="2"/>
  <c r="J20" i="2"/>
  <c r="E20" i="2" s="1"/>
  <c r="K19" i="2"/>
  <c r="L19" i="2" s="1"/>
  <c r="M19" i="2"/>
  <c r="K21" i="2"/>
  <c r="L21" i="2" s="1"/>
  <c r="M21" i="2"/>
  <c r="K20" i="2"/>
  <c r="L20" i="2" s="1"/>
  <c r="F20" i="2" s="1"/>
  <c r="K22" i="2"/>
  <c r="L22" i="2" s="1"/>
  <c r="F22" i="2" s="1"/>
  <c r="B5" i="1"/>
  <c r="F4" i="1"/>
  <c r="C6" i="1"/>
  <c r="Q7" i="3" l="1"/>
  <c r="Q8" i="3" s="1"/>
  <c r="I25" i="8"/>
  <c r="K24" i="8"/>
  <c r="O24" i="8"/>
  <c r="P23" i="8"/>
  <c r="X52" i="5"/>
  <c r="Y51" i="5"/>
  <c r="AC24" i="7"/>
  <c r="X22" i="7"/>
  <c r="Y22" i="7" s="1"/>
  <c r="W22" i="7"/>
  <c r="AG23" i="7"/>
  <c r="AA23" i="7"/>
  <c r="Z23" i="7" s="1"/>
  <c r="V24" i="7"/>
  <c r="S25" i="7"/>
  <c r="AF73" i="7"/>
  <c r="AB73" i="7" s="1"/>
  <c r="AE24" i="7"/>
  <c r="AD24" i="7"/>
  <c r="AG24" i="7" s="1"/>
  <c r="W24" i="7" s="1"/>
  <c r="E24" i="7"/>
  <c r="A25" i="7"/>
  <c r="B25" i="7" s="1"/>
  <c r="C25" i="7"/>
  <c r="I21" i="2"/>
  <c r="J21" i="2" s="1"/>
  <c r="E21" i="2" s="1"/>
  <c r="F10" i="3"/>
  <c r="I22" i="2"/>
  <c r="J22" i="2" s="1"/>
  <c r="E22" i="2" s="1"/>
  <c r="F21" i="2"/>
  <c r="C13" i="2"/>
  <c r="H6" i="2" s="1"/>
  <c r="H9" i="2" s="1"/>
  <c r="H10" i="2" s="1"/>
  <c r="H14" i="2" s="1"/>
  <c r="F19" i="2"/>
  <c r="I19" i="2"/>
  <c r="J19" i="2" s="1"/>
  <c r="E19" i="2" s="1"/>
  <c r="B18" i="1"/>
  <c r="F3" i="1"/>
  <c r="H12" i="2" l="1"/>
  <c r="I28" i="2"/>
  <c r="H13" i="2"/>
  <c r="I26" i="8"/>
  <c r="K25" i="8"/>
  <c r="P24" i="8"/>
  <c r="O25" i="8"/>
  <c r="Y52" i="5"/>
  <c r="X53" i="5"/>
  <c r="AC25" i="7"/>
  <c r="X23" i="7"/>
  <c r="X24" i="7" s="1"/>
  <c r="W23" i="7"/>
  <c r="AA24" i="7"/>
  <c r="Z24" i="7" s="1"/>
  <c r="V25" i="7"/>
  <c r="S26" i="7"/>
  <c r="AF74" i="7"/>
  <c r="AB74" i="7" s="1"/>
  <c r="AE25" i="7"/>
  <c r="AD25" i="7"/>
  <c r="AG25" i="7" s="1"/>
  <c r="W25" i="7" s="1"/>
  <c r="E25" i="7"/>
  <c r="A26" i="7"/>
  <c r="B26" i="7" s="1"/>
  <c r="C26" i="7"/>
  <c r="B20" i="1"/>
  <c r="B15" i="1" s="1"/>
  <c r="B19" i="1"/>
  <c r="B23" i="1" s="1"/>
  <c r="F2" i="1"/>
  <c r="F6" i="1"/>
  <c r="F5" i="1"/>
  <c r="Y23" i="7" l="1"/>
  <c r="Y24" i="7" s="1"/>
  <c r="X25" i="7"/>
  <c r="I27" i="8"/>
  <c r="K26" i="8"/>
  <c r="P25" i="8"/>
  <c r="O26" i="8"/>
  <c r="X54" i="5"/>
  <c r="Y53" i="5"/>
  <c r="AC26" i="7"/>
  <c r="Y25" i="7"/>
  <c r="AA25" i="7"/>
  <c r="Z25" i="7" s="1"/>
  <c r="V26" i="7"/>
  <c r="S27" i="7"/>
  <c r="AF75" i="7"/>
  <c r="AB75" i="7" s="1"/>
  <c r="AD26" i="7"/>
  <c r="AG26" i="7" s="1"/>
  <c r="X26" i="7" s="1"/>
  <c r="AE26" i="7"/>
  <c r="E26" i="7"/>
  <c r="A27" i="7"/>
  <c r="B27" i="7" s="1"/>
  <c r="C27" i="7"/>
  <c r="I27" i="2"/>
  <c r="J18" i="1"/>
  <c r="G6" i="1"/>
  <c r="F21" i="1"/>
  <c r="F20" i="1" s="1"/>
  <c r="W26" i="7" l="1"/>
  <c r="K27" i="8"/>
  <c r="I28" i="8"/>
  <c r="O27" i="8"/>
  <c r="P26" i="8"/>
  <c r="X55" i="5"/>
  <c r="Y54" i="5"/>
  <c r="AC27" i="7"/>
  <c r="Y26" i="7"/>
  <c r="AA26" i="7"/>
  <c r="Z26" i="7" s="1"/>
  <c r="V27" i="7"/>
  <c r="S28" i="7"/>
  <c r="AF76" i="7"/>
  <c r="AB76" i="7" s="1"/>
  <c r="AE27" i="7"/>
  <c r="AD27" i="7"/>
  <c r="AG27" i="7" s="1"/>
  <c r="X27" i="7" s="1"/>
  <c r="E27" i="7"/>
  <c r="A28" i="7"/>
  <c r="B28" i="7" s="1"/>
  <c r="C28" i="7"/>
  <c r="F22" i="1"/>
  <c r="F19" i="1" s="1"/>
  <c r="F23" i="1" s="1"/>
  <c r="E23" i="1" s="1"/>
  <c r="I29" i="8" l="1"/>
  <c r="K28" i="8"/>
  <c r="O28" i="8"/>
  <c r="P27" i="8"/>
  <c r="W27" i="7"/>
  <c r="X56" i="5"/>
  <c r="Y55" i="5"/>
  <c r="AC28" i="7"/>
  <c r="Y27" i="7"/>
  <c r="AA27" i="7"/>
  <c r="Z27" i="7" s="1"/>
  <c r="V28" i="7"/>
  <c r="S29" i="7"/>
  <c r="AF77" i="7"/>
  <c r="AB77" i="7" s="1"/>
  <c r="AD28" i="7"/>
  <c r="AG28" i="7" s="1"/>
  <c r="X28" i="7" s="1"/>
  <c r="AE28" i="7"/>
  <c r="E28" i="7"/>
  <c r="A29" i="7"/>
  <c r="B29" i="7" s="1"/>
  <c r="C29" i="7"/>
  <c r="F15" i="1"/>
  <c r="F16" i="1" s="1"/>
  <c r="B16" i="1"/>
  <c r="B11" i="1" s="1"/>
  <c r="D23" i="1"/>
  <c r="K29" i="8" l="1"/>
  <c r="I30" i="8"/>
  <c r="P28" i="8"/>
  <c r="O29" i="8"/>
  <c r="Y56" i="5"/>
  <c r="X57" i="5"/>
  <c r="W28" i="7"/>
  <c r="AC29" i="7"/>
  <c r="Y28" i="7"/>
  <c r="AA28" i="7"/>
  <c r="Z28" i="7" s="1"/>
  <c r="V29" i="7"/>
  <c r="S30" i="7"/>
  <c r="AF78" i="7"/>
  <c r="AB78" i="7" s="1"/>
  <c r="AD29" i="7"/>
  <c r="AG29" i="7" s="1"/>
  <c r="X29" i="7" s="1"/>
  <c r="AE29" i="7"/>
  <c r="E29" i="7"/>
  <c r="A30" i="7"/>
  <c r="B30" i="7" s="1"/>
  <c r="C30" i="7"/>
  <c r="F11" i="1"/>
  <c r="K30" i="8" l="1"/>
  <c r="I31" i="8"/>
  <c r="P29" i="8"/>
  <c r="O30" i="8"/>
  <c r="Y57" i="5"/>
  <c r="X58" i="5"/>
  <c r="W29" i="7"/>
  <c r="AC30" i="7"/>
  <c r="Y29" i="7"/>
  <c r="AA29" i="7"/>
  <c r="Z29" i="7" s="1"/>
  <c r="V30" i="7"/>
  <c r="S31" i="7"/>
  <c r="AF79" i="7"/>
  <c r="AB79" i="7" s="1"/>
  <c r="AE30" i="7"/>
  <c r="AD30" i="7"/>
  <c r="AG30" i="7" s="1"/>
  <c r="W30" i="7" s="1"/>
  <c r="E30" i="7"/>
  <c r="A31" i="7"/>
  <c r="C31" i="7"/>
  <c r="I32" i="8" l="1"/>
  <c r="K31" i="8"/>
  <c r="P30" i="8"/>
  <c r="O31" i="8"/>
  <c r="X30" i="7"/>
  <c r="Y58" i="5"/>
  <c r="X59" i="5"/>
  <c r="AC31" i="7"/>
  <c r="Y30" i="7"/>
  <c r="AA30" i="7"/>
  <c r="Z30" i="7" s="1"/>
  <c r="V31" i="7"/>
  <c r="S32" i="7"/>
  <c r="AF80" i="7"/>
  <c r="AB80" i="7" s="1"/>
  <c r="AE31" i="7"/>
  <c r="AD31" i="7"/>
  <c r="AG31" i="7" s="1"/>
  <c r="W31" i="7" s="1"/>
  <c r="E31" i="7"/>
  <c r="A32" i="7"/>
  <c r="B32" i="7" s="1"/>
  <c r="B31" i="7"/>
  <c r="C32" i="7" s="1"/>
  <c r="K32" i="8" l="1"/>
  <c r="I33" i="8"/>
  <c r="O32" i="8"/>
  <c r="P31" i="8"/>
  <c r="X31" i="7"/>
  <c r="X60" i="5"/>
  <c r="Y59" i="5"/>
  <c r="AC32" i="7"/>
  <c r="Y31" i="7"/>
  <c r="A33" i="7"/>
  <c r="B33" i="7" s="1"/>
  <c r="AA31" i="7"/>
  <c r="Z31" i="7" s="1"/>
  <c r="V32" i="7"/>
  <c r="S33" i="7"/>
  <c r="AF81" i="7"/>
  <c r="AB81" i="7" s="1"/>
  <c r="AE32" i="7"/>
  <c r="AD32" i="7"/>
  <c r="AG32" i="7" s="1"/>
  <c r="X32" i="7" s="1"/>
  <c r="E32" i="7"/>
  <c r="C33" i="7"/>
  <c r="A34" i="7"/>
  <c r="B34" i="7" s="1"/>
  <c r="K33" i="8" l="1"/>
  <c r="I34" i="8"/>
  <c r="O33" i="8"/>
  <c r="P32" i="8"/>
  <c r="X61" i="5"/>
  <c r="Y60" i="5"/>
  <c r="W32" i="7"/>
  <c r="AC33" i="7"/>
  <c r="Y32" i="7"/>
  <c r="AA32" i="7"/>
  <c r="Z32" i="7" s="1"/>
  <c r="V33" i="7"/>
  <c r="S34" i="7"/>
  <c r="AF82" i="7"/>
  <c r="AB82" i="7" s="1"/>
  <c r="AD33" i="7"/>
  <c r="AG33" i="7" s="1"/>
  <c r="X33" i="7" s="1"/>
  <c r="AE33" i="7"/>
  <c r="E33" i="7"/>
  <c r="C34" i="7"/>
  <c r="C35" i="7" s="1"/>
  <c r="A35" i="7"/>
  <c r="B35" i="7" s="1"/>
  <c r="K34" i="8" l="1"/>
  <c r="I35" i="8"/>
  <c r="P33" i="8"/>
  <c r="O34" i="8"/>
  <c r="W33" i="7"/>
  <c r="Y61" i="5"/>
  <c r="X62" i="5"/>
  <c r="AC34" i="7"/>
  <c r="Y33" i="7"/>
  <c r="AA33" i="7"/>
  <c r="Z33" i="7" s="1"/>
  <c r="V34" i="7"/>
  <c r="S35" i="7"/>
  <c r="AF83" i="7"/>
  <c r="AB83" i="7" s="1"/>
  <c r="AE34" i="7"/>
  <c r="AD34" i="7"/>
  <c r="AG34" i="7" s="1"/>
  <c r="W34" i="7" s="1"/>
  <c r="E34" i="7"/>
  <c r="E35" i="7" s="1"/>
  <c r="A36" i="7"/>
  <c r="B36" i="7" s="1"/>
  <c r="C36" i="7"/>
  <c r="I36" i="8" l="1"/>
  <c r="K35" i="8"/>
  <c r="P34" i="8"/>
  <c r="O35" i="8"/>
  <c r="X34" i="7"/>
  <c r="Y62" i="5"/>
  <c r="X63" i="5"/>
  <c r="AC35" i="7"/>
  <c r="Y34" i="7"/>
  <c r="AA34" i="7"/>
  <c r="Z34" i="7" s="1"/>
  <c r="V35" i="7"/>
  <c r="S36" i="7"/>
  <c r="AF84" i="7"/>
  <c r="AB84" i="7" s="1"/>
  <c r="AE35" i="7"/>
  <c r="AD35" i="7"/>
  <c r="AG35" i="7" s="1"/>
  <c r="W35" i="7" s="1"/>
  <c r="E36" i="7"/>
  <c r="A37" i="7"/>
  <c r="B37" i="7" s="1"/>
  <c r="C37" i="7"/>
  <c r="I37" i="8" l="1"/>
  <c r="K36" i="8"/>
  <c r="O36" i="8"/>
  <c r="P35" i="8"/>
  <c r="X35" i="7"/>
  <c r="X64" i="5"/>
  <c r="Y63" i="5"/>
  <c r="AC36" i="7"/>
  <c r="Y35" i="7"/>
  <c r="AA35" i="7"/>
  <c r="Z35" i="7" s="1"/>
  <c r="V36" i="7"/>
  <c r="S37" i="7"/>
  <c r="AF85" i="7"/>
  <c r="AB85" i="7" s="1"/>
  <c r="AE36" i="7"/>
  <c r="AD36" i="7"/>
  <c r="AG36" i="7" s="1"/>
  <c r="W36" i="7" s="1"/>
  <c r="E37" i="7"/>
  <c r="C38" i="7"/>
  <c r="A38" i="7"/>
  <c r="B38" i="7" s="1"/>
  <c r="I38" i="8" l="1"/>
  <c r="K37" i="8"/>
  <c r="P36" i="8"/>
  <c r="O37" i="8"/>
  <c r="X36" i="7"/>
  <c r="X65" i="5"/>
  <c r="Y64" i="5"/>
  <c r="AC37" i="7"/>
  <c r="Y36" i="7"/>
  <c r="AA36" i="7"/>
  <c r="Z36" i="7" s="1"/>
  <c r="V37" i="7"/>
  <c r="S38" i="7"/>
  <c r="AF86" i="7"/>
  <c r="AB86" i="7" s="1"/>
  <c r="AD37" i="7"/>
  <c r="AG37" i="7" s="1"/>
  <c r="X37" i="7" s="1"/>
  <c r="AE37" i="7"/>
  <c r="E38" i="7"/>
  <c r="A39" i="7"/>
  <c r="B39" i="7" s="1"/>
  <c r="C39" i="7"/>
  <c r="K38" i="8" l="1"/>
  <c r="I39" i="8"/>
  <c r="O38" i="8"/>
  <c r="P37" i="8"/>
  <c r="X66" i="5"/>
  <c r="Y65" i="5"/>
  <c r="W37" i="7"/>
  <c r="AC38" i="7"/>
  <c r="Y37" i="7"/>
  <c r="AA37" i="7"/>
  <c r="Z37" i="7" s="1"/>
  <c r="V38" i="7"/>
  <c r="S39" i="7"/>
  <c r="AF87" i="7"/>
  <c r="AB87" i="7" s="1"/>
  <c r="AD38" i="7"/>
  <c r="AG38" i="7" s="1"/>
  <c r="X38" i="7" s="1"/>
  <c r="AE38" i="7"/>
  <c r="E39" i="7"/>
  <c r="A40" i="7"/>
  <c r="B40" i="7" s="1"/>
  <c r="C40" i="7"/>
  <c r="K39" i="8" l="1"/>
  <c r="I40" i="8"/>
  <c r="O39" i="8"/>
  <c r="P38" i="8"/>
  <c r="W38" i="7"/>
  <c r="X67" i="5"/>
  <c r="Y66" i="5"/>
  <c r="AC39" i="7"/>
  <c r="Y38" i="7"/>
  <c r="AA38" i="7"/>
  <c r="Z38" i="7" s="1"/>
  <c r="V39" i="7"/>
  <c r="S40" i="7"/>
  <c r="AF88" i="7"/>
  <c r="AB88" i="7" s="1"/>
  <c r="AE39" i="7"/>
  <c r="AD39" i="7"/>
  <c r="AG39" i="7" s="1"/>
  <c r="W39" i="7" s="1"/>
  <c r="E40" i="7"/>
  <c r="C41" i="7"/>
  <c r="A41" i="7"/>
  <c r="B41" i="7" s="1"/>
  <c r="K40" i="8" l="1"/>
  <c r="I41" i="8"/>
  <c r="O40" i="8"/>
  <c r="P39" i="8"/>
  <c r="X39" i="7"/>
  <c r="X68" i="5"/>
  <c r="Y67" i="5"/>
  <c r="AC40" i="7"/>
  <c r="Y39" i="7"/>
  <c r="AA39" i="7"/>
  <c r="Z39" i="7" s="1"/>
  <c r="V40" i="7"/>
  <c r="S41" i="7"/>
  <c r="AF89" i="7"/>
  <c r="AB89" i="7" s="1"/>
  <c r="AE40" i="7"/>
  <c r="AD40" i="7"/>
  <c r="AG40" i="7" s="1"/>
  <c r="W40" i="7" s="1"/>
  <c r="E41" i="7"/>
  <c r="C42" i="7"/>
  <c r="A42" i="7"/>
  <c r="B42" i="7" s="1"/>
  <c r="K41" i="8" l="1"/>
  <c r="I42" i="8"/>
  <c r="O41" i="8"/>
  <c r="P40" i="8"/>
  <c r="X40" i="7"/>
  <c r="X69" i="5"/>
  <c r="Y68" i="5"/>
  <c r="AC41" i="7"/>
  <c r="Y40" i="7"/>
  <c r="AA40" i="7"/>
  <c r="Z40" i="7" s="1"/>
  <c r="V41" i="7"/>
  <c r="S42" i="7"/>
  <c r="AF90" i="7"/>
  <c r="AB90" i="7" s="1"/>
  <c r="AD41" i="7"/>
  <c r="AG41" i="7" s="1"/>
  <c r="X41" i="7" s="1"/>
  <c r="AE41" i="7"/>
  <c r="E42" i="7"/>
  <c r="A43" i="7"/>
  <c r="B43" i="7" s="1"/>
  <c r="C43" i="7"/>
  <c r="I43" i="8" l="1"/>
  <c r="K42" i="8"/>
  <c r="O42" i="8"/>
  <c r="P41" i="8"/>
  <c r="X70" i="5"/>
  <c r="Y69" i="5"/>
  <c r="W41" i="7"/>
  <c r="AC42" i="7"/>
  <c r="Y41" i="7"/>
  <c r="AA41" i="7"/>
  <c r="Z41" i="7" s="1"/>
  <c r="V42" i="7"/>
  <c r="S43" i="7"/>
  <c r="AF91" i="7"/>
  <c r="AB91" i="7" s="1"/>
  <c r="AD42" i="7"/>
  <c r="AG42" i="7" s="1"/>
  <c r="X42" i="7" s="1"/>
  <c r="AE42" i="7"/>
  <c r="E43" i="7"/>
  <c r="A44" i="7"/>
  <c r="B44" i="7" s="1"/>
  <c r="C44" i="7"/>
  <c r="K43" i="8" l="1"/>
  <c r="I44" i="8"/>
  <c r="P42" i="8"/>
  <c r="O43" i="8"/>
  <c r="W42" i="7"/>
  <c r="X71" i="5"/>
  <c r="Y70" i="5"/>
  <c r="AC43" i="7"/>
  <c r="Y42" i="7"/>
  <c r="AA42" i="7"/>
  <c r="Z42" i="7" s="1"/>
  <c r="V43" i="7"/>
  <c r="S44" i="7"/>
  <c r="AF92" i="7"/>
  <c r="AB92" i="7" s="1"/>
  <c r="AE43" i="7"/>
  <c r="AD43" i="7"/>
  <c r="AG43" i="7" s="1"/>
  <c r="W43" i="7" s="1"/>
  <c r="E44" i="7"/>
  <c r="A45" i="7"/>
  <c r="B45" i="7" s="1"/>
  <c r="C45" i="7"/>
  <c r="I45" i="8" l="1"/>
  <c r="K44" i="8"/>
  <c r="O44" i="8"/>
  <c r="P43" i="8"/>
  <c r="X43" i="7"/>
  <c r="X72" i="5"/>
  <c r="Y71" i="5"/>
  <c r="AC44" i="7"/>
  <c r="Y43" i="7"/>
  <c r="AA43" i="7"/>
  <c r="Z43" i="7" s="1"/>
  <c r="V44" i="7"/>
  <c r="S45" i="7"/>
  <c r="AF93" i="7"/>
  <c r="AB93" i="7" s="1"/>
  <c r="AD44" i="7"/>
  <c r="AG44" i="7" s="1"/>
  <c r="X44" i="7" s="1"/>
  <c r="AE44" i="7"/>
  <c r="E45" i="7"/>
  <c r="C46" i="7"/>
  <c r="A46" i="7"/>
  <c r="B46" i="7" s="1"/>
  <c r="K45" i="8" l="1"/>
  <c r="I46" i="8"/>
  <c r="P44" i="8"/>
  <c r="O45" i="8"/>
  <c r="X73" i="5"/>
  <c r="Y72" i="5"/>
  <c r="W44" i="7"/>
  <c r="AC45" i="7"/>
  <c r="Y44" i="7"/>
  <c r="AA44" i="7"/>
  <c r="Z44" i="7" s="1"/>
  <c r="V45" i="7"/>
  <c r="S46" i="7"/>
  <c r="AF94" i="7"/>
  <c r="AB94" i="7" s="1"/>
  <c r="AE45" i="7"/>
  <c r="AD45" i="7"/>
  <c r="AG45" i="7" s="1"/>
  <c r="W45" i="7" s="1"/>
  <c r="E46" i="7"/>
  <c r="C47" i="7"/>
  <c r="A47" i="7"/>
  <c r="B47" i="7" s="1"/>
  <c r="K46" i="8" l="1"/>
  <c r="I47" i="8"/>
  <c r="O46" i="8"/>
  <c r="P45" i="8"/>
  <c r="X45" i="7"/>
  <c r="X74" i="5"/>
  <c r="Y73" i="5"/>
  <c r="AC46" i="7"/>
  <c r="Y45" i="7"/>
  <c r="AA45" i="7"/>
  <c r="Z45" i="7" s="1"/>
  <c r="V46" i="7"/>
  <c r="S47" i="7"/>
  <c r="AF95" i="7"/>
  <c r="AB95" i="7" s="1"/>
  <c r="AD46" i="7"/>
  <c r="AG46" i="7" s="1"/>
  <c r="X46" i="7" s="1"/>
  <c r="AE46" i="7"/>
  <c r="E47" i="7"/>
  <c r="C48" i="7"/>
  <c r="A48" i="7"/>
  <c r="B48" i="7" s="1"/>
  <c r="I48" i="8" l="1"/>
  <c r="K47" i="8"/>
  <c r="P46" i="8"/>
  <c r="O47" i="8"/>
  <c r="X75" i="5"/>
  <c r="Y74" i="5"/>
  <c r="W46" i="7"/>
  <c r="AC47" i="7"/>
  <c r="Y46" i="7"/>
  <c r="AA46" i="7"/>
  <c r="Z46" i="7" s="1"/>
  <c r="V47" i="7"/>
  <c r="S48" i="7"/>
  <c r="AF96" i="7"/>
  <c r="AB96" i="7" s="1"/>
  <c r="AD47" i="7"/>
  <c r="AG47" i="7" s="1"/>
  <c r="X47" i="7" s="1"/>
  <c r="AE47" i="7"/>
  <c r="E48" i="7"/>
  <c r="C49" i="7"/>
  <c r="A49" i="7"/>
  <c r="B49" i="7" s="1"/>
  <c r="K48" i="8" l="1"/>
  <c r="I49" i="8"/>
  <c r="P47" i="8"/>
  <c r="O48" i="8"/>
  <c r="W47" i="7"/>
  <c r="X76" i="5"/>
  <c r="Y75" i="5"/>
  <c r="AC48" i="7"/>
  <c r="Y47" i="7"/>
  <c r="AA47" i="7"/>
  <c r="Z47" i="7" s="1"/>
  <c r="V48" i="7"/>
  <c r="S49" i="7"/>
  <c r="AF97" i="7"/>
  <c r="AB97" i="7" s="1"/>
  <c r="AE48" i="7"/>
  <c r="AD48" i="7"/>
  <c r="AG48" i="7" s="1"/>
  <c r="X48" i="7" s="1"/>
  <c r="E49" i="7"/>
  <c r="A50" i="7"/>
  <c r="B50" i="7" s="1"/>
  <c r="C50" i="7"/>
  <c r="W48" i="7" l="1"/>
  <c r="K49" i="8"/>
  <c r="I50" i="8"/>
  <c r="P48" i="8"/>
  <c r="O49" i="8"/>
  <c r="X77" i="5"/>
  <c r="Y76" i="5"/>
  <c r="AC49" i="7"/>
  <c r="W49" i="7"/>
  <c r="Y48" i="7"/>
  <c r="AA48" i="7"/>
  <c r="Z48" i="7" s="1"/>
  <c r="V49" i="7"/>
  <c r="S50" i="7"/>
  <c r="AF98" i="7"/>
  <c r="AB98" i="7" s="1"/>
  <c r="AD49" i="7"/>
  <c r="AG49" i="7" s="1"/>
  <c r="X49" i="7" s="1"/>
  <c r="AE49" i="7"/>
  <c r="E50" i="7"/>
  <c r="C51" i="7"/>
  <c r="A51" i="7"/>
  <c r="B51" i="7" s="1"/>
  <c r="K50" i="8" l="1"/>
  <c r="I51" i="8"/>
  <c r="P49" i="8"/>
  <c r="O50" i="8"/>
  <c r="X78" i="5"/>
  <c r="Y77" i="5"/>
  <c r="AC50" i="7"/>
  <c r="Y49" i="7"/>
  <c r="AA49" i="7"/>
  <c r="Z49" i="7" s="1"/>
  <c r="V50" i="7"/>
  <c r="S51" i="7"/>
  <c r="AF99" i="7"/>
  <c r="AB99" i="7" s="1"/>
  <c r="AE50" i="7"/>
  <c r="AD50" i="7"/>
  <c r="AG50" i="7" s="1"/>
  <c r="X50" i="7" s="1"/>
  <c r="E51" i="7"/>
  <c r="C52" i="7"/>
  <c r="A52" i="7"/>
  <c r="B52" i="7" s="1"/>
  <c r="K51" i="8" l="1"/>
  <c r="I52" i="8"/>
  <c r="O51" i="8"/>
  <c r="P50" i="8"/>
  <c r="W50" i="7"/>
  <c r="X79" i="5"/>
  <c r="Y78" i="5"/>
  <c r="AC51" i="7"/>
  <c r="Y50" i="7"/>
  <c r="AA50" i="7"/>
  <c r="Z50" i="7" s="1"/>
  <c r="V51" i="7"/>
  <c r="S52" i="7"/>
  <c r="AF100" i="7"/>
  <c r="AB100" i="7" s="1"/>
  <c r="AD51" i="7"/>
  <c r="AG51" i="7" s="1"/>
  <c r="X51" i="7" s="1"/>
  <c r="AE51" i="7"/>
  <c r="E52" i="7"/>
  <c r="A53" i="7"/>
  <c r="B53" i="7" s="1"/>
  <c r="C53" i="7"/>
  <c r="K52" i="8" l="1"/>
  <c r="I53" i="8"/>
  <c r="P51" i="8"/>
  <c r="O52" i="8"/>
  <c r="X80" i="5"/>
  <c r="Y79" i="5"/>
  <c r="W51" i="7"/>
  <c r="AC52" i="7"/>
  <c r="Y51" i="7"/>
  <c r="AA51" i="7"/>
  <c r="Z51" i="7" s="1"/>
  <c r="V52" i="7"/>
  <c r="S53" i="7"/>
  <c r="AF101" i="7"/>
  <c r="AB101" i="7" s="1"/>
  <c r="AD52" i="7"/>
  <c r="AG52" i="7" s="1"/>
  <c r="X52" i="7" s="1"/>
  <c r="AE52" i="7"/>
  <c r="E53" i="7"/>
  <c r="A54" i="7"/>
  <c r="B54" i="7" s="1"/>
  <c r="C54" i="7"/>
  <c r="I54" i="8" l="1"/>
  <c r="K53" i="8"/>
  <c r="P52" i="8"/>
  <c r="O53" i="8"/>
  <c r="W52" i="7"/>
  <c r="X81" i="5"/>
  <c r="Y80" i="5"/>
  <c r="AC53" i="7"/>
  <c r="Y52" i="7"/>
  <c r="AA52" i="7"/>
  <c r="Z52" i="7" s="1"/>
  <c r="V53" i="7"/>
  <c r="S54" i="7"/>
  <c r="AF102" i="7"/>
  <c r="AB102" i="7" s="1"/>
  <c r="AE53" i="7"/>
  <c r="AD53" i="7"/>
  <c r="AG53" i="7" s="1"/>
  <c r="W53" i="7" s="1"/>
  <c r="E54" i="7"/>
  <c r="A55" i="7"/>
  <c r="B55" i="7" s="1"/>
  <c r="C55" i="7"/>
  <c r="K54" i="8" l="1"/>
  <c r="I55" i="8"/>
  <c r="O54" i="8"/>
  <c r="P53" i="8"/>
  <c r="X82" i="5"/>
  <c r="Y81" i="5"/>
  <c r="AC54" i="7"/>
  <c r="X53" i="7"/>
  <c r="Y53" i="7" s="1"/>
  <c r="AA53" i="7"/>
  <c r="Z53" i="7" s="1"/>
  <c r="V54" i="7"/>
  <c r="S55" i="7"/>
  <c r="AF103" i="7"/>
  <c r="AB103" i="7" s="1"/>
  <c r="AE54" i="7"/>
  <c r="AD54" i="7"/>
  <c r="AG54" i="7" s="1"/>
  <c r="X54" i="7" s="1"/>
  <c r="E55" i="7"/>
  <c r="C56" i="7"/>
  <c r="A56" i="7"/>
  <c r="B56" i="7" s="1"/>
  <c r="K55" i="8" l="1"/>
  <c r="I56" i="8"/>
  <c r="P54" i="8"/>
  <c r="O55" i="8"/>
  <c r="X83" i="5"/>
  <c r="Y82" i="5"/>
  <c r="W54" i="7"/>
  <c r="AC55" i="7"/>
  <c r="Y54" i="7"/>
  <c r="AA54" i="7"/>
  <c r="Z54" i="7" s="1"/>
  <c r="V55" i="7"/>
  <c r="S56" i="7"/>
  <c r="AF104" i="7"/>
  <c r="AB104" i="7" s="1"/>
  <c r="AD55" i="7"/>
  <c r="AG55" i="7" s="1"/>
  <c r="X55" i="7" s="1"/>
  <c r="AE55" i="7"/>
  <c r="E56" i="7"/>
  <c r="A57" i="7"/>
  <c r="B57" i="7" s="1"/>
  <c r="C57" i="7"/>
  <c r="I57" i="8" l="1"/>
  <c r="K56" i="8"/>
  <c r="O56" i="8"/>
  <c r="P55" i="8"/>
  <c r="X84" i="5"/>
  <c r="Y83" i="5"/>
  <c r="AC56" i="7"/>
  <c r="W55" i="7"/>
  <c r="Y55" i="7"/>
  <c r="AA55" i="7"/>
  <c r="Z55" i="7" s="1"/>
  <c r="V56" i="7"/>
  <c r="S57" i="7"/>
  <c r="AF105" i="7"/>
  <c r="AB105" i="7" s="1"/>
  <c r="AE56" i="7"/>
  <c r="AD56" i="7"/>
  <c r="AG56" i="7" s="1"/>
  <c r="X56" i="7" s="1"/>
  <c r="E57" i="7"/>
  <c r="A58" i="7"/>
  <c r="B58" i="7" s="1"/>
  <c r="C58" i="7"/>
  <c r="I58" i="8" l="1"/>
  <c r="K57" i="8"/>
  <c r="P56" i="8"/>
  <c r="O57" i="8"/>
  <c r="X85" i="5"/>
  <c r="Y84" i="5"/>
  <c r="W56" i="7"/>
  <c r="AC57" i="7"/>
  <c r="Y56" i="7"/>
  <c r="AA56" i="7"/>
  <c r="Z56" i="7" s="1"/>
  <c r="V57" i="7"/>
  <c r="S58" i="7"/>
  <c r="AF106" i="7"/>
  <c r="AB106" i="7" s="1"/>
  <c r="AD57" i="7"/>
  <c r="AG57" i="7" s="1"/>
  <c r="X57" i="7" s="1"/>
  <c r="AE57" i="7"/>
  <c r="E58" i="7"/>
  <c r="A59" i="7"/>
  <c r="B59" i="7" s="1"/>
  <c r="C59" i="7"/>
  <c r="K58" i="8" l="1"/>
  <c r="I59" i="8"/>
  <c r="O58" i="8"/>
  <c r="P57" i="8"/>
  <c r="X86" i="5"/>
  <c r="Y85" i="5"/>
  <c r="AC58" i="7"/>
  <c r="W57" i="7"/>
  <c r="Y57" i="7"/>
  <c r="AA57" i="7"/>
  <c r="Z57" i="7" s="1"/>
  <c r="V58" i="7"/>
  <c r="S59" i="7"/>
  <c r="AF107" i="7"/>
  <c r="AB107" i="7" s="1"/>
  <c r="AE58" i="7"/>
  <c r="AD58" i="7"/>
  <c r="AG58" i="7" s="1"/>
  <c r="X58" i="7" s="1"/>
  <c r="E59" i="7"/>
  <c r="A60" i="7"/>
  <c r="B60" i="7" s="1"/>
  <c r="C60" i="7"/>
  <c r="I60" i="8" l="1"/>
  <c r="K59" i="8"/>
  <c r="P58" i="8"/>
  <c r="O59" i="8"/>
  <c r="X87" i="5"/>
  <c r="Y86" i="5"/>
  <c r="W58" i="7"/>
  <c r="AC59" i="7"/>
  <c r="Y58" i="7"/>
  <c r="AA58" i="7"/>
  <c r="Z58" i="7" s="1"/>
  <c r="V59" i="7"/>
  <c r="S60" i="7"/>
  <c r="AF108" i="7"/>
  <c r="AB108" i="7" s="1"/>
  <c r="AE59" i="7"/>
  <c r="AD59" i="7"/>
  <c r="AG59" i="7" s="1"/>
  <c r="W59" i="7" s="1"/>
  <c r="E60" i="7"/>
  <c r="A61" i="7"/>
  <c r="B61" i="7" s="1"/>
  <c r="C61" i="7"/>
  <c r="I61" i="8" l="1"/>
  <c r="K60" i="8"/>
  <c r="P59" i="8"/>
  <c r="O60" i="8"/>
  <c r="X88" i="5"/>
  <c r="Y87" i="5"/>
  <c r="AC60" i="7"/>
  <c r="X59" i="7"/>
  <c r="Y59" i="7" s="1"/>
  <c r="AA59" i="7"/>
  <c r="Z59" i="7" s="1"/>
  <c r="V60" i="7"/>
  <c r="S61" i="7"/>
  <c r="AF109" i="7"/>
  <c r="AB109" i="7" s="1"/>
  <c r="AE60" i="7"/>
  <c r="AD60" i="7"/>
  <c r="AG60" i="7" s="1"/>
  <c r="W60" i="7" s="1"/>
  <c r="E61" i="7"/>
  <c r="A62" i="7"/>
  <c r="B62" i="7" s="1"/>
  <c r="C62" i="7"/>
  <c r="K61" i="8" l="1"/>
  <c r="I62" i="8"/>
  <c r="O61" i="8"/>
  <c r="P60" i="8"/>
  <c r="X89" i="5"/>
  <c r="Y88" i="5"/>
  <c r="AC61" i="7"/>
  <c r="X60" i="7"/>
  <c r="Y60" i="7" s="1"/>
  <c r="AA60" i="7"/>
  <c r="Z60" i="7" s="1"/>
  <c r="V61" i="7"/>
  <c r="S62" i="7"/>
  <c r="AF110" i="7"/>
  <c r="AB110" i="7" s="1"/>
  <c r="AD61" i="7"/>
  <c r="AG61" i="7" s="1"/>
  <c r="X61" i="7" s="1"/>
  <c r="AE61" i="7"/>
  <c r="E62" i="7"/>
  <c r="A63" i="7"/>
  <c r="B63" i="7" s="1"/>
  <c r="C63" i="7"/>
  <c r="K62" i="8" l="1"/>
  <c r="I63" i="8"/>
  <c r="O62" i="8"/>
  <c r="P61" i="8"/>
  <c r="X90" i="5"/>
  <c r="Y89" i="5"/>
  <c r="W61" i="7"/>
  <c r="Y61" i="7"/>
  <c r="AA61" i="7"/>
  <c r="Z61" i="7" s="1"/>
  <c r="V62" i="7"/>
  <c r="S63" i="7"/>
  <c r="AF111" i="7"/>
  <c r="AB111" i="7" s="1"/>
  <c r="AD62" i="7"/>
  <c r="AE62" i="7"/>
  <c r="E63" i="7"/>
  <c r="C64" i="7"/>
  <c r="A64" i="7"/>
  <c r="B64" i="7" s="1"/>
  <c r="I64" i="8" l="1"/>
  <c r="K63" i="8"/>
  <c r="P62" i="8"/>
  <c r="O63" i="8"/>
  <c r="X91" i="5"/>
  <c r="Y90" i="5"/>
  <c r="AG62" i="7"/>
  <c r="AC62" i="7"/>
  <c r="AA62" i="7" s="1"/>
  <c r="Z62" i="7" s="1"/>
  <c r="V63" i="7"/>
  <c r="S64" i="7"/>
  <c r="AF112" i="7"/>
  <c r="AB112" i="7" s="1"/>
  <c r="AD63" i="7"/>
  <c r="AE63" i="7"/>
  <c r="E64" i="7"/>
  <c r="A65" i="7"/>
  <c r="B65" i="7" s="1"/>
  <c r="C65" i="7"/>
  <c r="K64" i="8" l="1"/>
  <c r="I65" i="8"/>
  <c r="P63" i="8"/>
  <c r="O64" i="8"/>
  <c r="X92" i="5"/>
  <c r="Y91" i="5"/>
  <c r="W62" i="7"/>
  <c r="X62" i="7"/>
  <c r="Y62" i="7" s="1"/>
  <c r="AG63" i="7"/>
  <c r="W63" i="7" s="1"/>
  <c r="AC63" i="7"/>
  <c r="AA63" i="7" s="1"/>
  <c r="Z63" i="7" s="1"/>
  <c r="V64" i="7"/>
  <c r="S65" i="7"/>
  <c r="AF113" i="7"/>
  <c r="AB113" i="7" s="1"/>
  <c r="AD64" i="7"/>
  <c r="AE64" i="7"/>
  <c r="E65" i="7"/>
  <c r="A66" i="7"/>
  <c r="B66" i="7" s="1"/>
  <c r="C66" i="7"/>
  <c r="K65" i="8" l="1"/>
  <c r="I66" i="8"/>
  <c r="O65" i="8"/>
  <c r="P64" i="8"/>
  <c r="X93" i="5"/>
  <c r="Y92" i="5"/>
  <c r="X63" i="7"/>
  <c r="AG64" i="7"/>
  <c r="W64" i="7" s="1"/>
  <c r="AC64" i="7"/>
  <c r="AA64" i="7" s="1"/>
  <c r="Z64" i="7" s="1"/>
  <c r="V65" i="7"/>
  <c r="S66" i="7"/>
  <c r="AF114" i="7"/>
  <c r="AB114" i="7" s="1"/>
  <c r="AD65" i="7"/>
  <c r="AE65" i="7"/>
  <c r="E66" i="7"/>
  <c r="C67" i="7"/>
  <c r="A67" i="7"/>
  <c r="B67" i="7" s="1"/>
  <c r="K66" i="8" l="1"/>
  <c r="I67" i="8"/>
  <c r="O66" i="8"/>
  <c r="P65" i="8"/>
  <c r="X94" i="5"/>
  <c r="Y93" i="5"/>
  <c r="X64" i="7"/>
  <c r="Y64" i="7" s="1"/>
  <c r="Y63" i="7"/>
  <c r="AG65" i="7"/>
  <c r="W65" i="7" s="1"/>
  <c r="AC65" i="7"/>
  <c r="AA65" i="7" s="1"/>
  <c r="Z65" i="7" s="1"/>
  <c r="V66" i="7"/>
  <c r="S67" i="7"/>
  <c r="AF115" i="7"/>
  <c r="AB115" i="7" s="1"/>
  <c r="AD66" i="7"/>
  <c r="AE66" i="7"/>
  <c r="E67" i="7"/>
  <c r="A68" i="7"/>
  <c r="B68" i="7" s="1"/>
  <c r="C68" i="7"/>
  <c r="I68" i="8" l="1"/>
  <c r="K67" i="8"/>
  <c r="P66" i="8"/>
  <c r="O67" i="8"/>
  <c r="X95" i="5"/>
  <c r="Y94" i="5"/>
  <c r="X65" i="7"/>
  <c r="AG66" i="7"/>
  <c r="W66" i="7" s="1"/>
  <c r="AC66" i="7"/>
  <c r="AA66" i="7" s="1"/>
  <c r="Z66" i="7" s="1"/>
  <c r="V67" i="7"/>
  <c r="S68" i="7"/>
  <c r="AF116" i="7"/>
  <c r="AB116" i="7" s="1"/>
  <c r="AD67" i="7"/>
  <c r="AE67" i="7"/>
  <c r="E68" i="7"/>
  <c r="A69" i="7"/>
  <c r="B69" i="7" s="1"/>
  <c r="C69" i="7"/>
  <c r="K68" i="8" l="1"/>
  <c r="I69" i="8"/>
  <c r="O68" i="8"/>
  <c r="P67" i="8"/>
  <c r="X96" i="5"/>
  <c r="Y95" i="5"/>
  <c r="X66" i="7"/>
  <c r="Y66" i="7" s="1"/>
  <c r="Y65" i="7"/>
  <c r="AG67" i="7"/>
  <c r="W67" i="7" s="1"/>
  <c r="AC67" i="7"/>
  <c r="AA67" i="7" s="1"/>
  <c r="Z67" i="7" s="1"/>
  <c r="V68" i="7"/>
  <c r="S69" i="7"/>
  <c r="AF117" i="7"/>
  <c r="AB117" i="7" s="1"/>
  <c r="AD68" i="7"/>
  <c r="AE68" i="7"/>
  <c r="E69" i="7"/>
  <c r="C70" i="7"/>
  <c r="A70" i="7"/>
  <c r="B70" i="7" s="1"/>
  <c r="I70" i="8" l="1"/>
  <c r="K69" i="8"/>
  <c r="P68" i="8"/>
  <c r="O69" i="8"/>
  <c r="X97" i="5"/>
  <c r="Y96" i="5"/>
  <c r="X67" i="7"/>
  <c r="AG68" i="7"/>
  <c r="W68" i="7" s="1"/>
  <c r="AC68" i="7"/>
  <c r="AA68" i="7" s="1"/>
  <c r="Z68" i="7" s="1"/>
  <c r="V69" i="7"/>
  <c r="S70" i="7"/>
  <c r="AF118" i="7"/>
  <c r="AB118" i="7" s="1"/>
  <c r="AD69" i="7"/>
  <c r="AE69" i="7"/>
  <c r="E70" i="7"/>
  <c r="A71" i="7"/>
  <c r="B71" i="7" s="1"/>
  <c r="C71" i="7"/>
  <c r="K70" i="8" l="1"/>
  <c r="I71" i="8"/>
  <c r="P69" i="8"/>
  <c r="O70" i="8"/>
  <c r="X98" i="5"/>
  <c r="Y97" i="5"/>
  <c r="X68" i="7"/>
  <c r="Y68" i="7" s="1"/>
  <c r="Y67" i="7"/>
  <c r="AG69" i="7"/>
  <c r="W69" i="7" s="1"/>
  <c r="AC69" i="7"/>
  <c r="AA69" i="7" s="1"/>
  <c r="Z69" i="7" s="1"/>
  <c r="V70" i="7"/>
  <c r="S71" i="7"/>
  <c r="AF119" i="7"/>
  <c r="AB119" i="7" s="1"/>
  <c r="AD70" i="7"/>
  <c r="AE70" i="7"/>
  <c r="E71" i="7"/>
  <c r="A72" i="7"/>
  <c r="B72" i="7" s="1"/>
  <c r="C72" i="7"/>
  <c r="I72" i="8" l="1"/>
  <c r="K71" i="8"/>
  <c r="O71" i="8"/>
  <c r="P70" i="8"/>
  <c r="X99" i="5"/>
  <c r="Y98" i="5"/>
  <c r="X69" i="7"/>
  <c r="AG70" i="7"/>
  <c r="W70" i="7" s="1"/>
  <c r="AC70" i="7"/>
  <c r="AA70" i="7" s="1"/>
  <c r="Z70" i="7" s="1"/>
  <c r="V71" i="7"/>
  <c r="S72" i="7"/>
  <c r="AF120" i="7"/>
  <c r="AB120" i="7" s="1"/>
  <c r="AD71" i="7"/>
  <c r="AE71" i="7"/>
  <c r="E72" i="7"/>
  <c r="C73" i="7"/>
  <c r="A73" i="7"/>
  <c r="B73" i="7" s="1"/>
  <c r="I73" i="8" l="1"/>
  <c r="K72" i="8"/>
  <c r="P71" i="8"/>
  <c r="O72" i="8"/>
  <c r="X100" i="5"/>
  <c r="Y99" i="5"/>
  <c r="X70" i="7"/>
  <c r="Y70" i="7" s="1"/>
  <c r="Y69" i="7"/>
  <c r="AG71" i="7"/>
  <c r="W71" i="7" s="1"/>
  <c r="AC71" i="7"/>
  <c r="AA71" i="7" s="1"/>
  <c r="Z71" i="7" s="1"/>
  <c r="V72" i="7"/>
  <c r="S73" i="7"/>
  <c r="AF121" i="7"/>
  <c r="AB121" i="7" s="1"/>
  <c r="AD72" i="7"/>
  <c r="AE72" i="7"/>
  <c r="E73" i="7"/>
  <c r="A74" i="7"/>
  <c r="B74" i="7" s="1"/>
  <c r="C74" i="7"/>
  <c r="I74" i="8" l="1"/>
  <c r="K73" i="8"/>
  <c r="O73" i="8"/>
  <c r="P72" i="8"/>
  <c r="X101" i="5"/>
  <c r="Y100" i="5"/>
  <c r="X71" i="7"/>
  <c r="AG72" i="7"/>
  <c r="W72" i="7" s="1"/>
  <c r="AC72" i="7"/>
  <c r="AA72" i="7" s="1"/>
  <c r="Z72" i="7" s="1"/>
  <c r="V73" i="7"/>
  <c r="S74" i="7"/>
  <c r="AF122" i="7"/>
  <c r="AB122" i="7" s="1"/>
  <c r="AD73" i="7"/>
  <c r="AE73" i="7"/>
  <c r="E74" i="7"/>
  <c r="A75" i="7"/>
  <c r="B75" i="7" s="1"/>
  <c r="C75" i="7"/>
  <c r="K74" i="8" l="1"/>
  <c r="I75" i="8"/>
  <c r="P73" i="8"/>
  <c r="O74" i="8"/>
  <c r="X102" i="5"/>
  <c r="Y101" i="5"/>
  <c r="X72" i="7"/>
  <c r="Y72" i="7" s="1"/>
  <c r="Y71" i="7"/>
  <c r="AG73" i="7"/>
  <c r="W73" i="7" s="1"/>
  <c r="AC73" i="7"/>
  <c r="AA73" i="7" s="1"/>
  <c r="Z73" i="7" s="1"/>
  <c r="V74" i="7"/>
  <c r="S75" i="7"/>
  <c r="AF123" i="7"/>
  <c r="AB123" i="7" s="1"/>
  <c r="AD74" i="7"/>
  <c r="AE74" i="7"/>
  <c r="E75" i="7"/>
  <c r="A76" i="7"/>
  <c r="B76" i="7" s="1"/>
  <c r="C76" i="7"/>
  <c r="I76" i="8" l="1"/>
  <c r="K75" i="8"/>
  <c r="O75" i="8"/>
  <c r="P74" i="8"/>
  <c r="X103" i="5"/>
  <c r="Y102" i="5"/>
  <c r="X73" i="7"/>
  <c r="AG74" i="7"/>
  <c r="W74" i="7" s="1"/>
  <c r="AC74" i="7"/>
  <c r="AA74" i="7" s="1"/>
  <c r="Z74" i="7" s="1"/>
  <c r="V75" i="7"/>
  <c r="S76" i="7"/>
  <c r="AF124" i="7"/>
  <c r="AB124" i="7" s="1"/>
  <c r="AD75" i="7"/>
  <c r="AE75" i="7"/>
  <c r="E76" i="7"/>
  <c r="A77" i="7"/>
  <c r="B77" i="7" s="1"/>
  <c r="C77" i="7"/>
  <c r="I77" i="8" l="1"/>
  <c r="K76" i="8"/>
  <c r="P75" i="8"/>
  <c r="O76" i="8"/>
  <c r="X104" i="5"/>
  <c r="Y103" i="5"/>
  <c r="X74" i="7"/>
  <c r="Y74" i="7" s="1"/>
  <c r="Y73" i="7"/>
  <c r="AG75" i="7"/>
  <c r="W75" i="7" s="1"/>
  <c r="AC75" i="7"/>
  <c r="AA75" i="7" s="1"/>
  <c r="Z75" i="7" s="1"/>
  <c r="V76" i="7"/>
  <c r="S77" i="7"/>
  <c r="AF125" i="7"/>
  <c r="AB125" i="7" s="1"/>
  <c r="AD76" i="7"/>
  <c r="AE76" i="7"/>
  <c r="E77" i="7"/>
  <c r="A78" i="7"/>
  <c r="B78" i="7" s="1"/>
  <c r="C78" i="7"/>
  <c r="I78" i="8" l="1"/>
  <c r="K77" i="8"/>
  <c r="P76" i="8"/>
  <c r="O77" i="8"/>
  <c r="X105" i="5"/>
  <c r="Y104" i="5"/>
  <c r="X75" i="7"/>
  <c r="AG76" i="7"/>
  <c r="W76" i="7" s="1"/>
  <c r="AC76" i="7"/>
  <c r="AA76" i="7" s="1"/>
  <c r="Z76" i="7" s="1"/>
  <c r="V77" i="7"/>
  <c r="S78" i="7"/>
  <c r="AF126" i="7"/>
  <c r="AB126" i="7" s="1"/>
  <c r="AD77" i="7"/>
  <c r="AE77" i="7"/>
  <c r="E78" i="7"/>
  <c r="A79" i="7"/>
  <c r="B79" i="7" s="1"/>
  <c r="C79" i="7"/>
  <c r="K78" i="8" l="1"/>
  <c r="I79" i="8"/>
  <c r="P77" i="8"/>
  <c r="O78" i="8"/>
  <c r="X106" i="5"/>
  <c r="Y105" i="5"/>
  <c r="X76" i="7"/>
  <c r="Y76" i="7" s="1"/>
  <c r="Y75" i="7"/>
  <c r="AG77" i="7"/>
  <c r="W77" i="7" s="1"/>
  <c r="AC77" i="7"/>
  <c r="AA77" i="7" s="1"/>
  <c r="Z77" i="7" s="1"/>
  <c r="V78" i="7"/>
  <c r="S79" i="7"/>
  <c r="AF127" i="7"/>
  <c r="AB127" i="7" s="1"/>
  <c r="AD78" i="7"/>
  <c r="AE78" i="7"/>
  <c r="E79" i="7"/>
  <c r="C80" i="7"/>
  <c r="A80" i="7"/>
  <c r="B80" i="7" s="1"/>
  <c r="I80" i="8" l="1"/>
  <c r="K79" i="8"/>
  <c r="P78" i="8"/>
  <c r="O79" i="8"/>
  <c r="X107" i="5"/>
  <c r="Y106" i="5"/>
  <c r="X77" i="7"/>
  <c r="AG78" i="7"/>
  <c r="W78" i="7" s="1"/>
  <c r="AC78" i="7"/>
  <c r="AA78" i="7" s="1"/>
  <c r="Z78" i="7" s="1"/>
  <c r="V79" i="7"/>
  <c r="S80" i="7"/>
  <c r="AF128" i="7"/>
  <c r="AB128" i="7" s="1"/>
  <c r="AD79" i="7"/>
  <c r="AE79" i="7"/>
  <c r="E80" i="7"/>
  <c r="A81" i="7"/>
  <c r="B81" i="7" s="1"/>
  <c r="C81" i="7"/>
  <c r="K80" i="8" l="1"/>
  <c r="I81" i="8"/>
  <c r="O80" i="8"/>
  <c r="P79" i="8"/>
  <c r="X108" i="5"/>
  <c r="Y107" i="5"/>
  <c r="X78" i="7"/>
  <c r="Y78" i="7" s="1"/>
  <c r="Y77" i="7"/>
  <c r="AG79" i="7"/>
  <c r="W79" i="7" s="1"/>
  <c r="AC79" i="7"/>
  <c r="AA79" i="7" s="1"/>
  <c r="Z79" i="7" s="1"/>
  <c r="V80" i="7"/>
  <c r="S81" i="7"/>
  <c r="AF129" i="7"/>
  <c r="AB129" i="7" s="1"/>
  <c r="AD80" i="7"/>
  <c r="AE80" i="7"/>
  <c r="E81" i="7"/>
  <c r="C82" i="7"/>
  <c r="A82" i="7"/>
  <c r="B82" i="7" s="1"/>
  <c r="K81" i="8" l="1"/>
  <c r="I82" i="8"/>
  <c r="O81" i="8"/>
  <c r="P80" i="8"/>
  <c r="X109" i="5"/>
  <c r="Y108" i="5"/>
  <c r="X79" i="7"/>
  <c r="AG80" i="7"/>
  <c r="W80" i="7" s="1"/>
  <c r="AC80" i="7"/>
  <c r="AA80" i="7" s="1"/>
  <c r="Z80" i="7" s="1"/>
  <c r="V81" i="7"/>
  <c r="S82" i="7"/>
  <c r="AF130" i="7"/>
  <c r="AB130" i="7" s="1"/>
  <c r="AD81" i="7"/>
  <c r="AE81" i="7"/>
  <c r="E82" i="7"/>
  <c r="C83" i="7"/>
  <c r="A83" i="7"/>
  <c r="B83" i="7" s="1"/>
  <c r="K82" i="8" l="1"/>
  <c r="I83" i="8"/>
  <c r="O82" i="8"/>
  <c r="P81" i="8"/>
  <c r="X110" i="5"/>
  <c r="Y109" i="5"/>
  <c r="X80" i="7"/>
  <c r="Y80" i="7" s="1"/>
  <c r="Y79" i="7"/>
  <c r="AG81" i="7"/>
  <c r="W81" i="7" s="1"/>
  <c r="AC81" i="7"/>
  <c r="AA81" i="7" s="1"/>
  <c r="Z81" i="7" s="1"/>
  <c r="V82" i="7"/>
  <c r="S83" i="7"/>
  <c r="AF131" i="7"/>
  <c r="AB131" i="7" s="1"/>
  <c r="AD82" i="7"/>
  <c r="AE82" i="7"/>
  <c r="E83" i="7"/>
  <c r="A84" i="7"/>
  <c r="B84" i="7" s="1"/>
  <c r="C84" i="7"/>
  <c r="I84" i="8" l="1"/>
  <c r="K83" i="8"/>
  <c r="P82" i="8"/>
  <c r="O83" i="8"/>
  <c r="X111" i="5"/>
  <c r="Y110" i="5"/>
  <c r="X81" i="7"/>
  <c r="AG82" i="7"/>
  <c r="W82" i="7" s="1"/>
  <c r="AC82" i="7"/>
  <c r="AA82" i="7" s="1"/>
  <c r="Z82" i="7" s="1"/>
  <c r="V83" i="7"/>
  <c r="S84" i="7"/>
  <c r="AF132" i="7"/>
  <c r="AB132" i="7" s="1"/>
  <c r="AD83" i="7"/>
  <c r="AE83" i="7"/>
  <c r="E84" i="7"/>
  <c r="A85" i="7"/>
  <c r="B85" i="7" s="1"/>
  <c r="C85" i="7"/>
  <c r="K84" i="8" l="1"/>
  <c r="I85" i="8"/>
  <c r="O84" i="8"/>
  <c r="P83" i="8"/>
  <c r="X112" i="5"/>
  <c r="Y111" i="5"/>
  <c r="X82" i="7"/>
  <c r="Y82" i="7" s="1"/>
  <c r="Y81" i="7"/>
  <c r="AG83" i="7"/>
  <c r="W83" i="7" s="1"/>
  <c r="AC83" i="7"/>
  <c r="AA83" i="7" s="1"/>
  <c r="Z83" i="7" s="1"/>
  <c r="V84" i="7"/>
  <c r="S85" i="7"/>
  <c r="AF133" i="7"/>
  <c r="AB133" i="7" s="1"/>
  <c r="AD84" i="7"/>
  <c r="AE84" i="7"/>
  <c r="E85" i="7"/>
  <c r="C86" i="7"/>
  <c r="A86" i="7"/>
  <c r="B86" i="7" s="1"/>
  <c r="I86" i="8" l="1"/>
  <c r="K85" i="8"/>
  <c r="O85" i="8"/>
  <c r="P84" i="8"/>
  <c r="X113" i="5"/>
  <c r="Y112" i="5"/>
  <c r="X83" i="7"/>
  <c r="AG84" i="7"/>
  <c r="W84" i="7" s="1"/>
  <c r="AC84" i="7"/>
  <c r="AA84" i="7" s="1"/>
  <c r="Z84" i="7" s="1"/>
  <c r="V85" i="7"/>
  <c r="S86" i="7"/>
  <c r="AF134" i="7"/>
  <c r="AB134" i="7" s="1"/>
  <c r="AD85" i="7"/>
  <c r="AE85" i="7"/>
  <c r="E86" i="7"/>
  <c r="C87" i="7"/>
  <c r="A87" i="7"/>
  <c r="B87" i="7" s="1"/>
  <c r="K86" i="8" l="1"/>
  <c r="I87" i="8"/>
  <c r="O86" i="8"/>
  <c r="P85" i="8"/>
  <c r="X114" i="5"/>
  <c r="Y113" i="5"/>
  <c r="X84" i="7"/>
  <c r="Y84" i="7" s="1"/>
  <c r="Y83" i="7"/>
  <c r="AG85" i="7"/>
  <c r="W85" i="7" s="1"/>
  <c r="AC85" i="7"/>
  <c r="AA85" i="7" s="1"/>
  <c r="Z85" i="7" s="1"/>
  <c r="V86" i="7"/>
  <c r="S87" i="7"/>
  <c r="AF135" i="7"/>
  <c r="AB135" i="7" s="1"/>
  <c r="AD86" i="7"/>
  <c r="AE86" i="7"/>
  <c r="E87" i="7"/>
  <c r="A88" i="7"/>
  <c r="B88" i="7" s="1"/>
  <c r="C88" i="7"/>
  <c r="I88" i="8" l="1"/>
  <c r="K87" i="8"/>
  <c r="P86" i="8"/>
  <c r="O87" i="8"/>
  <c r="X115" i="5"/>
  <c r="Y114" i="5"/>
  <c r="X85" i="7"/>
  <c r="AG86" i="7"/>
  <c r="W86" i="7" s="1"/>
  <c r="AC86" i="7"/>
  <c r="AA86" i="7" s="1"/>
  <c r="Z86" i="7" s="1"/>
  <c r="V87" i="7"/>
  <c r="S88" i="7"/>
  <c r="AF136" i="7"/>
  <c r="AB136" i="7" s="1"/>
  <c r="AD87" i="7"/>
  <c r="AE87" i="7"/>
  <c r="E88" i="7"/>
  <c r="C89" i="7"/>
  <c r="A89" i="7"/>
  <c r="B89" i="7" s="1"/>
  <c r="I89" i="8" l="1"/>
  <c r="K88" i="8"/>
  <c r="O88" i="8"/>
  <c r="P87" i="8"/>
  <c r="X116" i="5"/>
  <c r="Y115" i="5"/>
  <c r="X86" i="7"/>
  <c r="Y86" i="7" s="1"/>
  <c r="Y85" i="7"/>
  <c r="AG87" i="7"/>
  <c r="W87" i="7" s="1"/>
  <c r="AC87" i="7"/>
  <c r="AA87" i="7" s="1"/>
  <c r="Z87" i="7" s="1"/>
  <c r="V88" i="7"/>
  <c r="S89" i="7"/>
  <c r="AF137" i="7"/>
  <c r="AB137" i="7" s="1"/>
  <c r="AD88" i="7"/>
  <c r="AE88" i="7"/>
  <c r="E89" i="7"/>
  <c r="C90" i="7"/>
  <c r="A90" i="7"/>
  <c r="B90" i="7" s="1"/>
  <c r="I90" i="8" l="1"/>
  <c r="K89" i="8"/>
  <c r="O89" i="8"/>
  <c r="P88" i="8"/>
  <c r="X117" i="5"/>
  <c r="Y116" i="5"/>
  <c r="X87" i="7"/>
  <c r="AG88" i="7"/>
  <c r="W88" i="7" s="1"/>
  <c r="AC88" i="7"/>
  <c r="AA88" i="7" s="1"/>
  <c r="Z88" i="7" s="1"/>
  <c r="V89" i="7"/>
  <c r="S90" i="7"/>
  <c r="AF138" i="7"/>
  <c r="AB138" i="7" s="1"/>
  <c r="AD89" i="7"/>
  <c r="AE89" i="7"/>
  <c r="E90" i="7"/>
  <c r="A91" i="7"/>
  <c r="B91" i="7" s="1"/>
  <c r="C91" i="7"/>
  <c r="K90" i="8" l="1"/>
  <c r="I91" i="8"/>
  <c r="P89" i="8"/>
  <c r="O90" i="8"/>
  <c r="X118" i="5"/>
  <c r="Y117" i="5"/>
  <c r="X88" i="7"/>
  <c r="Y88" i="7" s="1"/>
  <c r="Y87" i="7"/>
  <c r="AG89" i="7"/>
  <c r="W89" i="7" s="1"/>
  <c r="AC89" i="7"/>
  <c r="AA89" i="7" s="1"/>
  <c r="Z89" i="7" s="1"/>
  <c r="V90" i="7"/>
  <c r="S91" i="7"/>
  <c r="AF139" i="7"/>
  <c r="AB139" i="7" s="1"/>
  <c r="AD90" i="7"/>
  <c r="AE90" i="7"/>
  <c r="E91" i="7"/>
  <c r="A92" i="7"/>
  <c r="B92" i="7" s="1"/>
  <c r="C92" i="7"/>
  <c r="I92" i="8" l="1"/>
  <c r="K91" i="8"/>
  <c r="O91" i="8"/>
  <c r="P90" i="8"/>
  <c r="X119" i="5"/>
  <c r="Y118" i="5"/>
  <c r="X89" i="7"/>
  <c r="AG90" i="7"/>
  <c r="W90" i="7" s="1"/>
  <c r="AC90" i="7"/>
  <c r="AA90" i="7" s="1"/>
  <c r="Z90" i="7" s="1"/>
  <c r="V91" i="7"/>
  <c r="S92" i="7"/>
  <c r="AF140" i="7"/>
  <c r="AB140" i="7" s="1"/>
  <c r="AD91" i="7"/>
  <c r="AE91" i="7"/>
  <c r="E92" i="7"/>
  <c r="A93" i="7"/>
  <c r="B93" i="7" s="1"/>
  <c r="C93" i="7"/>
  <c r="K92" i="8" l="1"/>
  <c r="I93" i="8"/>
  <c r="P91" i="8"/>
  <c r="O92" i="8"/>
  <c r="X120" i="5"/>
  <c r="Y120" i="5" s="1"/>
  <c r="Y119" i="5"/>
  <c r="X90" i="7"/>
  <c r="Y90" i="7" s="1"/>
  <c r="Y89" i="7"/>
  <c r="AG91" i="7"/>
  <c r="W91" i="7" s="1"/>
  <c r="AC91" i="7"/>
  <c r="AA91" i="7" s="1"/>
  <c r="Z91" i="7" s="1"/>
  <c r="V92" i="7"/>
  <c r="S93" i="7"/>
  <c r="AF141" i="7"/>
  <c r="AB141" i="7" s="1"/>
  <c r="AD92" i="7"/>
  <c r="AE92" i="7"/>
  <c r="E93" i="7"/>
  <c r="C94" i="7"/>
  <c r="A94" i="7"/>
  <c r="B94" i="7" s="1"/>
  <c r="K93" i="8" l="1"/>
  <c r="I94" i="8"/>
  <c r="O93" i="8"/>
  <c r="P92" i="8"/>
  <c r="X91" i="7"/>
  <c r="AG92" i="7"/>
  <c r="W92" i="7" s="1"/>
  <c r="AC92" i="7"/>
  <c r="AA92" i="7" s="1"/>
  <c r="Z92" i="7" s="1"/>
  <c r="V93" i="7"/>
  <c r="S94" i="7"/>
  <c r="AF142" i="7"/>
  <c r="AB142" i="7" s="1"/>
  <c r="AD93" i="7"/>
  <c r="AE93" i="7"/>
  <c r="E94" i="7"/>
  <c r="C95" i="7"/>
  <c r="A95" i="7"/>
  <c r="B95" i="7" s="1"/>
  <c r="K94" i="8" l="1"/>
  <c r="I95" i="8"/>
  <c r="O94" i="8"/>
  <c r="P93" i="8"/>
  <c r="X92" i="7"/>
  <c r="Y92" i="7" s="1"/>
  <c r="Y91" i="7"/>
  <c r="AG93" i="7"/>
  <c r="W93" i="7" s="1"/>
  <c r="AC93" i="7"/>
  <c r="AA93" i="7" s="1"/>
  <c r="Z93" i="7" s="1"/>
  <c r="V94" i="7"/>
  <c r="S95" i="7"/>
  <c r="AF143" i="7"/>
  <c r="AB143" i="7" s="1"/>
  <c r="AD94" i="7"/>
  <c r="AE94" i="7"/>
  <c r="E95" i="7"/>
  <c r="A96" i="7"/>
  <c r="B96" i="7" s="1"/>
  <c r="C96" i="7"/>
  <c r="I96" i="8" l="1"/>
  <c r="K95" i="8"/>
  <c r="P94" i="8"/>
  <c r="O95" i="8"/>
  <c r="X93" i="7"/>
  <c r="AG94" i="7"/>
  <c r="W94" i="7" s="1"/>
  <c r="AC94" i="7"/>
  <c r="AA94" i="7" s="1"/>
  <c r="Z94" i="7" s="1"/>
  <c r="V95" i="7"/>
  <c r="S96" i="7"/>
  <c r="AF144" i="7"/>
  <c r="AB144" i="7" s="1"/>
  <c r="AD95" i="7"/>
  <c r="AE95" i="7"/>
  <c r="E96" i="7"/>
  <c r="C97" i="7"/>
  <c r="A97" i="7"/>
  <c r="B97" i="7" s="1"/>
  <c r="K96" i="8" l="1"/>
  <c r="I97" i="8"/>
  <c r="O96" i="8"/>
  <c r="P95" i="8"/>
  <c r="X94" i="7"/>
  <c r="Y94" i="7" s="1"/>
  <c r="Y93" i="7"/>
  <c r="AG95" i="7"/>
  <c r="W95" i="7" s="1"/>
  <c r="AC95" i="7"/>
  <c r="AA95" i="7" s="1"/>
  <c r="Z95" i="7" s="1"/>
  <c r="V96" i="7"/>
  <c r="S97" i="7"/>
  <c r="AF145" i="7"/>
  <c r="AB145" i="7" s="1"/>
  <c r="AD96" i="7"/>
  <c r="AE96" i="7"/>
  <c r="E97" i="7"/>
  <c r="A98" i="7"/>
  <c r="B98" i="7" s="1"/>
  <c r="C98" i="7"/>
  <c r="K97" i="8" l="1"/>
  <c r="I98" i="8"/>
  <c r="O97" i="8"/>
  <c r="P96" i="8"/>
  <c r="X95" i="7"/>
  <c r="AG96" i="7"/>
  <c r="W96" i="7" s="1"/>
  <c r="AC96" i="7"/>
  <c r="AA96" i="7" s="1"/>
  <c r="Z96" i="7" s="1"/>
  <c r="V97" i="7"/>
  <c r="S98" i="7"/>
  <c r="AF146" i="7"/>
  <c r="AB146" i="7" s="1"/>
  <c r="AD97" i="7"/>
  <c r="AE97" i="7"/>
  <c r="E98" i="7"/>
  <c r="A99" i="7"/>
  <c r="B99" i="7" s="1"/>
  <c r="C99" i="7"/>
  <c r="K98" i="8" l="1"/>
  <c r="I99" i="8"/>
  <c r="O98" i="8"/>
  <c r="P97" i="8"/>
  <c r="X96" i="7"/>
  <c r="Y96" i="7" s="1"/>
  <c r="Y95" i="7"/>
  <c r="AG97" i="7"/>
  <c r="W97" i="7" s="1"/>
  <c r="AC97" i="7"/>
  <c r="AA97" i="7" s="1"/>
  <c r="Z97" i="7" s="1"/>
  <c r="V98" i="7"/>
  <c r="S99" i="7"/>
  <c r="AF147" i="7"/>
  <c r="AB147" i="7" s="1"/>
  <c r="AD98" i="7"/>
  <c r="AE98" i="7"/>
  <c r="E99" i="7"/>
  <c r="C100" i="7"/>
  <c r="A100" i="7"/>
  <c r="B100" i="7" s="1"/>
  <c r="I100" i="8" l="1"/>
  <c r="K99" i="8"/>
  <c r="O99" i="8"/>
  <c r="P98" i="8"/>
  <c r="X97" i="7"/>
  <c r="AG98" i="7"/>
  <c r="W98" i="7" s="1"/>
  <c r="AC98" i="7"/>
  <c r="AA98" i="7" s="1"/>
  <c r="Z98" i="7" s="1"/>
  <c r="V99" i="7"/>
  <c r="S100" i="7"/>
  <c r="AF148" i="7"/>
  <c r="AB148" i="7" s="1"/>
  <c r="AD99" i="7"/>
  <c r="AE99" i="7"/>
  <c r="E100" i="7"/>
  <c r="A101" i="7"/>
  <c r="B101" i="7" s="1"/>
  <c r="C101" i="7"/>
  <c r="K100" i="8" l="1"/>
  <c r="I101" i="8"/>
  <c r="O100" i="8"/>
  <c r="P99" i="8"/>
  <c r="X98" i="7"/>
  <c r="Y98" i="7" s="1"/>
  <c r="Y97" i="7"/>
  <c r="AG99" i="7"/>
  <c r="W99" i="7" s="1"/>
  <c r="AC99" i="7"/>
  <c r="AA99" i="7" s="1"/>
  <c r="Z99" i="7" s="1"/>
  <c r="V100" i="7"/>
  <c r="S101" i="7"/>
  <c r="AF149" i="7"/>
  <c r="AB149" i="7" s="1"/>
  <c r="AD100" i="7"/>
  <c r="AE100" i="7"/>
  <c r="E101" i="7"/>
  <c r="A102" i="7"/>
  <c r="B102" i="7" s="1"/>
  <c r="C102" i="7"/>
  <c r="I102" i="8" l="1"/>
  <c r="K101" i="8"/>
  <c r="P100" i="8"/>
  <c r="O101" i="8"/>
  <c r="X99" i="7"/>
  <c r="AG100" i="7"/>
  <c r="W100" i="7" s="1"/>
  <c r="AC100" i="7"/>
  <c r="AA100" i="7" s="1"/>
  <c r="Z100" i="7" s="1"/>
  <c r="V101" i="7"/>
  <c r="S102" i="7"/>
  <c r="AF150" i="7"/>
  <c r="AB150" i="7" s="1"/>
  <c r="AD101" i="7"/>
  <c r="AE101" i="7"/>
  <c r="E102" i="7"/>
  <c r="C103" i="7"/>
  <c r="A103" i="7"/>
  <c r="B103" i="7" s="1"/>
  <c r="K102" i="8" l="1"/>
  <c r="I103" i="8"/>
  <c r="O102" i="8"/>
  <c r="P101" i="8"/>
  <c r="X100" i="7"/>
  <c r="Y100" i="7" s="1"/>
  <c r="Y99" i="7"/>
  <c r="AG101" i="7"/>
  <c r="W101" i="7" s="1"/>
  <c r="AC101" i="7"/>
  <c r="AA101" i="7" s="1"/>
  <c r="Z101" i="7" s="1"/>
  <c r="V102" i="7"/>
  <c r="S103" i="7"/>
  <c r="AF151" i="7"/>
  <c r="AB151" i="7" s="1"/>
  <c r="AD102" i="7"/>
  <c r="AE102" i="7"/>
  <c r="E103" i="7"/>
  <c r="C104" i="7"/>
  <c r="A104" i="7"/>
  <c r="B104" i="7" s="1"/>
  <c r="I104" i="8" l="1"/>
  <c r="K103" i="8"/>
  <c r="P102" i="8"/>
  <c r="O103" i="8"/>
  <c r="X101" i="7"/>
  <c r="AG102" i="7"/>
  <c r="W102" i="7" s="1"/>
  <c r="AC102" i="7"/>
  <c r="AA102" i="7" s="1"/>
  <c r="Z102" i="7" s="1"/>
  <c r="V103" i="7"/>
  <c r="S104" i="7"/>
  <c r="AF152" i="7"/>
  <c r="AB152" i="7" s="1"/>
  <c r="AD103" i="7"/>
  <c r="AE103" i="7"/>
  <c r="E104" i="7"/>
  <c r="C105" i="7"/>
  <c r="A105" i="7"/>
  <c r="B105" i="7" s="1"/>
  <c r="I105" i="8" l="1"/>
  <c r="K104" i="8"/>
  <c r="O104" i="8"/>
  <c r="P103" i="8"/>
  <c r="X102" i="7"/>
  <c r="Y102" i="7" s="1"/>
  <c r="Y101" i="7"/>
  <c r="AG103" i="7"/>
  <c r="W103" i="7" s="1"/>
  <c r="AC103" i="7"/>
  <c r="AA103" i="7" s="1"/>
  <c r="Z103" i="7" s="1"/>
  <c r="V104" i="7"/>
  <c r="S105" i="7"/>
  <c r="AF153" i="7"/>
  <c r="AB153" i="7" s="1"/>
  <c r="AD104" i="7"/>
  <c r="AE104" i="7"/>
  <c r="E105" i="7"/>
  <c r="C106" i="7"/>
  <c r="A106" i="7"/>
  <c r="B106" i="7" s="1"/>
  <c r="I106" i="8" l="1"/>
  <c r="K105" i="8"/>
  <c r="P104" i="8"/>
  <c r="O105" i="8"/>
  <c r="X103" i="7"/>
  <c r="AG104" i="7"/>
  <c r="W104" i="7" s="1"/>
  <c r="AC104" i="7"/>
  <c r="AA104" i="7" s="1"/>
  <c r="Z104" i="7" s="1"/>
  <c r="V105" i="7"/>
  <c r="S106" i="7"/>
  <c r="AF154" i="7"/>
  <c r="AB154" i="7" s="1"/>
  <c r="AD105" i="7"/>
  <c r="AE105" i="7"/>
  <c r="E106" i="7"/>
  <c r="A107" i="7"/>
  <c r="B107" i="7" s="1"/>
  <c r="C107" i="7"/>
  <c r="K106" i="8" l="1"/>
  <c r="I107" i="8"/>
  <c r="O106" i="8"/>
  <c r="P105" i="8"/>
  <c r="X104" i="7"/>
  <c r="Y104" i="7" s="1"/>
  <c r="Y103" i="7"/>
  <c r="AG105" i="7"/>
  <c r="W105" i="7" s="1"/>
  <c r="AC105" i="7"/>
  <c r="AA105" i="7" s="1"/>
  <c r="Z105" i="7" s="1"/>
  <c r="V106" i="7"/>
  <c r="S107" i="7"/>
  <c r="AF155" i="7"/>
  <c r="AB155" i="7" s="1"/>
  <c r="AD106" i="7"/>
  <c r="AE106" i="7"/>
  <c r="E107" i="7"/>
  <c r="A108" i="7"/>
  <c r="B108" i="7" s="1"/>
  <c r="C108" i="7"/>
  <c r="I108" i="8" l="1"/>
  <c r="K107" i="8"/>
  <c r="O107" i="8"/>
  <c r="P106" i="8"/>
  <c r="X105" i="7"/>
  <c r="AG106" i="7"/>
  <c r="W106" i="7" s="1"/>
  <c r="AC106" i="7"/>
  <c r="AA106" i="7" s="1"/>
  <c r="Z106" i="7" s="1"/>
  <c r="V107" i="7"/>
  <c r="S108" i="7"/>
  <c r="AF156" i="7"/>
  <c r="AB156" i="7" s="1"/>
  <c r="AD107" i="7"/>
  <c r="AE107" i="7"/>
  <c r="E108" i="7"/>
  <c r="A109" i="7"/>
  <c r="B109" i="7" s="1"/>
  <c r="C109" i="7"/>
  <c r="I109" i="8" l="1"/>
  <c r="K108" i="8"/>
  <c r="O108" i="8"/>
  <c r="P107" i="8"/>
  <c r="X106" i="7"/>
  <c r="Y106" i="7" s="1"/>
  <c r="Y105" i="7"/>
  <c r="AG107" i="7"/>
  <c r="W107" i="7" s="1"/>
  <c r="AC107" i="7"/>
  <c r="AA107" i="7" s="1"/>
  <c r="Z107" i="7" s="1"/>
  <c r="V108" i="7"/>
  <c r="S109" i="7"/>
  <c r="AF157" i="7"/>
  <c r="AB157" i="7" s="1"/>
  <c r="AD108" i="7"/>
  <c r="AE108" i="7"/>
  <c r="E109" i="7"/>
  <c r="C110" i="7"/>
  <c r="A110" i="7"/>
  <c r="B110" i="7" s="1"/>
  <c r="K109" i="8" l="1"/>
  <c r="I110" i="8"/>
  <c r="P108" i="8"/>
  <c r="O109" i="8"/>
  <c r="X107" i="7"/>
  <c r="AG108" i="7"/>
  <c r="W108" i="7" s="1"/>
  <c r="AC108" i="7"/>
  <c r="AA108" i="7" s="1"/>
  <c r="Z108" i="7" s="1"/>
  <c r="V109" i="7"/>
  <c r="S110" i="7"/>
  <c r="AF158" i="7"/>
  <c r="AB158" i="7" s="1"/>
  <c r="AD109" i="7"/>
  <c r="AE109" i="7"/>
  <c r="E110" i="7"/>
  <c r="C111" i="7"/>
  <c r="A111" i="7"/>
  <c r="B111" i="7" s="1"/>
  <c r="K110" i="8" l="1"/>
  <c r="I111" i="8"/>
  <c r="O110" i="8"/>
  <c r="P109" i="8"/>
  <c r="X108" i="7"/>
  <c r="Y108" i="7" s="1"/>
  <c r="Y107" i="7"/>
  <c r="AG109" i="7"/>
  <c r="W109" i="7" s="1"/>
  <c r="AC109" i="7"/>
  <c r="AA109" i="7" s="1"/>
  <c r="Z109" i="7" s="1"/>
  <c r="V110" i="7"/>
  <c r="S111" i="7"/>
  <c r="AF159" i="7"/>
  <c r="AB159" i="7" s="1"/>
  <c r="AD110" i="7"/>
  <c r="AE110" i="7"/>
  <c r="E111" i="7"/>
  <c r="A112" i="7"/>
  <c r="C112" i="7"/>
  <c r="I112" i="8" l="1"/>
  <c r="K111" i="8"/>
  <c r="P110" i="8"/>
  <c r="O111" i="8"/>
  <c r="X109" i="7"/>
  <c r="AG110" i="7"/>
  <c r="W110" i="7" s="1"/>
  <c r="AC110" i="7"/>
  <c r="AA110" i="7" s="1"/>
  <c r="Z110" i="7" s="1"/>
  <c r="V111" i="7"/>
  <c r="S112" i="7"/>
  <c r="AF160" i="7"/>
  <c r="AB160" i="7" s="1"/>
  <c r="AD111" i="7"/>
  <c r="AE111" i="7"/>
  <c r="E112" i="7"/>
  <c r="A113" i="7"/>
  <c r="B113" i="7" s="1"/>
  <c r="B112" i="7"/>
  <c r="C113" i="7" s="1"/>
  <c r="A114" i="7"/>
  <c r="B114" i="7" s="1"/>
  <c r="K112" i="8" l="1"/>
  <c r="I113" i="8"/>
  <c r="O112" i="8"/>
  <c r="P111" i="8"/>
  <c r="X110" i="7"/>
  <c r="Y110" i="7" s="1"/>
  <c r="Y109" i="7"/>
  <c r="AG111" i="7"/>
  <c r="W111" i="7" s="1"/>
  <c r="AC111" i="7"/>
  <c r="AA111" i="7" s="1"/>
  <c r="Z111" i="7" s="1"/>
  <c r="V112" i="7"/>
  <c r="S113" i="7"/>
  <c r="AF161" i="7"/>
  <c r="AB161" i="7" s="1"/>
  <c r="AD112" i="7"/>
  <c r="AE112" i="7"/>
  <c r="E113" i="7"/>
  <c r="A115" i="7"/>
  <c r="B115" i="7" s="1"/>
  <c r="C114" i="7"/>
  <c r="K113" i="8" l="1"/>
  <c r="I114" i="8"/>
  <c r="O113" i="8"/>
  <c r="P112" i="8"/>
  <c r="X111" i="7"/>
  <c r="AG112" i="7"/>
  <c r="W112" i="7" s="1"/>
  <c r="AC112" i="7"/>
  <c r="AA112" i="7" s="1"/>
  <c r="Z112" i="7" s="1"/>
  <c r="V113" i="7"/>
  <c r="S114" i="7"/>
  <c r="AF162" i="7"/>
  <c r="AB162" i="7" s="1"/>
  <c r="AD113" i="7"/>
  <c r="AE113" i="7"/>
  <c r="E114" i="7"/>
  <c r="C115" i="7"/>
  <c r="A116" i="7"/>
  <c r="B116" i="7" s="1"/>
  <c r="K114" i="8" l="1"/>
  <c r="I115" i="8"/>
  <c r="P113" i="8"/>
  <c r="O114" i="8"/>
  <c r="X112" i="7"/>
  <c r="Y112" i="7" s="1"/>
  <c r="Y111" i="7"/>
  <c r="AG113" i="7"/>
  <c r="W113" i="7" s="1"/>
  <c r="AC113" i="7"/>
  <c r="AA113" i="7" s="1"/>
  <c r="Z113" i="7" s="1"/>
  <c r="V114" i="7"/>
  <c r="S115" i="7"/>
  <c r="AF163" i="7"/>
  <c r="AB163" i="7" s="1"/>
  <c r="AD114" i="7"/>
  <c r="AE114" i="7"/>
  <c r="E115" i="7"/>
  <c r="C116" i="7"/>
  <c r="A117" i="7"/>
  <c r="B117" i="7" s="1"/>
  <c r="I116" i="8" l="1"/>
  <c r="K115" i="8"/>
  <c r="P114" i="8"/>
  <c r="O115" i="8"/>
  <c r="X113" i="7"/>
  <c r="AG114" i="7"/>
  <c r="W114" i="7" s="1"/>
  <c r="AC114" i="7"/>
  <c r="AA114" i="7" s="1"/>
  <c r="Z114" i="7" s="1"/>
  <c r="V115" i="7"/>
  <c r="S116" i="7"/>
  <c r="AF164" i="7"/>
  <c r="AB164" i="7" s="1"/>
  <c r="AD115" i="7"/>
  <c r="AE115" i="7"/>
  <c r="E116" i="7"/>
  <c r="C117" i="7"/>
  <c r="C118" i="7" s="1"/>
  <c r="A118" i="7"/>
  <c r="B118" i="7" s="1"/>
  <c r="I117" i="8" l="1"/>
  <c r="K116" i="8"/>
  <c r="P115" i="8"/>
  <c r="O116" i="8"/>
  <c r="X114" i="7"/>
  <c r="Y114" i="7" s="1"/>
  <c r="Y113" i="7"/>
  <c r="AG115" i="7"/>
  <c r="W115" i="7" s="1"/>
  <c r="AC115" i="7"/>
  <c r="AA115" i="7" s="1"/>
  <c r="Z115" i="7" s="1"/>
  <c r="V116" i="7"/>
  <c r="S117" i="7"/>
  <c r="AF165" i="7"/>
  <c r="AB165" i="7" s="1"/>
  <c r="AD116" i="7"/>
  <c r="AE116" i="7"/>
  <c r="E117" i="7"/>
  <c r="E118" i="7" s="1"/>
  <c r="C119" i="7"/>
  <c r="A119" i="7"/>
  <c r="B119" i="7" s="1"/>
  <c r="I118" i="8" l="1"/>
  <c r="K117" i="8"/>
  <c r="O117" i="8"/>
  <c r="P116" i="8"/>
  <c r="X115" i="7"/>
  <c r="AG116" i="7"/>
  <c r="W116" i="7" s="1"/>
  <c r="AC116" i="7"/>
  <c r="AA116" i="7" s="1"/>
  <c r="Z116" i="7" s="1"/>
  <c r="V117" i="7"/>
  <c r="S118" i="7"/>
  <c r="AF166" i="7"/>
  <c r="AB166" i="7" s="1"/>
  <c r="AD117" i="7"/>
  <c r="AE117" i="7"/>
  <c r="E119" i="7"/>
  <c r="A120" i="7"/>
  <c r="B120" i="7" s="1"/>
  <c r="C120" i="7"/>
  <c r="I119" i="8" l="1"/>
  <c r="K118" i="8"/>
  <c r="O118" i="8"/>
  <c r="P117" i="8"/>
  <c r="X116" i="7"/>
  <c r="Y116" i="7" s="1"/>
  <c r="Y115" i="7"/>
  <c r="AG117" i="7"/>
  <c r="W117" i="7" s="1"/>
  <c r="AC117" i="7"/>
  <c r="AA117" i="7" s="1"/>
  <c r="Z117" i="7" s="1"/>
  <c r="V118" i="7"/>
  <c r="S119" i="7"/>
  <c r="AF167" i="7"/>
  <c r="AB167" i="7" s="1"/>
  <c r="AD118" i="7"/>
  <c r="AE118" i="7"/>
  <c r="E120" i="7"/>
  <c r="A121" i="7"/>
  <c r="B121" i="7" s="1"/>
  <c r="C121" i="7"/>
  <c r="I120" i="8" l="1"/>
  <c r="K119" i="8"/>
  <c r="O119" i="8"/>
  <c r="P118" i="8"/>
  <c r="X117" i="7"/>
  <c r="AG118" i="7"/>
  <c r="W118" i="7" s="1"/>
  <c r="AC118" i="7"/>
  <c r="AA118" i="7" s="1"/>
  <c r="Z118" i="7" s="1"/>
  <c r="V119" i="7"/>
  <c r="S120" i="7"/>
  <c r="AF168" i="7"/>
  <c r="AB168" i="7" s="1"/>
  <c r="AD119" i="7"/>
  <c r="AE119" i="7"/>
  <c r="E121" i="7"/>
  <c r="C122" i="7"/>
  <c r="A122" i="7"/>
  <c r="B122" i="7" s="1"/>
  <c r="I121" i="8" l="1"/>
  <c r="K120" i="8"/>
  <c r="P119" i="8"/>
  <c r="O120" i="8"/>
  <c r="X118" i="7"/>
  <c r="Y118" i="7" s="1"/>
  <c r="Y117" i="7"/>
  <c r="AG119" i="7"/>
  <c r="W119" i="7" s="1"/>
  <c r="AC119" i="7"/>
  <c r="AA119" i="7" s="1"/>
  <c r="Z119" i="7" s="1"/>
  <c r="V120" i="7"/>
  <c r="S121" i="7"/>
  <c r="AF169" i="7"/>
  <c r="AB169" i="7" s="1"/>
  <c r="AD120" i="7"/>
  <c r="AE120" i="7"/>
  <c r="E122" i="7"/>
  <c r="C123" i="7"/>
  <c r="A123" i="7"/>
  <c r="B123" i="7" s="1"/>
  <c r="K121" i="8" l="1"/>
  <c r="I122" i="8"/>
  <c r="P120" i="8"/>
  <c r="O121" i="8"/>
  <c r="X119" i="7"/>
  <c r="Y119" i="7" s="1"/>
  <c r="AG120" i="7"/>
  <c r="AC120" i="7"/>
  <c r="AA120" i="7" s="1"/>
  <c r="Z120" i="7" s="1"/>
  <c r="V121" i="7"/>
  <c r="S122" i="7"/>
  <c r="AF170" i="7"/>
  <c r="AB170" i="7" s="1"/>
  <c r="AD121" i="7"/>
  <c r="AE121" i="7"/>
  <c r="E123" i="7"/>
  <c r="A124" i="7"/>
  <c r="B124" i="7" s="1"/>
  <c r="C124" i="7"/>
  <c r="K122" i="8" l="1"/>
  <c r="I123" i="8"/>
  <c r="P121" i="8"/>
  <c r="O122" i="8"/>
  <c r="W120" i="7"/>
  <c r="X120" i="7"/>
  <c r="Y120" i="7" s="1"/>
  <c r="AG121" i="7"/>
  <c r="AC121" i="7"/>
  <c r="AA121" i="7" s="1"/>
  <c r="Z121" i="7" s="1"/>
  <c r="V122" i="7"/>
  <c r="S123" i="7"/>
  <c r="AF171" i="7"/>
  <c r="AB171" i="7" s="1"/>
  <c r="AD122" i="7"/>
  <c r="AE122" i="7"/>
  <c r="E124" i="7"/>
  <c r="A125" i="7"/>
  <c r="B125" i="7" s="1"/>
  <c r="C125" i="7"/>
  <c r="I124" i="8" l="1"/>
  <c r="K123" i="8"/>
  <c r="O123" i="8"/>
  <c r="P122" i="8"/>
  <c r="AG122" i="7"/>
  <c r="AC122" i="7"/>
  <c r="AA122" i="7" s="1"/>
  <c r="Z122" i="7" s="1"/>
  <c r="V123" i="7"/>
  <c r="S124" i="7"/>
  <c r="AF172" i="7"/>
  <c r="AB172" i="7" s="1"/>
  <c r="AD123" i="7"/>
  <c r="AE123" i="7"/>
  <c r="E125" i="7"/>
  <c r="A126" i="7"/>
  <c r="B126" i="7" s="1"/>
  <c r="C126" i="7"/>
  <c r="I125" i="8" l="1"/>
  <c r="K124" i="8"/>
  <c r="P123" i="8"/>
  <c r="O124" i="8"/>
  <c r="AG123" i="7"/>
  <c r="AC123" i="7"/>
  <c r="AA123" i="7" s="1"/>
  <c r="Z123" i="7" s="1"/>
  <c r="V124" i="7"/>
  <c r="S125" i="7"/>
  <c r="AF173" i="7"/>
  <c r="AB173" i="7" s="1"/>
  <c r="AD124" i="7"/>
  <c r="AE124" i="7"/>
  <c r="E126" i="7"/>
  <c r="C127" i="7"/>
  <c r="A127" i="7"/>
  <c r="B127" i="7" s="1"/>
  <c r="K125" i="8" l="1"/>
  <c r="I126" i="8"/>
  <c r="O125" i="8"/>
  <c r="P124" i="8"/>
  <c r="AG124" i="7"/>
  <c r="AC124" i="7"/>
  <c r="AA124" i="7" s="1"/>
  <c r="Z124" i="7" s="1"/>
  <c r="V125" i="7"/>
  <c r="S126" i="7"/>
  <c r="AF174" i="7"/>
  <c r="AB174" i="7" s="1"/>
  <c r="AD125" i="7"/>
  <c r="AE125" i="7"/>
  <c r="E127" i="7"/>
  <c r="C128" i="7"/>
  <c r="A128" i="7"/>
  <c r="B128" i="7" s="1"/>
  <c r="I127" i="8" l="1"/>
  <c r="K126" i="8"/>
  <c r="O126" i="8"/>
  <c r="P125" i="8"/>
  <c r="AG125" i="7"/>
  <c r="AC125" i="7"/>
  <c r="AA125" i="7" s="1"/>
  <c r="Z125" i="7" s="1"/>
  <c r="V126" i="7"/>
  <c r="S127" i="7"/>
  <c r="AF175" i="7"/>
  <c r="AB175" i="7" s="1"/>
  <c r="AD126" i="7"/>
  <c r="AE126" i="7"/>
  <c r="E128" i="7"/>
  <c r="A129" i="7"/>
  <c r="B129" i="7" s="1"/>
  <c r="C129" i="7"/>
  <c r="I128" i="8" l="1"/>
  <c r="K127" i="8"/>
  <c r="O127" i="8"/>
  <c r="P126" i="8"/>
  <c r="AG126" i="7"/>
  <c r="AC126" i="7"/>
  <c r="AA126" i="7" s="1"/>
  <c r="Z126" i="7" s="1"/>
  <c r="V127" i="7"/>
  <c r="S128" i="7"/>
  <c r="AF176" i="7"/>
  <c r="AB176" i="7" s="1"/>
  <c r="AD127" i="7"/>
  <c r="AE127" i="7"/>
  <c r="E129" i="7"/>
  <c r="A130" i="7"/>
  <c r="B130" i="7" s="1"/>
  <c r="C130" i="7"/>
  <c r="I129" i="8" l="1"/>
  <c r="K128" i="8"/>
  <c r="O128" i="8"/>
  <c r="P127" i="8"/>
  <c r="AG127" i="7"/>
  <c r="AC127" i="7"/>
  <c r="AA127" i="7" s="1"/>
  <c r="Z127" i="7" s="1"/>
  <c r="V128" i="7"/>
  <c r="S129" i="7"/>
  <c r="AF177" i="7"/>
  <c r="AB177" i="7" s="1"/>
  <c r="AD128" i="7"/>
  <c r="AE128" i="7"/>
  <c r="E130" i="7"/>
  <c r="A131" i="7"/>
  <c r="B131" i="7" s="1"/>
  <c r="C131" i="7"/>
  <c r="K129" i="8" l="1"/>
  <c r="I130" i="8"/>
  <c r="O129" i="8"/>
  <c r="P128" i="8"/>
  <c r="AG128" i="7"/>
  <c r="AC128" i="7"/>
  <c r="AA128" i="7" s="1"/>
  <c r="Z128" i="7" s="1"/>
  <c r="V129" i="7"/>
  <c r="S130" i="7"/>
  <c r="AF178" i="7"/>
  <c r="AB178" i="7" s="1"/>
  <c r="AD129" i="7"/>
  <c r="AE129" i="7"/>
  <c r="E131" i="7"/>
  <c r="C132" i="7"/>
  <c r="A132" i="7"/>
  <c r="B132" i="7" s="1"/>
  <c r="I131" i="8" l="1"/>
  <c r="K130" i="8"/>
  <c r="O130" i="8"/>
  <c r="P129" i="8"/>
  <c r="AG129" i="7"/>
  <c r="AC129" i="7"/>
  <c r="AA129" i="7" s="1"/>
  <c r="Z129" i="7" s="1"/>
  <c r="V130" i="7"/>
  <c r="S131" i="7"/>
  <c r="AF179" i="7"/>
  <c r="AB179" i="7" s="1"/>
  <c r="AD130" i="7"/>
  <c r="AE130" i="7"/>
  <c r="E132" i="7"/>
  <c r="C133" i="7"/>
  <c r="A133" i="7"/>
  <c r="B133" i="7" s="1"/>
  <c r="K131" i="8" l="1"/>
  <c r="I132" i="8"/>
  <c r="O131" i="8"/>
  <c r="P130" i="8"/>
  <c r="AG130" i="7"/>
  <c r="AC130" i="7"/>
  <c r="AA130" i="7" s="1"/>
  <c r="Z130" i="7" s="1"/>
  <c r="V131" i="7"/>
  <c r="S132" i="7"/>
  <c r="AF180" i="7"/>
  <c r="AB180" i="7" s="1"/>
  <c r="AD131" i="7"/>
  <c r="AE131" i="7"/>
  <c r="E133" i="7"/>
  <c r="A134" i="7"/>
  <c r="B134" i="7" s="1"/>
  <c r="C134" i="7"/>
  <c r="K132" i="8" l="1"/>
  <c r="I133" i="8"/>
  <c r="O132" i="8"/>
  <c r="P131" i="8"/>
  <c r="AG131" i="7"/>
  <c r="AC131" i="7"/>
  <c r="AA131" i="7" s="1"/>
  <c r="Z131" i="7" s="1"/>
  <c r="V132" i="7"/>
  <c r="S133" i="7"/>
  <c r="AF181" i="7"/>
  <c r="AB181" i="7" s="1"/>
  <c r="AD132" i="7"/>
  <c r="AE132" i="7"/>
  <c r="E134" i="7"/>
  <c r="A135" i="7"/>
  <c r="B135" i="7" s="1"/>
  <c r="C135" i="7"/>
  <c r="I134" i="8" l="1"/>
  <c r="K133" i="8"/>
  <c r="O133" i="8"/>
  <c r="P132" i="8"/>
  <c r="AG132" i="7"/>
  <c r="AC132" i="7"/>
  <c r="AA132" i="7" s="1"/>
  <c r="Z132" i="7" s="1"/>
  <c r="V133" i="7"/>
  <c r="S134" i="7"/>
  <c r="AF182" i="7"/>
  <c r="AB182" i="7" s="1"/>
  <c r="AD133" i="7"/>
  <c r="AE133" i="7"/>
  <c r="E135" i="7"/>
  <c r="C136" i="7"/>
  <c r="A136" i="7"/>
  <c r="B136" i="7" s="1"/>
  <c r="K134" i="8" l="1"/>
  <c r="I135" i="8"/>
  <c r="P133" i="8"/>
  <c r="O134" i="8"/>
  <c r="AG133" i="7"/>
  <c r="AC133" i="7"/>
  <c r="AA133" i="7" s="1"/>
  <c r="Z133" i="7" s="1"/>
  <c r="V134" i="7"/>
  <c r="S135" i="7"/>
  <c r="AF183" i="7"/>
  <c r="AB183" i="7" s="1"/>
  <c r="AD134" i="7"/>
  <c r="AE134" i="7"/>
  <c r="E136" i="7"/>
  <c r="C137" i="7"/>
  <c r="A137" i="7"/>
  <c r="B137" i="7" s="1"/>
  <c r="I136" i="8" l="1"/>
  <c r="K135" i="8"/>
  <c r="P134" i="8"/>
  <c r="O135" i="8"/>
  <c r="AG134" i="7"/>
  <c r="AC134" i="7"/>
  <c r="AA134" i="7" s="1"/>
  <c r="Z134" i="7" s="1"/>
  <c r="V135" i="7"/>
  <c r="S136" i="7"/>
  <c r="AF184" i="7"/>
  <c r="AB184" i="7" s="1"/>
  <c r="AD135" i="7"/>
  <c r="AE135" i="7"/>
  <c r="E137" i="7"/>
  <c r="A138" i="7"/>
  <c r="B138" i="7" s="1"/>
  <c r="C138" i="7"/>
  <c r="I137" i="8" l="1"/>
  <c r="K136" i="8"/>
  <c r="P135" i="8"/>
  <c r="O136" i="8"/>
  <c r="AG135" i="7"/>
  <c r="AC135" i="7"/>
  <c r="AA135" i="7" s="1"/>
  <c r="Z135" i="7" s="1"/>
  <c r="V136" i="7"/>
  <c r="S137" i="7"/>
  <c r="AF185" i="7"/>
  <c r="AB185" i="7" s="1"/>
  <c r="AD136" i="7"/>
  <c r="AE136" i="7"/>
  <c r="E138" i="7"/>
  <c r="A139" i="7"/>
  <c r="B139" i="7" s="1"/>
  <c r="C139" i="7"/>
  <c r="K137" i="8" l="1"/>
  <c r="I138" i="8"/>
  <c r="O137" i="8"/>
  <c r="P136" i="8"/>
  <c r="AG136" i="7"/>
  <c r="AC136" i="7"/>
  <c r="AA136" i="7" s="1"/>
  <c r="Z136" i="7" s="1"/>
  <c r="V137" i="7"/>
  <c r="S138" i="7"/>
  <c r="AF186" i="7"/>
  <c r="AB186" i="7" s="1"/>
  <c r="AD137" i="7"/>
  <c r="AE137" i="7"/>
  <c r="E139" i="7"/>
  <c r="C140" i="7"/>
  <c r="A140" i="7"/>
  <c r="B140" i="7" s="1"/>
  <c r="K138" i="8" l="1"/>
  <c r="I139" i="8"/>
  <c r="O138" i="8"/>
  <c r="P137" i="8"/>
  <c r="AG137" i="7"/>
  <c r="AC137" i="7"/>
  <c r="AA137" i="7" s="1"/>
  <c r="Z137" i="7" s="1"/>
  <c r="V138" i="7"/>
  <c r="S139" i="7"/>
  <c r="AF187" i="7"/>
  <c r="AB187" i="7" s="1"/>
  <c r="AD138" i="7"/>
  <c r="AE138" i="7"/>
  <c r="E140" i="7"/>
  <c r="C141" i="7"/>
  <c r="A141" i="7"/>
  <c r="B141" i="7" s="1"/>
  <c r="I140" i="8" l="1"/>
  <c r="K139" i="8"/>
  <c r="O139" i="8"/>
  <c r="P138" i="8"/>
  <c r="AG138" i="7"/>
  <c r="AC138" i="7"/>
  <c r="AA138" i="7" s="1"/>
  <c r="Z138" i="7" s="1"/>
  <c r="V139" i="7"/>
  <c r="S140" i="7"/>
  <c r="AF188" i="7"/>
  <c r="AB188" i="7" s="1"/>
  <c r="AD139" i="7"/>
  <c r="AE139" i="7"/>
  <c r="E141" i="7"/>
  <c r="A142" i="7"/>
  <c r="B142" i="7" s="1"/>
  <c r="C142" i="7"/>
  <c r="K140" i="8" l="1"/>
  <c r="I141" i="8"/>
  <c r="O140" i="8"/>
  <c r="P139" i="8"/>
  <c r="AG139" i="7"/>
  <c r="AC139" i="7"/>
  <c r="AA139" i="7" s="1"/>
  <c r="Z139" i="7" s="1"/>
  <c r="V140" i="7"/>
  <c r="S141" i="7"/>
  <c r="AF189" i="7"/>
  <c r="AB189" i="7" s="1"/>
  <c r="AD140" i="7"/>
  <c r="AE140" i="7"/>
  <c r="E142" i="7"/>
  <c r="A143" i="7"/>
  <c r="B143" i="7" s="1"/>
  <c r="C143" i="7"/>
  <c r="K141" i="8" l="1"/>
  <c r="I142" i="8"/>
  <c r="O141" i="8"/>
  <c r="P140" i="8"/>
  <c r="AG140" i="7"/>
  <c r="AC140" i="7"/>
  <c r="AA140" i="7" s="1"/>
  <c r="Z140" i="7" s="1"/>
  <c r="V141" i="7"/>
  <c r="S142" i="7"/>
  <c r="AF190" i="7"/>
  <c r="AB190" i="7" s="1"/>
  <c r="AD141" i="7"/>
  <c r="AE141" i="7"/>
  <c r="E143" i="7"/>
  <c r="C144" i="7"/>
  <c r="A144" i="7"/>
  <c r="B144" i="7" s="1"/>
  <c r="K142" i="8" l="1"/>
  <c r="I143" i="8"/>
  <c r="O142" i="8"/>
  <c r="P141" i="8"/>
  <c r="AG141" i="7"/>
  <c r="AC141" i="7"/>
  <c r="AA141" i="7" s="1"/>
  <c r="Z141" i="7" s="1"/>
  <c r="V142" i="7"/>
  <c r="S143" i="7"/>
  <c r="AF191" i="7"/>
  <c r="AB191" i="7" s="1"/>
  <c r="AD142" i="7"/>
  <c r="AE142" i="7"/>
  <c r="E144" i="7"/>
  <c r="C145" i="7"/>
  <c r="A145" i="7"/>
  <c r="B145" i="7" s="1"/>
  <c r="I144" i="8" l="1"/>
  <c r="K143" i="8"/>
  <c r="P142" i="8"/>
  <c r="O143" i="8"/>
  <c r="AG142" i="7"/>
  <c r="AC142" i="7"/>
  <c r="AA142" i="7" s="1"/>
  <c r="Z142" i="7" s="1"/>
  <c r="V143" i="7"/>
  <c r="S144" i="7"/>
  <c r="AF192" i="7"/>
  <c r="AB192" i="7" s="1"/>
  <c r="AD143" i="7"/>
  <c r="AE143" i="7"/>
  <c r="E145" i="7"/>
  <c r="A146" i="7"/>
  <c r="B146" i="7" s="1"/>
  <c r="C146" i="7"/>
  <c r="K144" i="8" l="1"/>
  <c r="I145" i="8"/>
  <c r="P143" i="8"/>
  <c r="O144" i="8"/>
  <c r="AG143" i="7"/>
  <c r="AC143" i="7"/>
  <c r="AA143" i="7" s="1"/>
  <c r="Z143" i="7" s="1"/>
  <c r="V144" i="7"/>
  <c r="S145" i="7"/>
  <c r="AF193" i="7"/>
  <c r="AB193" i="7" s="1"/>
  <c r="AD144" i="7"/>
  <c r="AE144" i="7"/>
  <c r="E146" i="7"/>
  <c r="C147" i="7"/>
  <c r="A147" i="7"/>
  <c r="B147" i="7" s="1"/>
  <c r="K145" i="8" l="1"/>
  <c r="I146" i="8"/>
  <c r="O145" i="8"/>
  <c r="P144" i="8"/>
  <c r="AG144" i="7"/>
  <c r="AC144" i="7"/>
  <c r="AA144" i="7" s="1"/>
  <c r="Z144" i="7" s="1"/>
  <c r="V145" i="7"/>
  <c r="S146" i="7"/>
  <c r="AF194" i="7"/>
  <c r="AB194" i="7" s="1"/>
  <c r="AD145" i="7"/>
  <c r="AE145" i="7"/>
  <c r="E147" i="7"/>
  <c r="A148" i="7"/>
  <c r="B148" i="7" s="1"/>
  <c r="C148" i="7"/>
  <c r="K146" i="8" l="1"/>
  <c r="I147" i="8"/>
  <c r="P145" i="8"/>
  <c r="O146" i="8"/>
  <c r="AG145" i="7"/>
  <c r="AC145" i="7"/>
  <c r="AA145" i="7" s="1"/>
  <c r="Z145" i="7" s="1"/>
  <c r="V146" i="7"/>
  <c r="S147" i="7"/>
  <c r="AF195" i="7"/>
  <c r="AB195" i="7" s="1"/>
  <c r="AD146" i="7"/>
  <c r="AE146" i="7"/>
  <c r="E148" i="7"/>
  <c r="C149" i="7"/>
  <c r="A149" i="7"/>
  <c r="B149" i="7" s="1"/>
  <c r="K147" i="8" l="1"/>
  <c r="I148" i="8"/>
  <c r="P146" i="8"/>
  <c r="O147" i="8"/>
  <c r="AG146" i="7"/>
  <c r="AC146" i="7"/>
  <c r="AA146" i="7" s="1"/>
  <c r="Z146" i="7" s="1"/>
  <c r="V147" i="7"/>
  <c r="S148" i="7"/>
  <c r="AF196" i="7"/>
  <c r="AB196" i="7" s="1"/>
  <c r="AD147" i="7"/>
  <c r="AE147" i="7"/>
  <c r="E149" i="7"/>
  <c r="A150" i="7"/>
  <c r="B150" i="7" s="1"/>
  <c r="C150" i="7"/>
  <c r="I149" i="8" l="1"/>
  <c r="K148" i="8"/>
  <c r="P147" i="8"/>
  <c r="O148" i="8"/>
  <c r="AG147" i="7"/>
  <c r="AC147" i="7"/>
  <c r="AA147" i="7" s="1"/>
  <c r="Z147" i="7" s="1"/>
  <c r="V148" i="7"/>
  <c r="S149" i="7"/>
  <c r="AF197" i="7"/>
  <c r="AB197" i="7" s="1"/>
  <c r="AD148" i="7"/>
  <c r="AE148" i="7"/>
  <c r="E150" i="7"/>
  <c r="C151" i="7"/>
  <c r="A151" i="7"/>
  <c r="B151" i="7" s="1"/>
  <c r="K149" i="8" l="1"/>
  <c r="I150" i="8"/>
  <c r="O149" i="8"/>
  <c r="P148" i="8"/>
  <c r="AG148" i="7"/>
  <c r="AC148" i="7"/>
  <c r="AA148" i="7" s="1"/>
  <c r="Z148" i="7" s="1"/>
  <c r="V149" i="7"/>
  <c r="S150" i="7"/>
  <c r="AF198" i="7"/>
  <c r="AB198" i="7" s="1"/>
  <c r="AD149" i="7"/>
  <c r="AE149" i="7"/>
  <c r="E151" i="7"/>
  <c r="A152" i="7"/>
  <c r="B152" i="7" s="1"/>
  <c r="C152" i="7"/>
  <c r="K150" i="8" l="1"/>
  <c r="I151" i="8"/>
  <c r="O150" i="8"/>
  <c r="P149" i="8"/>
  <c r="AG149" i="7"/>
  <c r="AC149" i="7"/>
  <c r="AA149" i="7" s="1"/>
  <c r="Z149" i="7" s="1"/>
  <c r="V150" i="7"/>
  <c r="S151" i="7"/>
  <c r="AF199" i="7"/>
  <c r="AB199" i="7" s="1"/>
  <c r="AD150" i="7"/>
  <c r="AE150" i="7"/>
  <c r="E152" i="7"/>
  <c r="A153" i="7"/>
  <c r="B153" i="7" s="1"/>
  <c r="C153" i="7"/>
  <c r="K151" i="8" l="1"/>
  <c r="I152" i="8"/>
  <c r="O151" i="8"/>
  <c r="P150" i="8"/>
  <c r="AG150" i="7"/>
  <c r="AC150" i="7"/>
  <c r="AA150" i="7" s="1"/>
  <c r="Z150" i="7" s="1"/>
  <c r="V151" i="7"/>
  <c r="S152" i="7"/>
  <c r="AF200" i="7"/>
  <c r="AB200" i="7" s="1"/>
  <c r="AD151" i="7"/>
  <c r="AE151" i="7"/>
  <c r="E153" i="7"/>
  <c r="A154" i="7"/>
  <c r="B154" i="7" s="1"/>
  <c r="C154" i="7"/>
  <c r="I153" i="8" l="1"/>
  <c r="K152" i="8"/>
  <c r="P151" i="8"/>
  <c r="O152" i="8"/>
  <c r="AG151" i="7"/>
  <c r="AC151" i="7"/>
  <c r="AA151" i="7" s="1"/>
  <c r="Z151" i="7" s="1"/>
  <c r="V152" i="7"/>
  <c r="S153" i="7"/>
  <c r="AF201" i="7"/>
  <c r="AB201" i="7" s="1"/>
  <c r="AD152" i="7"/>
  <c r="AE152" i="7"/>
  <c r="E154" i="7"/>
  <c r="A155" i="7"/>
  <c r="B155" i="7" s="1"/>
  <c r="C155" i="7"/>
  <c r="K153" i="8" l="1"/>
  <c r="I154" i="8"/>
  <c r="P152" i="8"/>
  <c r="O153" i="8"/>
  <c r="AG152" i="7"/>
  <c r="AC152" i="7"/>
  <c r="AA152" i="7" s="1"/>
  <c r="Z152" i="7" s="1"/>
  <c r="V153" i="7"/>
  <c r="S154" i="7"/>
  <c r="AF202" i="7"/>
  <c r="AB202" i="7" s="1"/>
  <c r="AD153" i="7"/>
  <c r="AE153" i="7"/>
  <c r="E155" i="7"/>
  <c r="C156" i="7"/>
  <c r="A156" i="7"/>
  <c r="B156" i="7" s="1"/>
  <c r="K154" i="8" l="1"/>
  <c r="I155" i="8"/>
  <c r="O154" i="8"/>
  <c r="P153" i="8"/>
  <c r="AG153" i="7"/>
  <c r="AC153" i="7"/>
  <c r="AA153" i="7" s="1"/>
  <c r="Z153" i="7" s="1"/>
  <c r="V154" i="7"/>
  <c r="S155" i="7"/>
  <c r="AF203" i="7"/>
  <c r="AB203" i="7" s="1"/>
  <c r="AD154" i="7"/>
  <c r="AE154" i="7"/>
  <c r="E156" i="7"/>
  <c r="C157" i="7"/>
  <c r="A157" i="7"/>
  <c r="B157" i="7" s="1"/>
  <c r="K155" i="8" l="1"/>
  <c r="I156" i="8"/>
  <c r="O155" i="8"/>
  <c r="P154" i="8"/>
  <c r="AG154" i="7"/>
  <c r="AC154" i="7"/>
  <c r="AA154" i="7" s="1"/>
  <c r="Z154" i="7" s="1"/>
  <c r="V155" i="7"/>
  <c r="S156" i="7"/>
  <c r="AF204" i="7"/>
  <c r="AB204" i="7" s="1"/>
  <c r="AD155" i="7"/>
  <c r="AE155" i="7"/>
  <c r="E157" i="7"/>
  <c r="A158" i="7"/>
  <c r="B158" i="7" s="1"/>
  <c r="C158" i="7"/>
  <c r="I157" i="8" l="1"/>
  <c r="K156" i="8"/>
  <c r="O156" i="8"/>
  <c r="P155" i="8"/>
  <c r="AG155" i="7"/>
  <c r="AC155" i="7"/>
  <c r="AA155" i="7" s="1"/>
  <c r="Z155" i="7" s="1"/>
  <c r="V156" i="7"/>
  <c r="S157" i="7"/>
  <c r="AF205" i="7"/>
  <c r="AB205" i="7" s="1"/>
  <c r="AD156" i="7"/>
  <c r="AE156" i="7"/>
  <c r="E158" i="7"/>
  <c r="C159" i="7"/>
  <c r="A159" i="7"/>
  <c r="B159" i="7" s="1"/>
  <c r="K157" i="8" l="1"/>
  <c r="I158" i="8"/>
  <c r="P156" i="8"/>
  <c r="O157" i="8"/>
  <c r="AG156" i="7"/>
  <c r="AC156" i="7"/>
  <c r="AA156" i="7" s="1"/>
  <c r="Z156" i="7" s="1"/>
  <c r="V157" i="7"/>
  <c r="S158" i="7"/>
  <c r="AF206" i="7"/>
  <c r="AB206" i="7" s="1"/>
  <c r="AD157" i="7"/>
  <c r="AE157" i="7"/>
  <c r="E159" i="7"/>
  <c r="A160" i="7"/>
  <c r="B160" i="7" s="1"/>
  <c r="C160" i="7"/>
  <c r="K158" i="8" l="1"/>
  <c r="I159" i="8"/>
  <c r="O158" i="8"/>
  <c r="P157" i="8"/>
  <c r="AG157" i="7"/>
  <c r="AC157" i="7"/>
  <c r="AA157" i="7" s="1"/>
  <c r="Z157" i="7" s="1"/>
  <c r="V158" i="7"/>
  <c r="S159" i="7"/>
  <c r="AF207" i="7"/>
  <c r="AB207" i="7" s="1"/>
  <c r="AD158" i="7"/>
  <c r="AE158" i="7"/>
  <c r="E160" i="7"/>
  <c r="A161" i="7"/>
  <c r="B161" i="7" s="1"/>
  <c r="C161" i="7"/>
  <c r="K159" i="8" l="1"/>
  <c r="I160" i="8"/>
  <c r="P158" i="8"/>
  <c r="O159" i="8"/>
  <c r="AG158" i="7"/>
  <c r="AC158" i="7"/>
  <c r="AA158" i="7" s="1"/>
  <c r="Z158" i="7" s="1"/>
  <c r="V159" i="7"/>
  <c r="S160" i="7"/>
  <c r="AF208" i="7"/>
  <c r="AB208" i="7" s="1"/>
  <c r="AD159" i="7"/>
  <c r="AE159" i="7"/>
  <c r="E161" i="7"/>
  <c r="C162" i="7"/>
  <c r="A162" i="7"/>
  <c r="B162" i="7" s="1"/>
  <c r="I161" i="8" l="1"/>
  <c r="K160" i="8"/>
  <c r="O160" i="8"/>
  <c r="P159" i="8"/>
  <c r="AG159" i="7"/>
  <c r="AC159" i="7"/>
  <c r="AA159" i="7" s="1"/>
  <c r="Z159" i="7" s="1"/>
  <c r="V160" i="7"/>
  <c r="S161" i="7"/>
  <c r="AF209" i="7"/>
  <c r="AB209" i="7" s="1"/>
  <c r="AD160" i="7"/>
  <c r="AE160" i="7"/>
  <c r="E162" i="7"/>
  <c r="C163" i="7"/>
  <c r="A163" i="7"/>
  <c r="B163" i="7" s="1"/>
  <c r="K161" i="8" l="1"/>
  <c r="I162" i="8"/>
  <c r="O161" i="8"/>
  <c r="P160" i="8"/>
  <c r="AG160" i="7"/>
  <c r="AC160" i="7"/>
  <c r="AA160" i="7" s="1"/>
  <c r="Z160" i="7" s="1"/>
  <c r="V161" i="7"/>
  <c r="S162" i="7"/>
  <c r="AF210" i="7"/>
  <c r="AB210" i="7" s="1"/>
  <c r="AD161" i="7"/>
  <c r="AE161" i="7"/>
  <c r="E163" i="7"/>
  <c r="C164" i="7"/>
  <c r="A164" i="7"/>
  <c r="B164" i="7" s="1"/>
  <c r="K162" i="8" l="1"/>
  <c r="I163" i="8"/>
  <c r="O162" i="8"/>
  <c r="P161" i="8"/>
  <c r="AG161" i="7"/>
  <c r="AC161" i="7"/>
  <c r="AA161" i="7" s="1"/>
  <c r="Z161" i="7" s="1"/>
  <c r="V162" i="7"/>
  <c r="S163" i="7"/>
  <c r="AF211" i="7"/>
  <c r="AB211" i="7" s="1"/>
  <c r="AD162" i="7"/>
  <c r="AE162" i="7"/>
  <c r="E164" i="7"/>
  <c r="A165" i="7"/>
  <c r="B165" i="7" s="1"/>
  <c r="C165" i="7"/>
  <c r="K163" i="8" l="1"/>
  <c r="I164" i="8"/>
  <c r="P162" i="8"/>
  <c r="O163" i="8"/>
  <c r="AG162" i="7"/>
  <c r="AC162" i="7"/>
  <c r="AA162" i="7" s="1"/>
  <c r="Z162" i="7" s="1"/>
  <c r="V163" i="7"/>
  <c r="S164" i="7"/>
  <c r="AF212" i="7"/>
  <c r="AB212" i="7" s="1"/>
  <c r="AD163" i="7"/>
  <c r="AE163" i="7"/>
  <c r="E165" i="7"/>
  <c r="A166" i="7"/>
  <c r="B166" i="7" s="1"/>
  <c r="C166" i="7"/>
  <c r="I165" i="8" l="1"/>
  <c r="K164" i="8"/>
  <c r="P163" i="8"/>
  <c r="O164" i="8"/>
  <c r="AG163" i="7"/>
  <c r="AC163" i="7"/>
  <c r="AA163" i="7" s="1"/>
  <c r="Z163" i="7" s="1"/>
  <c r="V164" i="7"/>
  <c r="S165" i="7"/>
  <c r="AD164" i="7"/>
  <c r="AE164" i="7"/>
  <c r="E166" i="7"/>
  <c r="C167" i="7"/>
  <c r="A167" i="7"/>
  <c r="B167" i="7" s="1"/>
  <c r="K165" i="8" l="1"/>
  <c r="I166" i="8"/>
  <c r="O165" i="8"/>
  <c r="P164" i="8"/>
  <c r="AG164" i="7"/>
  <c r="AC164" i="7"/>
  <c r="AA164" i="7" s="1"/>
  <c r="Z164" i="7" s="1"/>
  <c r="V165" i="7"/>
  <c r="S166" i="7"/>
  <c r="AD165" i="7"/>
  <c r="AE165" i="7"/>
  <c r="E167" i="7"/>
  <c r="A168" i="7"/>
  <c r="B168" i="7" s="1"/>
  <c r="C168" i="7"/>
  <c r="I167" i="8" l="1"/>
  <c r="K166" i="8"/>
  <c r="O166" i="8"/>
  <c r="P165" i="8"/>
  <c r="AG165" i="7"/>
  <c r="AC165" i="7"/>
  <c r="AA165" i="7" s="1"/>
  <c r="Z165" i="7" s="1"/>
  <c r="V166" i="7"/>
  <c r="S167" i="7"/>
  <c r="AD166" i="7"/>
  <c r="AE166" i="7"/>
  <c r="E168" i="7"/>
  <c r="A169" i="7"/>
  <c r="B169" i="7" s="1"/>
  <c r="C169" i="7"/>
  <c r="K167" i="8" l="1"/>
  <c r="I168" i="8"/>
  <c r="P166" i="8"/>
  <c r="O167" i="8"/>
  <c r="AG166" i="7"/>
  <c r="AC166" i="7"/>
  <c r="AA166" i="7" s="1"/>
  <c r="Z166" i="7" s="1"/>
  <c r="V167" i="7"/>
  <c r="S168" i="7"/>
  <c r="V168" i="7" s="1"/>
  <c r="AD167" i="7"/>
  <c r="AE167" i="7"/>
  <c r="E169" i="7"/>
  <c r="A170" i="7"/>
  <c r="B170" i="7" s="1"/>
  <c r="C170" i="7"/>
  <c r="I169" i="8" l="1"/>
  <c r="K168" i="8"/>
  <c r="P167" i="8"/>
  <c r="O168" i="8"/>
  <c r="AG167" i="7"/>
  <c r="AC167" i="7"/>
  <c r="AA167" i="7" s="1"/>
  <c r="Z167" i="7" s="1"/>
  <c r="S169" i="7"/>
  <c r="V169" i="7" s="1"/>
  <c r="AD168" i="7"/>
  <c r="AE168" i="7"/>
  <c r="E170" i="7"/>
  <c r="C171" i="7"/>
  <c r="A171" i="7"/>
  <c r="B171" i="7" s="1"/>
  <c r="K169" i="8" l="1"/>
  <c r="I170" i="8"/>
  <c r="P168" i="8"/>
  <c r="O169" i="8"/>
  <c r="AG168" i="7"/>
  <c r="AC168" i="7"/>
  <c r="AA168" i="7" s="1"/>
  <c r="Z168" i="7" s="1"/>
  <c r="S170" i="7"/>
  <c r="V170" i="7" s="1"/>
  <c r="AD169" i="7"/>
  <c r="AE169" i="7"/>
  <c r="E171" i="7"/>
  <c r="A172" i="7"/>
  <c r="B172" i="7" s="1"/>
  <c r="C172" i="7"/>
  <c r="K170" i="8" l="1"/>
  <c r="I171" i="8"/>
  <c r="P169" i="8"/>
  <c r="O170" i="8"/>
  <c r="AG169" i="7"/>
  <c r="AC169" i="7"/>
  <c r="AA169" i="7" s="1"/>
  <c r="Z169" i="7" s="1"/>
  <c r="S171" i="7"/>
  <c r="V171" i="7" s="1"/>
  <c r="AD170" i="7"/>
  <c r="AE170" i="7"/>
  <c r="E172" i="7"/>
  <c r="C173" i="7"/>
  <c r="A173" i="7"/>
  <c r="B173" i="7" s="1"/>
  <c r="K171" i="8" l="1"/>
  <c r="I172" i="8"/>
  <c r="P170" i="8"/>
  <c r="O171" i="8"/>
  <c r="AG170" i="7"/>
  <c r="AC170" i="7"/>
  <c r="AA170" i="7" s="1"/>
  <c r="Z170" i="7" s="1"/>
  <c r="S172" i="7"/>
  <c r="V172" i="7" s="1"/>
  <c r="AD171" i="7"/>
  <c r="AE171" i="7"/>
  <c r="E173" i="7"/>
  <c r="C174" i="7"/>
  <c r="A174" i="7"/>
  <c r="B174" i="7" s="1"/>
  <c r="I173" i="8" l="1"/>
  <c r="K172" i="8"/>
  <c r="P171" i="8"/>
  <c r="O172" i="8"/>
  <c r="AG171" i="7"/>
  <c r="AC171" i="7"/>
  <c r="AA171" i="7" s="1"/>
  <c r="Z171" i="7" s="1"/>
  <c r="S173" i="7"/>
  <c r="V173" i="7" s="1"/>
  <c r="AD172" i="7"/>
  <c r="AE172" i="7"/>
  <c r="E174" i="7"/>
  <c r="A175" i="7"/>
  <c r="B175" i="7" s="1"/>
  <c r="C175" i="7"/>
  <c r="K173" i="8" l="1"/>
  <c r="I174" i="8"/>
  <c r="O173" i="8"/>
  <c r="P172" i="8"/>
  <c r="AG172" i="7"/>
  <c r="AC172" i="7"/>
  <c r="AA172" i="7" s="1"/>
  <c r="Z172" i="7" s="1"/>
  <c r="S174" i="7"/>
  <c r="V174" i="7" s="1"/>
  <c r="AD173" i="7"/>
  <c r="AE173" i="7"/>
  <c r="E175" i="7"/>
  <c r="A176" i="7"/>
  <c r="B176" i="7" s="1"/>
  <c r="C176" i="7"/>
  <c r="K174" i="8" l="1"/>
  <c r="I175" i="8"/>
  <c r="P173" i="8"/>
  <c r="O174" i="8"/>
  <c r="AG173" i="7"/>
  <c r="AC173" i="7"/>
  <c r="AA173" i="7" s="1"/>
  <c r="Z173" i="7" s="1"/>
  <c r="S175" i="7"/>
  <c r="V175" i="7" s="1"/>
  <c r="AD174" i="7"/>
  <c r="AE174" i="7"/>
  <c r="E176" i="7"/>
  <c r="A177" i="7"/>
  <c r="B177" i="7" s="1"/>
  <c r="C177" i="7"/>
  <c r="K175" i="8" l="1"/>
  <c r="I176" i="8"/>
  <c r="O175" i="8"/>
  <c r="P174" i="8"/>
  <c r="AG174" i="7"/>
  <c r="AC174" i="7"/>
  <c r="AA174" i="7" s="1"/>
  <c r="Z174" i="7" s="1"/>
  <c r="S176" i="7"/>
  <c r="V176" i="7" s="1"/>
  <c r="AD175" i="7"/>
  <c r="AE175" i="7"/>
  <c r="E177" i="7"/>
  <c r="C178" i="7"/>
  <c r="A178" i="7"/>
  <c r="B178" i="7" s="1"/>
  <c r="I177" i="8" l="1"/>
  <c r="K176" i="8"/>
  <c r="O176" i="8"/>
  <c r="P175" i="8"/>
  <c r="AG175" i="7"/>
  <c r="AC175" i="7"/>
  <c r="AA175" i="7" s="1"/>
  <c r="Z175" i="7" s="1"/>
  <c r="S177" i="7"/>
  <c r="V177" i="7" s="1"/>
  <c r="AD176" i="7"/>
  <c r="AE176" i="7"/>
  <c r="E178" i="7"/>
  <c r="A179" i="7"/>
  <c r="B179" i="7" s="1"/>
  <c r="C179" i="7"/>
  <c r="K177" i="8" l="1"/>
  <c r="I178" i="8"/>
  <c r="O177" i="8"/>
  <c r="P176" i="8"/>
  <c r="AG176" i="7"/>
  <c r="AC176" i="7"/>
  <c r="AA176" i="7" s="1"/>
  <c r="Z176" i="7" s="1"/>
  <c r="S178" i="7"/>
  <c r="V178" i="7" s="1"/>
  <c r="AD177" i="7"/>
  <c r="AE177" i="7"/>
  <c r="E179" i="7"/>
  <c r="A180" i="7"/>
  <c r="C180" i="7"/>
  <c r="K178" i="8" l="1"/>
  <c r="I179" i="8"/>
  <c r="P177" i="8"/>
  <c r="O178" i="8"/>
  <c r="AG177" i="7"/>
  <c r="AC177" i="7"/>
  <c r="AA177" i="7" s="1"/>
  <c r="Z177" i="7" s="1"/>
  <c r="S179" i="7"/>
  <c r="V179" i="7" s="1"/>
  <c r="AD178" i="7"/>
  <c r="AE178" i="7"/>
  <c r="E180" i="7"/>
  <c r="A181" i="7"/>
  <c r="B181" i="7" s="1"/>
  <c r="B180" i="7"/>
  <c r="C181" i="7" s="1"/>
  <c r="K179" i="8" l="1"/>
  <c r="I180" i="8"/>
  <c r="P178" i="8"/>
  <c r="O179" i="8"/>
  <c r="A182" i="7"/>
  <c r="B182" i="7" s="1"/>
  <c r="AG178" i="7"/>
  <c r="AC178" i="7"/>
  <c r="AA178" i="7" s="1"/>
  <c r="Z178" i="7" s="1"/>
  <c r="S180" i="7"/>
  <c r="V180" i="7" s="1"/>
  <c r="AD179" i="7"/>
  <c r="AE179" i="7"/>
  <c r="E181" i="7"/>
  <c r="C182" i="7"/>
  <c r="A183" i="7"/>
  <c r="B183" i="7" s="1"/>
  <c r="I181" i="8" l="1"/>
  <c r="K180" i="8"/>
  <c r="O180" i="8"/>
  <c r="P179" i="8"/>
  <c r="AG179" i="7"/>
  <c r="AC179" i="7"/>
  <c r="AA179" i="7" s="1"/>
  <c r="Z179" i="7" s="1"/>
  <c r="S181" i="7"/>
  <c r="V181" i="7" s="1"/>
  <c r="AD180" i="7"/>
  <c r="AE180" i="7"/>
  <c r="E182" i="7"/>
  <c r="C183" i="7"/>
  <c r="A184" i="7"/>
  <c r="B184" i="7" s="1"/>
  <c r="K181" i="8" l="1"/>
  <c r="I182" i="8"/>
  <c r="P180" i="8"/>
  <c r="O181" i="8"/>
  <c r="AG180" i="7"/>
  <c r="AC180" i="7"/>
  <c r="AA180" i="7" s="1"/>
  <c r="Z180" i="7" s="1"/>
  <c r="S182" i="7"/>
  <c r="V182" i="7" s="1"/>
  <c r="AD181" i="7"/>
  <c r="AE181" i="7"/>
  <c r="E183" i="7"/>
  <c r="C184" i="7"/>
  <c r="C185" i="7" s="1"/>
  <c r="A185" i="7"/>
  <c r="B185" i="7" s="1"/>
  <c r="K182" i="8" l="1"/>
  <c r="I183" i="8"/>
  <c r="O182" i="8"/>
  <c r="P181" i="8"/>
  <c r="AG181" i="7"/>
  <c r="AC181" i="7"/>
  <c r="AA181" i="7" s="1"/>
  <c r="Z181" i="7" s="1"/>
  <c r="S183" i="7"/>
  <c r="V183" i="7" s="1"/>
  <c r="AD182" i="7"/>
  <c r="AE182" i="7"/>
  <c r="E184" i="7"/>
  <c r="E185" i="7" s="1"/>
  <c r="A186" i="7"/>
  <c r="B186" i="7" s="1"/>
  <c r="C186" i="7"/>
  <c r="K183" i="8" l="1"/>
  <c r="I184" i="8"/>
  <c r="O183" i="8"/>
  <c r="P182" i="8"/>
  <c r="AG182" i="7"/>
  <c r="AC182" i="7"/>
  <c r="AA182" i="7" s="1"/>
  <c r="Z182" i="7" s="1"/>
  <c r="S184" i="7"/>
  <c r="V184" i="7" s="1"/>
  <c r="AD183" i="7"/>
  <c r="AE183" i="7"/>
  <c r="E186" i="7"/>
  <c r="C187" i="7"/>
  <c r="A187" i="7"/>
  <c r="B187" i="7" s="1"/>
  <c r="I185" i="8" l="1"/>
  <c r="K184" i="8"/>
  <c r="O184" i="8"/>
  <c r="P183" i="8"/>
  <c r="AG183" i="7"/>
  <c r="AC183" i="7"/>
  <c r="AA183" i="7" s="1"/>
  <c r="Z183" i="7" s="1"/>
  <c r="S185" i="7"/>
  <c r="V185" i="7" s="1"/>
  <c r="AD184" i="7"/>
  <c r="AE184" i="7"/>
  <c r="E187" i="7"/>
  <c r="C188" i="7"/>
  <c r="A188" i="7"/>
  <c r="B188" i="7" s="1"/>
  <c r="K185" i="8" l="1"/>
  <c r="I186" i="8"/>
  <c r="P184" i="8"/>
  <c r="O185" i="8"/>
  <c r="AG184" i="7"/>
  <c r="AC184" i="7"/>
  <c r="AA184" i="7" s="1"/>
  <c r="Z184" i="7" s="1"/>
  <c r="S186" i="7"/>
  <c r="V186" i="7" s="1"/>
  <c r="AD185" i="7"/>
  <c r="AE185" i="7"/>
  <c r="E188" i="7"/>
  <c r="A189" i="7"/>
  <c r="B189" i="7" s="1"/>
  <c r="C189" i="7"/>
  <c r="K186" i="8" l="1"/>
  <c r="I187" i="8"/>
  <c r="O186" i="8"/>
  <c r="P185" i="8"/>
  <c r="AG185" i="7"/>
  <c r="AC185" i="7"/>
  <c r="AA185" i="7" s="1"/>
  <c r="Z185" i="7" s="1"/>
  <c r="S187" i="7"/>
  <c r="V187" i="7" s="1"/>
  <c r="AD186" i="7"/>
  <c r="AE186" i="7"/>
  <c r="E189" i="7"/>
  <c r="C190" i="7"/>
  <c r="A190" i="7"/>
  <c r="B190" i="7" s="1"/>
  <c r="K187" i="8" l="1"/>
  <c r="I188" i="8"/>
  <c r="O187" i="8"/>
  <c r="P186" i="8"/>
  <c r="AG186" i="7"/>
  <c r="AC186" i="7"/>
  <c r="AA186" i="7" s="1"/>
  <c r="Z186" i="7" s="1"/>
  <c r="S188" i="7"/>
  <c r="V188" i="7" s="1"/>
  <c r="AD187" i="7"/>
  <c r="AE187" i="7"/>
  <c r="E190" i="7"/>
  <c r="C191" i="7"/>
  <c r="A191" i="7"/>
  <c r="B191" i="7" s="1"/>
  <c r="I189" i="8" l="1"/>
  <c r="K188" i="8"/>
  <c r="O188" i="8"/>
  <c r="P187" i="8"/>
  <c r="AG187" i="7"/>
  <c r="AC187" i="7"/>
  <c r="AA187" i="7" s="1"/>
  <c r="Z187" i="7" s="1"/>
  <c r="S189" i="7"/>
  <c r="V189" i="7" s="1"/>
  <c r="AD188" i="7"/>
  <c r="AE188" i="7"/>
  <c r="E191" i="7"/>
  <c r="C192" i="7"/>
  <c r="A192" i="7"/>
  <c r="B192" i="7" s="1"/>
  <c r="I190" i="8" l="1"/>
  <c r="K189" i="8"/>
  <c r="O189" i="8"/>
  <c r="P188" i="8"/>
  <c r="AG188" i="7"/>
  <c r="AC188" i="7"/>
  <c r="AA188" i="7" s="1"/>
  <c r="Z188" i="7" s="1"/>
  <c r="S190" i="7"/>
  <c r="V190" i="7" s="1"/>
  <c r="AD189" i="7"/>
  <c r="AE189" i="7"/>
  <c r="E192" i="7"/>
  <c r="A193" i="7"/>
  <c r="B193" i="7" s="1"/>
  <c r="C193" i="7"/>
  <c r="K190" i="8" l="1"/>
  <c r="I191" i="8"/>
  <c r="O190" i="8"/>
  <c r="P189" i="8"/>
  <c r="AG189" i="7"/>
  <c r="AC189" i="7"/>
  <c r="AA189" i="7" s="1"/>
  <c r="Z189" i="7" s="1"/>
  <c r="S191" i="7"/>
  <c r="V191" i="7" s="1"/>
  <c r="AD190" i="7"/>
  <c r="AE190" i="7"/>
  <c r="E193" i="7"/>
  <c r="A194" i="7"/>
  <c r="B194" i="7" s="1"/>
  <c r="C194" i="7"/>
  <c r="K191" i="8" l="1"/>
  <c r="I192" i="8"/>
  <c r="P190" i="8"/>
  <c r="O191" i="8"/>
  <c r="AG190" i="7"/>
  <c r="AC190" i="7"/>
  <c r="AA190" i="7" s="1"/>
  <c r="Z190" i="7" s="1"/>
  <c r="S192" i="7"/>
  <c r="V192" i="7" s="1"/>
  <c r="AD191" i="7"/>
  <c r="AE191" i="7"/>
  <c r="E194" i="7"/>
  <c r="C195" i="7"/>
  <c r="A195" i="7"/>
  <c r="B195" i="7" s="1"/>
  <c r="I193" i="8" l="1"/>
  <c r="K192" i="8"/>
  <c r="P191" i="8"/>
  <c r="O192" i="8"/>
  <c r="AG191" i="7"/>
  <c r="AC191" i="7"/>
  <c r="AA191" i="7" s="1"/>
  <c r="Z191" i="7" s="1"/>
  <c r="S193" i="7"/>
  <c r="V193" i="7" s="1"/>
  <c r="AD192" i="7"/>
  <c r="AE192" i="7"/>
  <c r="E195" i="7"/>
  <c r="C196" i="7"/>
  <c r="A196" i="7"/>
  <c r="B196" i="7" s="1"/>
  <c r="K193" i="8" l="1"/>
  <c r="I194" i="8"/>
  <c r="O193" i="8"/>
  <c r="P192" i="8"/>
  <c r="AG192" i="7"/>
  <c r="AC192" i="7"/>
  <c r="AA192" i="7" s="1"/>
  <c r="Z192" i="7" s="1"/>
  <c r="S194" i="7"/>
  <c r="V194" i="7" s="1"/>
  <c r="AD193" i="7"/>
  <c r="AE193" i="7"/>
  <c r="E196" i="7"/>
  <c r="A197" i="7"/>
  <c r="B197" i="7" s="1"/>
  <c r="C197" i="7"/>
  <c r="K194" i="8" l="1"/>
  <c r="I195" i="8"/>
  <c r="O194" i="8"/>
  <c r="P193" i="8"/>
  <c r="AG193" i="7"/>
  <c r="AC193" i="7"/>
  <c r="AA193" i="7" s="1"/>
  <c r="Z193" i="7" s="1"/>
  <c r="S195" i="7"/>
  <c r="V195" i="7" s="1"/>
  <c r="AD194" i="7"/>
  <c r="AE194" i="7"/>
  <c r="E197" i="7"/>
  <c r="C198" i="7"/>
  <c r="A198" i="7"/>
  <c r="B198" i="7" s="1"/>
  <c r="K195" i="8" l="1"/>
  <c r="I196" i="8"/>
  <c r="O195" i="8"/>
  <c r="P194" i="8"/>
  <c r="AG194" i="7"/>
  <c r="AC194" i="7"/>
  <c r="AA194" i="7" s="1"/>
  <c r="Z194" i="7" s="1"/>
  <c r="S196" i="7"/>
  <c r="V196" i="7" s="1"/>
  <c r="AD195" i="7"/>
  <c r="AE195" i="7"/>
  <c r="E198" i="7"/>
  <c r="A199" i="7"/>
  <c r="B199" i="7" s="1"/>
  <c r="C199" i="7"/>
  <c r="I197" i="8" l="1"/>
  <c r="K196" i="8"/>
  <c r="O196" i="8"/>
  <c r="P195" i="8"/>
  <c r="AG195" i="7"/>
  <c r="AC195" i="7"/>
  <c r="AA195" i="7" s="1"/>
  <c r="Z195" i="7" s="1"/>
  <c r="S197" i="7"/>
  <c r="V197" i="7" s="1"/>
  <c r="AD196" i="7"/>
  <c r="AE196" i="7"/>
  <c r="E199" i="7"/>
  <c r="A200" i="7"/>
  <c r="B200" i="7" s="1"/>
  <c r="C200" i="7"/>
  <c r="K197" i="8" l="1"/>
  <c r="I198" i="8"/>
  <c r="O197" i="8"/>
  <c r="P196" i="8"/>
  <c r="AG196" i="7"/>
  <c r="AC196" i="7"/>
  <c r="AA196" i="7" s="1"/>
  <c r="Z196" i="7" s="1"/>
  <c r="S198" i="7"/>
  <c r="V198" i="7" s="1"/>
  <c r="AD197" i="7"/>
  <c r="AE197" i="7"/>
  <c r="E200" i="7"/>
  <c r="C201" i="7"/>
  <c r="A201" i="7"/>
  <c r="B201" i="7" s="1"/>
  <c r="K198" i="8" l="1"/>
  <c r="I199" i="8"/>
  <c r="O198" i="8"/>
  <c r="P197" i="8"/>
  <c r="AG197" i="7"/>
  <c r="AC197" i="7"/>
  <c r="AA197" i="7" s="1"/>
  <c r="Z197" i="7" s="1"/>
  <c r="S199" i="7"/>
  <c r="V199" i="7" s="1"/>
  <c r="AD198" i="7"/>
  <c r="AE198" i="7"/>
  <c r="E201" i="7"/>
  <c r="A202" i="7"/>
  <c r="B202" i="7" s="1"/>
  <c r="C202" i="7"/>
  <c r="K199" i="8" l="1"/>
  <c r="I200" i="8"/>
  <c r="O199" i="8"/>
  <c r="P198" i="8"/>
  <c r="AG198" i="7"/>
  <c r="AC198" i="7"/>
  <c r="AA198" i="7" s="1"/>
  <c r="Z198" i="7" s="1"/>
  <c r="S200" i="7"/>
  <c r="V200" i="7" s="1"/>
  <c r="AD199" i="7"/>
  <c r="AE199" i="7"/>
  <c r="E202" i="7"/>
  <c r="C203" i="7"/>
  <c r="A203" i="7"/>
  <c r="B203" i="7" s="1"/>
  <c r="I201" i="8" l="1"/>
  <c r="K200" i="8"/>
  <c r="O200" i="8"/>
  <c r="P199" i="8"/>
  <c r="AG199" i="7"/>
  <c r="AC199" i="7"/>
  <c r="AA199" i="7" s="1"/>
  <c r="Z199" i="7" s="1"/>
  <c r="S201" i="7"/>
  <c r="V201" i="7" s="1"/>
  <c r="AD200" i="7"/>
  <c r="AE200" i="7"/>
  <c r="E203" i="7"/>
  <c r="C204" i="7"/>
  <c r="A204" i="7"/>
  <c r="B204" i="7" s="1"/>
  <c r="K201" i="8" l="1"/>
  <c r="I202" i="8"/>
  <c r="P200" i="8"/>
  <c r="O201" i="8"/>
  <c r="AG200" i="7"/>
  <c r="AC200" i="7"/>
  <c r="AA200" i="7" s="1"/>
  <c r="Z200" i="7" s="1"/>
  <c r="S202" i="7"/>
  <c r="V202" i="7" s="1"/>
  <c r="AD201" i="7"/>
  <c r="AE201" i="7"/>
  <c r="E204" i="7"/>
  <c r="A205" i="7"/>
  <c r="B205" i="7" s="1"/>
  <c r="C205" i="7"/>
  <c r="K202" i="8" l="1"/>
  <c r="I203" i="8"/>
  <c r="O202" i="8"/>
  <c r="P201" i="8"/>
  <c r="AG201" i="7"/>
  <c r="AC201" i="7"/>
  <c r="AA201" i="7" s="1"/>
  <c r="Z201" i="7" s="1"/>
  <c r="S203" i="7"/>
  <c r="V203" i="7" s="1"/>
  <c r="AD202" i="7"/>
  <c r="AE202" i="7"/>
  <c r="E205" i="7"/>
  <c r="A206" i="7"/>
  <c r="B206" i="7" s="1"/>
  <c r="C206" i="7"/>
  <c r="K203" i="8" l="1"/>
  <c r="I204" i="8"/>
  <c r="O203" i="8"/>
  <c r="P202" i="8"/>
  <c r="AG202" i="7"/>
  <c r="AC202" i="7"/>
  <c r="AA202" i="7" s="1"/>
  <c r="Z202" i="7" s="1"/>
  <c r="S204" i="7"/>
  <c r="V204" i="7" s="1"/>
  <c r="AD203" i="7"/>
  <c r="AE203" i="7"/>
  <c r="E206" i="7"/>
  <c r="C207" i="7"/>
  <c r="A207" i="7"/>
  <c r="B207" i="7" s="1"/>
  <c r="I205" i="8" l="1"/>
  <c r="K204" i="8"/>
  <c r="O204" i="8"/>
  <c r="P203" i="8"/>
  <c r="AG203" i="7"/>
  <c r="AC203" i="7"/>
  <c r="AA203" i="7" s="1"/>
  <c r="Z203" i="7" s="1"/>
  <c r="S205" i="7"/>
  <c r="V205" i="7" s="1"/>
  <c r="AD204" i="7"/>
  <c r="AE204" i="7"/>
  <c r="E207" i="7"/>
  <c r="A208" i="7"/>
  <c r="B208" i="7" s="1"/>
  <c r="C208" i="7"/>
  <c r="K205" i="8" l="1"/>
  <c r="I206" i="8"/>
  <c r="O205" i="8"/>
  <c r="P204" i="8"/>
  <c r="AG204" i="7"/>
  <c r="AC204" i="7"/>
  <c r="AA204" i="7" s="1"/>
  <c r="Z204" i="7" s="1"/>
  <c r="S206" i="7"/>
  <c r="V206" i="7" s="1"/>
  <c r="AD205" i="7"/>
  <c r="AE205" i="7"/>
  <c r="E208" i="7"/>
  <c r="A209" i="7"/>
  <c r="B209" i="7" s="1"/>
  <c r="C209" i="7"/>
  <c r="K206" i="8" l="1"/>
  <c r="I207" i="8"/>
  <c r="O206" i="8"/>
  <c r="P205" i="8"/>
  <c r="AG205" i="7"/>
  <c r="AC205" i="7"/>
  <c r="AA205" i="7" s="1"/>
  <c r="Z205" i="7" s="1"/>
  <c r="S207" i="7"/>
  <c r="V207" i="7" s="1"/>
  <c r="AD206" i="7"/>
  <c r="AE206" i="7"/>
  <c r="E209" i="7"/>
  <c r="C210" i="7"/>
  <c r="A210" i="7"/>
  <c r="B210" i="7" s="1"/>
  <c r="K207" i="8" l="1"/>
  <c r="I208" i="8"/>
  <c r="O207" i="8"/>
  <c r="P206" i="8"/>
  <c r="AG206" i="7"/>
  <c r="AC206" i="7"/>
  <c r="AA206" i="7" s="1"/>
  <c r="Z206" i="7" s="1"/>
  <c r="S208" i="7"/>
  <c r="V208" i="7" s="1"/>
  <c r="AD207" i="7"/>
  <c r="AE207" i="7"/>
  <c r="E210" i="7"/>
  <c r="A211" i="7"/>
  <c r="B211" i="7" s="1"/>
  <c r="C211" i="7"/>
  <c r="I209" i="8" l="1"/>
  <c r="K208" i="8"/>
  <c r="P207" i="8"/>
  <c r="O208" i="8"/>
  <c r="AG207" i="7"/>
  <c r="AC207" i="7"/>
  <c r="AA207" i="7" s="1"/>
  <c r="Z207" i="7" s="1"/>
  <c r="S209" i="7"/>
  <c r="V209" i="7" s="1"/>
  <c r="AD208" i="7"/>
  <c r="AE208" i="7"/>
  <c r="E211" i="7"/>
  <c r="A212" i="7"/>
  <c r="C212" i="7"/>
  <c r="K209" i="8" l="1"/>
  <c r="I210" i="8"/>
  <c r="P208" i="8"/>
  <c r="O209" i="8"/>
  <c r="AG208" i="7"/>
  <c r="AC208" i="7"/>
  <c r="AA208" i="7" s="1"/>
  <c r="Z208" i="7" s="1"/>
  <c r="S210" i="7"/>
  <c r="V210" i="7" s="1"/>
  <c r="AD209" i="7"/>
  <c r="AE209" i="7"/>
  <c r="E212" i="7"/>
  <c r="D8" i="7" s="1"/>
  <c r="B212" i="7"/>
  <c r="D7" i="7"/>
  <c r="D3" i="7"/>
  <c r="B8" i="7"/>
  <c r="I211" i="8" l="1"/>
  <c r="K210" i="8"/>
  <c r="O210" i="8"/>
  <c r="P209" i="8"/>
  <c r="AG209" i="7"/>
  <c r="AC209" i="7"/>
  <c r="AA209" i="7" s="1"/>
  <c r="Z209" i="7" s="1"/>
  <c r="S211" i="7"/>
  <c r="V211" i="7" s="1"/>
  <c r="AD210" i="7"/>
  <c r="AE210" i="7"/>
  <c r="D13" i="7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B9" i="7" s="1"/>
  <c r="D2" i="7" s="1"/>
  <c r="T13" i="7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K211" i="8" l="1"/>
  <c r="I212" i="8"/>
  <c r="O211" i="8"/>
  <c r="P210" i="8"/>
  <c r="AG210" i="7"/>
  <c r="AC210" i="7"/>
  <c r="AA210" i="7" s="1"/>
  <c r="Z210" i="7" s="1"/>
  <c r="S212" i="7"/>
  <c r="V212" i="7" s="1"/>
  <c r="AD211" i="7"/>
  <c r="AE211" i="7"/>
  <c r="I213" i="8" l="1"/>
  <c r="K212" i="8"/>
  <c r="O212" i="8"/>
  <c r="P211" i="8"/>
  <c r="AG211" i="7"/>
  <c r="AC211" i="7"/>
  <c r="AA211" i="7" s="1"/>
  <c r="Z211" i="7" s="1"/>
  <c r="AD212" i="7"/>
  <c r="AE212" i="7"/>
  <c r="I214" i="8" l="1"/>
  <c r="K213" i="8"/>
  <c r="P212" i="8"/>
  <c r="O213" i="8"/>
  <c r="AG212" i="7"/>
  <c r="AC212" i="7"/>
  <c r="AA212" i="7" s="1"/>
  <c r="Z212" i="7" s="1"/>
  <c r="K214" i="8" l="1"/>
  <c r="I215" i="8"/>
  <c r="P213" i="8"/>
  <c r="O214" i="8"/>
  <c r="K215" i="8" l="1"/>
  <c r="I216" i="8"/>
  <c r="P214" i="8"/>
  <c r="O215" i="8"/>
  <c r="I217" i="8" l="1"/>
  <c r="K216" i="8"/>
  <c r="O216" i="8"/>
  <c r="P215" i="8"/>
  <c r="K217" i="8" l="1"/>
  <c r="I218" i="8"/>
  <c r="P216" i="8"/>
  <c r="O217" i="8"/>
  <c r="K218" i="8" l="1"/>
  <c r="I219" i="8"/>
  <c r="O218" i="8"/>
  <c r="P217" i="8"/>
  <c r="K219" i="8" l="1"/>
  <c r="I220" i="8"/>
  <c r="O219" i="8"/>
  <c r="P218" i="8"/>
  <c r="I221" i="8" l="1"/>
  <c r="K220" i="8"/>
  <c r="O220" i="8"/>
  <c r="P219" i="8"/>
  <c r="K221" i="8" l="1"/>
  <c r="I222" i="8"/>
  <c r="O221" i="8"/>
  <c r="P220" i="8"/>
  <c r="K222" i="8" l="1"/>
  <c r="I223" i="8"/>
  <c r="O222" i="8"/>
  <c r="P221" i="8"/>
  <c r="K223" i="8" l="1"/>
  <c r="I224" i="8"/>
  <c r="O223" i="8"/>
  <c r="P222" i="8"/>
  <c r="I225" i="8" l="1"/>
  <c r="K224" i="8"/>
  <c r="O224" i="8"/>
  <c r="P223" i="8"/>
  <c r="K225" i="8" l="1"/>
  <c r="I226" i="8"/>
  <c r="O225" i="8"/>
  <c r="P224" i="8"/>
  <c r="I227" i="8" l="1"/>
  <c r="K226" i="8"/>
  <c r="O226" i="8"/>
  <c r="P225" i="8"/>
  <c r="I228" i="8" l="1"/>
  <c r="K227" i="8"/>
  <c r="P226" i="8"/>
  <c r="O227" i="8"/>
  <c r="I229" i="8" l="1"/>
  <c r="K228" i="8"/>
  <c r="P227" i="8"/>
  <c r="O228" i="8"/>
  <c r="I230" i="8" l="1"/>
  <c r="K229" i="8"/>
  <c r="P228" i="8"/>
  <c r="O229" i="8"/>
  <c r="K230" i="8" l="1"/>
  <c r="I231" i="8"/>
  <c r="O230" i="8"/>
  <c r="P229" i="8"/>
  <c r="K231" i="8" l="1"/>
  <c r="I232" i="8"/>
  <c r="P230" i="8"/>
  <c r="O231" i="8"/>
  <c r="I233" i="8" l="1"/>
  <c r="K232" i="8"/>
  <c r="O232" i="8"/>
  <c r="P231" i="8"/>
  <c r="K233" i="8" l="1"/>
  <c r="I234" i="8"/>
  <c r="O233" i="8"/>
  <c r="P232" i="8"/>
  <c r="K234" i="8" l="1"/>
  <c r="I235" i="8"/>
  <c r="O234" i="8"/>
  <c r="P233" i="8"/>
  <c r="K235" i="8" l="1"/>
  <c r="I236" i="8"/>
  <c r="O235" i="8"/>
  <c r="P234" i="8"/>
  <c r="I237" i="8" l="1"/>
  <c r="K236" i="8"/>
  <c r="P235" i="8"/>
  <c r="O236" i="8"/>
  <c r="K237" i="8" l="1"/>
  <c r="I238" i="8"/>
  <c r="O237" i="8"/>
  <c r="P236" i="8"/>
  <c r="K238" i="8" l="1"/>
  <c r="I239" i="8"/>
  <c r="O238" i="8"/>
  <c r="P237" i="8"/>
  <c r="K239" i="8" l="1"/>
  <c r="I240" i="8"/>
  <c r="O239" i="8"/>
  <c r="P238" i="8"/>
  <c r="I241" i="8" l="1"/>
  <c r="K240" i="8"/>
  <c r="O240" i="8"/>
  <c r="P239" i="8"/>
  <c r="K241" i="8" l="1"/>
  <c r="I242" i="8"/>
  <c r="P240" i="8"/>
  <c r="O241" i="8"/>
  <c r="I243" i="8" l="1"/>
  <c r="K242" i="8"/>
  <c r="P241" i="8"/>
  <c r="O242" i="8"/>
  <c r="K243" i="8" l="1"/>
  <c r="I244" i="8"/>
  <c r="P242" i="8"/>
  <c r="O243" i="8"/>
  <c r="I245" i="8" l="1"/>
  <c r="K244" i="8"/>
  <c r="P243" i="8"/>
  <c r="O244" i="8"/>
  <c r="I246" i="8" l="1"/>
  <c r="K245" i="8"/>
  <c r="P244" i="8"/>
  <c r="O245" i="8"/>
  <c r="I247" i="8" l="1"/>
  <c r="K246" i="8"/>
  <c r="P245" i="8"/>
  <c r="O246" i="8"/>
  <c r="I248" i="8" l="1"/>
  <c r="K247" i="8"/>
  <c r="O247" i="8"/>
  <c r="P246" i="8"/>
  <c r="I249" i="8" l="1"/>
  <c r="K248" i="8"/>
  <c r="O248" i="8"/>
  <c r="P247" i="8"/>
  <c r="K249" i="8" l="1"/>
  <c r="I250" i="8"/>
  <c r="O249" i="8"/>
  <c r="P248" i="8"/>
  <c r="K250" i="8" l="1"/>
  <c r="I251" i="8"/>
  <c r="O250" i="8"/>
  <c r="P249" i="8"/>
  <c r="K251" i="8" l="1"/>
  <c r="I252" i="8"/>
  <c r="O251" i="8"/>
  <c r="P250" i="8"/>
  <c r="I253" i="8" l="1"/>
  <c r="K252" i="8"/>
  <c r="O252" i="8"/>
  <c r="P251" i="8"/>
  <c r="I254" i="8" l="1"/>
  <c r="K253" i="8"/>
  <c r="P252" i="8"/>
  <c r="O253" i="8"/>
  <c r="K254" i="8" l="1"/>
  <c r="I255" i="8"/>
  <c r="P253" i="8"/>
  <c r="O254" i="8"/>
  <c r="K255" i="8" l="1"/>
  <c r="I256" i="8"/>
  <c r="P254" i="8"/>
  <c r="O255" i="8"/>
  <c r="I257" i="8" l="1"/>
  <c r="K256" i="8"/>
  <c r="O256" i="8"/>
  <c r="P255" i="8"/>
  <c r="K257" i="8" l="1"/>
  <c r="I258" i="8"/>
  <c r="O257" i="8"/>
  <c r="P256" i="8"/>
  <c r="K258" i="8" l="1"/>
  <c r="I259" i="8"/>
  <c r="O258" i="8"/>
  <c r="P257" i="8"/>
  <c r="K259" i="8" l="1"/>
  <c r="I260" i="8"/>
  <c r="O259" i="8"/>
  <c r="P258" i="8"/>
  <c r="I261" i="8" l="1"/>
  <c r="K260" i="8"/>
  <c r="O260" i="8"/>
  <c r="P259" i="8"/>
  <c r="I262" i="8" l="1"/>
  <c r="K261" i="8"/>
  <c r="P260" i="8"/>
  <c r="O261" i="8"/>
  <c r="K262" i="8" l="1"/>
  <c r="I263" i="8"/>
  <c r="P261" i="8"/>
  <c r="O262" i="8"/>
  <c r="K263" i="8" l="1"/>
  <c r="I264" i="8"/>
  <c r="P262" i="8"/>
  <c r="O263" i="8"/>
  <c r="I265" i="8" l="1"/>
  <c r="K264" i="8"/>
  <c r="P263" i="8"/>
  <c r="O264" i="8"/>
  <c r="K265" i="8" l="1"/>
  <c r="I266" i="8"/>
  <c r="O265" i="8"/>
  <c r="P264" i="8"/>
  <c r="K266" i="8" l="1"/>
  <c r="I267" i="8"/>
  <c r="O266" i="8"/>
  <c r="P265" i="8"/>
  <c r="I268" i="8" l="1"/>
  <c r="K267" i="8"/>
  <c r="O267" i="8"/>
  <c r="P266" i="8"/>
  <c r="I269" i="8" l="1"/>
  <c r="K268" i="8"/>
  <c r="O268" i="8"/>
  <c r="P267" i="8"/>
  <c r="K269" i="8" l="1"/>
  <c r="I270" i="8"/>
  <c r="O269" i="8"/>
  <c r="P268" i="8"/>
  <c r="K270" i="8" l="1"/>
  <c r="I271" i="8"/>
  <c r="P269" i="8"/>
  <c r="O270" i="8"/>
  <c r="I272" i="8" l="1"/>
  <c r="K271" i="8"/>
  <c r="P270" i="8"/>
  <c r="O271" i="8"/>
  <c r="I273" i="8" l="1"/>
  <c r="K272" i="8"/>
  <c r="O272" i="8"/>
  <c r="P271" i="8"/>
  <c r="K273" i="8" l="1"/>
  <c r="I274" i="8"/>
  <c r="P272" i="8"/>
  <c r="O273" i="8"/>
  <c r="I275" i="8" l="1"/>
  <c r="K274" i="8"/>
  <c r="P273" i="8"/>
  <c r="O274" i="8"/>
  <c r="K275" i="8" l="1"/>
  <c r="I276" i="8"/>
  <c r="O275" i="8"/>
  <c r="P274" i="8"/>
  <c r="I277" i="8" l="1"/>
  <c r="K276" i="8"/>
  <c r="O276" i="8"/>
  <c r="P275" i="8"/>
  <c r="K277" i="8" l="1"/>
  <c r="I278" i="8"/>
  <c r="P276" i="8"/>
  <c r="O277" i="8"/>
  <c r="I279" i="8" l="1"/>
  <c r="K278" i="8"/>
  <c r="O278" i="8"/>
  <c r="P277" i="8"/>
  <c r="K279" i="8" l="1"/>
  <c r="I280" i="8"/>
  <c r="O279" i="8"/>
  <c r="P278" i="8"/>
  <c r="I281" i="8" l="1"/>
  <c r="K280" i="8"/>
  <c r="P279" i="8"/>
  <c r="O280" i="8"/>
  <c r="K281" i="8" l="1"/>
  <c r="I282" i="8"/>
  <c r="P280" i="8"/>
  <c r="O281" i="8"/>
  <c r="K282" i="8" l="1"/>
  <c r="I283" i="8"/>
  <c r="O282" i="8"/>
  <c r="P281" i="8"/>
  <c r="K283" i="8" l="1"/>
  <c r="I284" i="8"/>
  <c r="O283" i="8"/>
  <c r="P282" i="8"/>
  <c r="I285" i="8" l="1"/>
  <c r="K284" i="8"/>
  <c r="O284" i="8"/>
  <c r="P283" i="8"/>
  <c r="K285" i="8" l="1"/>
  <c r="I286" i="8"/>
  <c r="P284" i="8"/>
  <c r="O285" i="8"/>
  <c r="K286" i="8" l="1"/>
  <c r="I287" i="8"/>
  <c r="O286" i="8"/>
  <c r="P285" i="8"/>
  <c r="K287" i="8" l="1"/>
  <c r="I288" i="8"/>
  <c r="O287" i="8"/>
  <c r="P286" i="8"/>
  <c r="I289" i="8" l="1"/>
  <c r="K288" i="8"/>
  <c r="P287" i="8"/>
  <c r="O288" i="8"/>
  <c r="K289" i="8" l="1"/>
  <c r="I290" i="8"/>
  <c r="O289" i="8"/>
  <c r="P288" i="8"/>
  <c r="I291" i="8" l="1"/>
  <c r="K290" i="8"/>
  <c r="O290" i="8"/>
  <c r="P289" i="8"/>
  <c r="K291" i="8" l="1"/>
  <c r="I292" i="8"/>
  <c r="O291" i="8"/>
  <c r="P290" i="8"/>
  <c r="I293" i="8" l="1"/>
  <c r="K292" i="8"/>
  <c r="O292" i="8"/>
  <c r="P291" i="8"/>
  <c r="I294" i="8" l="1"/>
  <c r="K293" i="8"/>
  <c r="O293" i="8"/>
  <c r="P292" i="8"/>
  <c r="K294" i="8" l="1"/>
  <c r="I295" i="8"/>
  <c r="O294" i="8"/>
  <c r="P293" i="8"/>
  <c r="K295" i="8" l="1"/>
  <c r="I296" i="8"/>
  <c r="O295" i="8"/>
  <c r="P294" i="8"/>
  <c r="I297" i="8" l="1"/>
  <c r="K296" i="8"/>
  <c r="O296" i="8"/>
  <c r="P295" i="8"/>
  <c r="K297" i="8" l="1"/>
  <c r="I298" i="8"/>
  <c r="P296" i="8"/>
  <c r="O297" i="8"/>
  <c r="I299" i="8" l="1"/>
  <c r="K298" i="8"/>
  <c r="P297" i="8"/>
  <c r="O298" i="8"/>
  <c r="K299" i="8" l="1"/>
  <c r="I300" i="8"/>
  <c r="O299" i="8"/>
  <c r="P298" i="8"/>
  <c r="K300" i="8" l="1"/>
  <c r="I301" i="8"/>
  <c r="O300" i="8"/>
  <c r="P299" i="8"/>
  <c r="I302" i="8" l="1"/>
  <c r="K301" i="8"/>
  <c r="O301" i="8"/>
  <c r="P300" i="8"/>
  <c r="K302" i="8" l="1"/>
  <c r="I303" i="8"/>
  <c r="O302" i="8"/>
  <c r="P301" i="8"/>
  <c r="K303" i="8" l="1"/>
  <c r="I304" i="8"/>
  <c r="O303" i="8"/>
  <c r="P302" i="8"/>
  <c r="I305" i="8" l="1"/>
  <c r="K304" i="8"/>
  <c r="O304" i="8"/>
  <c r="P303" i="8"/>
  <c r="I306" i="8" l="1"/>
  <c r="K305" i="8"/>
  <c r="O305" i="8"/>
  <c r="P304" i="8"/>
  <c r="K306" i="8" l="1"/>
  <c r="I307" i="8"/>
  <c r="P305" i="8"/>
  <c r="O306" i="8"/>
  <c r="I308" i="8" l="1"/>
  <c r="K307" i="8"/>
  <c r="P306" i="8"/>
  <c r="O307" i="8"/>
  <c r="I309" i="8" l="1"/>
  <c r="K308" i="8"/>
  <c r="P307" i="8"/>
  <c r="O308" i="8"/>
  <c r="I310" i="8" l="1"/>
  <c r="K309" i="8"/>
  <c r="P308" i="8"/>
  <c r="O309" i="8"/>
  <c r="I311" i="8" l="1"/>
  <c r="K310" i="8"/>
  <c r="O310" i="8"/>
  <c r="P309" i="8"/>
  <c r="I312" i="8" l="1"/>
  <c r="K311" i="8"/>
  <c r="O311" i="8"/>
  <c r="P310" i="8"/>
  <c r="K312" i="8" l="1"/>
  <c r="I313" i="8"/>
  <c r="O312" i="8"/>
  <c r="P311" i="8"/>
  <c r="K313" i="8" l="1"/>
  <c r="I314" i="8"/>
  <c r="P312" i="8"/>
  <c r="O313" i="8"/>
  <c r="K314" i="8" l="1"/>
  <c r="I315" i="8"/>
  <c r="O314" i="8"/>
  <c r="P313" i="8"/>
  <c r="K315" i="8" l="1"/>
  <c r="I316" i="8"/>
  <c r="O315" i="8"/>
  <c r="P314" i="8"/>
  <c r="K316" i="8" l="1"/>
  <c r="I317" i="8"/>
  <c r="P315" i="8"/>
  <c r="O316" i="8"/>
  <c r="I318" i="8" l="1"/>
  <c r="K317" i="8"/>
  <c r="O317" i="8"/>
  <c r="P316" i="8"/>
  <c r="K318" i="8" l="1"/>
  <c r="I319" i="8"/>
  <c r="P317" i="8"/>
  <c r="O318" i="8"/>
  <c r="I320" i="8" l="1"/>
  <c r="K319" i="8"/>
  <c r="P318" i="8"/>
  <c r="O319" i="8"/>
  <c r="K320" i="8" l="1"/>
  <c r="I321" i="8"/>
  <c r="O320" i="8"/>
  <c r="P319" i="8"/>
  <c r="I322" i="8" l="1"/>
  <c r="K321" i="8"/>
  <c r="P320" i="8"/>
  <c r="O321" i="8"/>
  <c r="I323" i="8" l="1"/>
  <c r="K322" i="8"/>
  <c r="O322" i="8"/>
  <c r="P321" i="8"/>
  <c r="K323" i="8" l="1"/>
  <c r="I324" i="8"/>
  <c r="O323" i="8"/>
  <c r="P322" i="8"/>
  <c r="K324" i="8" l="1"/>
  <c r="I325" i="8"/>
  <c r="O324" i="8"/>
  <c r="P323" i="8"/>
  <c r="K325" i="8" l="1"/>
  <c r="I326" i="8"/>
  <c r="P324" i="8"/>
  <c r="O325" i="8"/>
  <c r="I327" i="8" l="1"/>
  <c r="K326" i="8"/>
  <c r="O326" i="8"/>
  <c r="P325" i="8"/>
  <c r="K327" i="8" l="1"/>
  <c r="I328" i="8"/>
  <c r="P326" i="8"/>
  <c r="O327" i="8"/>
  <c r="I329" i="8" l="1"/>
  <c r="K328" i="8"/>
  <c r="P327" i="8"/>
  <c r="O328" i="8"/>
  <c r="I330" i="8" l="1"/>
  <c r="K329" i="8"/>
  <c r="O329" i="8"/>
  <c r="P328" i="8"/>
  <c r="K330" i="8" l="1"/>
  <c r="I331" i="8"/>
  <c r="P329" i="8"/>
  <c r="O330" i="8"/>
  <c r="K331" i="8" l="1"/>
  <c r="I332" i="8"/>
  <c r="O331" i="8"/>
  <c r="P330" i="8"/>
  <c r="K332" i="8" l="1"/>
  <c r="I333" i="8"/>
  <c r="P331" i="8"/>
  <c r="O332" i="8"/>
  <c r="K333" i="8" l="1"/>
  <c r="I334" i="8"/>
  <c r="P332" i="8"/>
  <c r="O333" i="8"/>
  <c r="K334" i="8" l="1"/>
  <c r="I335" i="8"/>
  <c r="P333" i="8"/>
  <c r="O334" i="8"/>
  <c r="K335" i="8" l="1"/>
  <c r="I336" i="8"/>
  <c r="O335" i="8"/>
  <c r="P334" i="8"/>
  <c r="K336" i="8" l="1"/>
  <c r="I337" i="8"/>
  <c r="P335" i="8"/>
  <c r="O336" i="8"/>
  <c r="I338" i="8" l="1"/>
  <c r="K337" i="8"/>
  <c r="O337" i="8"/>
  <c r="P336" i="8"/>
  <c r="I339" i="8" l="1"/>
  <c r="K338" i="8"/>
  <c r="P337" i="8"/>
  <c r="O338" i="8"/>
  <c r="I340" i="8" l="1"/>
  <c r="K339" i="8"/>
  <c r="P338" i="8"/>
  <c r="O339" i="8"/>
  <c r="K340" i="8" l="1"/>
  <c r="I341" i="8"/>
  <c r="P339" i="8"/>
  <c r="O340" i="8"/>
  <c r="I342" i="8" l="1"/>
  <c r="K341" i="8"/>
  <c r="O341" i="8"/>
  <c r="P340" i="8"/>
  <c r="I343" i="8" l="1"/>
  <c r="K342" i="8"/>
  <c r="P341" i="8"/>
  <c r="O342" i="8"/>
  <c r="K343" i="8" l="1"/>
  <c r="I344" i="8"/>
  <c r="P342" i="8"/>
  <c r="O343" i="8"/>
  <c r="K344" i="8" l="1"/>
  <c r="I345" i="8"/>
  <c r="P343" i="8"/>
  <c r="O344" i="8"/>
  <c r="I346" i="8" l="1"/>
  <c r="K345" i="8"/>
  <c r="O345" i="8"/>
  <c r="P344" i="8"/>
  <c r="I347" i="8" l="1"/>
  <c r="K346" i="8"/>
  <c r="O346" i="8"/>
  <c r="P345" i="8"/>
  <c r="K347" i="8" l="1"/>
  <c r="I348" i="8"/>
  <c r="O347" i="8"/>
  <c r="P346" i="8"/>
  <c r="K348" i="8" l="1"/>
  <c r="I349" i="8"/>
  <c r="P347" i="8"/>
  <c r="O348" i="8"/>
  <c r="K349" i="8" l="1"/>
  <c r="I350" i="8"/>
  <c r="P348" i="8"/>
  <c r="O349" i="8"/>
  <c r="K350" i="8" l="1"/>
  <c r="I351" i="8"/>
  <c r="P349" i="8"/>
  <c r="O350" i="8"/>
  <c r="I352" i="8" l="1"/>
  <c r="K351" i="8"/>
  <c r="P350" i="8"/>
  <c r="O351" i="8"/>
  <c r="K352" i="8" l="1"/>
  <c r="I353" i="8"/>
  <c r="P351" i="8"/>
  <c r="O352" i="8"/>
  <c r="I354" i="8" l="1"/>
  <c r="K353" i="8"/>
  <c r="P352" i="8"/>
  <c r="O353" i="8"/>
  <c r="I355" i="8" l="1"/>
  <c r="K354" i="8"/>
  <c r="P353" i="8"/>
  <c r="O354" i="8"/>
  <c r="K355" i="8" l="1"/>
  <c r="I356" i="8"/>
  <c r="O355" i="8"/>
  <c r="P354" i="8"/>
  <c r="K356" i="8" l="1"/>
  <c r="I357" i="8"/>
  <c r="O356" i="8"/>
  <c r="P355" i="8"/>
  <c r="K357" i="8" l="1"/>
  <c r="I358" i="8"/>
  <c r="P356" i="8"/>
  <c r="O357" i="8"/>
  <c r="I359" i="8" l="1"/>
  <c r="K358" i="8"/>
  <c r="O358" i="8"/>
  <c r="P357" i="8"/>
  <c r="K359" i="8" l="1"/>
  <c r="I360" i="8"/>
  <c r="O359" i="8"/>
  <c r="P358" i="8"/>
  <c r="K360" i="8" l="1"/>
  <c r="I361" i="8"/>
  <c r="O360" i="8"/>
  <c r="P359" i="8"/>
  <c r="K361" i="8" l="1"/>
  <c r="I362" i="8"/>
  <c r="O361" i="8"/>
  <c r="P360" i="8"/>
  <c r="K362" i="8" l="1"/>
  <c r="I363" i="8"/>
  <c r="O362" i="8"/>
  <c r="P361" i="8"/>
  <c r="K363" i="8" l="1"/>
  <c r="I364" i="8"/>
  <c r="O363" i="8"/>
  <c r="P362" i="8"/>
  <c r="K364" i="8" l="1"/>
  <c r="I365" i="8"/>
  <c r="O364" i="8"/>
  <c r="P363" i="8"/>
  <c r="K365" i="8" l="1"/>
  <c r="I366" i="8"/>
  <c r="O365" i="8"/>
  <c r="P364" i="8"/>
  <c r="K366" i="8" l="1"/>
  <c r="I367" i="8"/>
  <c r="O366" i="8"/>
  <c r="P365" i="8"/>
  <c r="K367" i="8" l="1"/>
  <c r="I368" i="8"/>
  <c r="O367" i="8"/>
  <c r="P366" i="8"/>
  <c r="K368" i="8" l="1"/>
  <c r="I369" i="8"/>
  <c r="O368" i="8"/>
  <c r="P367" i="8"/>
  <c r="I370" i="8" l="1"/>
  <c r="K369" i="8"/>
  <c r="O369" i="8"/>
  <c r="P368" i="8"/>
  <c r="K370" i="8" l="1"/>
  <c r="I371" i="8"/>
  <c r="O370" i="8"/>
  <c r="P369" i="8"/>
  <c r="K371" i="8" l="1"/>
  <c r="I372" i="8"/>
  <c r="O371" i="8"/>
  <c r="P370" i="8"/>
  <c r="K372" i="8" l="1"/>
  <c r="I373" i="8"/>
  <c r="O372" i="8"/>
  <c r="P371" i="8"/>
  <c r="I374" i="8" l="1"/>
  <c r="K373" i="8"/>
  <c r="P372" i="8"/>
  <c r="O373" i="8"/>
  <c r="I375" i="8" l="1"/>
  <c r="K374" i="8"/>
  <c r="O374" i="8"/>
  <c r="P373" i="8"/>
  <c r="I376" i="8" l="1"/>
  <c r="K375" i="8"/>
  <c r="O375" i="8"/>
  <c r="P374" i="8"/>
  <c r="K376" i="8" l="1"/>
  <c r="I377" i="8"/>
  <c r="O376" i="8"/>
  <c r="P375" i="8"/>
  <c r="K377" i="8" l="1"/>
  <c r="I378" i="8"/>
  <c r="P376" i="8"/>
  <c r="O377" i="8"/>
  <c r="I379" i="8" l="1"/>
  <c r="K378" i="8"/>
  <c r="P377" i="8"/>
  <c r="O378" i="8"/>
  <c r="K379" i="8" l="1"/>
  <c r="I380" i="8"/>
  <c r="P378" i="8"/>
  <c r="O379" i="8"/>
  <c r="K380" i="8" l="1"/>
  <c r="I381" i="8"/>
  <c r="O380" i="8"/>
  <c r="P379" i="8"/>
  <c r="I382" i="8" l="1"/>
  <c r="K381" i="8"/>
  <c r="O381" i="8"/>
  <c r="P380" i="8"/>
  <c r="I383" i="8" l="1"/>
  <c r="K382" i="8"/>
  <c r="O382" i="8"/>
  <c r="P381" i="8"/>
  <c r="K383" i="8" l="1"/>
  <c r="I384" i="8"/>
  <c r="O383" i="8"/>
  <c r="P382" i="8"/>
  <c r="I385" i="8" l="1"/>
  <c r="K384" i="8"/>
  <c r="O384" i="8"/>
  <c r="P383" i="8"/>
  <c r="I386" i="8" l="1"/>
  <c r="K385" i="8"/>
  <c r="P384" i="8"/>
  <c r="O385" i="8"/>
  <c r="K386" i="8" l="1"/>
  <c r="I387" i="8"/>
  <c r="O386" i="8"/>
  <c r="P385" i="8"/>
  <c r="I388" i="8" l="1"/>
  <c r="K387" i="8"/>
  <c r="P386" i="8"/>
  <c r="O387" i="8"/>
  <c r="I389" i="8" l="1"/>
  <c r="K388" i="8"/>
  <c r="O388" i="8"/>
  <c r="P387" i="8"/>
  <c r="I390" i="8" l="1"/>
  <c r="K389" i="8"/>
  <c r="P388" i="8"/>
  <c r="O389" i="8"/>
  <c r="I391" i="8" l="1"/>
  <c r="K390" i="8"/>
  <c r="O390" i="8"/>
  <c r="P389" i="8"/>
  <c r="K391" i="8" l="1"/>
  <c r="I392" i="8"/>
  <c r="O391" i="8"/>
  <c r="P390" i="8"/>
  <c r="K392" i="8" l="1"/>
  <c r="I393" i="8"/>
  <c r="O392" i="8"/>
  <c r="P391" i="8"/>
  <c r="I394" i="8" l="1"/>
  <c r="K393" i="8"/>
  <c r="O393" i="8"/>
  <c r="P392" i="8"/>
  <c r="K394" i="8" l="1"/>
  <c r="I395" i="8"/>
  <c r="P393" i="8"/>
  <c r="O394" i="8"/>
  <c r="K395" i="8" l="1"/>
  <c r="I396" i="8"/>
  <c r="P394" i="8"/>
  <c r="O395" i="8"/>
  <c r="I397" i="8" l="1"/>
  <c r="K396" i="8"/>
  <c r="O396" i="8"/>
  <c r="P395" i="8"/>
  <c r="I398" i="8" l="1"/>
  <c r="K397" i="8"/>
  <c r="O397" i="8"/>
  <c r="P396" i="8"/>
  <c r="K398" i="8" l="1"/>
  <c r="I399" i="8"/>
  <c r="O398" i="8"/>
  <c r="P397" i="8"/>
  <c r="K399" i="8" l="1"/>
  <c r="I400" i="8"/>
  <c r="P398" i="8"/>
  <c r="O399" i="8"/>
  <c r="I401" i="8" l="1"/>
  <c r="K400" i="8"/>
  <c r="P399" i="8"/>
  <c r="O400" i="8"/>
  <c r="K401" i="8" l="1"/>
  <c r="I402" i="8"/>
  <c r="O401" i="8"/>
  <c r="P400" i="8"/>
  <c r="K402" i="8" l="1"/>
  <c r="I403" i="8"/>
  <c r="P401" i="8"/>
  <c r="O402" i="8"/>
  <c r="I404" i="8" l="1"/>
  <c r="K403" i="8"/>
  <c r="P402" i="8"/>
  <c r="O403" i="8"/>
  <c r="I405" i="8" l="1"/>
  <c r="K404" i="8"/>
  <c r="O404" i="8"/>
  <c r="P403" i="8"/>
  <c r="K405" i="8" l="1"/>
  <c r="I406" i="8"/>
  <c r="P404" i="8"/>
  <c r="O405" i="8"/>
  <c r="K406" i="8" l="1"/>
  <c r="I407" i="8"/>
  <c r="O406" i="8"/>
  <c r="P405" i="8"/>
  <c r="I408" i="8" l="1"/>
  <c r="K407" i="8"/>
  <c r="O407" i="8"/>
  <c r="P406" i="8"/>
  <c r="K408" i="8" l="1"/>
  <c r="I409" i="8"/>
  <c r="O408" i="8"/>
  <c r="P407" i="8"/>
  <c r="K409" i="8" l="1"/>
  <c r="I410" i="8"/>
  <c r="O409" i="8"/>
  <c r="P408" i="8"/>
  <c r="I411" i="8" l="1"/>
  <c r="K410" i="8"/>
  <c r="O410" i="8"/>
  <c r="P409" i="8"/>
  <c r="I412" i="8" l="1"/>
  <c r="K411" i="8"/>
  <c r="O411" i="8"/>
  <c r="P410" i="8"/>
  <c r="K412" i="8" l="1"/>
  <c r="I413" i="8"/>
  <c r="O412" i="8"/>
  <c r="P411" i="8"/>
  <c r="I414" i="8" l="1"/>
  <c r="K413" i="8"/>
  <c r="O413" i="8"/>
  <c r="P412" i="8"/>
  <c r="I415" i="8" l="1"/>
  <c r="K414" i="8"/>
  <c r="O414" i="8"/>
  <c r="P413" i="8"/>
  <c r="K415" i="8" l="1"/>
  <c r="I416" i="8"/>
  <c r="O415" i="8"/>
  <c r="P414" i="8"/>
  <c r="K416" i="8" l="1"/>
  <c r="I417" i="8"/>
  <c r="O416" i="8"/>
  <c r="P415" i="8"/>
  <c r="K417" i="8" l="1"/>
  <c r="I418" i="8"/>
  <c r="O417" i="8"/>
  <c r="P416" i="8"/>
  <c r="K418" i="8" l="1"/>
  <c r="I419" i="8"/>
  <c r="O418" i="8"/>
  <c r="P417" i="8"/>
  <c r="K419" i="8" l="1"/>
  <c r="I420" i="8"/>
  <c r="O419" i="8"/>
  <c r="P418" i="8"/>
  <c r="K420" i="8" l="1"/>
  <c r="I421" i="8"/>
  <c r="O420" i="8"/>
  <c r="P419" i="8"/>
  <c r="I422" i="8" l="1"/>
  <c r="K421" i="8"/>
  <c r="P420" i="8"/>
  <c r="O421" i="8"/>
  <c r="I423" i="8" l="1"/>
  <c r="K422" i="8"/>
  <c r="O422" i="8"/>
  <c r="P421" i="8"/>
  <c r="K423" i="8" l="1"/>
  <c r="I424" i="8"/>
  <c r="O423" i="8"/>
  <c r="P422" i="8"/>
  <c r="K424" i="8" l="1"/>
  <c r="I425" i="8"/>
  <c r="O424" i="8"/>
  <c r="P423" i="8"/>
  <c r="I426" i="8" l="1"/>
  <c r="K425" i="8"/>
  <c r="P424" i="8"/>
  <c r="O425" i="8"/>
  <c r="K426" i="8" l="1"/>
  <c r="I427" i="8"/>
  <c r="O426" i="8"/>
  <c r="P425" i="8"/>
  <c r="K427" i="8" l="1"/>
  <c r="I428" i="8"/>
  <c r="O427" i="8"/>
  <c r="P426" i="8"/>
  <c r="K428" i="8" l="1"/>
  <c r="I429" i="8"/>
  <c r="O428" i="8"/>
  <c r="P427" i="8"/>
  <c r="I430" i="8" l="1"/>
  <c r="K429" i="8"/>
  <c r="P428" i="8"/>
  <c r="O429" i="8"/>
  <c r="K430" i="8" l="1"/>
  <c r="I431" i="8"/>
  <c r="P429" i="8"/>
  <c r="O430" i="8"/>
  <c r="K431" i="8" l="1"/>
  <c r="I432" i="8"/>
  <c r="P430" i="8"/>
  <c r="O431" i="8"/>
  <c r="K432" i="8" l="1"/>
  <c r="I433" i="8"/>
  <c r="O432" i="8"/>
  <c r="P431" i="8"/>
  <c r="K433" i="8" l="1"/>
  <c r="I434" i="8"/>
  <c r="O433" i="8"/>
  <c r="P432" i="8"/>
  <c r="K434" i="8" l="1"/>
  <c r="I435" i="8"/>
  <c r="O434" i="8"/>
  <c r="P433" i="8"/>
  <c r="I436" i="8" l="1"/>
  <c r="K435" i="8"/>
  <c r="O435" i="8"/>
  <c r="P434" i="8"/>
  <c r="K436" i="8" l="1"/>
  <c r="I437" i="8"/>
  <c r="O436" i="8"/>
  <c r="P435" i="8"/>
  <c r="K437" i="8" l="1"/>
  <c r="I438" i="8"/>
  <c r="P436" i="8"/>
  <c r="O437" i="8"/>
  <c r="I439" i="8" l="1"/>
  <c r="K438" i="8"/>
  <c r="O438" i="8"/>
  <c r="P437" i="8"/>
  <c r="K439" i="8" l="1"/>
  <c r="I440" i="8"/>
  <c r="P438" i="8"/>
  <c r="O439" i="8"/>
  <c r="K440" i="8" l="1"/>
  <c r="I441" i="8"/>
  <c r="P439" i="8"/>
  <c r="O440" i="8"/>
  <c r="K441" i="8" l="1"/>
  <c r="I442" i="8"/>
  <c r="O441" i="8"/>
  <c r="P440" i="8"/>
  <c r="K442" i="8" l="1"/>
  <c r="I443" i="8"/>
  <c r="P441" i="8"/>
  <c r="O442" i="8"/>
  <c r="K443" i="8" l="1"/>
  <c r="I444" i="8"/>
  <c r="O443" i="8"/>
  <c r="P442" i="8"/>
  <c r="K444" i="8" l="1"/>
  <c r="I445" i="8"/>
  <c r="O444" i="8"/>
  <c r="P443" i="8"/>
  <c r="I446" i="8" l="1"/>
  <c r="K445" i="8"/>
  <c r="P444" i="8"/>
  <c r="O445" i="8"/>
  <c r="K446" i="8" l="1"/>
  <c r="I447" i="8"/>
  <c r="O446" i="8"/>
  <c r="P445" i="8"/>
  <c r="K447" i="8" l="1"/>
  <c r="I448" i="8"/>
  <c r="O447" i="8"/>
  <c r="P446" i="8"/>
  <c r="K448" i="8" l="1"/>
  <c r="I449" i="8"/>
  <c r="O448" i="8"/>
  <c r="P447" i="8"/>
  <c r="I450" i="8" l="1"/>
  <c r="K449" i="8"/>
  <c r="O449" i="8"/>
  <c r="P448" i="8"/>
  <c r="K450" i="8" l="1"/>
  <c r="I451" i="8"/>
  <c r="O450" i="8"/>
  <c r="P449" i="8"/>
  <c r="I452" i="8" l="1"/>
  <c r="K451" i="8"/>
  <c r="O451" i="8"/>
  <c r="P450" i="8"/>
  <c r="I453" i="8" l="1"/>
  <c r="K452" i="8"/>
  <c r="O452" i="8"/>
  <c r="P451" i="8"/>
  <c r="I454" i="8" l="1"/>
  <c r="K453" i="8"/>
  <c r="P452" i="8"/>
  <c r="O453" i="8"/>
  <c r="I455" i="8" l="1"/>
  <c r="K454" i="8"/>
  <c r="O454" i="8"/>
  <c r="P453" i="8"/>
  <c r="K455" i="8" l="1"/>
  <c r="I456" i="8"/>
  <c r="O455" i="8"/>
  <c r="P454" i="8"/>
  <c r="K456" i="8" l="1"/>
  <c r="I457" i="8"/>
  <c r="O456" i="8"/>
  <c r="P455" i="8"/>
  <c r="K457" i="8" l="1"/>
  <c r="I458" i="8"/>
  <c r="P456" i="8"/>
  <c r="O457" i="8"/>
  <c r="I459" i="8" l="1"/>
  <c r="K458" i="8"/>
  <c r="O458" i="8"/>
  <c r="P457" i="8"/>
  <c r="I460" i="8" l="1"/>
  <c r="K459" i="8"/>
  <c r="O459" i="8"/>
  <c r="P458" i="8"/>
  <c r="I461" i="8" l="1"/>
  <c r="K460" i="8"/>
  <c r="P459" i="8"/>
  <c r="O460" i="8"/>
  <c r="K461" i="8" l="1"/>
  <c r="I462" i="8"/>
  <c r="O461" i="8"/>
  <c r="P460" i="8"/>
  <c r="I463" i="8" l="1"/>
  <c r="K462" i="8"/>
  <c r="O462" i="8"/>
  <c r="P461" i="8"/>
  <c r="I464" i="8" l="1"/>
  <c r="K463" i="8"/>
  <c r="O463" i="8"/>
  <c r="P462" i="8"/>
  <c r="K464" i="8" l="1"/>
  <c r="I465" i="8"/>
  <c r="O464" i="8"/>
  <c r="P463" i="8"/>
  <c r="K465" i="8" l="1"/>
  <c r="I466" i="8"/>
  <c r="O465" i="8"/>
  <c r="P464" i="8"/>
  <c r="K466" i="8" l="1"/>
  <c r="I467" i="8"/>
  <c r="O466" i="8"/>
  <c r="P465" i="8"/>
  <c r="K467" i="8" l="1"/>
  <c r="I468" i="8"/>
  <c r="O467" i="8"/>
  <c r="P466" i="8"/>
  <c r="K468" i="8" l="1"/>
  <c r="I469" i="8"/>
  <c r="O468" i="8"/>
  <c r="P467" i="8"/>
  <c r="K469" i="8" l="1"/>
  <c r="I470" i="8"/>
  <c r="P468" i="8"/>
  <c r="O469" i="8"/>
  <c r="K470" i="8" l="1"/>
  <c r="I471" i="8"/>
  <c r="P469" i="8"/>
  <c r="O470" i="8"/>
  <c r="K471" i="8" l="1"/>
  <c r="I472" i="8"/>
  <c r="O471" i="8"/>
  <c r="P470" i="8"/>
  <c r="I473" i="8" l="1"/>
  <c r="K472" i="8"/>
  <c r="O472" i="8"/>
  <c r="P471" i="8"/>
  <c r="K473" i="8" l="1"/>
  <c r="I474" i="8"/>
  <c r="P472" i="8"/>
  <c r="O473" i="8"/>
  <c r="I475" i="8" l="1"/>
  <c r="K474" i="8"/>
  <c r="O474" i="8"/>
  <c r="P473" i="8"/>
  <c r="K475" i="8" l="1"/>
  <c r="I476" i="8"/>
  <c r="P474" i="8"/>
  <c r="O475" i="8"/>
  <c r="I477" i="8" l="1"/>
  <c r="K476" i="8"/>
  <c r="O476" i="8"/>
  <c r="P475" i="8"/>
  <c r="K477" i="8" l="1"/>
  <c r="I478" i="8"/>
  <c r="O477" i="8"/>
  <c r="P476" i="8"/>
  <c r="I479" i="8" l="1"/>
  <c r="K478" i="8"/>
  <c r="O478" i="8"/>
  <c r="P477" i="8"/>
  <c r="K479" i="8" l="1"/>
  <c r="I480" i="8"/>
  <c r="O479" i="8"/>
  <c r="P478" i="8"/>
  <c r="K480" i="8" l="1"/>
  <c r="I481" i="8"/>
  <c r="O480" i="8"/>
  <c r="P479" i="8"/>
  <c r="K481" i="8" l="1"/>
  <c r="I482" i="8"/>
  <c r="O481" i="8"/>
  <c r="P480" i="8"/>
  <c r="I483" i="8" l="1"/>
  <c r="K482" i="8"/>
  <c r="P481" i="8"/>
  <c r="O482" i="8"/>
  <c r="K483" i="8" l="1"/>
  <c r="I484" i="8"/>
  <c r="P482" i="8"/>
  <c r="O483" i="8"/>
  <c r="I485" i="8" l="1"/>
  <c r="K484" i="8"/>
  <c r="O484" i="8"/>
  <c r="P483" i="8"/>
  <c r="K485" i="8" l="1"/>
  <c r="I486" i="8"/>
  <c r="P484" i="8"/>
  <c r="O485" i="8"/>
  <c r="K486" i="8" l="1"/>
  <c r="I487" i="8"/>
  <c r="O486" i="8"/>
  <c r="P485" i="8"/>
  <c r="K487" i="8" l="1"/>
  <c r="I488" i="8"/>
  <c r="O487" i="8"/>
  <c r="P486" i="8"/>
  <c r="K488" i="8" l="1"/>
  <c r="I489" i="8"/>
  <c r="O488" i="8"/>
  <c r="P487" i="8"/>
  <c r="K489" i="8" l="1"/>
  <c r="I490" i="8"/>
  <c r="O489" i="8"/>
  <c r="P488" i="8"/>
  <c r="K490" i="8" l="1"/>
  <c r="I491" i="8"/>
  <c r="P489" i="8"/>
  <c r="O490" i="8"/>
  <c r="I492" i="8" l="1"/>
  <c r="K491" i="8"/>
  <c r="P490" i="8"/>
  <c r="O491" i="8"/>
  <c r="K492" i="8" l="1"/>
  <c r="I493" i="8"/>
  <c r="O492" i="8"/>
  <c r="P491" i="8"/>
  <c r="I494" i="8" l="1"/>
  <c r="K493" i="8"/>
  <c r="O493" i="8"/>
  <c r="P492" i="8"/>
  <c r="I495" i="8" l="1"/>
  <c r="K494" i="8"/>
  <c r="O494" i="8"/>
  <c r="P493" i="8"/>
  <c r="K495" i="8" l="1"/>
  <c r="I496" i="8"/>
  <c r="O495" i="8"/>
  <c r="P494" i="8"/>
  <c r="K496" i="8" l="1"/>
  <c r="I497" i="8"/>
  <c r="O496" i="8"/>
  <c r="P495" i="8"/>
  <c r="I498" i="8" l="1"/>
  <c r="K497" i="8"/>
  <c r="O497" i="8"/>
  <c r="P496" i="8"/>
  <c r="I499" i="8" l="1"/>
  <c r="K498" i="8"/>
  <c r="O498" i="8"/>
  <c r="P497" i="8"/>
  <c r="I500" i="8" l="1"/>
  <c r="K499" i="8"/>
  <c r="P498" i="8"/>
  <c r="O499" i="8"/>
  <c r="I501" i="8" l="1"/>
  <c r="K500" i="8"/>
  <c r="O500" i="8"/>
  <c r="P499" i="8"/>
  <c r="K501" i="8" l="1"/>
  <c r="I502" i="8"/>
  <c r="P500" i="8"/>
  <c r="O501" i="8"/>
  <c r="K502" i="8" l="1"/>
  <c r="I503" i="8"/>
  <c r="P501" i="8"/>
  <c r="O502" i="8"/>
  <c r="K503" i="8" l="1"/>
  <c r="I504" i="8"/>
  <c r="O503" i="8"/>
  <c r="P502" i="8"/>
  <c r="I505" i="8" l="1"/>
  <c r="K504" i="8"/>
  <c r="P503" i="8"/>
  <c r="O504" i="8"/>
  <c r="K505" i="8" l="1"/>
  <c r="I506" i="8"/>
  <c r="P504" i="8"/>
  <c r="O505" i="8"/>
  <c r="K506" i="8" l="1"/>
  <c r="I507" i="8"/>
  <c r="O506" i="8"/>
  <c r="P505" i="8"/>
  <c r="K507" i="8" l="1"/>
  <c r="I508" i="8"/>
  <c r="O507" i="8"/>
  <c r="P506" i="8"/>
  <c r="I509" i="8" l="1"/>
  <c r="K508" i="8"/>
  <c r="O508" i="8"/>
  <c r="P507" i="8"/>
  <c r="I510" i="8" l="1"/>
  <c r="K509" i="8"/>
  <c r="O509" i="8"/>
  <c r="P508" i="8"/>
  <c r="K510" i="8" l="1"/>
  <c r="I511" i="8"/>
  <c r="P509" i="8"/>
  <c r="O510" i="8"/>
  <c r="I512" i="8" l="1"/>
  <c r="K511" i="8"/>
  <c r="O511" i="8"/>
  <c r="P510" i="8"/>
  <c r="K512" i="8" l="1"/>
  <c r="I513" i="8"/>
  <c r="P511" i="8"/>
  <c r="O512" i="8"/>
  <c r="K513" i="8" l="1"/>
  <c r="I514" i="8"/>
  <c r="O513" i="8"/>
  <c r="P512" i="8"/>
  <c r="K514" i="8" l="1"/>
  <c r="I515" i="8"/>
  <c r="O514" i="8"/>
  <c r="P513" i="8"/>
  <c r="I516" i="8" l="1"/>
  <c r="K515" i="8"/>
  <c r="O515" i="8"/>
  <c r="P514" i="8"/>
  <c r="I517" i="8" l="1"/>
  <c r="K516" i="8"/>
  <c r="O516" i="8"/>
  <c r="P515" i="8"/>
  <c r="I518" i="8" l="1"/>
  <c r="K517" i="8"/>
  <c r="P516" i="8"/>
  <c r="O517" i="8"/>
  <c r="K518" i="8" l="1"/>
  <c r="I519" i="8"/>
  <c r="O518" i="8"/>
  <c r="P517" i="8"/>
  <c r="K519" i="8" l="1"/>
  <c r="I520" i="8"/>
  <c r="O519" i="8"/>
  <c r="P518" i="8"/>
  <c r="I521" i="8" l="1"/>
  <c r="K520" i="8"/>
  <c r="P519" i="8"/>
  <c r="O520" i="8"/>
  <c r="I522" i="8" l="1"/>
  <c r="K521" i="8"/>
  <c r="O521" i="8"/>
  <c r="P520" i="8"/>
  <c r="K522" i="8" l="1"/>
  <c r="I523" i="8"/>
  <c r="P521" i="8"/>
  <c r="O522" i="8"/>
  <c r="K523" i="8" l="1"/>
  <c r="I524" i="8"/>
  <c r="P522" i="8"/>
  <c r="O523" i="8"/>
  <c r="I525" i="8" l="1"/>
  <c r="K524" i="8"/>
  <c r="O524" i="8"/>
  <c r="P523" i="8"/>
  <c r="I526" i="8" l="1"/>
  <c r="K525" i="8"/>
  <c r="P524" i="8"/>
  <c r="O525" i="8"/>
  <c r="K526" i="8" l="1"/>
  <c r="I527" i="8"/>
  <c r="O526" i="8"/>
  <c r="P525" i="8"/>
  <c r="K527" i="8" l="1"/>
  <c r="I528" i="8"/>
  <c r="O527" i="8"/>
  <c r="P526" i="8"/>
  <c r="K528" i="8" l="1"/>
  <c r="I529" i="8"/>
  <c r="O528" i="8"/>
  <c r="P527" i="8"/>
  <c r="K529" i="8" l="1"/>
  <c r="I530" i="8"/>
  <c r="O529" i="8"/>
  <c r="P528" i="8"/>
  <c r="K530" i="8" l="1"/>
  <c r="I531" i="8"/>
  <c r="O530" i="8"/>
  <c r="P529" i="8"/>
  <c r="K531" i="8" l="1"/>
  <c r="I532" i="8"/>
  <c r="P530" i="8"/>
  <c r="O531" i="8"/>
  <c r="I533" i="8" l="1"/>
  <c r="K532" i="8"/>
  <c r="O532" i="8"/>
  <c r="P531" i="8"/>
  <c r="I534" i="8" l="1"/>
  <c r="K533" i="8"/>
  <c r="O533" i="8"/>
  <c r="P532" i="8"/>
  <c r="K534" i="8" l="1"/>
  <c r="I535" i="8"/>
  <c r="O534" i="8"/>
  <c r="P533" i="8"/>
  <c r="I536" i="8" l="1"/>
  <c r="K535" i="8"/>
  <c r="O535" i="8"/>
  <c r="P534" i="8"/>
  <c r="I537" i="8" l="1"/>
  <c r="K536" i="8"/>
  <c r="O536" i="8"/>
  <c r="P535" i="8"/>
  <c r="K537" i="8" l="1"/>
  <c r="I538" i="8"/>
  <c r="P536" i="8"/>
  <c r="O537" i="8"/>
  <c r="K538" i="8" l="1"/>
  <c r="I539" i="8"/>
  <c r="O538" i="8"/>
  <c r="P537" i="8"/>
  <c r="K539" i="8" l="1"/>
  <c r="I540" i="8"/>
  <c r="O539" i="8"/>
  <c r="P538" i="8"/>
  <c r="K540" i="8" l="1"/>
  <c r="I541" i="8"/>
  <c r="O540" i="8"/>
  <c r="P539" i="8"/>
  <c r="I542" i="8" l="1"/>
  <c r="K541" i="8"/>
  <c r="O541" i="8"/>
  <c r="P540" i="8"/>
  <c r="K542" i="8" l="1"/>
  <c r="I543" i="8"/>
  <c r="P541" i="8"/>
  <c r="O542" i="8"/>
  <c r="K543" i="8" l="1"/>
  <c r="I544" i="8"/>
  <c r="O543" i="8"/>
  <c r="P542" i="8"/>
  <c r="K544" i="8" l="1"/>
  <c r="I545" i="8"/>
  <c r="O544" i="8"/>
  <c r="P543" i="8"/>
  <c r="I546" i="8" l="1"/>
  <c r="K545" i="8"/>
  <c r="O545" i="8"/>
  <c r="P544" i="8"/>
  <c r="K546" i="8" l="1"/>
  <c r="I547" i="8"/>
  <c r="O546" i="8"/>
  <c r="P545" i="8"/>
  <c r="K547" i="8" l="1"/>
  <c r="I548" i="8"/>
  <c r="O547" i="8"/>
  <c r="P546" i="8"/>
  <c r="K548" i="8" l="1"/>
  <c r="I549" i="8"/>
  <c r="O548" i="8"/>
  <c r="P547" i="8"/>
  <c r="I550" i="8" l="1"/>
  <c r="K549" i="8"/>
  <c r="P548" i="8"/>
  <c r="O549" i="8"/>
  <c r="K550" i="8" l="1"/>
  <c r="I551" i="8"/>
  <c r="O550" i="8"/>
  <c r="P549" i="8"/>
  <c r="K551" i="8" l="1"/>
  <c r="I552" i="8"/>
  <c r="O551" i="8"/>
  <c r="P550" i="8"/>
  <c r="K552" i="8" l="1"/>
  <c r="I553" i="8"/>
  <c r="O552" i="8"/>
  <c r="P551" i="8"/>
  <c r="I554" i="8" l="1"/>
  <c r="K553" i="8"/>
  <c r="O553" i="8"/>
  <c r="P552" i="8"/>
  <c r="K554" i="8" l="1"/>
  <c r="I555" i="8"/>
  <c r="P553" i="8"/>
  <c r="O554" i="8"/>
  <c r="I556" i="8" l="1"/>
  <c r="K555" i="8"/>
  <c r="P554" i="8"/>
  <c r="O555" i="8"/>
  <c r="K556" i="8" l="1"/>
  <c r="I557" i="8"/>
  <c r="O556" i="8"/>
  <c r="P555" i="8"/>
  <c r="I558" i="8" l="1"/>
  <c r="K557" i="8"/>
  <c r="P556" i="8"/>
  <c r="O557" i="8"/>
  <c r="K558" i="8" l="1"/>
  <c r="I559" i="8"/>
  <c r="O558" i="8"/>
  <c r="P557" i="8"/>
  <c r="K559" i="8" l="1"/>
  <c r="I560" i="8"/>
  <c r="O559" i="8"/>
  <c r="P558" i="8"/>
  <c r="I561" i="8" l="1"/>
  <c r="K560" i="8"/>
  <c r="O560" i="8"/>
  <c r="P559" i="8"/>
  <c r="I562" i="8" l="1"/>
  <c r="K561" i="8"/>
  <c r="O561" i="8"/>
  <c r="P560" i="8"/>
  <c r="I563" i="8" l="1"/>
  <c r="K562" i="8"/>
  <c r="O562" i="8"/>
  <c r="P561" i="8"/>
  <c r="K563" i="8" l="1"/>
  <c r="I564" i="8"/>
  <c r="O563" i="8"/>
  <c r="P562" i="8"/>
  <c r="K564" i="8" l="1"/>
  <c r="I565" i="8"/>
  <c r="O564" i="8"/>
  <c r="P563" i="8"/>
  <c r="K565" i="8" l="1"/>
  <c r="I566" i="8"/>
  <c r="P564" i="8"/>
  <c r="O565" i="8"/>
  <c r="K566" i="8" l="1"/>
  <c r="I567" i="8"/>
  <c r="P565" i="8"/>
  <c r="O566" i="8"/>
  <c r="K567" i="8" l="1"/>
  <c r="I568" i="8"/>
  <c r="O567" i="8"/>
  <c r="P566" i="8"/>
  <c r="I569" i="8" l="1"/>
  <c r="K568" i="8"/>
  <c r="O568" i="8"/>
  <c r="P567" i="8"/>
  <c r="I570" i="8" l="1"/>
  <c r="K569" i="8"/>
  <c r="P568" i="8"/>
  <c r="O569" i="8"/>
  <c r="K570" i="8" l="1"/>
  <c r="I571" i="8"/>
  <c r="O570" i="8"/>
  <c r="P569" i="8"/>
  <c r="K571" i="8" l="1"/>
  <c r="I572" i="8"/>
  <c r="O571" i="8"/>
  <c r="P570" i="8"/>
  <c r="K572" i="8" l="1"/>
  <c r="I573" i="8"/>
  <c r="P571" i="8"/>
  <c r="O572" i="8"/>
  <c r="K573" i="8" l="1"/>
  <c r="I574" i="8"/>
  <c r="O573" i="8"/>
  <c r="P572" i="8"/>
  <c r="K574" i="8" l="1"/>
  <c r="I575" i="8"/>
  <c r="O574" i="8"/>
  <c r="P573" i="8"/>
  <c r="K575" i="8" l="1"/>
  <c r="I576" i="8"/>
  <c r="O575" i="8"/>
  <c r="P574" i="8"/>
  <c r="K576" i="8" l="1"/>
  <c r="I577" i="8"/>
  <c r="O576" i="8"/>
  <c r="P575" i="8"/>
  <c r="I578" i="8" l="1"/>
  <c r="K577" i="8"/>
  <c r="O577" i="8"/>
  <c r="P576" i="8"/>
  <c r="K578" i="8" l="1"/>
  <c r="I579" i="8"/>
  <c r="O578" i="8"/>
  <c r="P577" i="8"/>
  <c r="K579" i="8" l="1"/>
  <c r="I580" i="8"/>
  <c r="O579" i="8"/>
  <c r="P578" i="8"/>
  <c r="K580" i="8" l="1"/>
  <c r="I581" i="8"/>
  <c r="O580" i="8"/>
  <c r="P579" i="8"/>
  <c r="I582" i="8" l="1"/>
  <c r="K581" i="8"/>
  <c r="P580" i="8"/>
  <c r="O581" i="8"/>
  <c r="I583" i="8" l="1"/>
  <c r="K582" i="8"/>
  <c r="O582" i="8"/>
  <c r="P581" i="8"/>
  <c r="K583" i="8" l="1"/>
  <c r="I584" i="8"/>
  <c r="O583" i="8"/>
  <c r="P582" i="8"/>
  <c r="K584" i="8" l="1"/>
  <c r="I585" i="8"/>
  <c r="O584" i="8"/>
  <c r="P583" i="8"/>
  <c r="I586" i="8" l="1"/>
  <c r="K585" i="8"/>
  <c r="O585" i="8"/>
  <c r="P584" i="8"/>
  <c r="K586" i="8" l="1"/>
  <c r="I587" i="8"/>
  <c r="P585" i="8"/>
  <c r="O586" i="8"/>
  <c r="K587" i="8" l="1"/>
  <c r="I588" i="8"/>
  <c r="O587" i="8"/>
  <c r="P586" i="8"/>
  <c r="K588" i="8" l="1"/>
  <c r="I589" i="8"/>
  <c r="O588" i="8"/>
  <c r="P587" i="8"/>
  <c r="I590" i="8" l="1"/>
  <c r="K589" i="8"/>
  <c r="O589" i="8"/>
  <c r="P588" i="8"/>
  <c r="K590" i="8" l="1"/>
  <c r="I591" i="8"/>
  <c r="P589" i="8"/>
  <c r="O590" i="8"/>
  <c r="I592" i="8" l="1"/>
  <c r="K591" i="8"/>
  <c r="O591" i="8"/>
  <c r="P590" i="8"/>
  <c r="K592" i="8" l="1"/>
  <c r="I593" i="8"/>
  <c r="O592" i="8"/>
  <c r="P591" i="8"/>
  <c r="I594" i="8" l="1"/>
  <c r="K593" i="8"/>
  <c r="O593" i="8"/>
  <c r="P592" i="8"/>
  <c r="I595" i="8" l="1"/>
  <c r="K594" i="8"/>
  <c r="O594" i="8"/>
  <c r="P593" i="8"/>
  <c r="K595" i="8" l="1"/>
  <c r="I596" i="8"/>
  <c r="O595" i="8"/>
  <c r="P594" i="8"/>
  <c r="K596" i="8" l="1"/>
  <c r="I597" i="8"/>
  <c r="O596" i="8"/>
  <c r="P595" i="8"/>
  <c r="K597" i="8" l="1"/>
  <c r="I598" i="8"/>
  <c r="P596" i="8"/>
  <c r="O597" i="8"/>
  <c r="K598" i="8" l="1"/>
  <c r="I599" i="8"/>
  <c r="O598" i="8"/>
  <c r="P597" i="8"/>
  <c r="K599" i="8" l="1"/>
  <c r="I600" i="8"/>
  <c r="O599" i="8"/>
  <c r="P598" i="8"/>
  <c r="I601" i="8" l="1"/>
  <c r="K600" i="8"/>
  <c r="O600" i="8"/>
  <c r="P599" i="8"/>
  <c r="I602" i="8" l="1"/>
  <c r="K601" i="8"/>
  <c r="P600" i="8"/>
  <c r="O601" i="8"/>
  <c r="K602" i="8" l="1"/>
  <c r="I603" i="8"/>
  <c r="O602" i="8"/>
  <c r="P601" i="8"/>
  <c r="K603" i="8" l="1"/>
  <c r="I604" i="8"/>
  <c r="K604" i="8" s="1"/>
  <c r="O603" i="8"/>
  <c r="P602" i="8"/>
  <c r="O604" i="8" l="1"/>
  <c r="P603" i="8"/>
  <c r="O605" i="8" l="1"/>
  <c r="P604" i="8"/>
  <c r="P605" i="8" l="1"/>
  <c r="O606" i="8"/>
  <c r="O607" i="8" l="1"/>
  <c r="P606" i="8"/>
  <c r="O608" i="8" l="1"/>
  <c r="P607" i="8"/>
  <c r="O609" i="8" l="1"/>
  <c r="P608" i="8"/>
  <c r="O610" i="8" l="1"/>
  <c r="P609" i="8"/>
  <c r="O611" i="8" l="1"/>
  <c r="P610" i="8"/>
  <c r="O612" i="8" l="1"/>
  <c r="P611" i="8"/>
  <c r="P612" i="8" l="1"/>
  <c r="O613" i="8"/>
  <c r="O614" i="8" l="1"/>
  <c r="P613" i="8"/>
  <c r="P614" i="8" l="1"/>
  <c r="O615" i="8"/>
  <c r="P615" i="8" l="1"/>
  <c r="O616" i="8"/>
  <c r="O617" i="8" l="1"/>
  <c r="P616" i="8"/>
  <c r="O618" i="8" l="1"/>
  <c r="P617" i="8"/>
  <c r="O619" i="8" l="1"/>
  <c r="P618" i="8"/>
  <c r="O620" i="8" l="1"/>
  <c r="P619" i="8"/>
  <c r="O621" i="8" l="1"/>
  <c r="P620" i="8"/>
  <c r="O622" i="8" l="1"/>
  <c r="P621" i="8"/>
  <c r="O623" i="8" l="1"/>
  <c r="P622" i="8"/>
  <c r="O624" i="8" l="1"/>
  <c r="P623" i="8"/>
  <c r="O625" i="8" l="1"/>
  <c r="P624" i="8"/>
  <c r="O626" i="8" l="1"/>
  <c r="P625" i="8"/>
  <c r="O627" i="8" l="1"/>
  <c r="P626" i="8"/>
  <c r="O628" i="8" l="1"/>
  <c r="P627" i="8"/>
  <c r="P628" i="8" l="1"/>
  <c r="O629" i="8"/>
  <c r="O630" i="8" l="1"/>
  <c r="P629" i="8"/>
  <c r="O631" i="8" l="1"/>
  <c r="P630" i="8"/>
  <c r="O632" i="8" l="1"/>
  <c r="P631" i="8"/>
  <c r="O633" i="8" l="1"/>
  <c r="P632" i="8"/>
  <c r="O634" i="8" l="1"/>
  <c r="P633" i="8"/>
  <c r="O635" i="8" l="1"/>
  <c r="P634" i="8"/>
  <c r="O636" i="8" l="1"/>
  <c r="P635" i="8"/>
  <c r="O637" i="8" l="1"/>
  <c r="P636" i="8"/>
  <c r="O638" i="8" l="1"/>
  <c r="P637" i="8"/>
  <c r="O639" i="8" l="1"/>
  <c r="P638" i="8"/>
  <c r="O640" i="8" l="1"/>
  <c r="P639" i="8"/>
  <c r="O641" i="8" l="1"/>
  <c r="P640" i="8"/>
  <c r="O642" i="8" l="1"/>
  <c r="P641" i="8"/>
  <c r="O643" i="8" l="1"/>
  <c r="P642" i="8"/>
  <c r="O644" i="8" l="1"/>
  <c r="P643" i="8"/>
  <c r="P644" i="8" l="1"/>
  <c r="O645" i="8"/>
  <c r="O646" i="8" l="1"/>
  <c r="P645" i="8"/>
  <c r="O647" i="8" l="1"/>
  <c r="P646" i="8"/>
  <c r="O648" i="8" l="1"/>
  <c r="P647" i="8"/>
  <c r="P648" i="8" l="1"/>
  <c r="O649" i="8"/>
  <c r="O650" i="8" l="1"/>
  <c r="P649" i="8"/>
  <c r="O651" i="8" l="1"/>
  <c r="P650" i="8"/>
  <c r="O652" i="8" l="1"/>
  <c r="P651" i="8"/>
  <c r="O653" i="8" l="1"/>
  <c r="P652" i="8"/>
  <c r="O654" i="8" l="1"/>
  <c r="P653" i="8"/>
  <c r="P654" i="8" l="1"/>
  <c r="O655" i="8"/>
  <c r="O656" i="8" l="1"/>
  <c r="P655" i="8"/>
  <c r="O657" i="8" l="1"/>
  <c r="P656" i="8"/>
  <c r="O658" i="8" l="1"/>
  <c r="P657" i="8"/>
  <c r="O659" i="8" l="1"/>
  <c r="P658" i="8"/>
  <c r="O660" i="8" l="1"/>
  <c r="P659" i="8"/>
  <c r="P660" i="8" l="1"/>
  <c r="O661" i="8"/>
  <c r="O662" i="8" l="1"/>
  <c r="P661" i="8"/>
  <c r="O663" i="8" l="1"/>
  <c r="P662" i="8"/>
  <c r="O664" i="8" l="1"/>
  <c r="P663" i="8"/>
  <c r="P664" i="8" l="1"/>
  <c r="O665" i="8"/>
  <c r="P665" i="8" l="1"/>
  <c r="O666" i="8"/>
  <c r="O667" i="8" l="1"/>
  <c r="P666" i="8"/>
  <c r="O668" i="8" l="1"/>
  <c r="P667" i="8"/>
  <c r="O669" i="8" l="1"/>
  <c r="P668" i="8"/>
  <c r="O670" i="8" l="1"/>
  <c r="P669" i="8"/>
  <c r="O671" i="8" l="1"/>
  <c r="P670" i="8"/>
  <c r="O672" i="8" l="1"/>
  <c r="P671" i="8"/>
  <c r="O673" i="8" l="1"/>
  <c r="P672" i="8"/>
  <c r="O674" i="8" l="1"/>
  <c r="P673" i="8"/>
  <c r="P674" i="8" l="1"/>
  <c r="O675" i="8"/>
  <c r="O676" i="8" l="1"/>
  <c r="P675" i="8"/>
  <c r="P676" i="8" l="1"/>
  <c r="O677" i="8"/>
  <c r="P677" i="8" l="1"/>
  <c r="O678" i="8"/>
  <c r="O679" i="8" l="1"/>
  <c r="P678" i="8"/>
  <c r="O680" i="8" l="1"/>
  <c r="P679" i="8"/>
  <c r="P680" i="8" l="1"/>
  <c r="O681" i="8"/>
  <c r="O682" i="8" l="1"/>
  <c r="P681" i="8"/>
  <c r="O683" i="8" l="1"/>
  <c r="P682" i="8"/>
  <c r="O684" i="8" l="1"/>
  <c r="P683" i="8"/>
  <c r="O685" i="8" l="1"/>
  <c r="P684" i="8"/>
  <c r="O686" i="8" l="1"/>
  <c r="P685" i="8"/>
  <c r="O687" i="8" l="1"/>
  <c r="P686" i="8"/>
  <c r="O688" i="8" l="1"/>
  <c r="P687" i="8"/>
  <c r="O689" i="8" l="1"/>
  <c r="P688" i="8"/>
  <c r="O690" i="8" l="1"/>
  <c r="P689" i="8"/>
  <c r="O691" i="8" l="1"/>
  <c r="P690" i="8"/>
  <c r="O692" i="8" l="1"/>
  <c r="P691" i="8"/>
  <c r="P692" i="8" l="1"/>
  <c r="O693" i="8"/>
  <c r="O694" i="8" l="1"/>
  <c r="P693" i="8"/>
  <c r="O695" i="8" l="1"/>
  <c r="P694" i="8"/>
  <c r="O696" i="8" l="1"/>
  <c r="P695" i="8"/>
  <c r="O697" i="8" l="1"/>
  <c r="P696" i="8"/>
  <c r="P697" i="8" l="1"/>
  <c r="O698" i="8"/>
  <c r="P698" i="8" l="1"/>
  <c r="O699" i="8"/>
  <c r="O700" i="8" l="1"/>
  <c r="P699" i="8"/>
  <c r="O701" i="8" l="1"/>
  <c r="P700" i="8"/>
  <c r="O702" i="8" l="1"/>
  <c r="P701" i="8"/>
  <c r="O703" i="8" l="1"/>
  <c r="P702" i="8"/>
  <c r="O704" i="8" l="1"/>
  <c r="P703" i="8"/>
  <c r="O705" i="8" l="1"/>
  <c r="P704" i="8"/>
  <c r="P705" i="8" l="1"/>
  <c r="O706" i="8"/>
  <c r="P706" i="8" l="1"/>
  <c r="O707" i="8"/>
  <c r="O708" i="8" l="1"/>
  <c r="P707" i="8"/>
  <c r="P708" i="8" l="1"/>
  <c r="O709" i="8"/>
  <c r="O710" i="8" l="1"/>
  <c r="P709" i="8"/>
  <c r="P710" i="8" l="1"/>
  <c r="O711" i="8"/>
  <c r="O712" i="8" l="1"/>
  <c r="P711" i="8"/>
  <c r="P712" i="8" l="1"/>
  <c r="O713" i="8"/>
  <c r="O714" i="8" l="1"/>
  <c r="P713" i="8"/>
  <c r="O715" i="8" l="1"/>
  <c r="P714" i="8"/>
  <c r="O716" i="8" l="1"/>
  <c r="P715" i="8"/>
  <c r="P716" i="8" l="1"/>
  <c r="O717" i="8"/>
  <c r="P717" i="8" l="1"/>
  <c r="O718" i="8"/>
  <c r="P718" i="8" l="1"/>
  <c r="O719" i="8"/>
  <c r="O720" i="8" l="1"/>
  <c r="P719" i="8"/>
  <c r="O721" i="8" l="1"/>
  <c r="P720" i="8"/>
  <c r="O722" i="8" l="1"/>
  <c r="P721" i="8"/>
  <c r="O723" i="8" l="1"/>
  <c r="P722" i="8"/>
  <c r="O724" i="8" l="1"/>
  <c r="P723" i="8"/>
  <c r="P724" i="8" l="1"/>
  <c r="O725" i="8"/>
  <c r="P725" i="8" l="1"/>
  <c r="O726" i="8"/>
  <c r="O727" i="8" l="1"/>
  <c r="P726" i="8"/>
  <c r="O728" i="8" l="1"/>
  <c r="P727" i="8"/>
  <c r="O729" i="8" l="1"/>
  <c r="P728" i="8"/>
  <c r="O730" i="8" l="1"/>
  <c r="P729" i="8"/>
  <c r="O731" i="8" l="1"/>
  <c r="P730" i="8"/>
  <c r="O732" i="8" l="1"/>
  <c r="P731" i="8"/>
  <c r="O733" i="8" l="1"/>
  <c r="P732" i="8"/>
  <c r="O734" i="8" l="1"/>
  <c r="P733" i="8"/>
  <c r="O735" i="8" l="1"/>
  <c r="P734" i="8"/>
  <c r="O736" i="8" l="1"/>
  <c r="P735" i="8"/>
  <c r="O737" i="8" l="1"/>
  <c r="P736" i="8"/>
  <c r="O738" i="8" l="1"/>
  <c r="P737" i="8"/>
  <c r="P738" i="8" l="1"/>
  <c r="O739" i="8"/>
  <c r="O740" i="8" l="1"/>
  <c r="P739" i="8"/>
  <c r="P740" i="8" l="1"/>
  <c r="O741" i="8"/>
  <c r="O742" i="8" l="1"/>
  <c r="P741" i="8"/>
  <c r="O743" i="8" l="1"/>
  <c r="P742" i="8"/>
  <c r="O744" i="8" l="1"/>
  <c r="P743" i="8"/>
  <c r="P744" i="8" l="1"/>
  <c r="O745" i="8"/>
  <c r="O746" i="8" l="1"/>
  <c r="P745" i="8"/>
  <c r="O747" i="8" l="1"/>
  <c r="P746" i="8"/>
  <c r="P747" i="8" l="1"/>
  <c r="O748" i="8"/>
  <c r="P748" i="8" l="1"/>
  <c r="O749" i="8"/>
  <c r="O750" i="8" l="1"/>
  <c r="P749" i="8"/>
  <c r="O751" i="8" l="1"/>
  <c r="P750" i="8"/>
  <c r="O752" i="8" l="1"/>
  <c r="P751" i="8"/>
  <c r="O753" i="8" l="1"/>
  <c r="P752" i="8"/>
  <c r="O754" i="8" l="1"/>
  <c r="P753" i="8"/>
  <c r="O755" i="8" l="1"/>
  <c r="P754" i="8"/>
  <c r="O756" i="8" l="1"/>
  <c r="P755" i="8"/>
  <c r="P756" i="8" l="1"/>
  <c r="O757" i="8"/>
  <c r="O758" i="8" l="1"/>
  <c r="P757" i="8"/>
  <c r="O759" i="8" l="1"/>
  <c r="P758" i="8"/>
  <c r="O760" i="8" l="1"/>
  <c r="P759" i="8"/>
  <c r="P760" i="8" l="1"/>
  <c r="O761" i="8"/>
  <c r="P761" i="8" l="1"/>
  <c r="O762" i="8"/>
  <c r="O763" i="8" l="1"/>
  <c r="P762" i="8"/>
  <c r="O764" i="8" l="1"/>
  <c r="P763" i="8"/>
  <c r="P764" i="8" l="1"/>
  <c r="O765" i="8"/>
  <c r="P765" i="8" l="1"/>
  <c r="O766" i="8"/>
  <c r="O767" i="8" l="1"/>
  <c r="P766" i="8"/>
  <c r="O768" i="8" l="1"/>
  <c r="P767" i="8"/>
  <c r="P768" i="8" l="1"/>
  <c r="O769" i="8"/>
  <c r="P769" i="8" l="1"/>
  <c r="O770" i="8"/>
  <c r="O771" i="8" l="1"/>
  <c r="P770" i="8"/>
  <c r="O772" i="8" l="1"/>
  <c r="P771" i="8"/>
  <c r="O773" i="8" l="1"/>
  <c r="P772" i="8"/>
  <c r="O774" i="8" l="1"/>
  <c r="P773" i="8"/>
  <c r="O775" i="8" l="1"/>
  <c r="P774" i="8"/>
  <c r="O776" i="8" l="1"/>
  <c r="P775" i="8"/>
  <c r="O777" i="8" l="1"/>
  <c r="P776" i="8"/>
  <c r="O778" i="8" l="1"/>
  <c r="P777" i="8"/>
  <c r="O779" i="8" l="1"/>
  <c r="P778" i="8"/>
  <c r="P779" i="8" l="1"/>
  <c r="O780" i="8"/>
  <c r="O781" i="8" l="1"/>
  <c r="P780" i="8"/>
  <c r="O782" i="8" l="1"/>
  <c r="P781" i="8"/>
  <c r="O783" i="8" l="1"/>
  <c r="P782" i="8"/>
  <c r="P783" i="8" l="1"/>
  <c r="O784" i="8"/>
  <c r="O785" i="8" l="1"/>
  <c r="P784" i="8"/>
  <c r="O786" i="8" l="1"/>
  <c r="P785" i="8"/>
  <c r="O787" i="8" l="1"/>
  <c r="P786" i="8"/>
  <c r="O788" i="8" l="1"/>
  <c r="P787" i="8"/>
  <c r="P788" i="8" l="1"/>
  <c r="O789" i="8"/>
  <c r="O790" i="8" l="1"/>
  <c r="P789" i="8"/>
  <c r="O791" i="8" l="1"/>
  <c r="P790" i="8"/>
  <c r="P791" i="8" l="1"/>
  <c r="O792" i="8"/>
  <c r="P792" i="8" l="1"/>
  <c r="O793" i="8"/>
  <c r="O794" i="8" l="1"/>
  <c r="P793" i="8"/>
  <c r="P794" i="8" l="1"/>
  <c r="O795" i="8"/>
  <c r="P795" i="8" l="1"/>
  <c r="O796" i="8"/>
  <c r="O797" i="8" l="1"/>
  <c r="P796" i="8"/>
  <c r="O798" i="8" l="1"/>
  <c r="P797" i="8"/>
  <c r="O799" i="8" l="1"/>
  <c r="P798" i="8"/>
  <c r="O800" i="8" l="1"/>
  <c r="P799" i="8"/>
  <c r="P800" i="8" l="1"/>
  <c r="O801" i="8"/>
  <c r="O802" i="8" l="1"/>
  <c r="P801" i="8"/>
  <c r="O803" i="8" l="1"/>
  <c r="P802" i="8"/>
  <c r="O804" i="8" l="1"/>
  <c r="P803" i="8"/>
  <c r="O805" i="8" l="1"/>
  <c r="P804" i="8"/>
  <c r="O806" i="8" l="1"/>
  <c r="P805" i="8"/>
  <c r="O807" i="8" l="1"/>
  <c r="P806" i="8"/>
  <c r="O808" i="8" l="1"/>
  <c r="P807" i="8"/>
  <c r="P808" i="8" l="1"/>
  <c r="O809" i="8"/>
  <c r="O810" i="8" l="1"/>
  <c r="P809" i="8"/>
  <c r="O811" i="8" l="1"/>
  <c r="P810" i="8"/>
  <c r="O812" i="8" l="1"/>
  <c r="P811" i="8"/>
  <c r="O813" i="8" l="1"/>
  <c r="P812" i="8"/>
  <c r="O814" i="8" l="1"/>
  <c r="P813" i="8"/>
  <c r="O815" i="8" l="1"/>
  <c r="P814" i="8"/>
  <c r="O816" i="8" l="1"/>
  <c r="P815" i="8"/>
  <c r="O817" i="8" l="1"/>
  <c r="P816" i="8"/>
  <c r="O818" i="8" l="1"/>
  <c r="P817" i="8"/>
  <c r="O819" i="8" l="1"/>
  <c r="P818" i="8"/>
  <c r="O820" i="8" l="1"/>
  <c r="P819" i="8"/>
  <c r="P820" i="8" l="1"/>
  <c r="O821" i="8"/>
  <c r="P821" i="8" l="1"/>
  <c r="O822" i="8"/>
  <c r="O823" i="8" l="1"/>
  <c r="P822" i="8"/>
  <c r="P823" i="8" l="1"/>
  <c r="O824" i="8"/>
  <c r="O825" i="8" l="1"/>
  <c r="P824" i="8"/>
  <c r="O826" i="8" l="1"/>
  <c r="P825" i="8"/>
  <c r="O827" i="8" l="1"/>
  <c r="P826" i="8"/>
  <c r="O828" i="8" l="1"/>
  <c r="P827" i="8"/>
  <c r="O829" i="8" l="1"/>
  <c r="P828" i="8"/>
  <c r="O830" i="8" l="1"/>
  <c r="P829" i="8"/>
  <c r="P830" i="8" l="1"/>
  <c r="O831" i="8"/>
  <c r="P831" i="8" l="1"/>
  <c r="O832" i="8"/>
  <c r="O833" i="8" l="1"/>
  <c r="P832" i="8"/>
  <c r="O834" i="8" l="1"/>
  <c r="P833" i="8"/>
  <c r="O835" i="8" l="1"/>
  <c r="P834" i="8"/>
  <c r="O836" i="8" l="1"/>
  <c r="P835" i="8"/>
  <c r="P836" i="8" l="1"/>
  <c r="O837" i="8"/>
  <c r="O838" i="8" l="1"/>
  <c r="P837" i="8"/>
  <c r="O839" i="8" l="1"/>
  <c r="P838" i="8"/>
  <c r="O840" i="8" l="1"/>
  <c r="P839" i="8"/>
  <c r="O841" i="8" l="1"/>
  <c r="P840" i="8"/>
  <c r="O842" i="8" l="1"/>
  <c r="P841" i="8"/>
  <c r="P842" i="8" l="1"/>
  <c r="O843" i="8"/>
  <c r="P843" i="8" l="1"/>
  <c r="O844" i="8"/>
  <c r="O845" i="8" l="1"/>
  <c r="P844" i="8"/>
  <c r="O846" i="8" l="1"/>
  <c r="P845" i="8"/>
  <c r="O847" i="8" l="1"/>
  <c r="P846" i="8"/>
  <c r="O848" i="8" l="1"/>
  <c r="P847" i="8"/>
  <c r="O849" i="8" l="1"/>
  <c r="P848" i="8"/>
  <c r="O850" i="8" l="1"/>
  <c r="P849" i="8"/>
  <c r="P850" i="8" l="1"/>
  <c r="O851" i="8"/>
  <c r="O852" i="8" l="1"/>
  <c r="P851" i="8"/>
  <c r="O853" i="8" l="1"/>
  <c r="P852" i="8"/>
  <c r="O854" i="8" l="1"/>
  <c r="P853" i="8"/>
  <c r="O855" i="8" l="1"/>
  <c r="P854" i="8"/>
  <c r="P855" i="8" l="1"/>
  <c r="O856" i="8"/>
  <c r="P856" i="8" l="1"/>
  <c r="O857" i="8"/>
  <c r="O858" i="8" l="1"/>
  <c r="P857" i="8"/>
  <c r="O859" i="8" l="1"/>
  <c r="P858" i="8"/>
  <c r="O860" i="8" l="1"/>
  <c r="P859" i="8"/>
  <c r="O861" i="8" l="1"/>
  <c r="P860" i="8"/>
  <c r="O862" i="8" l="1"/>
  <c r="P861" i="8"/>
  <c r="O863" i="8" l="1"/>
  <c r="P862" i="8"/>
  <c r="O864" i="8" l="1"/>
  <c r="P863" i="8"/>
  <c r="O865" i="8" l="1"/>
  <c r="P864" i="8"/>
  <c r="O866" i="8" l="1"/>
  <c r="P865" i="8"/>
  <c r="O867" i="8" l="1"/>
  <c r="P866" i="8"/>
  <c r="O868" i="8" l="1"/>
  <c r="P867" i="8"/>
  <c r="P868" i="8" l="1"/>
  <c r="O869" i="8"/>
  <c r="O870" i="8" l="1"/>
  <c r="P869" i="8"/>
  <c r="O871" i="8" l="1"/>
  <c r="P870" i="8"/>
  <c r="P871" i="8" l="1"/>
  <c r="O872" i="8"/>
  <c r="P872" i="8" l="1"/>
  <c r="O873" i="8"/>
  <c r="O874" i="8" l="1"/>
  <c r="P873" i="8"/>
  <c r="O875" i="8" l="1"/>
  <c r="P874" i="8"/>
  <c r="O876" i="8" l="1"/>
  <c r="P875" i="8"/>
  <c r="O877" i="8" l="1"/>
  <c r="P876" i="8"/>
  <c r="O878" i="8" l="1"/>
  <c r="P877" i="8"/>
  <c r="O879" i="8" l="1"/>
  <c r="P878" i="8"/>
  <c r="O880" i="8" l="1"/>
  <c r="P879" i="8"/>
  <c r="O881" i="8" l="1"/>
  <c r="P880" i="8"/>
  <c r="O882" i="8" l="1"/>
  <c r="P881" i="8"/>
  <c r="O883" i="8" l="1"/>
  <c r="P882" i="8"/>
  <c r="O884" i="8" l="1"/>
  <c r="P883" i="8"/>
  <c r="P884" i="8" l="1"/>
  <c r="O885" i="8"/>
  <c r="O886" i="8" l="1"/>
  <c r="P885" i="8"/>
  <c r="O887" i="8" l="1"/>
  <c r="P886" i="8"/>
  <c r="O888" i="8" l="1"/>
  <c r="P887" i="8"/>
  <c r="O889" i="8" l="1"/>
  <c r="P888" i="8"/>
  <c r="O890" i="8" l="1"/>
  <c r="P889" i="8"/>
  <c r="O891" i="8" l="1"/>
  <c r="P890" i="8"/>
  <c r="O892" i="8" l="1"/>
  <c r="P891" i="8"/>
  <c r="O893" i="8" l="1"/>
  <c r="P892" i="8"/>
  <c r="O894" i="8" l="1"/>
  <c r="P893" i="8"/>
  <c r="O895" i="8" l="1"/>
  <c r="P894" i="8"/>
  <c r="O896" i="8" l="1"/>
  <c r="P895" i="8"/>
  <c r="O897" i="8" l="1"/>
  <c r="P896" i="8"/>
  <c r="O898" i="8" l="1"/>
  <c r="P897" i="8"/>
  <c r="O899" i="8" l="1"/>
  <c r="P898" i="8"/>
  <c r="P899" i="8" l="1"/>
  <c r="O900" i="8"/>
  <c r="O901" i="8" l="1"/>
  <c r="P900" i="8"/>
  <c r="O902" i="8" l="1"/>
  <c r="P901" i="8"/>
  <c r="O903" i="8" l="1"/>
  <c r="P902" i="8"/>
  <c r="O904" i="8" l="1"/>
  <c r="P903" i="8"/>
  <c r="P904" i="8" l="1"/>
  <c r="O905" i="8"/>
  <c r="O906" i="8" l="1"/>
  <c r="P905" i="8"/>
  <c r="O907" i="8" l="1"/>
  <c r="P906" i="8"/>
  <c r="O908" i="8" l="1"/>
  <c r="P907" i="8"/>
  <c r="O909" i="8" l="1"/>
  <c r="P908" i="8"/>
  <c r="O910" i="8" l="1"/>
  <c r="P909" i="8"/>
  <c r="O911" i="8" l="1"/>
  <c r="P910" i="8"/>
  <c r="O912" i="8" l="1"/>
  <c r="P911" i="8"/>
  <c r="O913" i="8" l="1"/>
  <c r="P912" i="8"/>
  <c r="P913" i="8" l="1"/>
  <c r="O914" i="8"/>
  <c r="O915" i="8" l="1"/>
  <c r="P914" i="8"/>
  <c r="O916" i="8" l="1"/>
  <c r="P915" i="8"/>
  <c r="P916" i="8" l="1"/>
  <c r="O917" i="8"/>
  <c r="O918" i="8" l="1"/>
  <c r="P917" i="8"/>
  <c r="O919" i="8" l="1"/>
  <c r="P918" i="8"/>
  <c r="O920" i="8" l="1"/>
  <c r="P919" i="8"/>
  <c r="P920" i="8" l="1"/>
  <c r="O921" i="8"/>
  <c r="O922" i="8" l="1"/>
  <c r="P921" i="8"/>
  <c r="O923" i="8" l="1"/>
  <c r="P922" i="8"/>
  <c r="O924" i="8" l="1"/>
  <c r="P923" i="8"/>
  <c r="O925" i="8" l="1"/>
  <c r="P924" i="8"/>
  <c r="O926" i="8" l="1"/>
  <c r="P925" i="8"/>
  <c r="P926" i="8" l="1"/>
  <c r="O927" i="8"/>
  <c r="O928" i="8" l="1"/>
  <c r="P927" i="8"/>
  <c r="O929" i="8" l="1"/>
  <c r="P928" i="8"/>
  <c r="O930" i="8" l="1"/>
  <c r="P929" i="8"/>
  <c r="O931" i="8" l="1"/>
  <c r="P930" i="8"/>
  <c r="O932" i="8" l="1"/>
  <c r="P931" i="8"/>
  <c r="P932" i="8" l="1"/>
  <c r="O933" i="8"/>
  <c r="O934" i="8" l="1"/>
  <c r="P933" i="8"/>
  <c r="P934" i="8" l="1"/>
  <c r="O935" i="8"/>
  <c r="P935" i="8" l="1"/>
  <c r="O936" i="8"/>
  <c r="O937" i="8" l="1"/>
  <c r="P936" i="8"/>
  <c r="O938" i="8" l="1"/>
  <c r="P937" i="8"/>
  <c r="O939" i="8" l="1"/>
  <c r="P938" i="8"/>
  <c r="O940" i="8" l="1"/>
  <c r="P939" i="8"/>
  <c r="O941" i="8" l="1"/>
  <c r="P940" i="8"/>
  <c r="O942" i="8" l="1"/>
  <c r="P941" i="8"/>
  <c r="O943" i="8" l="1"/>
  <c r="P942" i="8"/>
  <c r="O944" i="8" l="1"/>
  <c r="P943" i="8"/>
  <c r="O945" i="8" l="1"/>
  <c r="P944" i="8"/>
  <c r="P945" i="8" l="1"/>
  <c r="O946" i="8"/>
  <c r="P946" i="8" l="1"/>
  <c r="O947" i="8"/>
  <c r="P947" i="8" l="1"/>
  <c r="O948" i="8"/>
  <c r="O949" i="8" l="1"/>
  <c r="P948" i="8"/>
  <c r="O950" i="8" l="1"/>
  <c r="P949" i="8"/>
  <c r="O951" i="8" l="1"/>
  <c r="P950" i="8"/>
  <c r="O952" i="8" l="1"/>
  <c r="P951" i="8"/>
  <c r="O953" i="8" l="1"/>
  <c r="P952" i="8"/>
  <c r="O954" i="8" l="1"/>
  <c r="P953" i="8"/>
  <c r="P954" i="8" l="1"/>
  <c r="O955" i="8"/>
  <c r="P955" i="8" l="1"/>
  <c r="O956" i="8"/>
  <c r="P956" i="8" l="1"/>
  <c r="O957" i="8"/>
  <c r="O958" i="8" l="1"/>
  <c r="P957" i="8"/>
  <c r="O959" i="8" l="1"/>
  <c r="P958" i="8"/>
  <c r="O960" i="8" l="1"/>
  <c r="P959" i="8"/>
  <c r="O961" i="8" l="1"/>
  <c r="P960" i="8"/>
  <c r="P961" i="8" l="1"/>
  <c r="O962" i="8"/>
  <c r="O963" i="8" l="1"/>
  <c r="P962" i="8"/>
  <c r="O964" i="8" l="1"/>
  <c r="P963" i="8"/>
  <c r="P964" i="8" l="1"/>
  <c r="O965" i="8"/>
  <c r="O966" i="8" l="1"/>
  <c r="P965" i="8"/>
  <c r="O967" i="8" l="1"/>
  <c r="P966" i="8"/>
  <c r="O968" i="8" l="1"/>
  <c r="P967" i="8"/>
  <c r="O969" i="8" l="1"/>
  <c r="P968" i="8"/>
  <c r="P969" i="8" l="1"/>
  <c r="O970" i="8"/>
  <c r="O971" i="8" l="1"/>
  <c r="P970" i="8"/>
  <c r="O972" i="8" l="1"/>
  <c r="P971" i="8"/>
  <c r="O973" i="8" l="1"/>
  <c r="P972" i="8"/>
  <c r="O974" i="8" l="1"/>
  <c r="P973" i="8"/>
  <c r="O975" i="8" l="1"/>
  <c r="P974" i="8"/>
  <c r="P975" i="8" l="1"/>
  <c r="O976" i="8"/>
  <c r="O977" i="8" l="1"/>
  <c r="P976" i="8"/>
  <c r="O978" i="8" l="1"/>
  <c r="P977" i="8"/>
  <c r="O979" i="8" l="1"/>
  <c r="P978" i="8"/>
  <c r="O980" i="8" l="1"/>
  <c r="P979" i="8"/>
  <c r="P980" i="8" l="1"/>
  <c r="O981" i="8"/>
  <c r="P981" i="8" l="1"/>
  <c r="O982" i="8"/>
  <c r="O983" i="8" l="1"/>
  <c r="P982" i="8"/>
  <c r="O984" i="8" l="1"/>
  <c r="P983" i="8"/>
  <c r="P984" i="8" l="1"/>
  <c r="O985" i="8"/>
  <c r="P985" i="8" l="1"/>
  <c r="O986" i="8"/>
  <c r="P986" i="8" l="1"/>
  <c r="O987" i="8"/>
  <c r="O988" i="8" l="1"/>
  <c r="P987" i="8"/>
  <c r="O989" i="8" l="1"/>
  <c r="P988" i="8"/>
  <c r="O990" i="8" l="1"/>
  <c r="P989" i="8"/>
  <c r="O991" i="8" l="1"/>
  <c r="P990" i="8"/>
  <c r="O992" i="8" l="1"/>
  <c r="P991" i="8"/>
  <c r="O993" i="8" l="1"/>
  <c r="P992" i="8"/>
  <c r="O994" i="8" l="1"/>
  <c r="P993" i="8"/>
  <c r="P994" i="8" l="1"/>
  <c r="O995" i="8"/>
  <c r="P995" i="8" l="1"/>
  <c r="O996" i="8"/>
  <c r="O997" i="8" l="1"/>
  <c r="P996" i="8"/>
  <c r="P997" i="8" l="1"/>
  <c r="O998" i="8"/>
  <c r="O999" i="8" l="1"/>
  <c r="P998" i="8"/>
  <c r="O1000" i="8" l="1"/>
  <c r="P999" i="8"/>
  <c r="O1001" i="8" l="1"/>
  <c r="P1000" i="8"/>
  <c r="O1002" i="8" l="1"/>
  <c r="P1001" i="8"/>
  <c r="O1003" i="8" l="1"/>
  <c r="P1002" i="8"/>
  <c r="O1004" i="8" l="1"/>
  <c r="P1003" i="8"/>
  <c r="P1004" i="8" l="1"/>
  <c r="O1005" i="8"/>
  <c r="P1005" i="8" l="1"/>
  <c r="O1006" i="8"/>
  <c r="P1006" i="8" l="1"/>
  <c r="O1007" i="8"/>
  <c r="P1007" i="8" l="1"/>
  <c r="O1008" i="8"/>
  <c r="O1009" i="8" l="1"/>
  <c r="P1008" i="8"/>
  <c r="P1009" i="8" l="1"/>
  <c r="O1010" i="8"/>
  <c r="O1011" i="8" l="1"/>
  <c r="P1010" i="8"/>
  <c r="O1012" i="8" l="1"/>
  <c r="P1011" i="8"/>
  <c r="P1012" i="8" l="1"/>
  <c r="O1013" i="8"/>
  <c r="P1013" i="8" l="1"/>
  <c r="O1014" i="8"/>
  <c r="O1015" i="8" l="1"/>
  <c r="P1014" i="8"/>
  <c r="O1016" i="8" l="1"/>
  <c r="P1015" i="8"/>
  <c r="P1016" i="8" l="1"/>
  <c r="O1017" i="8"/>
  <c r="O1018" i="8" l="1"/>
  <c r="P1017" i="8"/>
  <c r="O1019" i="8" l="1"/>
  <c r="P1018" i="8"/>
  <c r="O1020" i="8" l="1"/>
  <c r="P1019" i="8"/>
  <c r="O1021" i="8" l="1"/>
  <c r="P1020" i="8"/>
  <c r="O1022" i="8" l="1"/>
  <c r="P1021" i="8"/>
  <c r="O1023" i="8" l="1"/>
  <c r="P1022" i="8"/>
  <c r="O1024" i="8" l="1"/>
  <c r="P1023" i="8"/>
  <c r="P1024" i="8" l="1"/>
  <c r="O1025" i="8"/>
  <c r="P1025" i="8" l="1"/>
  <c r="O1026" i="8"/>
  <c r="O1027" i="8" l="1"/>
  <c r="P1026" i="8"/>
  <c r="P1027" i="8" l="1"/>
  <c r="O1028" i="8"/>
  <c r="P1028" i="8" l="1"/>
  <c r="O1029" i="8"/>
  <c r="P1029" i="8" l="1"/>
  <c r="O1030" i="8"/>
  <c r="O1031" i="8" l="1"/>
  <c r="P1030" i="8"/>
  <c r="O1032" i="8" l="1"/>
  <c r="P1031" i="8"/>
  <c r="O1033" i="8" l="1"/>
  <c r="P1032" i="8"/>
  <c r="P1033" i="8" l="1"/>
  <c r="O1034" i="8"/>
  <c r="P1034" i="8" l="1"/>
  <c r="O1035" i="8"/>
  <c r="O1036" i="8" l="1"/>
  <c r="P1035" i="8"/>
  <c r="P1036" i="8" l="1"/>
  <c r="O1037" i="8"/>
  <c r="P1037" i="8" l="1"/>
  <c r="O1038" i="8"/>
  <c r="O1039" i="8" l="1"/>
  <c r="P1038" i="8"/>
  <c r="O1040" i="8" l="1"/>
  <c r="P1039" i="8"/>
  <c r="P1040" i="8" l="1"/>
  <c r="O1041" i="8"/>
  <c r="P1041" i="8" l="1"/>
  <c r="O1042" i="8"/>
  <c r="P1042" i="8" l="1"/>
  <c r="O1043" i="8"/>
  <c r="O1044" i="8" l="1"/>
  <c r="P1043" i="8"/>
  <c r="O1045" i="8" l="1"/>
  <c r="P1044" i="8"/>
  <c r="P1045" i="8" l="1"/>
  <c r="O1046" i="8"/>
  <c r="O1047" i="8" l="1"/>
  <c r="P1046" i="8"/>
  <c r="O1048" i="8" l="1"/>
  <c r="P1047" i="8"/>
  <c r="P1048" i="8" l="1"/>
  <c r="O1049" i="8"/>
  <c r="O1050" i="8" l="1"/>
  <c r="P1049" i="8"/>
  <c r="O1051" i="8" l="1"/>
  <c r="P1050" i="8"/>
  <c r="P1051" i="8" l="1"/>
  <c r="O1052" i="8"/>
  <c r="O1053" i="8" l="1"/>
  <c r="P1052" i="8"/>
  <c r="O1054" i="8" l="1"/>
  <c r="P1053" i="8"/>
  <c r="O1055" i="8" l="1"/>
  <c r="P1054" i="8"/>
  <c r="O1056" i="8" l="1"/>
  <c r="P1055" i="8"/>
  <c r="O1057" i="8" l="1"/>
  <c r="P1056" i="8"/>
  <c r="P1057" i="8" l="1"/>
  <c r="O1058" i="8"/>
  <c r="O1059" i="8" l="1"/>
  <c r="P1058" i="8"/>
  <c r="O1060" i="8" l="1"/>
  <c r="P1059" i="8"/>
  <c r="P1060" i="8" l="1"/>
  <c r="O1061" i="8"/>
  <c r="O1062" i="8" l="1"/>
  <c r="P1061" i="8"/>
  <c r="O1063" i="8" l="1"/>
  <c r="P1062" i="8"/>
  <c r="O1064" i="8" l="1"/>
  <c r="P1063" i="8"/>
  <c r="P1064" i="8" l="1"/>
  <c r="O1065" i="8"/>
  <c r="P1065" i="8" l="1"/>
  <c r="O1066" i="8"/>
  <c r="P1066" i="8" l="1"/>
  <c r="O1067" i="8"/>
  <c r="O1068" i="8" l="1"/>
  <c r="P1067" i="8"/>
  <c r="O1069" i="8" l="1"/>
  <c r="P1068" i="8"/>
  <c r="O1070" i="8" l="1"/>
  <c r="P1069" i="8"/>
  <c r="O1071" i="8" l="1"/>
  <c r="P1070" i="8"/>
  <c r="O1072" i="8" l="1"/>
  <c r="P1071" i="8"/>
  <c r="O1073" i="8" l="1"/>
  <c r="P1072" i="8"/>
  <c r="O1074" i="8" l="1"/>
  <c r="P1073" i="8"/>
  <c r="O1075" i="8" l="1"/>
  <c r="P1074" i="8"/>
  <c r="O1076" i="8" l="1"/>
  <c r="P1075" i="8"/>
  <c r="O1077" i="8" l="1"/>
  <c r="P1076" i="8"/>
  <c r="O1078" i="8" l="1"/>
  <c r="P1077" i="8"/>
  <c r="P1078" i="8" l="1"/>
  <c r="O1079" i="8"/>
  <c r="O1080" i="8" l="1"/>
  <c r="P1079" i="8"/>
  <c r="O1081" i="8" l="1"/>
  <c r="P1080" i="8"/>
  <c r="P1081" i="8" l="1"/>
  <c r="O1082" i="8"/>
  <c r="P1082" i="8" l="1"/>
  <c r="O1083" i="8"/>
  <c r="P1083" i="8" l="1"/>
  <c r="O1084" i="8"/>
  <c r="O1085" i="8" l="1"/>
  <c r="P1084" i="8"/>
  <c r="O1086" i="8" l="1"/>
  <c r="P1085" i="8"/>
  <c r="P1086" i="8" l="1"/>
  <c r="O1087" i="8"/>
  <c r="O1088" i="8" l="1"/>
  <c r="P1087" i="8"/>
  <c r="O1089" i="8" l="1"/>
  <c r="P1088" i="8"/>
  <c r="O1090" i="8" l="1"/>
  <c r="P1089" i="8"/>
  <c r="O1091" i="8" l="1"/>
  <c r="P1090" i="8"/>
  <c r="O1092" i="8" l="1"/>
  <c r="P1091" i="8"/>
  <c r="O1093" i="8" l="1"/>
  <c r="P1092" i="8"/>
  <c r="O1094" i="8" l="1"/>
  <c r="P1093" i="8"/>
  <c r="O1095" i="8" l="1"/>
  <c r="P1094" i="8"/>
  <c r="P1095" i="8" l="1"/>
  <c r="O1096" i="8"/>
  <c r="O1097" i="8" l="1"/>
  <c r="P1096" i="8"/>
  <c r="O1098" i="8" l="1"/>
  <c r="P1097" i="8"/>
  <c r="P1098" i="8" l="1"/>
  <c r="O1099" i="8"/>
  <c r="P1099" i="8" l="1"/>
  <c r="O1100" i="8"/>
  <c r="P1100" i="8" l="1"/>
  <c r="O1101" i="8"/>
  <c r="P1101" i="8" l="1"/>
  <c r="O1102" i="8"/>
  <c r="P1102" i="8" l="1"/>
  <c r="O1103" i="8"/>
  <c r="O1104" i="8" l="1"/>
  <c r="P1103" i="8"/>
  <c r="O1105" i="8" l="1"/>
  <c r="P1104" i="8"/>
  <c r="O1106" i="8" l="1"/>
  <c r="P1105" i="8"/>
  <c r="O1107" i="8" l="1"/>
  <c r="P1106" i="8"/>
  <c r="P1107" i="8" l="1"/>
  <c r="O1108" i="8"/>
  <c r="P1108" i="8" l="1"/>
  <c r="O1109" i="8"/>
  <c r="O1110" i="8" l="1"/>
  <c r="P1109" i="8"/>
  <c r="O1111" i="8" l="1"/>
  <c r="P1110" i="8"/>
  <c r="O1112" i="8" l="1"/>
  <c r="P1111" i="8"/>
  <c r="O1113" i="8" l="1"/>
  <c r="P1112" i="8"/>
  <c r="O1114" i="8" l="1"/>
  <c r="P1113" i="8"/>
  <c r="O1115" i="8" l="1"/>
  <c r="P1114" i="8"/>
  <c r="O1116" i="8" l="1"/>
  <c r="P1115" i="8"/>
  <c r="O1117" i="8" l="1"/>
  <c r="P1116" i="8"/>
  <c r="O1118" i="8" l="1"/>
  <c r="P1117" i="8"/>
  <c r="O1119" i="8" l="1"/>
  <c r="P1118" i="8"/>
  <c r="O1120" i="8" l="1"/>
  <c r="P1119" i="8"/>
  <c r="O1121" i="8" l="1"/>
  <c r="P1120" i="8"/>
  <c r="O1122" i="8" l="1"/>
  <c r="P1121" i="8"/>
  <c r="O1123" i="8" l="1"/>
  <c r="P1122" i="8"/>
  <c r="O1124" i="8" l="1"/>
  <c r="P1123" i="8"/>
  <c r="P1124" i="8" l="1"/>
  <c r="O1125" i="8"/>
  <c r="O1126" i="8" l="1"/>
  <c r="P1125" i="8"/>
  <c r="O1127" i="8" l="1"/>
  <c r="P1126" i="8"/>
  <c r="P1127" i="8" l="1"/>
  <c r="O1128" i="8"/>
  <c r="O1129" i="8" l="1"/>
  <c r="P1128" i="8"/>
  <c r="O1130" i="8" l="1"/>
  <c r="P1129" i="8"/>
  <c r="O1131" i="8" l="1"/>
  <c r="P1130" i="8"/>
  <c r="P1131" i="8" l="1"/>
  <c r="O1132" i="8"/>
  <c r="P1132" i="8" l="1"/>
  <c r="O1133" i="8"/>
  <c r="P1133" i="8" l="1"/>
  <c r="O1134" i="8"/>
  <c r="P1134" i="8" l="1"/>
  <c r="O1135" i="8"/>
  <c r="P1135" i="8" l="1"/>
  <c r="O1136" i="8"/>
  <c r="O1137" i="8" l="1"/>
  <c r="P1136" i="8"/>
  <c r="O1138" i="8" l="1"/>
  <c r="P1137" i="8"/>
  <c r="P1138" i="8" l="1"/>
  <c r="O1139" i="8"/>
  <c r="O1140" i="8" l="1"/>
  <c r="P1139" i="8"/>
  <c r="P1140" i="8" l="1"/>
  <c r="O1141" i="8"/>
  <c r="P1141" i="8" l="1"/>
  <c r="O1142" i="8"/>
  <c r="P1142" i="8" l="1"/>
  <c r="O1143" i="8"/>
  <c r="P1143" i="8" l="1"/>
  <c r="O1144" i="8"/>
  <c r="O1145" i="8" l="1"/>
  <c r="P1144" i="8"/>
  <c r="O1146" i="8" l="1"/>
  <c r="P1145" i="8"/>
  <c r="O1147" i="8" l="1"/>
  <c r="P1146" i="8"/>
  <c r="O1148" i="8" l="1"/>
  <c r="P1147" i="8"/>
  <c r="O1149" i="8" l="1"/>
  <c r="P1148" i="8"/>
  <c r="O1150" i="8" l="1"/>
  <c r="P1149" i="8"/>
  <c r="P1150" i="8" l="1"/>
  <c r="O1151" i="8"/>
  <c r="O1152" i="8" l="1"/>
  <c r="P1151" i="8"/>
  <c r="O1153" i="8" l="1"/>
  <c r="P1152" i="8"/>
  <c r="P1153" i="8" l="1"/>
  <c r="O1154" i="8"/>
  <c r="O1155" i="8" l="1"/>
  <c r="P1154" i="8"/>
  <c r="O1156" i="8" l="1"/>
  <c r="P1155" i="8"/>
  <c r="P1156" i="8" l="1"/>
  <c r="O1157" i="8"/>
  <c r="O1158" i="8" l="1"/>
  <c r="P1157" i="8"/>
  <c r="P1158" i="8" l="1"/>
  <c r="O1159" i="8"/>
  <c r="P1159" i="8" l="1"/>
  <c r="O1160" i="8"/>
  <c r="O1161" i="8" l="1"/>
  <c r="P1160" i="8"/>
  <c r="O1162" i="8" l="1"/>
  <c r="P1161" i="8"/>
  <c r="P1162" i="8" l="1"/>
  <c r="O1163" i="8"/>
  <c r="O1164" i="8" l="1"/>
  <c r="P1163" i="8"/>
  <c r="P1164" i="8" l="1"/>
  <c r="O1165" i="8"/>
  <c r="P1165" i="8" l="1"/>
  <c r="O1166" i="8"/>
  <c r="P1166" i="8" l="1"/>
  <c r="O1167" i="8"/>
  <c r="P1167" i="8" l="1"/>
  <c r="O1168" i="8"/>
  <c r="O1169" i="8" l="1"/>
  <c r="P1168" i="8"/>
  <c r="O1170" i="8" l="1"/>
  <c r="P1169" i="8"/>
  <c r="P1170" i="8" l="1"/>
  <c r="O1171" i="8"/>
  <c r="O1172" i="8" l="1"/>
  <c r="P1171" i="8"/>
  <c r="O1173" i="8" l="1"/>
  <c r="P1172" i="8"/>
  <c r="O1174" i="8" l="1"/>
  <c r="P1173" i="8"/>
  <c r="O1175" i="8" l="1"/>
  <c r="P1174" i="8"/>
  <c r="P1175" i="8" l="1"/>
  <c r="O1176" i="8"/>
  <c r="O1177" i="8" l="1"/>
  <c r="P1176" i="8"/>
  <c r="O1178" i="8" l="1"/>
  <c r="P1177" i="8"/>
  <c r="P1178" i="8" l="1"/>
  <c r="O1179" i="8"/>
  <c r="O1180" i="8" l="1"/>
  <c r="P1179" i="8"/>
  <c r="P1180" i="8" l="1"/>
  <c r="O1181" i="8"/>
  <c r="O1182" i="8" l="1"/>
  <c r="P1181" i="8"/>
  <c r="O1183" i="8" l="1"/>
  <c r="P1182" i="8"/>
  <c r="O1184" i="8" l="1"/>
  <c r="P1183" i="8"/>
  <c r="O1185" i="8" l="1"/>
  <c r="P1184" i="8"/>
  <c r="O1186" i="8" l="1"/>
  <c r="P1185" i="8"/>
  <c r="O1187" i="8" l="1"/>
  <c r="P1186" i="8"/>
  <c r="P1187" i="8" l="1"/>
  <c r="O1188" i="8"/>
  <c r="O1189" i="8" l="1"/>
  <c r="P1188" i="8"/>
  <c r="P1189" i="8" l="1"/>
  <c r="O1190" i="8"/>
  <c r="P1190" i="8" l="1"/>
  <c r="O1191" i="8"/>
  <c r="P1191" i="8" l="1"/>
  <c r="O1192" i="8"/>
  <c r="O1193" i="8" l="1"/>
  <c r="P1192" i="8"/>
  <c r="O1194" i="8" l="1"/>
  <c r="P1193" i="8"/>
  <c r="O1195" i="8" l="1"/>
  <c r="P1194" i="8"/>
  <c r="O1196" i="8" l="1"/>
  <c r="P1195" i="8"/>
  <c r="P1196" i="8" l="1"/>
  <c r="O1197" i="8"/>
  <c r="P1197" i="8" l="1"/>
  <c r="O1198" i="8"/>
  <c r="P1198" i="8" l="1"/>
  <c r="O1199" i="8"/>
  <c r="P1199" i="8" l="1"/>
  <c r="O1200" i="8"/>
  <c r="P1200" i="8" l="1"/>
  <c r="O1201" i="8"/>
  <c r="P1201" i="8" l="1"/>
  <c r="O1202" i="8"/>
  <c r="O1203" i="8" l="1"/>
  <c r="P1202" i="8"/>
  <c r="O1204" i="8" l="1"/>
  <c r="P1203" i="8"/>
  <c r="P1204" i="8" l="1"/>
  <c r="O1205" i="8"/>
  <c r="P1205" i="8" l="1"/>
  <c r="O1206" i="8"/>
  <c r="O1207" i="8" l="1"/>
  <c r="P1206" i="8"/>
  <c r="P1207" i="8" l="1"/>
  <c r="O1208" i="8"/>
  <c r="O1209" i="8" l="1"/>
  <c r="P1208" i="8"/>
  <c r="O1210" i="8" l="1"/>
  <c r="P1209" i="8"/>
  <c r="O1211" i="8" l="1"/>
  <c r="P1210" i="8"/>
  <c r="P1211" i="8" l="1"/>
  <c r="O1212" i="8"/>
  <c r="P1212" i="8" l="1"/>
  <c r="O1213" i="8"/>
  <c r="O1214" i="8" l="1"/>
  <c r="P1213" i="8"/>
  <c r="O1215" i="8" l="1"/>
  <c r="P1214" i="8"/>
  <c r="O1216" i="8" l="1"/>
  <c r="P1215" i="8"/>
  <c r="O1217" i="8" l="1"/>
  <c r="P1216" i="8"/>
  <c r="P1217" i="8" l="1"/>
  <c r="O1218" i="8"/>
  <c r="O1219" i="8" l="1"/>
  <c r="P1218" i="8"/>
  <c r="O1220" i="8" l="1"/>
  <c r="P1219" i="8"/>
  <c r="O1221" i="8" l="1"/>
  <c r="P1220" i="8"/>
  <c r="O1222" i="8" l="1"/>
  <c r="P1221" i="8"/>
  <c r="O1223" i="8" l="1"/>
  <c r="P1222" i="8"/>
  <c r="O1224" i="8" l="1"/>
  <c r="P1223" i="8"/>
  <c r="P1224" i="8" l="1"/>
  <c r="O1225" i="8"/>
  <c r="O1226" i="8" l="1"/>
  <c r="P1225" i="8"/>
  <c r="O1227" i="8" l="1"/>
  <c r="P1226" i="8"/>
  <c r="O1228" i="8" l="1"/>
  <c r="P1227" i="8"/>
  <c r="O1229" i="8" l="1"/>
  <c r="P1228" i="8"/>
  <c r="O1230" i="8" l="1"/>
  <c r="P1229" i="8"/>
  <c r="P1230" i="8" l="1"/>
  <c r="O1231" i="8"/>
  <c r="O1232" i="8" l="1"/>
  <c r="P1231" i="8"/>
  <c r="O1233" i="8" l="1"/>
  <c r="P1232" i="8"/>
  <c r="O1234" i="8" l="1"/>
  <c r="P1233" i="8"/>
  <c r="P1234" i="8" l="1"/>
  <c r="O1235" i="8"/>
  <c r="P1235" i="8" l="1"/>
  <c r="O1236" i="8"/>
  <c r="O1237" i="8" l="1"/>
  <c r="P1236" i="8"/>
  <c r="O1238" i="8" l="1"/>
  <c r="P1237" i="8"/>
  <c r="O1239" i="8" l="1"/>
  <c r="P1238" i="8"/>
  <c r="P1239" i="8" l="1"/>
  <c r="O1240" i="8"/>
  <c r="O1241" i="8" l="1"/>
  <c r="P1240" i="8"/>
  <c r="O1242" i="8" l="1"/>
  <c r="P1241" i="8"/>
  <c r="P1242" i="8" l="1"/>
  <c r="O1243" i="8"/>
  <c r="O1244" i="8" l="1"/>
  <c r="P1243" i="8"/>
  <c r="O1245" i="8" l="1"/>
  <c r="P1244" i="8"/>
  <c r="O1246" i="8" l="1"/>
  <c r="P1245" i="8"/>
  <c r="O1247" i="8" l="1"/>
  <c r="P1246" i="8"/>
  <c r="O1248" i="8" l="1"/>
  <c r="P1247" i="8"/>
  <c r="O1249" i="8" l="1"/>
  <c r="P1248" i="8"/>
  <c r="O1250" i="8" l="1"/>
  <c r="P1249" i="8"/>
  <c r="P1250" i="8" l="1"/>
  <c r="O1251" i="8"/>
  <c r="P1251" i="8" l="1"/>
  <c r="O1252" i="8"/>
  <c r="O1253" i="8" l="1"/>
  <c r="P1252" i="8"/>
  <c r="O1254" i="8" l="1"/>
  <c r="P1253" i="8"/>
  <c r="O1255" i="8" l="1"/>
  <c r="P1254" i="8"/>
  <c r="P1255" i="8" l="1"/>
  <c r="O1256" i="8"/>
  <c r="O1257" i="8" l="1"/>
  <c r="P1256" i="8"/>
  <c r="O1258" i="8" l="1"/>
  <c r="P1257" i="8"/>
  <c r="O1259" i="8" l="1"/>
  <c r="P1258" i="8"/>
  <c r="P1259" i="8" l="1"/>
  <c r="O1260" i="8"/>
  <c r="P1260" i="8" l="1"/>
  <c r="O1261" i="8"/>
  <c r="P1261" i="8" l="1"/>
  <c r="O1262" i="8"/>
  <c r="P1262" i="8" l="1"/>
  <c r="O1263" i="8"/>
  <c r="O1264" i="8" l="1"/>
  <c r="P1263" i="8"/>
  <c r="O1265" i="8" l="1"/>
  <c r="P1264" i="8"/>
  <c r="P1265" i="8" l="1"/>
  <c r="O1266" i="8"/>
  <c r="P1266" i="8" l="1"/>
  <c r="O1267" i="8"/>
  <c r="O1268" i="8" l="1"/>
  <c r="P1267" i="8"/>
  <c r="O1269" i="8" l="1"/>
  <c r="P1268" i="8"/>
  <c r="O1270" i="8" l="1"/>
  <c r="P1269" i="8"/>
  <c r="O1271" i="8" l="1"/>
  <c r="P1270" i="8"/>
  <c r="P1271" i="8" l="1"/>
  <c r="O1272" i="8"/>
  <c r="O1273" i="8" l="1"/>
  <c r="P1272" i="8"/>
  <c r="O1274" i="8" l="1"/>
  <c r="P1273" i="8"/>
  <c r="O1275" i="8" l="1"/>
  <c r="P1274" i="8"/>
  <c r="O1276" i="8" l="1"/>
  <c r="P1275" i="8"/>
  <c r="P1276" i="8" l="1"/>
  <c r="O1277" i="8"/>
  <c r="O1278" i="8" l="1"/>
  <c r="P1277" i="8"/>
  <c r="O1279" i="8" l="1"/>
  <c r="P1278" i="8"/>
  <c r="O1280" i="8" l="1"/>
  <c r="P1279" i="8"/>
  <c r="O1281" i="8" l="1"/>
  <c r="P1280" i="8"/>
  <c r="O1282" i="8" l="1"/>
  <c r="P1281" i="8"/>
  <c r="O1283" i="8" l="1"/>
  <c r="P1282" i="8"/>
  <c r="O1284" i="8" l="1"/>
  <c r="P1283" i="8"/>
  <c r="O1285" i="8" l="1"/>
  <c r="P1284" i="8"/>
  <c r="O1286" i="8" l="1"/>
  <c r="P1285" i="8"/>
  <c r="O1287" i="8" l="1"/>
  <c r="P1286" i="8"/>
  <c r="P1287" i="8" l="1"/>
  <c r="O1288" i="8"/>
  <c r="O1289" i="8" l="1"/>
  <c r="P1288" i="8"/>
  <c r="O1290" i="8" l="1"/>
  <c r="P1289" i="8"/>
  <c r="P1290" i="8" l="1"/>
  <c r="O1291" i="8"/>
  <c r="O1292" i="8" l="1"/>
  <c r="P1291" i="8"/>
  <c r="P1292" i="8" l="1"/>
  <c r="O1293" i="8"/>
  <c r="P1293" i="8" l="1"/>
  <c r="O1294" i="8"/>
  <c r="O1295" i="8" l="1"/>
  <c r="P1294" i="8"/>
  <c r="O1296" i="8" l="1"/>
  <c r="P1295" i="8"/>
  <c r="P1296" i="8" l="1"/>
  <c r="O1297" i="8"/>
  <c r="O1298" i="8" l="1"/>
  <c r="P1297" i="8"/>
  <c r="P1298" i="8" l="1"/>
  <c r="O1299" i="8"/>
  <c r="O1300" i="8" l="1"/>
  <c r="P1299" i="8"/>
  <c r="O1301" i="8" l="1"/>
  <c r="P1300" i="8"/>
  <c r="O1302" i="8" l="1"/>
  <c r="P1301" i="8"/>
  <c r="P1302" i="8" l="1"/>
  <c r="O1303" i="8"/>
  <c r="P1303" i="8" l="1"/>
  <c r="O1304" i="8"/>
  <c r="O1305" i="8" l="1"/>
  <c r="P1304" i="8"/>
  <c r="O1306" i="8" l="1"/>
  <c r="P1305" i="8"/>
  <c r="O1307" i="8" l="1"/>
  <c r="P1306" i="8"/>
  <c r="O1308" i="8" l="1"/>
  <c r="P1307" i="8"/>
  <c r="O1309" i="8" l="1"/>
  <c r="P1308" i="8"/>
  <c r="O1310" i="8" l="1"/>
  <c r="P1309" i="8"/>
  <c r="O1311" i="8" l="1"/>
  <c r="P1310" i="8"/>
  <c r="O1312" i="8" l="1"/>
  <c r="P1311" i="8"/>
  <c r="O1313" i="8" l="1"/>
  <c r="P1312" i="8"/>
  <c r="O1314" i="8" l="1"/>
  <c r="P1313" i="8"/>
  <c r="O1315" i="8" l="1"/>
  <c r="P1314" i="8"/>
  <c r="P1315" i="8" l="1"/>
  <c r="O1316" i="8"/>
  <c r="P1316" i="8" l="1"/>
  <c r="O1317" i="8"/>
  <c r="P1317" i="8" l="1"/>
  <c r="O1318" i="8"/>
  <c r="O1319" i="8" l="1"/>
  <c r="P1318" i="8"/>
  <c r="P1319" i="8" l="1"/>
  <c r="O1320" i="8"/>
  <c r="O1321" i="8" l="1"/>
  <c r="P1320" i="8"/>
  <c r="P1321" i="8" l="1"/>
  <c r="O1322" i="8"/>
  <c r="O1323" i="8" l="1"/>
  <c r="P1322" i="8"/>
  <c r="O1324" i="8" l="1"/>
  <c r="P1323" i="8"/>
  <c r="P1324" i="8" l="1"/>
  <c r="O1325" i="8"/>
  <c r="O1326" i="8" l="1"/>
  <c r="P1325" i="8"/>
  <c r="O1327" i="8" l="1"/>
  <c r="P1326" i="8"/>
  <c r="O1328" i="8" l="1"/>
  <c r="P1327" i="8"/>
  <c r="P1328" i="8" l="1"/>
  <c r="O1329" i="8"/>
  <c r="O1330" i="8" l="1"/>
  <c r="P1329" i="8"/>
  <c r="P1330" i="8" l="1"/>
  <c r="O1331" i="8"/>
  <c r="O1332" i="8" l="1"/>
  <c r="P1331" i="8"/>
  <c r="O1333" i="8" l="1"/>
  <c r="P1332" i="8"/>
  <c r="O1334" i="8" l="1"/>
  <c r="P1333" i="8"/>
  <c r="P1334" i="8" l="1"/>
  <c r="O1335" i="8"/>
  <c r="P1335" i="8" l="1"/>
  <c r="O1336" i="8"/>
  <c r="O1337" i="8" l="1"/>
  <c r="P1336" i="8"/>
  <c r="O1338" i="8" l="1"/>
  <c r="P1337" i="8"/>
  <c r="P1338" i="8" l="1"/>
  <c r="O1339" i="8"/>
  <c r="O1340" i="8" l="1"/>
  <c r="P1339" i="8"/>
  <c r="P1340" i="8" l="1"/>
  <c r="O1341" i="8"/>
  <c r="O1342" i="8" l="1"/>
  <c r="P1341" i="8"/>
  <c r="O1343" i="8" l="1"/>
  <c r="P1342" i="8"/>
  <c r="O1344" i="8" l="1"/>
  <c r="P1343" i="8"/>
  <c r="O1345" i="8" l="1"/>
  <c r="P1344" i="8"/>
  <c r="O1346" i="8" l="1"/>
  <c r="P1345" i="8"/>
  <c r="O1347" i="8" l="1"/>
  <c r="P1346" i="8"/>
  <c r="O1348" i="8" l="1"/>
  <c r="P1347" i="8"/>
  <c r="O1349" i="8" l="1"/>
  <c r="P1348" i="8"/>
  <c r="O1350" i="8" l="1"/>
  <c r="P1349" i="8"/>
  <c r="O1351" i="8" l="1"/>
  <c r="P1350" i="8"/>
  <c r="O1352" i="8" l="1"/>
  <c r="P1351" i="8"/>
  <c r="P1352" i="8" l="1"/>
  <c r="O1353" i="8"/>
  <c r="P1353" i="8" l="1"/>
  <c r="O1354" i="8"/>
  <c r="O1355" i="8" l="1"/>
  <c r="P1354" i="8"/>
  <c r="O1356" i="8" l="1"/>
  <c r="P1355" i="8"/>
  <c r="O1357" i="8" l="1"/>
  <c r="P1356" i="8"/>
  <c r="O1358" i="8" l="1"/>
  <c r="P1357" i="8"/>
  <c r="P1358" i="8" l="1"/>
  <c r="O1359" i="8"/>
  <c r="O1360" i="8" l="1"/>
  <c r="P1359" i="8"/>
  <c r="P1360" i="8" l="1"/>
  <c r="O1361" i="8"/>
  <c r="O1362" i="8" l="1"/>
  <c r="P1361" i="8"/>
  <c r="O1363" i="8" l="1"/>
  <c r="P1362" i="8"/>
  <c r="O1364" i="8" l="1"/>
  <c r="P1363" i="8"/>
  <c r="P1364" i="8" l="1"/>
  <c r="O1365" i="8"/>
  <c r="O1366" i="8" l="1"/>
  <c r="P1365" i="8"/>
  <c r="P1366" i="8" l="1"/>
  <c r="O1367" i="8"/>
  <c r="P1367" i="8" l="1"/>
  <c r="O1368" i="8"/>
  <c r="P1368" i="8" l="1"/>
  <c r="O1369" i="8"/>
  <c r="O1370" i="8" l="1"/>
  <c r="P1369" i="8"/>
  <c r="P1370" i="8" l="1"/>
  <c r="O1371" i="8"/>
  <c r="O1372" i="8" l="1"/>
  <c r="P1371" i="8"/>
  <c r="O1373" i="8" l="1"/>
  <c r="P1372" i="8"/>
  <c r="O1374" i="8" l="1"/>
  <c r="P1373" i="8"/>
  <c r="O1375" i="8" l="1"/>
  <c r="P1374" i="8"/>
  <c r="O1376" i="8" l="1"/>
  <c r="P1375" i="8"/>
  <c r="O1377" i="8" l="1"/>
  <c r="P1376" i="8"/>
  <c r="O1378" i="8" l="1"/>
  <c r="P1377" i="8"/>
  <c r="O1379" i="8" l="1"/>
  <c r="P1378" i="8"/>
  <c r="O1380" i="8" l="1"/>
  <c r="P1379" i="8"/>
  <c r="P1380" i="8" l="1"/>
  <c r="O1381" i="8"/>
  <c r="O1382" i="8" l="1"/>
  <c r="P1381" i="8"/>
  <c r="P1382" i="8" l="1"/>
  <c r="O1383" i="8"/>
  <c r="P1383" i="8" l="1"/>
  <c r="O1384" i="8"/>
  <c r="O1385" i="8" l="1"/>
  <c r="P1384" i="8"/>
  <c r="O1386" i="8" l="1"/>
  <c r="P1385" i="8"/>
  <c r="O1387" i="8" l="1"/>
  <c r="P1386" i="8"/>
  <c r="O1388" i="8" l="1"/>
  <c r="P1387" i="8"/>
  <c r="O1389" i="8" l="1"/>
  <c r="P1388" i="8"/>
  <c r="P1389" i="8" l="1"/>
  <c r="O1390" i="8"/>
  <c r="O1391" i="8" l="1"/>
  <c r="P1390" i="8"/>
  <c r="O1392" i="8" l="1"/>
  <c r="P1391" i="8"/>
  <c r="O1393" i="8" l="1"/>
  <c r="P1392" i="8"/>
  <c r="O1394" i="8" l="1"/>
  <c r="P1393" i="8"/>
  <c r="O1395" i="8" l="1"/>
  <c r="P1394" i="8"/>
  <c r="O1396" i="8" l="1"/>
  <c r="P1395" i="8"/>
  <c r="P1396" i="8" l="1"/>
  <c r="O1397" i="8"/>
  <c r="P1397" i="8" l="1"/>
  <c r="O1398" i="8"/>
  <c r="O1399" i="8" l="1"/>
  <c r="P1398" i="8"/>
  <c r="P1399" i="8" l="1"/>
  <c r="O1400" i="8"/>
  <c r="P1400" i="8" l="1"/>
  <c r="O1401" i="8"/>
  <c r="P1401" i="8" l="1"/>
  <c r="O1402" i="8"/>
  <c r="O1403" i="8" l="1"/>
  <c r="P1402" i="8"/>
  <c r="O1404" i="8" l="1"/>
  <c r="P1403" i="8"/>
  <c r="O1405" i="8" l="1"/>
  <c r="P1404" i="8"/>
  <c r="O1406" i="8" l="1"/>
  <c r="P1405" i="8"/>
  <c r="O1407" i="8" l="1"/>
  <c r="P1406" i="8"/>
  <c r="O1408" i="8" l="1"/>
  <c r="P1407" i="8"/>
  <c r="O1409" i="8" l="1"/>
  <c r="P1408" i="8"/>
  <c r="O1410" i="8" l="1"/>
  <c r="P1409" i="8"/>
  <c r="P1410" i="8" l="1"/>
  <c r="O1411" i="8"/>
  <c r="O1412" i="8" l="1"/>
  <c r="P1411" i="8"/>
  <c r="P1412" i="8" l="1"/>
  <c r="O1413" i="8"/>
  <c r="O1414" i="8" l="1"/>
  <c r="P1413" i="8"/>
  <c r="P1414" i="8" l="1"/>
  <c r="O1415" i="8"/>
  <c r="O1416" i="8" l="1"/>
  <c r="P1415" i="8"/>
  <c r="P1416" i="8" l="1"/>
  <c r="O1417" i="8"/>
  <c r="O1418" i="8" l="1"/>
  <c r="P1417" i="8"/>
  <c r="P1418" i="8" l="1"/>
  <c r="O1419" i="8"/>
  <c r="O1420" i="8" l="1"/>
  <c r="P1419" i="8"/>
  <c r="O1421" i="8" l="1"/>
  <c r="P1420" i="8"/>
  <c r="O1422" i="8" l="1"/>
  <c r="P1421" i="8"/>
  <c r="O1423" i="8" l="1"/>
  <c r="P1422" i="8"/>
  <c r="O1424" i="8" l="1"/>
  <c r="P1423" i="8"/>
  <c r="P1424" i="8" l="1"/>
  <c r="O1425" i="8"/>
  <c r="O1426" i="8" l="1"/>
  <c r="P1425" i="8"/>
  <c r="O1427" i="8" l="1"/>
  <c r="P1426" i="8"/>
  <c r="O1428" i="8" l="1"/>
  <c r="P1427" i="8"/>
  <c r="P1428" i="8" l="1"/>
  <c r="O1429" i="8"/>
  <c r="P1429" i="8" l="1"/>
  <c r="O1430" i="8"/>
  <c r="P1430" i="8" l="1"/>
  <c r="O1431" i="8"/>
  <c r="O1432" i="8" l="1"/>
  <c r="P1431" i="8"/>
  <c r="O1433" i="8" l="1"/>
  <c r="P1432" i="8"/>
  <c r="O1434" i="8" l="1"/>
  <c r="P1433" i="8"/>
  <c r="P1434" i="8" l="1"/>
  <c r="O1435" i="8"/>
  <c r="O1436" i="8" l="1"/>
  <c r="P1435" i="8"/>
  <c r="O1437" i="8" l="1"/>
  <c r="P1436" i="8"/>
  <c r="O1438" i="8" l="1"/>
  <c r="P1437" i="8"/>
  <c r="O1439" i="8" l="1"/>
  <c r="P1438" i="8"/>
  <c r="P1439" i="8" l="1"/>
  <c r="O1440" i="8"/>
  <c r="P1440" i="8" l="1"/>
  <c r="O1441" i="8"/>
  <c r="O1442" i="8" l="1"/>
  <c r="P1441" i="8"/>
  <c r="P1442" i="8" l="1"/>
  <c r="O1443" i="8"/>
  <c r="O1444" i="8" l="1"/>
  <c r="P1443" i="8"/>
  <c r="O1445" i="8" l="1"/>
  <c r="P1444" i="8"/>
  <c r="P1445" i="8" l="1"/>
  <c r="O1446" i="8"/>
  <c r="P1446" i="8" l="1"/>
  <c r="O1447" i="8"/>
  <c r="P1447" i="8" l="1"/>
  <c r="O1448" i="8"/>
  <c r="P1448" i="8" l="1"/>
  <c r="O1449" i="8"/>
  <c r="P1449" i="8" l="1"/>
  <c r="O1450" i="8"/>
  <c r="P1450" i="8" l="1"/>
  <c r="O1451" i="8"/>
  <c r="O1452" i="8" l="1"/>
  <c r="P1451" i="8"/>
  <c r="P1452" i="8" l="1"/>
  <c r="O1453" i="8"/>
  <c r="O1454" i="8" l="1"/>
  <c r="P1453" i="8"/>
  <c r="O1455" i="8" l="1"/>
  <c r="P1454" i="8"/>
  <c r="O1456" i="8" l="1"/>
  <c r="P1455" i="8"/>
  <c r="P1456" i="8" l="1"/>
  <c r="O1457" i="8"/>
  <c r="P1457" i="8" l="1"/>
  <c r="O1458" i="8"/>
  <c r="P1458" i="8" l="1"/>
  <c r="O1459" i="8"/>
  <c r="O1460" i="8" l="1"/>
  <c r="P1459" i="8"/>
  <c r="P1460" i="8" l="1"/>
  <c r="O1461" i="8"/>
  <c r="P1461" i="8" l="1"/>
  <c r="O1462" i="8"/>
  <c r="O1463" i="8" l="1"/>
  <c r="P1462" i="8"/>
  <c r="O1464" i="8" l="1"/>
  <c r="P1463" i="8"/>
  <c r="P1464" i="8" l="1"/>
  <c r="O1465" i="8"/>
  <c r="P1465" i="8" l="1"/>
  <c r="O1466" i="8"/>
  <c r="P1466" i="8" l="1"/>
  <c r="O1467" i="8"/>
  <c r="O1468" i="8" l="1"/>
  <c r="P1467" i="8"/>
  <c r="O1469" i="8" l="1"/>
  <c r="P1468" i="8"/>
  <c r="O1470" i="8" l="1"/>
  <c r="P1469" i="8"/>
  <c r="O1471" i="8" l="1"/>
  <c r="P1470" i="8"/>
  <c r="P1471" i="8" l="1"/>
  <c r="O1472" i="8"/>
  <c r="O1473" i="8" l="1"/>
  <c r="P1472" i="8"/>
  <c r="O1474" i="8" l="1"/>
  <c r="P1473" i="8"/>
  <c r="P1474" i="8" l="1"/>
  <c r="O1475" i="8"/>
  <c r="O1476" i="8" l="1"/>
  <c r="P1475" i="8"/>
  <c r="P1476" i="8" l="1"/>
  <c r="O1477" i="8"/>
  <c r="O1478" i="8" l="1"/>
  <c r="P1477" i="8"/>
  <c r="P1478" i="8" l="1"/>
  <c r="O1479" i="8"/>
  <c r="O1480" i="8" l="1"/>
  <c r="P1479" i="8"/>
  <c r="P1480" i="8" l="1"/>
  <c r="O1481" i="8"/>
  <c r="O1482" i="8" l="1"/>
  <c r="P1481" i="8"/>
  <c r="O1483" i="8" l="1"/>
  <c r="P1482" i="8"/>
  <c r="P1483" i="8" l="1"/>
  <c r="O1484" i="8"/>
  <c r="O1485" i="8" l="1"/>
  <c r="P1484" i="8"/>
  <c r="O1486" i="8" l="1"/>
  <c r="P1485" i="8"/>
  <c r="P1486" i="8" l="1"/>
  <c r="O1487" i="8"/>
  <c r="O1488" i="8" l="1"/>
  <c r="P1487" i="8"/>
  <c r="P1488" i="8" l="1"/>
  <c r="O1489" i="8"/>
  <c r="O1490" i="8" l="1"/>
  <c r="P1489" i="8"/>
  <c r="P1490" i="8" l="1"/>
  <c r="O1491" i="8"/>
  <c r="O1492" i="8" l="1"/>
  <c r="P1491" i="8"/>
  <c r="O1493" i="8" l="1"/>
  <c r="P1492" i="8"/>
  <c r="O1494" i="8" l="1"/>
  <c r="P1493" i="8"/>
  <c r="P1494" i="8" l="1"/>
  <c r="O1495" i="8"/>
  <c r="O1496" i="8" l="1"/>
  <c r="P1495" i="8"/>
  <c r="P1496" i="8" l="1"/>
  <c r="O1497" i="8"/>
  <c r="O1498" i="8" l="1"/>
  <c r="P1497" i="8"/>
  <c r="O1499" i="8" l="1"/>
  <c r="P1498" i="8"/>
  <c r="O1500" i="8" l="1"/>
  <c r="P1499" i="8"/>
  <c r="O1501" i="8" l="1"/>
  <c r="P1500" i="8"/>
  <c r="P1501" i="8" l="1"/>
  <c r="O1502" i="8"/>
  <c r="O1503" i="8" l="1"/>
  <c r="P1502" i="8"/>
  <c r="O1504" i="8" l="1"/>
  <c r="P1503" i="8"/>
  <c r="P1504" i="8" l="1"/>
  <c r="O1505" i="8"/>
  <c r="O1506" i="8" l="1"/>
  <c r="P1505" i="8"/>
  <c r="P1506" i="8" l="1"/>
  <c r="O1507" i="8"/>
  <c r="P1507" i="8" l="1"/>
  <c r="O1508" i="8"/>
  <c r="O1509" i="8" l="1"/>
  <c r="P1508" i="8"/>
  <c r="P1509" i="8" l="1"/>
  <c r="O1510" i="8"/>
  <c r="P1510" i="8" l="1"/>
  <c r="O1511" i="8"/>
  <c r="P1511" i="8" l="1"/>
  <c r="O1512" i="8"/>
  <c r="P1512" i="8" l="1"/>
  <c r="O1513" i="8"/>
  <c r="O1514" i="8" l="1"/>
  <c r="P1513" i="8"/>
  <c r="O1515" i="8" l="1"/>
  <c r="P1514" i="8"/>
  <c r="O1516" i="8" l="1"/>
  <c r="P1515" i="8"/>
  <c r="O1517" i="8" l="1"/>
  <c r="P1516" i="8"/>
  <c r="O1518" i="8" l="1"/>
  <c r="P1517" i="8"/>
  <c r="P1518" i="8" l="1"/>
  <c r="O1519" i="8"/>
  <c r="O1520" i="8" l="1"/>
  <c r="P1519" i="8"/>
  <c r="P1520" i="8" l="1"/>
  <c r="O1521" i="8"/>
  <c r="O1522" i="8" l="1"/>
  <c r="P1521" i="8"/>
  <c r="P1522" i="8" l="1"/>
  <c r="O1523" i="8"/>
  <c r="P1523" i="8" l="1"/>
  <c r="O1524" i="8"/>
  <c r="O1525" i="8" l="1"/>
  <c r="P1524" i="8"/>
  <c r="O1526" i="8" l="1"/>
  <c r="P1525" i="8"/>
  <c r="P1526" i="8" l="1"/>
  <c r="O1527" i="8"/>
  <c r="O1528" i="8" l="1"/>
  <c r="P1527" i="8"/>
  <c r="P1528" i="8" l="1"/>
  <c r="O1529" i="8"/>
  <c r="O1530" i="8" l="1"/>
  <c r="P1529" i="8"/>
  <c r="P1530" i="8" l="1"/>
  <c r="O1531" i="8"/>
  <c r="O1532" i="8" l="1"/>
  <c r="P1531" i="8"/>
  <c r="O1533" i="8" l="1"/>
  <c r="P1532" i="8"/>
  <c r="O1534" i="8" l="1"/>
  <c r="P1533" i="8"/>
  <c r="O1535" i="8" l="1"/>
  <c r="P1534" i="8"/>
  <c r="O1536" i="8" l="1"/>
  <c r="P1535" i="8"/>
  <c r="O1537" i="8" l="1"/>
  <c r="P1536" i="8"/>
  <c r="O1538" i="8" l="1"/>
  <c r="P1537" i="8"/>
  <c r="O1539" i="8" l="1"/>
  <c r="P1538" i="8"/>
  <c r="O1540" i="8" l="1"/>
  <c r="P1539" i="8"/>
  <c r="O1541" i="8" l="1"/>
  <c r="P1540" i="8"/>
  <c r="P1541" i="8" l="1"/>
  <c r="O1542" i="8"/>
  <c r="P1542" i="8" l="1"/>
  <c r="O1543" i="8"/>
  <c r="O1544" i="8" l="1"/>
  <c r="P1543" i="8"/>
  <c r="O1545" i="8" l="1"/>
  <c r="P1544" i="8"/>
  <c r="O1546" i="8" l="1"/>
  <c r="P1545" i="8"/>
  <c r="P1546" i="8" l="1"/>
  <c r="O1547" i="8"/>
  <c r="O1548" i="8" l="1"/>
  <c r="P1547" i="8"/>
  <c r="O1549" i="8" l="1"/>
  <c r="P1548" i="8"/>
  <c r="O1550" i="8" l="1"/>
  <c r="P1549" i="8"/>
  <c r="O1551" i="8" l="1"/>
  <c r="P1550" i="8"/>
  <c r="O1552" i="8" l="1"/>
  <c r="P1551" i="8"/>
  <c r="O1553" i="8" l="1"/>
  <c r="P1552" i="8"/>
  <c r="O1554" i="8" l="1"/>
  <c r="P1553" i="8"/>
  <c r="O1555" i="8" l="1"/>
  <c r="P1554" i="8"/>
  <c r="P1555" i="8" l="1"/>
  <c r="O1556" i="8"/>
  <c r="O1557" i="8" l="1"/>
  <c r="P1556" i="8"/>
  <c r="O1558" i="8" l="1"/>
  <c r="P1557" i="8"/>
  <c r="O1559" i="8" l="1"/>
  <c r="P1558" i="8"/>
  <c r="O1560" i="8" l="1"/>
  <c r="P1559" i="8"/>
  <c r="P1560" i="8" l="1"/>
  <c r="O1561" i="8"/>
  <c r="P1561" i="8" l="1"/>
  <c r="O1562" i="8"/>
  <c r="P1562" i="8" l="1"/>
  <c r="O1563" i="8"/>
  <c r="O1564" i="8" l="1"/>
  <c r="P1563" i="8"/>
  <c r="O1565" i="8" l="1"/>
  <c r="P1564" i="8"/>
  <c r="O1566" i="8" l="1"/>
  <c r="P1565" i="8"/>
  <c r="O1567" i="8" l="1"/>
  <c r="P1566" i="8"/>
  <c r="O1568" i="8" l="1"/>
  <c r="P1567" i="8"/>
  <c r="O1569" i="8" l="1"/>
  <c r="P1568" i="8"/>
  <c r="O1570" i="8" l="1"/>
  <c r="P1569" i="8"/>
  <c r="P1570" i="8" l="1"/>
  <c r="O1571" i="8"/>
  <c r="O1572" i="8" l="1"/>
  <c r="P1571" i="8"/>
  <c r="O1573" i="8" l="1"/>
  <c r="P1572" i="8"/>
  <c r="O1574" i="8" l="1"/>
  <c r="P1573" i="8"/>
  <c r="O1575" i="8" l="1"/>
  <c r="P1574" i="8"/>
  <c r="O1576" i="8" l="1"/>
  <c r="P1575" i="8"/>
  <c r="O1577" i="8" l="1"/>
  <c r="P1576" i="8"/>
  <c r="O1578" i="8" l="1"/>
  <c r="P1577" i="8"/>
  <c r="O1579" i="8" l="1"/>
  <c r="P1578" i="8"/>
  <c r="O1580" i="8" l="1"/>
  <c r="P1579" i="8"/>
  <c r="P1580" i="8" l="1"/>
  <c r="O1581" i="8"/>
  <c r="O1582" i="8" l="1"/>
  <c r="P1581" i="8"/>
  <c r="P1582" i="8" l="1"/>
  <c r="O1583" i="8"/>
  <c r="O1584" i="8" l="1"/>
  <c r="P1583" i="8"/>
  <c r="O1585" i="8" l="1"/>
  <c r="P1584" i="8"/>
  <c r="O1586" i="8" l="1"/>
  <c r="P1585" i="8"/>
  <c r="O1587" i="8" l="1"/>
  <c r="P1586" i="8"/>
  <c r="O1588" i="8" l="1"/>
  <c r="P1587" i="8"/>
  <c r="O1589" i="8" l="1"/>
  <c r="P1588" i="8"/>
  <c r="P1589" i="8" l="1"/>
  <c r="O1590" i="8"/>
  <c r="P1590" i="8" l="1"/>
  <c r="O1591" i="8"/>
  <c r="P1591" i="8" l="1"/>
  <c r="O1592" i="8"/>
  <c r="O1593" i="8" l="1"/>
  <c r="P1592" i="8"/>
  <c r="O1594" i="8" l="1"/>
  <c r="P1593" i="8"/>
  <c r="P1594" i="8" l="1"/>
  <c r="O1595" i="8"/>
  <c r="O1596" i="8" l="1"/>
  <c r="P1595" i="8"/>
  <c r="O1597" i="8" l="1"/>
  <c r="P1596" i="8"/>
  <c r="O1598" i="8" l="1"/>
  <c r="P1597" i="8"/>
  <c r="O1599" i="8" l="1"/>
  <c r="P1598" i="8"/>
  <c r="P1599" i="8" l="1"/>
  <c r="O1600" i="8"/>
  <c r="P1600" i="8" l="1"/>
  <c r="O1601" i="8"/>
  <c r="P1601" i="8" l="1"/>
  <c r="O1602" i="8"/>
  <c r="O1603" i="8" l="1"/>
  <c r="P1602" i="8"/>
  <c r="O1604" i="8" l="1"/>
  <c r="P1603" i="8"/>
  <c r="P1604" i="8" l="1"/>
  <c r="O1605" i="8"/>
  <c r="O1606" i="8" l="1"/>
  <c r="P1605" i="8"/>
  <c r="O1607" i="8" l="1"/>
  <c r="P1606" i="8"/>
  <c r="O1608" i="8" l="1"/>
  <c r="P1607" i="8"/>
  <c r="O1609" i="8" l="1"/>
  <c r="P1608" i="8"/>
  <c r="P1609" i="8" l="1"/>
  <c r="O1610" i="8"/>
  <c r="O1611" i="8" l="1"/>
  <c r="P1610" i="8"/>
  <c r="O1612" i="8" l="1"/>
  <c r="P1611" i="8"/>
  <c r="O1613" i="8" l="1"/>
  <c r="P1612" i="8"/>
  <c r="O1614" i="8" l="1"/>
  <c r="P1613" i="8"/>
  <c r="O1615" i="8" l="1"/>
  <c r="P1614" i="8"/>
  <c r="P1615" i="8" l="1"/>
  <c r="O1616" i="8"/>
  <c r="O1617" i="8" l="1"/>
  <c r="P1616" i="8"/>
  <c r="O1618" i="8" l="1"/>
  <c r="P1617" i="8"/>
  <c r="O1619" i="8" l="1"/>
  <c r="P1618" i="8"/>
  <c r="P1619" i="8" l="1"/>
  <c r="O1620" i="8"/>
  <c r="P1620" i="8" l="1"/>
  <c r="O1621" i="8"/>
  <c r="P1621" i="8" l="1"/>
  <c r="O1622" i="8"/>
  <c r="P1622" i="8" l="1"/>
  <c r="O1623" i="8"/>
  <c r="O1624" i="8" l="1"/>
  <c r="P1623" i="8"/>
  <c r="O1625" i="8" l="1"/>
  <c r="P1624" i="8"/>
  <c r="O1626" i="8" l="1"/>
  <c r="P1625" i="8"/>
  <c r="P1626" i="8" l="1"/>
  <c r="O1627" i="8"/>
  <c r="O1628" i="8" l="1"/>
  <c r="P1627" i="8"/>
  <c r="P1628" i="8" l="1"/>
  <c r="O1629" i="8"/>
  <c r="O1630" i="8" l="1"/>
  <c r="P1629" i="8"/>
  <c r="O1631" i="8" l="1"/>
  <c r="P1630" i="8"/>
  <c r="O1632" i="8" l="1"/>
  <c r="P1631" i="8"/>
  <c r="O1633" i="8" l="1"/>
  <c r="P1632" i="8"/>
  <c r="O1634" i="8" l="1"/>
  <c r="P1633" i="8"/>
  <c r="P1634" i="8" l="1"/>
  <c r="O1635" i="8"/>
  <c r="O1636" i="8" l="1"/>
  <c r="P1635" i="8"/>
  <c r="P1636" i="8" l="1"/>
  <c r="O1637" i="8"/>
  <c r="O1638" i="8" l="1"/>
  <c r="P1637" i="8"/>
  <c r="O1639" i="8" l="1"/>
  <c r="P1638" i="8"/>
  <c r="O1640" i="8" l="1"/>
  <c r="P1639" i="8"/>
  <c r="O1641" i="8" l="1"/>
  <c r="P1640" i="8"/>
  <c r="P1641" i="8" l="1"/>
  <c r="O1642" i="8"/>
  <c r="P1642" i="8" l="1"/>
  <c r="O1643" i="8"/>
  <c r="O1644" i="8" l="1"/>
  <c r="P1643" i="8"/>
  <c r="O1645" i="8" l="1"/>
  <c r="P1644" i="8"/>
  <c r="O1646" i="8" l="1"/>
  <c r="P1645" i="8"/>
  <c r="O1647" i="8" l="1"/>
  <c r="P1646" i="8"/>
  <c r="O1648" i="8" l="1"/>
  <c r="P1647" i="8"/>
  <c r="O1649" i="8" l="1"/>
  <c r="P1648" i="8"/>
  <c r="P1649" i="8" l="1"/>
  <c r="O1650" i="8"/>
  <c r="O1651" i="8" l="1"/>
  <c r="P1650" i="8"/>
  <c r="O1652" i="8" l="1"/>
  <c r="P1651" i="8"/>
  <c r="O1653" i="8" l="1"/>
  <c r="P1652" i="8"/>
  <c r="O1654" i="8" l="1"/>
  <c r="P1653" i="8"/>
  <c r="O1655" i="8" l="1"/>
  <c r="P1654" i="8"/>
  <c r="P1655" i="8" l="1"/>
  <c r="O1656" i="8"/>
  <c r="O1657" i="8" l="1"/>
  <c r="P1656" i="8"/>
  <c r="P1657" i="8" l="1"/>
  <c r="O1658" i="8"/>
  <c r="O1659" i="8" l="1"/>
  <c r="P1658" i="8"/>
  <c r="O1660" i="8" l="1"/>
  <c r="P1659" i="8"/>
  <c r="O1661" i="8" l="1"/>
  <c r="P1660" i="8"/>
  <c r="O1662" i="8" l="1"/>
  <c r="P1661" i="8"/>
  <c r="O1663" i="8" l="1"/>
  <c r="P1662" i="8"/>
  <c r="O1664" i="8" l="1"/>
  <c r="P1663" i="8"/>
  <c r="O1665" i="8" l="1"/>
  <c r="P1664" i="8"/>
  <c r="O1666" i="8" l="1"/>
  <c r="P1665" i="8"/>
  <c r="O1667" i="8" l="1"/>
  <c r="P1666" i="8"/>
  <c r="O1668" i="8" l="1"/>
  <c r="P1667" i="8"/>
  <c r="P1668" i="8" l="1"/>
  <c r="O1669" i="8"/>
  <c r="O1670" i="8" l="1"/>
  <c r="P1669" i="8"/>
  <c r="P1670" i="8" l="1"/>
  <c r="O1671" i="8"/>
  <c r="O1672" i="8" l="1"/>
  <c r="P1671" i="8"/>
  <c r="O1673" i="8" l="1"/>
  <c r="P1672" i="8"/>
  <c r="O1674" i="8" l="1"/>
  <c r="P1673" i="8"/>
  <c r="P1674" i="8" l="1"/>
  <c r="O1675" i="8"/>
  <c r="O1676" i="8" l="1"/>
  <c r="P1675" i="8"/>
  <c r="O1677" i="8" l="1"/>
  <c r="P1676" i="8"/>
  <c r="O1678" i="8" l="1"/>
  <c r="P1677" i="8"/>
  <c r="O1679" i="8" l="1"/>
  <c r="P1678" i="8"/>
  <c r="O1680" i="8" l="1"/>
  <c r="P1679" i="8"/>
  <c r="O1681" i="8" l="1"/>
  <c r="P1680" i="8"/>
  <c r="P1681" i="8" l="1"/>
  <c r="O1682" i="8"/>
  <c r="O1683" i="8" l="1"/>
  <c r="P1682" i="8"/>
  <c r="O1684" i="8" l="1"/>
  <c r="P1683" i="8"/>
  <c r="O1685" i="8" l="1"/>
  <c r="P1684" i="8"/>
  <c r="O1686" i="8" l="1"/>
  <c r="P1685" i="8"/>
  <c r="O1687" i="8" l="1"/>
  <c r="P1686" i="8"/>
  <c r="O1688" i="8" l="1"/>
  <c r="P1687" i="8"/>
  <c r="O1689" i="8" l="1"/>
  <c r="P1688" i="8"/>
  <c r="O1690" i="8" l="1"/>
  <c r="P1689" i="8"/>
  <c r="O1691" i="8" l="1"/>
  <c r="P1690" i="8"/>
  <c r="O1692" i="8" l="1"/>
  <c r="P1691" i="8"/>
  <c r="O1693" i="8" l="1"/>
  <c r="P1692" i="8"/>
  <c r="O1694" i="8" l="1"/>
  <c r="P1693" i="8"/>
  <c r="O1695" i="8" l="1"/>
  <c r="P1694" i="8"/>
  <c r="O1696" i="8" l="1"/>
  <c r="P1695" i="8"/>
  <c r="O1697" i="8" l="1"/>
  <c r="P1696" i="8"/>
  <c r="O1698" i="8" l="1"/>
  <c r="P1697" i="8"/>
  <c r="P1698" i="8" l="1"/>
  <c r="O1699" i="8"/>
  <c r="P1699" i="8" l="1"/>
  <c r="O1700" i="8"/>
  <c r="O1701" i="8" l="1"/>
  <c r="P1700" i="8"/>
  <c r="O1702" i="8" l="1"/>
  <c r="P1701" i="8"/>
  <c r="O1703" i="8" l="1"/>
  <c r="P1702" i="8"/>
  <c r="O1704" i="8" l="1"/>
  <c r="P1703" i="8"/>
  <c r="O1705" i="8" l="1"/>
  <c r="P1704" i="8"/>
  <c r="O1706" i="8" l="1"/>
  <c r="P1705" i="8"/>
  <c r="P1706" i="8" l="1"/>
  <c r="O1707" i="8"/>
  <c r="O1708" i="8" l="1"/>
  <c r="P1707" i="8"/>
  <c r="O1709" i="8" l="1"/>
  <c r="P1708" i="8"/>
  <c r="O1710" i="8" l="1"/>
  <c r="P1709" i="8"/>
  <c r="P1710" i="8" l="1"/>
  <c r="O1711" i="8"/>
  <c r="O1712" i="8" l="1"/>
  <c r="P1711" i="8"/>
  <c r="O1713" i="8" l="1"/>
  <c r="P1712" i="8"/>
  <c r="O1714" i="8" l="1"/>
  <c r="P1713" i="8"/>
  <c r="O1715" i="8" l="1"/>
  <c r="P1714" i="8"/>
  <c r="O1716" i="8" l="1"/>
  <c r="P1715" i="8"/>
  <c r="O1717" i="8" l="1"/>
  <c r="P1716" i="8"/>
  <c r="P1717" i="8" l="1"/>
  <c r="O1718" i="8"/>
  <c r="O1719" i="8" l="1"/>
  <c r="P1718" i="8"/>
  <c r="P1719" i="8" l="1"/>
  <c r="O1720" i="8"/>
  <c r="O1721" i="8" l="1"/>
  <c r="P1720" i="8"/>
  <c r="O1722" i="8" l="1"/>
  <c r="P1721" i="8"/>
  <c r="P1722" i="8" l="1"/>
  <c r="O1723" i="8"/>
  <c r="O1724" i="8" l="1"/>
  <c r="P1723" i="8"/>
  <c r="O1725" i="8" l="1"/>
  <c r="P1724" i="8"/>
  <c r="O1726" i="8" l="1"/>
  <c r="P1725" i="8"/>
  <c r="O1727" i="8" l="1"/>
  <c r="P1726" i="8"/>
  <c r="O1728" i="8" l="1"/>
  <c r="P1727" i="8"/>
  <c r="O1729" i="8" l="1"/>
  <c r="P1728" i="8"/>
  <c r="P1729" i="8" l="1"/>
  <c r="O1730" i="8"/>
  <c r="O1731" i="8" l="1"/>
  <c r="P1730" i="8"/>
  <c r="P1731" i="8" l="1"/>
  <c r="O1732" i="8"/>
  <c r="P1732" i="8" l="1"/>
  <c r="O1733" i="8"/>
  <c r="O1734" i="8" l="1"/>
  <c r="P1733" i="8"/>
  <c r="O1735" i="8" l="1"/>
  <c r="P1734" i="8"/>
  <c r="P1735" i="8" l="1"/>
  <c r="O1736" i="8"/>
  <c r="O1737" i="8" l="1"/>
  <c r="P1736" i="8"/>
  <c r="O1738" i="8" l="1"/>
  <c r="P1737" i="8"/>
  <c r="O1739" i="8" l="1"/>
  <c r="P1738" i="8"/>
  <c r="P1739" i="8" l="1"/>
  <c r="O1740" i="8"/>
  <c r="P1740" i="8" l="1"/>
  <c r="O1741" i="8"/>
  <c r="O1742" i="8" l="1"/>
  <c r="P1741" i="8"/>
  <c r="P1742" i="8" l="1"/>
  <c r="O1743" i="8"/>
  <c r="O1744" i="8" l="1"/>
  <c r="P1743" i="8"/>
  <c r="O1745" i="8" l="1"/>
  <c r="P1744" i="8"/>
  <c r="O1746" i="8" l="1"/>
  <c r="P1745" i="8"/>
  <c r="O1747" i="8" l="1"/>
  <c r="P1746" i="8"/>
  <c r="O1748" i="8" l="1"/>
  <c r="P1747" i="8"/>
  <c r="O1749" i="8" l="1"/>
  <c r="P1748" i="8"/>
  <c r="O1750" i="8" l="1"/>
  <c r="P1749" i="8"/>
  <c r="O1751" i="8" l="1"/>
  <c r="P1750" i="8"/>
  <c r="O1752" i="8" l="1"/>
  <c r="P1751" i="8"/>
  <c r="O1753" i="8" l="1"/>
  <c r="P1752" i="8"/>
  <c r="O1754" i="8" l="1"/>
  <c r="P1753" i="8"/>
  <c r="P1754" i="8" l="1"/>
  <c r="O1755" i="8"/>
  <c r="O1756" i="8" l="1"/>
  <c r="P1755" i="8"/>
  <c r="O1757" i="8" l="1"/>
  <c r="P1756" i="8"/>
  <c r="O1758" i="8" l="1"/>
  <c r="P1757" i="8"/>
  <c r="O1759" i="8" l="1"/>
  <c r="P1758" i="8"/>
  <c r="O1760" i="8" l="1"/>
  <c r="P1759" i="8"/>
  <c r="O1761" i="8" l="1"/>
  <c r="P1760" i="8"/>
  <c r="O1762" i="8" l="1"/>
  <c r="P1761" i="8"/>
  <c r="O1763" i="8" l="1"/>
  <c r="P1762" i="8"/>
  <c r="O1764" i="8" l="1"/>
  <c r="P1763" i="8"/>
  <c r="O1765" i="8" l="1"/>
  <c r="P1764" i="8"/>
  <c r="O1766" i="8" l="1"/>
  <c r="P1765" i="8"/>
  <c r="O1767" i="8" l="1"/>
  <c r="P1766" i="8"/>
  <c r="O1768" i="8" l="1"/>
  <c r="P1767" i="8"/>
  <c r="O1769" i="8" l="1"/>
  <c r="P1768" i="8"/>
  <c r="O1770" i="8" l="1"/>
  <c r="P1769" i="8"/>
  <c r="O1771" i="8" l="1"/>
  <c r="P1770" i="8"/>
  <c r="O1772" i="8" l="1"/>
  <c r="P1771" i="8"/>
  <c r="P1772" i="8" l="1"/>
  <c r="O1773" i="8"/>
  <c r="O1774" i="8" l="1"/>
  <c r="P1773" i="8"/>
  <c r="P1774" i="8" l="1"/>
  <c r="O1775" i="8"/>
  <c r="O1776" i="8" l="1"/>
  <c r="P1775" i="8"/>
  <c r="O1777" i="8" l="1"/>
  <c r="P1776" i="8"/>
  <c r="O1778" i="8" l="1"/>
  <c r="P1777" i="8"/>
  <c r="P1778" i="8" l="1"/>
  <c r="O1779" i="8"/>
  <c r="O1780" i="8" l="1"/>
  <c r="P1779" i="8"/>
  <c r="O1781" i="8" l="1"/>
  <c r="P1780" i="8"/>
  <c r="O1782" i="8" l="1"/>
  <c r="P1781" i="8"/>
  <c r="O1783" i="8" l="1"/>
  <c r="P1782" i="8"/>
  <c r="O1784" i="8" l="1"/>
  <c r="P1783" i="8"/>
  <c r="O1785" i="8" l="1"/>
  <c r="P1784" i="8"/>
  <c r="P1785" i="8" l="1"/>
  <c r="O1786" i="8"/>
  <c r="P1786" i="8" l="1"/>
  <c r="O1787" i="8"/>
  <c r="O1788" i="8" l="1"/>
  <c r="P1787" i="8"/>
  <c r="O1789" i="8" l="1"/>
  <c r="P1788" i="8"/>
  <c r="O1790" i="8" l="1"/>
  <c r="P1789" i="8"/>
  <c r="P1790" i="8" l="1"/>
  <c r="O1791" i="8"/>
  <c r="P1791" i="8" l="1"/>
  <c r="O1792" i="8"/>
  <c r="P1792" i="8" l="1"/>
  <c r="O1793" i="8"/>
  <c r="O1794" i="8" l="1"/>
  <c r="P1793" i="8"/>
  <c r="O1795" i="8" l="1"/>
  <c r="P1794" i="8"/>
  <c r="O1796" i="8" l="1"/>
  <c r="P1795" i="8"/>
  <c r="O1797" i="8" l="1"/>
  <c r="P1796" i="8"/>
  <c r="O1798" i="8" l="1"/>
  <c r="P1797" i="8"/>
  <c r="O1799" i="8" l="1"/>
  <c r="P1798" i="8"/>
  <c r="P1799" i="8" l="1"/>
  <c r="O1800" i="8"/>
  <c r="P1800" i="8" l="1"/>
  <c r="O1801" i="8"/>
  <c r="O1802" i="8" l="1"/>
  <c r="P1801" i="8"/>
  <c r="P1802" i="8" l="1"/>
  <c r="O1803" i="8"/>
  <c r="O1804" i="8" l="1"/>
  <c r="P1803" i="8"/>
  <c r="O1805" i="8" l="1"/>
  <c r="P1804" i="8"/>
  <c r="O1806" i="8" l="1"/>
  <c r="P1805" i="8"/>
  <c r="O1807" i="8" l="1"/>
  <c r="P1806" i="8"/>
  <c r="O1808" i="8" l="1"/>
  <c r="P1807" i="8"/>
  <c r="O1809" i="8" l="1"/>
  <c r="P1808" i="8"/>
  <c r="O1810" i="8" l="1"/>
  <c r="P1809" i="8"/>
  <c r="O1811" i="8" l="1"/>
  <c r="P1810" i="8"/>
  <c r="O1812" i="8" l="1"/>
  <c r="P1811" i="8"/>
  <c r="O1813" i="8" l="1"/>
  <c r="P1812" i="8"/>
  <c r="O1814" i="8" l="1"/>
  <c r="P1813" i="8"/>
  <c r="O1815" i="8" l="1"/>
  <c r="P1814" i="8"/>
  <c r="O1816" i="8" l="1"/>
  <c r="P1815" i="8"/>
  <c r="O1817" i="8" l="1"/>
  <c r="P1816" i="8"/>
  <c r="O1818" i="8" l="1"/>
  <c r="P1817" i="8"/>
  <c r="P1818" i="8" l="1"/>
  <c r="O1819" i="8"/>
  <c r="O1820" i="8" l="1"/>
  <c r="P1819" i="8"/>
  <c r="O1821" i="8" l="1"/>
  <c r="P1820" i="8"/>
  <c r="O1822" i="8" l="1"/>
  <c r="P1821" i="8"/>
  <c r="P1822" i="8" l="1"/>
  <c r="O1823" i="8"/>
  <c r="O1824" i="8" l="1"/>
  <c r="P1823" i="8"/>
  <c r="O1825" i="8" l="1"/>
  <c r="P1824" i="8"/>
  <c r="P1825" i="8" l="1"/>
  <c r="O1826" i="8"/>
  <c r="P1826" i="8" l="1"/>
  <c r="O1827" i="8"/>
  <c r="O1828" i="8" l="1"/>
  <c r="P1827" i="8"/>
  <c r="P1828" i="8" l="1"/>
  <c r="O1829" i="8"/>
  <c r="P1829" i="8" l="1"/>
  <c r="O1830" i="8"/>
  <c r="O1831" i="8" l="1"/>
  <c r="P1830" i="8"/>
  <c r="P1831" i="8" l="1"/>
  <c r="O1832" i="8"/>
  <c r="P1832" i="8" l="1"/>
  <c r="O1833" i="8"/>
  <c r="O1834" i="8" l="1"/>
  <c r="P1833" i="8"/>
  <c r="P1834" i="8" l="1"/>
  <c r="O1835" i="8"/>
  <c r="P1835" i="8" l="1"/>
  <c r="O1836" i="8"/>
  <c r="O1837" i="8" l="1"/>
  <c r="P1836" i="8"/>
  <c r="P1837" i="8" l="1"/>
  <c r="O1838" i="8"/>
  <c r="P1838" i="8" l="1"/>
  <c r="O1839" i="8"/>
  <c r="P1839" i="8" l="1"/>
  <c r="O1840" i="8"/>
  <c r="P1840" i="8" l="1"/>
  <c r="O1841" i="8"/>
  <c r="O1842" i="8" l="1"/>
  <c r="P1841" i="8"/>
  <c r="O1843" i="8" l="1"/>
  <c r="P1842" i="8"/>
  <c r="O1844" i="8" l="1"/>
  <c r="P1843" i="8"/>
  <c r="P1844" i="8" l="1"/>
  <c r="O1845" i="8"/>
  <c r="P1845" i="8" l="1"/>
  <c r="O1846" i="8"/>
  <c r="P1846" i="8" l="1"/>
  <c r="O1847" i="8"/>
  <c r="P1847" i="8" l="1"/>
  <c r="O1848" i="8"/>
  <c r="P1848" i="8" l="1"/>
  <c r="O1849" i="8"/>
  <c r="P1849" i="8" l="1"/>
  <c r="O1850" i="8"/>
  <c r="P1850" i="8" l="1"/>
  <c r="O1851" i="8"/>
  <c r="P1851" i="8" l="1"/>
  <c r="O1852" i="8"/>
  <c r="P1852" i="8" l="1"/>
  <c r="O1853" i="8"/>
  <c r="O1854" i="8" l="1"/>
  <c r="P1853" i="8"/>
  <c r="P1854" i="8" l="1"/>
  <c r="O1855" i="8"/>
  <c r="P1855" i="8" l="1"/>
  <c r="O1856" i="8"/>
  <c r="P1856" i="8" l="1"/>
  <c r="O1857" i="8"/>
  <c r="P1857" i="8" l="1"/>
  <c r="O1858" i="8"/>
  <c r="O1859" i="8" l="1"/>
  <c r="P1858" i="8"/>
  <c r="O1860" i="8" l="1"/>
  <c r="P1859" i="8"/>
  <c r="O1861" i="8" l="1"/>
  <c r="P1860" i="8"/>
  <c r="O1862" i="8" l="1"/>
  <c r="P1861" i="8"/>
  <c r="P1862" i="8" l="1"/>
  <c r="O1863" i="8"/>
  <c r="P1863" i="8" l="1"/>
  <c r="O1864" i="8"/>
  <c r="P1864" i="8" l="1"/>
  <c r="O1865" i="8"/>
  <c r="P1865" i="8" l="1"/>
  <c r="O1866" i="8"/>
  <c r="O1867" i="8" l="1"/>
  <c r="P1866" i="8"/>
  <c r="O1868" i="8" l="1"/>
  <c r="P1867" i="8"/>
  <c r="P1868" i="8" l="1"/>
  <c r="O1869" i="8"/>
  <c r="O1870" i="8" l="1"/>
  <c r="P1869" i="8"/>
  <c r="P1870" i="8" l="1"/>
  <c r="O1871" i="8"/>
  <c r="P1871" i="8" l="1"/>
  <c r="O1872" i="8"/>
  <c r="P1872" i="8" l="1"/>
  <c r="O1873" i="8"/>
  <c r="O1874" i="8" l="1"/>
  <c r="P1873" i="8"/>
  <c r="O1875" i="8" l="1"/>
  <c r="P1874" i="8"/>
  <c r="O1876" i="8" l="1"/>
  <c r="P1875" i="8"/>
  <c r="P1876" i="8" l="1"/>
  <c r="O1877" i="8"/>
  <c r="O1878" i="8" l="1"/>
  <c r="P1877" i="8"/>
  <c r="P1878" i="8" l="1"/>
  <c r="O1879" i="8"/>
  <c r="P1879" i="8" l="1"/>
  <c r="O1880" i="8"/>
  <c r="P1880" i="8" l="1"/>
  <c r="O1881" i="8"/>
  <c r="O1882" i="8" l="1"/>
  <c r="P1881" i="8"/>
  <c r="P1882" i="8" l="1"/>
  <c r="O1883" i="8"/>
  <c r="P1883" i="8" l="1"/>
  <c r="O1884" i="8"/>
  <c r="P1884" i="8" l="1"/>
  <c r="O1885" i="8"/>
  <c r="O1886" i="8" l="1"/>
  <c r="P1885" i="8"/>
  <c r="P1886" i="8" l="1"/>
  <c r="O1887" i="8"/>
  <c r="O1888" i="8" l="1"/>
  <c r="P1887" i="8"/>
  <c r="P1888" i="8" l="1"/>
  <c r="O1889" i="8"/>
  <c r="O1890" i="8" l="1"/>
  <c r="P1889" i="8"/>
  <c r="O1891" i="8" l="1"/>
  <c r="P1890" i="8"/>
  <c r="O1892" i="8" l="1"/>
  <c r="P1891" i="8"/>
  <c r="P1892" i="8" l="1"/>
  <c r="O1893" i="8"/>
  <c r="O1894" i="8" l="1"/>
  <c r="P1893" i="8"/>
  <c r="P1894" i="8" l="1"/>
  <c r="O1895" i="8"/>
  <c r="P1895" i="8" l="1"/>
  <c r="O1896" i="8"/>
  <c r="O1897" i="8" l="1"/>
  <c r="P1896" i="8"/>
  <c r="O1898" i="8" l="1"/>
  <c r="P1897" i="8"/>
  <c r="O1899" i="8" l="1"/>
  <c r="P1898" i="8"/>
  <c r="P1899" i="8" l="1"/>
  <c r="O1900" i="8"/>
  <c r="P1900" i="8" l="1"/>
  <c r="O1901" i="8"/>
  <c r="O1902" i="8" l="1"/>
  <c r="P1901" i="8"/>
  <c r="P1902" i="8" l="1"/>
  <c r="O1903" i="8"/>
  <c r="P1903" i="8" l="1"/>
  <c r="O1904" i="8"/>
  <c r="O1905" i="8" l="1"/>
  <c r="P1904" i="8"/>
  <c r="O1906" i="8" l="1"/>
  <c r="P1905" i="8"/>
  <c r="P1906" i="8" l="1"/>
  <c r="O1907" i="8"/>
  <c r="P1907" i="8" l="1"/>
  <c r="O1908" i="8"/>
  <c r="P1908" i="8" l="1"/>
  <c r="O1909" i="8"/>
  <c r="P1909" i="8" l="1"/>
  <c r="O1910" i="8"/>
  <c r="O1911" i="8" l="1"/>
  <c r="P1910" i="8"/>
  <c r="O1912" i="8" l="1"/>
  <c r="P1911" i="8"/>
  <c r="O1913" i="8" l="1"/>
  <c r="P1912" i="8"/>
  <c r="O1914" i="8" l="1"/>
  <c r="P1913" i="8"/>
  <c r="O1915" i="8" l="1"/>
  <c r="P1914" i="8"/>
  <c r="O1916" i="8" l="1"/>
  <c r="P1915" i="8"/>
  <c r="O1917" i="8" l="1"/>
  <c r="P1916" i="8"/>
  <c r="O1918" i="8" l="1"/>
  <c r="P1917" i="8"/>
  <c r="P1918" i="8" l="1"/>
  <c r="O1919" i="8"/>
  <c r="O1920" i="8" l="1"/>
  <c r="P1919" i="8"/>
  <c r="O1921" i="8" l="1"/>
  <c r="P1920" i="8"/>
  <c r="P1921" i="8" l="1"/>
  <c r="O1922" i="8"/>
  <c r="P1922" i="8" l="1"/>
  <c r="O1923" i="8"/>
  <c r="P1923" i="8" l="1"/>
  <c r="O1924" i="8"/>
  <c r="P1924" i="8" l="1"/>
  <c r="O1925" i="8"/>
  <c r="O1926" i="8" l="1"/>
  <c r="P1925" i="8"/>
  <c r="O1927" i="8" l="1"/>
  <c r="P1926" i="8"/>
  <c r="O1928" i="8" l="1"/>
  <c r="P1927" i="8"/>
  <c r="P1928" i="8" l="1"/>
  <c r="O1929" i="8"/>
  <c r="P1929" i="8" l="1"/>
  <c r="O1930" i="8"/>
  <c r="O1931" i="8" l="1"/>
  <c r="P1930" i="8"/>
  <c r="O1932" i="8" l="1"/>
  <c r="P1931" i="8"/>
  <c r="O1933" i="8" l="1"/>
  <c r="P1932" i="8"/>
  <c r="O1934" i="8" l="1"/>
  <c r="P1933" i="8"/>
  <c r="O1935" i="8" l="1"/>
  <c r="P1934" i="8"/>
  <c r="O1936" i="8" l="1"/>
  <c r="P1935" i="8"/>
  <c r="P1936" i="8" l="1"/>
  <c r="O1937" i="8"/>
  <c r="O1938" i="8" l="1"/>
  <c r="P1937" i="8"/>
  <c r="O1939" i="8" l="1"/>
  <c r="P1938" i="8"/>
  <c r="P1939" i="8" l="1"/>
  <c r="O1940" i="8"/>
  <c r="O1941" i="8" l="1"/>
  <c r="P1940" i="8"/>
  <c r="P1941" i="8" l="1"/>
  <c r="O1942" i="8"/>
  <c r="P1942" i="8" l="1"/>
  <c r="O1943" i="8"/>
  <c r="P1943" i="8" l="1"/>
  <c r="O1944" i="8"/>
  <c r="P1944" i="8" l="1"/>
  <c r="O1945" i="8"/>
  <c r="O1946" i="8" l="1"/>
  <c r="P1945" i="8"/>
  <c r="O1947" i="8" l="1"/>
  <c r="P1946" i="8"/>
  <c r="O1948" i="8" l="1"/>
  <c r="P1947" i="8"/>
  <c r="P1948" i="8" l="1"/>
  <c r="O1949" i="8"/>
  <c r="O1950" i="8" l="1"/>
  <c r="P1949" i="8"/>
  <c r="O1951" i="8" l="1"/>
  <c r="P1950" i="8"/>
  <c r="P1951" i="8" l="1"/>
  <c r="O1952" i="8"/>
  <c r="P1952" i="8" l="1"/>
  <c r="O1953" i="8"/>
  <c r="P1953" i="8" l="1"/>
  <c r="O1954" i="8"/>
  <c r="O1955" i="8" l="1"/>
  <c r="P1954" i="8"/>
  <c r="O1956" i="8" l="1"/>
  <c r="P1955" i="8"/>
  <c r="P1956" i="8" l="1"/>
  <c r="O1957" i="8"/>
  <c r="O1958" i="8" l="1"/>
  <c r="P1957" i="8"/>
  <c r="P1958" i="8" l="1"/>
  <c r="O1959" i="8"/>
  <c r="O1960" i="8" l="1"/>
  <c r="P1959" i="8"/>
  <c r="O1961" i="8" l="1"/>
  <c r="P1960" i="8"/>
  <c r="O1962" i="8" l="1"/>
  <c r="P1961" i="8"/>
  <c r="P1962" i="8" l="1"/>
  <c r="O1963" i="8"/>
  <c r="O1964" i="8" l="1"/>
  <c r="P1963" i="8"/>
  <c r="P1964" i="8" l="1"/>
  <c r="O1965" i="8"/>
  <c r="O1966" i="8" l="1"/>
  <c r="P1965" i="8"/>
  <c r="O1967" i="8" l="1"/>
  <c r="P1966" i="8"/>
  <c r="O1968" i="8" l="1"/>
  <c r="P1967" i="8"/>
  <c r="P1968" i="8" l="1"/>
  <c r="O1969" i="8"/>
  <c r="O1970" i="8" l="1"/>
  <c r="P1969" i="8"/>
  <c r="P1970" i="8" l="1"/>
  <c r="O1971" i="8"/>
  <c r="O1972" i="8" l="1"/>
  <c r="P1971" i="8"/>
  <c r="P1972" i="8" l="1"/>
  <c r="O1973" i="8"/>
  <c r="O1974" i="8" l="1"/>
  <c r="P1973" i="8"/>
  <c r="O1975" i="8" l="1"/>
  <c r="P1974" i="8"/>
  <c r="O1976" i="8" l="1"/>
  <c r="P1975" i="8"/>
  <c r="O1977" i="8" l="1"/>
  <c r="P1976" i="8"/>
  <c r="O1978" i="8" l="1"/>
  <c r="P1977" i="8"/>
  <c r="O1979" i="8" l="1"/>
  <c r="P1978" i="8"/>
  <c r="O1980" i="8" l="1"/>
  <c r="P1979" i="8"/>
  <c r="P1980" i="8" l="1"/>
  <c r="O1981" i="8"/>
  <c r="P1981" i="8" l="1"/>
  <c r="O1982" i="8"/>
  <c r="P1982" i="8" l="1"/>
  <c r="O1983" i="8"/>
  <c r="O1984" i="8" l="1"/>
  <c r="P1983" i="8"/>
  <c r="O1985" i="8" l="1"/>
  <c r="P1984" i="8"/>
  <c r="O1986" i="8" l="1"/>
  <c r="P1985" i="8"/>
  <c r="O1987" i="8" l="1"/>
  <c r="P1986" i="8"/>
  <c r="O1988" i="8" l="1"/>
  <c r="P1987" i="8"/>
  <c r="P1988" i="8" l="1"/>
  <c r="O1989" i="8"/>
  <c r="O1990" i="8" l="1"/>
  <c r="P1989" i="8"/>
  <c r="O1991" i="8" l="1"/>
  <c r="P1990" i="8"/>
  <c r="O1992" i="8" l="1"/>
  <c r="P1991" i="8"/>
  <c r="O1993" i="8" l="1"/>
  <c r="P1992" i="8"/>
  <c r="O1994" i="8" l="1"/>
  <c r="P1993" i="8"/>
  <c r="O1995" i="8" l="1"/>
  <c r="P1994" i="8"/>
  <c r="P1995" i="8" l="1"/>
  <c r="O1996" i="8"/>
  <c r="O1997" i="8" l="1"/>
  <c r="P1996" i="8"/>
  <c r="P1997" i="8" l="1"/>
  <c r="O1998" i="8"/>
  <c r="O1999" i="8" l="1"/>
  <c r="P1998" i="8"/>
  <c r="O2000" i="8" l="1"/>
  <c r="P1999" i="8"/>
  <c r="P2000" i="8" l="1"/>
  <c r="O2001" i="8"/>
  <c r="O2002" i="8" l="1"/>
  <c r="P2001" i="8"/>
  <c r="P2002" i="8" l="1"/>
  <c r="O2003" i="8"/>
  <c r="O2004" i="8" l="1"/>
  <c r="P2003" i="8"/>
  <c r="O2005" i="8" l="1"/>
  <c r="P2004" i="8"/>
  <c r="O2006" i="8" l="1"/>
  <c r="P2005" i="8"/>
  <c r="O2007" i="8" l="1"/>
  <c r="P2006" i="8"/>
  <c r="O2008" i="8" l="1"/>
  <c r="P2007" i="8"/>
  <c r="O2009" i="8" l="1"/>
  <c r="P2008" i="8"/>
  <c r="O2010" i="8" l="1"/>
  <c r="P2009" i="8"/>
  <c r="O2011" i="8" l="1"/>
  <c r="P2010" i="8"/>
  <c r="O2012" i="8" l="1"/>
  <c r="P2011" i="8"/>
  <c r="O2013" i="8" l="1"/>
  <c r="P2012" i="8"/>
  <c r="O2014" i="8" l="1"/>
  <c r="P2013" i="8"/>
  <c r="O2015" i="8" l="1"/>
  <c r="P2014" i="8"/>
  <c r="O2016" i="8" l="1"/>
  <c r="P2015" i="8"/>
  <c r="P2016" i="8" l="1"/>
  <c r="O2017" i="8"/>
  <c r="P2017" i="8" l="1"/>
  <c r="O2018" i="8"/>
  <c r="P2018" i="8" l="1"/>
  <c r="O2019" i="8"/>
  <c r="O2020" i="8" l="1"/>
  <c r="P2019" i="8"/>
  <c r="P2020" i="8" l="1"/>
  <c r="O2021" i="8"/>
  <c r="O2022" i="8" l="1"/>
  <c r="P2021" i="8"/>
  <c r="O2023" i="8" l="1"/>
  <c r="P2022" i="8"/>
  <c r="O2024" i="8" l="1"/>
  <c r="P2023" i="8"/>
  <c r="O2025" i="8" l="1"/>
  <c r="P2024" i="8"/>
  <c r="O2026" i="8" l="1"/>
  <c r="P2025" i="8"/>
  <c r="P2026" i="8" l="1"/>
  <c r="O2027" i="8"/>
  <c r="P2027" i="8" l="1"/>
  <c r="O2028" i="8"/>
  <c r="O2029" i="8" l="1"/>
  <c r="P2028" i="8"/>
  <c r="O2030" i="8" l="1"/>
  <c r="P2029" i="8"/>
  <c r="O2031" i="8" l="1"/>
  <c r="P2030" i="8"/>
  <c r="O2032" i="8" l="1"/>
  <c r="P2031" i="8"/>
  <c r="P2032" i="8" l="1"/>
  <c r="O2033" i="8"/>
  <c r="O2034" i="8" l="1"/>
  <c r="P2033" i="8"/>
  <c r="O2035" i="8" l="1"/>
  <c r="P2034" i="8"/>
  <c r="O2036" i="8" l="1"/>
  <c r="P2035" i="8"/>
  <c r="O2037" i="8" l="1"/>
  <c r="P2036" i="8"/>
  <c r="P2037" i="8" l="1"/>
  <c r="O2038" i="8"/>
  <c r="P2038" i="8" l="1"/>
  <c r="O2039" i="8"/>
  <c r="O2040" i="8" l="1"/>
  <c r="P2039" i="8"/>
  <c r="O2041" i="8" l="1"/>
  <c r="P2040" i="8"/>
  <c r="O2042" i="8" l="1"/>
  <c r="P2041" i="8"/>
  <c r="O2043" i="8" l="1"/>
  <c r="P2042" i="8"/>
  <c r="O2044" i="8" l="1"/>
  <c r="P2043" i="8"/>
  <c r="O2045" i="8" l="1"/>
  <c r="P2044" i="8"/>
  <c r="P2045" i="8" l="1"/>
  <c r="O2046" i="8"/>
  <c r="O2047" i="8" l="1"/>
  <c r="P2046" i="8"/>
  <c r="P2047" i="8" l="1"/>
  <c r="O2048" i="8"/>
  <c r="P2048" i="8" l="1"/>
  <c r="O2049" i="8"/>
  <c r="O2050" i="8" l="1"/>
  <c r="P2049" i="8"/>
  <c r="O2051" i="8" l="1"/>
  <c r="P2050" i="8"/>
  <c r="O2052" i="8" l="1"/>
  <c r="P2051" i="8"/>
  <c r="O2053" i="8" l="1"/>
  <c r="P2052" i="8"/>
  <c r="O2054" i="8" l="1"/>
  <c r="P2053" i="8"/>
  <c r="O2055" i="8" l="1"/>
  <c r="P2054" i="8"/>
  <c r="O2056" i="8" l="1"/>
  <c r="P2055" i="8"/>
  <c r="O2057" i="8" l="1"/>
  <c r="P2056" i="8"/>
  <c r="O2058" i="8" l="1"/>
  <c r="P2057" i="8"/>
  <c r="O2059" i="8" l="1"/>
  <c r="P2058" i="8"/>
  <c r="P2059" i="8" l="1"/>
  <c r="O2060" i="8"/>
  <c r="O2061" i="8" l="1"/>
  <c r="P2060" i="8"/>
  <c r="O2062" i="8" l="1"/>
  <c r="P2061" i="8"/>
  <c r="O2063" i="8" l="1"/>
  <c r="P2062" i="8"/>
  <c r="O2064" i="8" l="1"/>
  <c r="P2063" i="8"/>
  <c r="P2064" i="8" l="1"/>
  <c r="O2065" i="8"/>
  <c r="O2066" i="8" l="1"/>
  <c r="P2065" i="8"/>
  <c r="O2067" i="8" l="1"/>
  <c r="P2066" i="8"/>
  <c r="O2068" i="8" l="1"/>
  <c r="P2067" i="8"/>
  <c r="P2068" i="8" l="1"/>
  <c r="O2069" i="8"/>
  <c r="O2070" i="8" l="1"/>
  <c r="P2069" i="8"/>
  <c r="O2071" i="8" l="1"/>
  <c r="P2070" i="8"/>
  <c r="O2072" i="8" l="1"/>
  <c r="P2071" i="8"/>
  <c r="O2073" i="8" l="1"/>
  <c r="P2072" i="8"/>
  <c r="O2074" i="8" l="1"/>
  <c r="P2073" i="8"/>
  <c r="O2075" i="8" l="1"/>
  <c r="P2074" i="8"/>
  <c r="O2076" i="8" l="1"/>
  <c r="P2075" i="8"/>
  <c r="O2077" i="8" l="1"/>
  <c r="P2076" i="8"/>
  <c r="P2077" i="8" l="1"/>
  <c r="O2078" i="8"/>
  <c r="P2078" i="8" l="1"/>
  <c r="O2079" i="8"/>
  <c r="O2080" i="8" l="1"/>
  <c r="P2079" i="8"/>
  <c r="P2080" i="8" l="1"/>
  <c r="O2081" i="8"/>
  <c r="O2082" i="8" l="1"/>
  <c r="P2081" i="8"/>
  <c r="O2083" i="8" l="1"/>
  <c r="P2082" i="8"/>
  <c r="O2084" i="8" l="1"/>
  <c r="P2083" i="8"/>
  <c r="O2085" i="8" l="1"/>
  <c r="P2084" i="8"/>
  <c r="O2086" i="8" l="1"/>
  <c r="P2085" i="8"/>
  <c r="O2087" i="8" l="1"/>
  <c r="P2086" i="8"/>
  <c r="P2087" i="8" l="1"/>
  <c r="O2088" i="8"/>
  <c r="O2089" i="8" l="1"/>
  <c r="P2088" i="8"/>
  <c r="O2090" i="8" l="1"/>
  <c r="P2089" i="8"/>
  <c r="O2091" i="8" l="1"/>
  <c r="P2090" i="8"/>
  <c r="O2092" i="8" l="1"/>
  <c r="P2091" i="8"/>
  <c r="O2093" i="8" l="1"/>
  <c r="P2092" i="8"/>
  <c r="O2094" i="8" l="1"/>
  <c r="P2093" i="8"/>
  <c r="O2095" i="8" l="1"/>
  <c r="P2094" i="8"/>
  <c r="O2096" i="8" l="1"/>
  <c r="P2095" i="8"/>
  <c r="P2096" i="8" l="1"/>
  <c r="O2097" i="8"/>
  <c r="O2098" i="8" l="1"/>
  <c r="P2097" i="8"/>
  <c r="O2099" i="8" l="1"/>
  <c r="P2098" i="8"/>
  <c r="O2100" i="8" l="1"/>
  <c r="P2099" i="8"/>
  <c r="P2100" i="8" l="1"/>
  <c r="O2101" i="8"/>
  <c r="O2102" i="8" l="1"/>
  <c r="P2101" i="8"/>
  <c r="O2103" i="8" l="1"/>
  <c r="P2102" i="8"/>
  <c r="O2104" i="8" l="1"/>
  <c r="P2103" i="8"/>
  <c r="O2105" i="8" l="1"/>
  <c r="P2104" i="8"/>
  <c r="O2106" i="8" l="1"/>
  <c r="P2105" i="8"/>
  <c r="O2107" i="8" l="1"/>
  <c r="P2106" i="8"/>
  <c r="P2107" i="8" l="1"/>
  <c r="O2108" i="8"/>
  <c r="O2109" i="8" l="1"/>
  <c r="P2108" i="8"/>
  <c r="O2110" i="8" l="1"/>
  <c r="P2109" i="8"/>
  <c r="O2111" i="8" l="1"/>
  <c r="P2110" i="8"/>
  <c r="P2111" i="8" l="1"/>
  <c r="O2112" i="8"/>
  <c r="O2113" i="8" l="1"/>
  <c r="P2112" i="8"/>
  <c r="P2113" i="8" l="1"/>
  <c r="O2114" i="8"/>
  <c r="O2115" i="8" l="1"/>
  <c r="P2114" i="8"/>
  <c r="O2116" i="8" l="1"/>
  <c r="P2115" i="8"/>
  <c r="O2117" i="8" l="1"/>
  <c r="P2116" i="8"/>
  <c r="O2118" i="8" l="1"/>
  <c r="P2117" i="8"/>
  <c r="O2119" i="8" l="1"/>
  <c r="P2118" i="8"/>
  <c r="O2120" i="8" l="1"/>
  <c r="P2119" i="8"/>
  <c r="O2121" i="8" l="1"/>
  <c r="P2120" i="8"/>
  <c r="P2121" i="8" l="1"/>
  <c r="O2122" i="8"/>
  <c r="O2123" i="8" l="1"/>
  <c r="P2122" i="8"/>
  <c r="P2123" i="8" l="1"/>
  <c r="O2124" i="8"/>
  <c r="P2124" i="8" l="1"/>
  <c r="O2125" i="8"/>
  <c r="O2126" i="8" l="1"/>
  <c r="P2125" i="8"/>
  <c r="O2127" i="8" l="1"/>
  <c r="P2126" i="8"/>
  <c r="O2128" i="8" l="1"/>
  <c r="P2127" i="8"/>
  <c r="P2128" i="8" l="1"/>
  <c r="O2129" i="8"/>
  <c r="O2130" i="8" l="1"/>
  <c r="P2129" i="8"/>
  <c r="O2131" i="8" l="1"/>
  <c r="P2130" i="8"/>
  <c r="O2132" i="8" l="1"/>
  <c r="P2131" i="8"/>
  <c r="O2133" i="8" l="1"/>
  <c r="P2132" i="8"/>
  <c r="O2134" i="8" l="1"/>
  <c r="P2133" i="8"/>
  <c r="O2135" i="8" l="1"/>
  <c r="P2134" i="8"/>
  <c r="O2136" i="8" l="1"/>
  <c r="P2135" i="8"/>
  <c r="O2137" i="8" l="1"/>
  <c r="P2136" i="8"/>
  <c r="O2138" i="8" l="1"/>
  <c r="P2137" i="8"/>
  <c r="O2139" i="8" l="1"/>
  <c r="P2138" i="8"/>
  <c r="O2140" i="8" l="1"/>
  <c r="P2139" i="8"/>
  <c r="O2141" i="8" l="1"/>
  <c r="P2140" i="8"/>
  <c r="O2142" i="8" l="1"/>
  <c r="P2141" i="8"/>
  <c r="P2142" i="8" l="1"/>
  <c r="O2143" i="8"/>
  <c r="P2143" i="8" l="1"/>
  <c r="O2144" i="8"/>
  <c r="P2144" i="8" l="1"/>
  <c r="O2145" i="8"/>
  <c r="O2146" i="8" l="1"/>
  <c r="P2145" i="8"/>
  <c r="O2147" i="8" l="1"/>
  <c r="P2146" i="8"/>
  <c r="O2148" i="8" l="1"/>
  <c r="P2147" i="8"/>
  <c r="O2149" i="8" l="1"/>
  <c r="P2148" i="8"/>
  <c r="O2150" i="8" l="1"/>
  <c r="P2149" i="8"/>
  <c r="O2151" i="8" l="1"/>
  <c r="P2150" i="8"/>
  <c r="P2151" i="8" l="1"/>
  <c r="O2152" i="8"/>
  <c r="O2153" i="8" l="1"/>
  <c r="P2152" i="8"/>
  <c r="O2154" i="8" l="1"/>
  <c r="P2153" i="8"/>
  <c r="O2155" i="8" l="1"/>
  <c r="P2154" i="8"/>
  <c r="O2156" i="8" l="1"/>
  <c r="P2155" i="8"/>
  <c r="O2157" i="8" l="1"/>
  <c r="P2156" i="8"/>
  <c r="O2158" i="8" l="1"/>
  <c r="P2157" i="8"/>
  <c r="O2159" i="8" l="1"/>
  <c r="P2158" i="8"/>
  <c r="O2160" i="8" l="1"/>
  <c r="P2159" i="8"/>
  <c r="P2160" i="8" l="1"/>
  <c r="O2161" i="8"/>
  <c r="O2162" i="8" l="1"/>
  <c r="P2161" i="8"/>
  <c r="O2163" i="8" l="1"/>
  <c r="P2162" i="8"/>
  <c r="O2164" i="8" l="1"/>
  <c r="P2163" i="8"/>
  <c r="O2165" i="8" l="1"/>
  <c r="P2164" i="8"/>
  <c r="O2166" i="8" l="1"/>
  <c r="P2165" i="8"/>
  <c r="O2167" i="8" l="1"/>
  <c r="P2166" i="8"/>
  <c r="O2168" i="8" l="1"/>
  <c r="P2167" i="8"/>
  <c r="O2169" i="8" l="1"/>
  <c r="P2168" i="8"/>
  <c r="O2170" i="8" l="1"/>
  <c r="P2169" i="8"/>
  <c r="O2171" i="8" l="1"/>
  <c r="P2170" i="8"/>
  <c r="P2171" i="8" l="1"/>
  <c r="O2172" i="8"/>
  <c r="P2172" i="8" l="1"/>
  <c r="O2173" i="8"/>
  <c r="O2174" i="8" l="1"/>
  <c r="P2173" i="8"/>
  <c r="P2174" i="8" l="1"/>
  <c r="O2175" i="8"/>
  <c r="P2175" i="8" l="1"/>
  <c r="O2176" i="8"/>
  <c r="P2176" i="8" l="1"/>
  <c r="O2177" i="8"/>
  <c r="P2177" i="8" l="1"/>
  <c r="O2178" i="8"/>
  <c r="P2178" i="8" l="1"/>
  <c r="O2179" i="8"/>
  <c r="P2179" i="8" l="1"/>
  <c r="O2180" i="8"/>
  <c r="O2181" i="8" l="1"/>
  <c r="P2180" i="8"/>
  <c r="O2182" i="8" l="1"/>
  <c r="P2181" i="8"/>
  <c r="O2183" i="8" l="1"/>
  <c r="P2182" i="8"/>
  <c r="P2183" i="8" l="1"/>
  <c r="O2184" i="8"/>
  <c r="O2185" i="8" l="1"/>
  <c r="P2184" i="8"/>
  <c r="O2186" i="8" l="1"/>
  <c r="P2185" i="8"/>
  <c r="P2186" i="8" l="1"/>
  <c r="O2187" i="8"/>
  <c r="P2187" i="8" l="1"/>
  <c r="O2188" i="8"/>
  <c r="P2188" i="8" l="1"/>
  <c r="O2189" i="8"/>
  <c r="O2190" i="8" l="1"/>
  <c r="P2189" i="8"/>
  <c r="P2190" i="8" l="1"/>
  <c r="O2191" i="8"/>
  <c r="P2191" i="8" l="1"/>
  <c r="O2192" i="8"/>
  <c r="P2192" i="8" l="1"/>
  <c r="O2193" i="8"/>
  <c r="P2193" i="8" l="1"/>
  <c r="O2194" i="8"/>
  <c r="P2194" i="8" l="1"/>
  <c r="O2195" i="8"/>
  <c r="P2195" i="8" l="1"/>
  <c r="O2196" i="8"/>
  <c r="P2196" i="8" l="1"/>
  <c r="O2197" i="8"/>
  <c r="O2198" i="8" l="1"/>
  <c r="P2197" i="8"/>
  <c r="O2199" i="8" l="1"/>
  <c r="P2198" i="8"/>
  <c r="O2200" i="8" l="1"/>
  <c r="P2199" i="8"/>
  <c r="P2200" i="8" l="1"/>
  <c r="O2201" i="8"/>
  <c r="O2202" i="8" l="1"/>
  <c r="P2201" i="8"/>
  <c r="O2203" i="8" l="1"/>
  <c r="P2202" i="8"/>
  <c r="P2203" i="8" l="1"/>
  <c r="O2204" i="8"/>
  <c r="O2205" i="8" l="1"/>
  <c r="P2204" i="8"/>
  <c r="O2206" i="8" l="1"/>
  <c r="P2205" i="8"/>
  <c r="P2206" i="8" l="1"/>
  <c r="O2207" i="8"/>
  <c r="P2207" i="8" l="1"/>
  <c r="O2208" i="8"/>
  <c r="P2208" i="8" l="1"/>
  <c r="O2209" i="8"/>
  <c r="O2210" i="8" l="1"/>
  <c r="P2209" i="8"/>
  <c r="P2210" i="8" l="1"/>
  <c r="O2211" i="8"/>
  <c r="P2211" i="8" l="1"/>
  <c r="O2212" i="8"/>
  <c r="P2212" i="8" l="1"/>
  <c r="O2213" i="8"/>
  <c r="O2214" i="8" l="1"/>
  <c r="P2213" i="8"/>
  <c r="O2215" i="8" l="1"/>
  <c r="P2214" i="8"/>
  <c r="O2216" i="8" l="1"/>
  <c r="P2215" i="8"/>
  <c r="O2217" i="8" l="1"/>
  <c r="P2216" i="8"/>
  <c r="O2218" i="8" l="1"/>
  <c r="P2217" i="8"/>
  <c r="P2218" i="8" l="1"/>
  <c r="O2219" i="8"/>
  <c r="P2219" i="8" l="1"/>
  <c r="O2220" i="8"/>
  <c r="P2220" i="8" l="1"/>
  <c r="O2221" i="8"/>
  <c r="O2222" i="8" l="1"/>
  <c r="P2221" i="8"/>
  <c r="O2223" i="8" l="1"/>
  <c r="P2222" i="8"/>
  <c r="O2224" i="8" l="1"/>
  <c r="P2223" i="8"/>
  <c r="O2225" i="8" l="1"/>
  <c r="P2224" i="8"/>
  <c r="O2226" i="8" l="1"/>
  <c r="P2225" i="8"/>
  <c r="P2226" i="8" l="1"/>
  <c r="O2227" i="8"/>
  <c r="P2227" i="8" l="1"/>
  <c r="O2228" i="8"/>
  <c r="P2228" i="8" l="1"/>
  <c r="O2229" i="8"/>
  <c r="O2230" i="8" l="1"/>
  <c r="P2229" i="8"/>
  <c r="P2230" i="8" l="1"/>
  <c r="O2231" i="8"/>
  <c r="O2232" i="8" l="1"/>
  <c r="P2231" i="8"/>
  <c r="P2232" i="8" l="1"/>
  <c r="O2233" i="8"/>
  <c r="O2234" i="8" l="1"/>
  <c r="P2233" i="8"/>
  <c r="O2235" i="8" l="1"/>
  <c r="P2234" i="8"/>
  <c r="P2235" i="8" l="1"/>
  <c r="O2236" i="8"/>
  <c r="P2236" i="8" l="1"/>
  <c r="O2237" i="8"/>
  <c r="O2238" i="8" l="1"/>
  <c r="P2237" i="8"/>
  <c r="P2238" i="8" l="1"/>
  <c r="O2239" i="8"/>
  <c r="P2239" i="8" l="1"/>
  <c r="O2240" i="8"/>
  <c r="P2240" i="8" l="1"/>
  <c r="O2241" i="8"/>
  <c r="O2242" i="8" l="1"/>
  <c r="P2241" i="8"/>
  <c r="O2243" i="8" l="1"/>
  <c r="P2242" i="8"/>
  <c r="P2243" i="8" l="1"/>
  <c r="O2244" i="8"/>
  <c r="P2244" i="8" l="1"/>
  <c r="O2245" i="8"/>
  <c r="O2246" i="8" l="1"/>
  <c r="P2245" i="8"/>
  <c r="O2247" i="8" l="1"/>
  <c r="P2246" i="8"/>
  <c r="P2247" i="8" l="1"/>
  <c r="O2248" i="8"/>
  <c r="O2249" i="8" l="1"/>
  <c r="P2248" i="8"/>
  <c r="O2250" i="8" l="1"/>
  <c r="P2249" i="8"/>
  <c r="P2250" i="8" l="1"/>
  <c r="O2251" i="8"/>
  <c r="P2251" i="8" l="1"/>
  <c r="O2252" i="8"/>
  <c r="P2252" i="8" l="1"/>
  <c r="O2253" i="8"/>
  <c r="O2254" i="8" l="1"/>
  <c r="P2253" i="8"/>
  <c r="P2254" i="8" l="1"/>
  <c r="O2255" i="8"/>
  <c r="P2255" i="8" l="1"/>
  <c r="O2256" i="8"/>
  <c r="P2256" i="8" l="1"/>
  <c r="O2257" i="8"/>
  <c r="O2258" i="8" l="1"/>
  <c r="P2257" i="8"/>
  <c r="P2258" i="8" l="1"/>
  <c r="O2259" i="8"/>
  <c r="O2260" i="8" l="1"/>
  <c r="P2259" i="8"/>
  <c r="P2260" i="8" l="1"/>
  <c r="O2261" i="8"/>
  <c r="O2262" i="8" l="1"/>
  <c r="P2261" i="8"/>
  <c r="O2263" i="8" l="1"/>
  <c r="P2262" i="8"/>
  <c r="P2263" i="8" l="1"/>
  <c r="O2264" i="8"/>
  <c r="O2265" i="8" l="1"/>
  <c r="P2264" i="8"/>
  <c r="O2266" i="8" l="1"/>
  <c r="P2265" i="8"/>
  <c r="P2266" i="8" l="1"/>
  <c r="O2267" i="8"/>
  <c r="P2267" i="8" l="1"/>
  <c r="O2268" i="8"/>
  <c r="P2268" i="8" l="1"/>
  <c r="O2269" i="8"/>
  <c r="O2270" i="8" l="1"/>
  <c r="P2269" i="8"/>
  <c r="P2270" i="8" l="1"/>
  <c r="O2271" i="8"/>
  <c r="O2272" i="8" l="1"/>
  <c r="P2271" i="8"/>
  <c r="O2273" i="8" l="1"/>
  <c r="P2272" i="8"/>
  <c r="P2273" i="8" l="1"/>
  <c r="O2274" i="8"/>
  <c r="P2274" i="8" l="1"/>
  <c r="O2275" i="8"/>
  <c r="P2275" i="8" l="1"/>
  <c r="O2276" i="8"/>
  <c r="P2276" i="8" l="1"/>
  <c r="O2277" i="8"/>
  <c r="O2278" i="8" l="1"/>
  <c r="P2277" i="8"/>
  <c r="O2279" i="8" l="1"/>
  <c r="P2278" i="8"/>
  <c r="O2280" i="8" l="1"/>
  <c r="P2279" i="8"/>
  <c r="O2281" i="8" l="1"/>
  <c r="P2280" i="8"/>
  <c r="O2282" i="8" l="1"/>
  <c r="P2281" i="8"/>
  <c r="P2282" i="8" l="1"/>
  <c r="O2283" i="8"/>
  <c r="P2283" i="8" l="1"/>
  <c r="O2284" i="8"/>
  <c r="P2284" i="8" l="1"/>
  <c r="O2285" i="8"/>
  <c r="O2286" i="8" l="1"/>
  <c r="P2285" i="8"/>
  <c r="P2286" i="8" l="1"/>
  <c r="O2287" i="8"/>
  <c r="P2287" i="8" l="1"/>
  <c r="O2288" i="8"/>
  <c r="P2288" i="8" l="1"/>
  <c r="O2289" i="8"/>
  <c r="O2290" i="8" l="1"/>
  <c r="P2289" i="8"/>
  <c r="O2291" i="8" l="1"/>
  <c r="P2290" i="8"/>
  <c r="O2292" i="8" l="1"/>
  <c r="P2291" i="8"/>
  <c r="O2293" i="8" l="1"/>
  <c r="P2292" i="8"/>
  <c r="O2294" i="8" l="1"/>
  <c r="P2293" i="8"/>
  <c r="O2295" i="8" l="1"/>
  <c r="P2294" i="8"/>
  <c r="O2296" i="8" l="1"/>
  <c r="P2295" i="8"/>
  <c r="P2296" i="8" l="1"/>
  <c r="O2297" i="8"/>
  <c r="O2298" i="8" l="1"/>
  <c r="P2297" i="8"/>
  <c r="O2299" i="8" l="1"/>
  <c r="P2298" i="8"/>
  <c r="O2300" i="8" l="1"/>
  <c r="P2299" i="8"/>
  <c r="P2300" i="8" l="1"/>
  <c r="O2301" i="8"/>
  <c r="O2302" i="8" l="1"/>
  <c r="P2301" i="8"/>
  <c r="P2302" i="8" l="1"/>
  <c r="O2303" i="8"/>
  <c r="P2303" i="8" l="1"/>
  <c r="O2304" i="8"/>
  <c r="P2304" i="8" l="1"/>
  <c r="O2305" i="8"/>
  <c r="O2306" i="8" l="1"/>
  <c r="P2305" i="8"/>
  <c r="O2307" i="8" l="1"/>
  <c r="P2306" i="8"/>
  <c r="O2308" i="8" l="1"/>
  <c r="P2307" i="8"/>
  <c r="O2309" i="8" l="1"/>
  <c r="P2308" i="8"/>
  <c r="O2310" i="8" l="1"/>
  <c r="P2309" i="8"/>
  <c r="P2310" i="8" l="1"/>
  <c r="O2311" i="8"/>
  <c r="P2311" i="8" l="1"/>
  <c r="O2312" i="8"/>
  <c r="P2312" i="8" l="1"/>
  <c r="O2313" i="8"/>
  <c r="O2314" i="8" l="1"/>
  <c r="P2313" i="8"/>
  <c r="O2315" i="8" l="1"/>
  <c r="P2314" i="8"/>
  <c r="O2316" i="8" l="1"/>
  <c r="P2315" i="8"/>
  <c r="O2317" i="8" l="1"/>
  <c r="P2316" i="8"/>
  <c r="O2318" i="8" l="1"/>
  <c r="P2317" i="8"/>
  <c r="P2318" i="8" l="1"/>
  <c r="O2319" i="8"/>
  <c r="O2320" i="8" l="1"/>
  <c r="P2319" i="8"/>
  <c r="O2321" i="8" l="1"/>
  <c r="P2320" i="8"/>
  <c r="P2321" i="8" l="1"/>
  <c r="O2322" i="8"/>
  <c r="O2323" i="8" l="1"/>
  <c r="P2322" i="8"/>
  <c r="O2324" i="8" l="1"/>
  <c r="P2323" i="8"/>
  <c r="O2325" i="8" l="1"/>
  <c r="P2324" i="8"/>
  <c r="O2326" i="8" l="1"/>
  <c r="P2325" i="8"/>
  <c r="P2326" i="8" l="1"/>
  <c r="O2327" i="8"/>
  <c r="O2328" i="8" l="1"/>
  <c r="P2327" i="8"/>
  <c r="P2328" i="8" l="1"/>
  <c r="O2329" i="8"/>
  <c r="O2330" i="8" l="1"/>
  <c r="P2329" i="8"/>
  <c r="O2331" i="8" l="1"/>
  <c r="P2330" i="8"/>
  <c r="P2331" i="8" l="1"/>
  <c r="O2332" i="8"/>
  <c r="P2332" i="8" l="1"/>
  <c r="O2333" i="8"/>
  <c r="O2334" i="8" l="1"/>
  <c r="P2333" i="8"/>
  <c r="P2334" i="8" l="1"/>
  <c r="O2335" i="8"/>
  <c r="O2336" i="8" l="1"/>
  <c r="P2335" i="8"/>
  <c r="P2336" i="8" l="1"/>
  <c r="O2337" i="8"/>
  <c r="O2338" i="8" l="1"/>
  <c r="P2337" i="8"/>
  <c r="O2339" i="8" l="1"/>
  <c r="P2338" i="8"/>
  <c r="P2339" i="8" l="1"/>
  <c r="O2340" i="8"/>
  <c r="O2341" i="8" l="1"/>
  <c r="P2340" i="8"/>
  <c r="P2341" i="8" l="1"/>
  <c r="O2342" i="8"/>
  <c r="O2343" i="8" l="1"/>
  <c r="P2342" i="8"/>
  <c r="O2344" i="8" l="1"/>
  <c r="P2343" i="8"/>
  <c r="P2344" i="8" l="1"/>
  <c r="O2345" i="8"/>
  <c r="O2346" i="8" l="1"/>
  <c r="P2345" i="8"/>
  <c r="O2347" i="8" l="1"/>
  <c r="P2346" i="8"/>
  <c r="O2348" i="8" l="1"/>
  <c r="P2347" i="8"/>
  <c r="O2349" i="8" l="1"/>
  <c r="P2348" i="8"/>
  <c r="O2350" i="8" l="1"/>
  <c r="P2349" i="8"/>
  <c r="P2350" i="8" l="1"/>
  <c r="O2351" i="8"/>
  <c r="P2351" i="8" l="1"/>
  <c r="O2352" i="8"/>
  <c r="P2352" i="8" l="1"/>
  <c r="O2353" i="8"/>
  <c r="P2353" i="8" l="1"/>
  <c r="O2354" i="8"/>
  <c r="O2355" i="8" l="1"/>
  <c r="P2354" i="8"/>
  <c r="O2356" i="8" l="1"/>
  <c r="P2355" i="8"/>
  <c r="O2357" i="8" l="1"/>
  <c r="P2356" i="8"/>
  <c r="O2358" i="8" l="1"/>
  <c r="P2357" i="8"/>
  <c r="P2358" i="8" l="1"/>
  <c r="O2359" i="8"/>
  <c r="O2360" i="8" l="1"/>
  <c r="P2359" i="8"/>
  <c r="P2360" i="8" l="1"/>
  <c r="O2361" i="8"/>
  <c r="O2362" i="8" l="1"/>
  <c r="P2361" i="8"/>
  <c r="O2363" i="8" l="1"/>
  <c r="P2362" i="8"/>
  <c r="O2364" i="8" l="1"/>
  <c r="P2363" i="8"/>
  <c r="O2365" i="8" l="1"/>
  <c r="P2364" i="8"/>
  <c r="O2366" i="8" l="1"/>
  <c r="P2365" i="8"/>
  <c r="P2366" i="8" l="1"/>
  <c r="O2367" i="8"/>
  <c r="O2368" i="8" l="1"/>
  <c r="P2367" i="8"/>
  <c r="O2369" i="8" l="1"/>
  <c r="P2368" i="8"/>
  <c r="P2369" i="8" l="1"/>
  <c r="O2370" i="8"/>
  <c r="O2371" i="8" l="1"/>
  <c r="P2370" i="8"/>
  <c r="O2372" i="8" l="1"/>
  <c r="P2371" i="8"/>
  <c r="O2373" i="8" l="1"/>
  <c r="P2372" i="8"/>
  <c r="O2374" i="8" l="1"/>
  <c r="P2373" i="8"/>
  <c r="P2374" i="8" l="1"/>
  <c r="O2375" i="8"/>
  <c r="O2376" i="8" l="1"/>
  <c r="P2375" i="8"/>
  <c r="P2376" i="8" l="1"/>
  <c r="O2377" i="8"/>
  <c r="O2378" i="8" l="1"/>
  <c r="P2377" i="8"/>
  <c r="O2379" i="8" l="1"/>
  <c r="P2378" i="8"/>
  <c r="O2380" i="8" l="1"/>
  <c r="P2379" i="8"/>
  <c r="O2381" i="8" l="1"/>
  <c r="P2380" i="8"/>
  <c r="P2381" i="8" l="1"/>
  <c r="O2382" i="8"/>
  <c r="P2382" i="8" l="1"/>
  <c r="O2383" i="8"/>
  <c r="O2384" i="8" l="1"/>
  <c r="P2383" i="8"/>
  <c r="P2384" i="8" l="1"/>
  <c r="O2385" i="8"/>
  <c r="O2386" i="8" l="1"/>
  <c r="P2385" i="8"/>
  <c r="O2387" i="8" l="1"/>
  <c r="P2386" i="8"/>
  <c r="O2388" i="8" l="1"/>
  <c r="P2387" i="8"/>
  <c r="O2389" i="8" l="1"/>
  <c r="P2388" i="8"/>
  <c r="O2390" i="8" l="1"/>
  <c r="P2389" i="8"/>
  <c r="O2391" i="8" l="1"/>
  <c r="P2390" i="8"/>
  <c r="P2391" i="8" l="1"/>
  <c r="O2392" i="8"/>
  <c r="O2393" i="8" l="1"/>
  <c r="P2392" i="8"/>
  <c r="O2394" i="8" l="1"/>
  <c r="P2393" i="8"/>
  <c r="O2395" i="8" l="1"/>
  <c r="P2394" i="8"/>
  <c r="O2396" i="8" l="1"/>
  <c r="P2395" i="8"/>
  <c r="O2397" i="8" l="1"/>
  <c r="P2396" i="8"/>
  <c r="O2398" i="8" l="1"/>
  <c r="P2397" i="8"/>
  <c r="O2399" i="8" l="1"/>
  <c r="P2398" i="8"/>
  <c r="P2399" i="8" l="1"/>
  <c r="O2400" i="8"/>
  <c r="O2401" i="8" l="1"/>
  <c r="P2400" i="8"/>
  <c r="O2402" i="8" l="1"/>
  <c r="P2401" i="8"/>
  <c r="O2403" i="8" l="1"/>
  <c r="P2402" i="8"/>
  <c r="O2404" i="8" l="1"/>
  <c r="P2403" i="8"/>
  <c r="O2405" i="8" l="1"/>
  <c r="P2404" i="8"/>
  <c r="O2406" i="8" l="1"/>
  <c r="P2405" i="8"/>
  <c r="O2407" i="8" l="1"/>
  <c r="P2406" i="8"/>
  <c r="O2408" i="8" l="1"/>
  <c r="P2407" i="8"/>
  <c r="O2409" i="8" l="1"/>
  <c r="P2408" i="8"/>
  <c r="O2410" i="8" l="1"/>
  <c r="P2409" i="8"/>
  <c r="O2411" i="8" l="1"/>
  <c r="P2410" i="8"/>
  <c r="O2412" i="8" l="1"/>
  <c r="P2411" i="8"/>
  <c r="O2413" i="8" l="1"/>
  <c r="P2412" i="8"/>
  <c r="O2414" i="8" l="1"/>
  <c r="P2413" i="8"/>
  <c r="O2415" i="8" l="1"/>
  <c r="P2414" i="8"/>
  <c r="O2416" i="8" l="1"/>
  <c r="P2415" i="8"/>
  <c r="P2416" i="8" l="1"/>
  <c r="O2417" i="8"/>
  <c r="O2418" i="8" l="1"/>
  <c r="P2417" i="8"/>
  <c r="O2419" i="8" l="1"/>
  <c r="P2418" i="8"/>
  <c r="O2420" i="8" l="1"/>
  <c r="P2419" i="8"/>
  <c r="P2420" i="8" l="1"/>
  <c r="O2421" i="8"/>
  <c r="O2422" i="8" l="1"/>
  <c r="P2421" i="8"/>
  <c r="O2423" i="8" l="1"/>
  <c r="P2422" i="8"/>
  <c r="O2424" i="8" l="1"/>
  <c r="P2423" i="8"/>
  <c r="O2425" i="8" l="1"/>
  <c r="P2424" i="8"/>
  <c r="O2426" i="8" l="1"/>
  <c r="P2425" i="8"/>
  <c r="O2427" i="8" l="1"/>
  <c r="P2426" i="8"/>
  <c r="O2428" i="8" l="1"/>
  <c r="P2427" i="8"/>
  <c r="O2429" i="8" l="1"/>
  <c r="P2428" i="8"/>
  <c r="O2430" i="8" l="1"/>
  <c r="P2429" i="8"/>
  <c r="O2431" i="8" l="1"/>
  <c r="P2430" i="8"/>
  <c r="P2431" i="8" l="1"/>
  <c r="O2432" i="8"/>
  <c r="P2432" i="8" l="1"/>
  <c r="O2433" i="8"/>
  <c r="O2434" i="8" l="1"/>
  <c r="P2433" i="8"/>
  <c r="O2435" i="8" l="1"/>
  <c r="P2434" i="8"/>
  <c r="O2436" i="8" l="1"/>
  <c r="P2435" i="8"/>
  <c r="O2437" i="8" l="1"/>
  <c r="P2436" i="8"/>
  <c r="O2438" i="8" l="1"/>
  <c r="P2437" i="8"/>
  <c r="O2439" i="8" l="1"/>
  <c r="P2438" i="8"/>
  <c r="O2440" i="8" l="1"/>
  <c r="P2439" i="8"/>
  <c r="O2441" i="8" l="1"/>
  <c r="P2440" i="8"/>
  <c r="P2441" i="8" l="1"/>
  <c r="O2442" i="8"/>
  <c r="O2443" i="8" l="1"/>
  <c r="P2442" i="8"/>
  <c r="O2444" i="8" l="1"/>
  <c r="P2443" i="8"/>
  <c r="O2445" i="8" l="1"/>
  <c r="P2444" i="8"/>
  <c r="O2446" i="8" l="1"/>
  <c r="P2445" i="8"/>
  <c r="O2447" i="8" l="1"/>
  <c r="P2446" i="8"/>
  <c r="O2448" i="8" l="1"/>
  <c r="P2447" i="8"/>
  <c r="O2449" i="8" l="1"/>
  <c r="P2448" i="8"/>
  <c r="O2450" i="8" l="1"/>
  <c r="P2449" i="8"/>
  <c r="P2450" i="8" l="1"/>
  <c r="O2451" i="8"/>
  <c r="O2452" i="8" l="1"/>
  <c r="P2451" i="8"/>
  <c r="O2453" i="8" l="1"/>
  <c r="P2452" i="8"/>
  <c r="O2454" i="8" l="1"/>
  <c r="P2453" i="8"/>
  <c r="O2455" i="8" l="1"/>
  <c r="P2454" i="8"/>
  <c r="O2456" i="8" l="1"/>
  <c r="P2455" i="8"/>
  <c r="O2457" i="8" l="1"/>
  <c r="P2456" i="8"/>
  <c r="O2458" i="8" l="1"/>
  <c r="P2457" i="8"/>
  <c r="O2459" i="8" l="1"/>
  <c r="P2458" i="8"/>
  <c r="O2460" i="8" l="1"/>
  <c r="P2459" i="8"/>
  <c r="O2461" i="8" l="1"/>
  <c r="P2460" i="8"/>
  <c r="O2462" i="8" l="1"/>
  <c r="P2461" i="8"/>
  <c r="P2462" i="8" l="1"/>
  <c r="O2463" i="8"/>
  <c r="O2464" i="8" l="1"/>
  <c r="P2463" i="8"/>
  <c r="P2464" i="8" l="1"/>
  <c r="O2465" i="8"/>
  <c r="O2466" i="8" l="1"/>
  <c r="P2465" i="8"/>
  <c r="O2467" i="8" l="1"/>
  <c r="P2466" i="8"/>
  <c r="O2468" i="8" l="1"/>
  <c r="P2467" i="8"/>
  <c r="O2469" i="8" l="1"/>
  <c r="P2468" i="8"/>
  <c r="P2469" i="8" l="1"/>
  <c r="O2470" i="8"/>
  <c r="O2471" i="8" l="1"/>
  <c r="P2470" i="8"/>
  <c r="O2472" i="8" l="1"/>
  <c r="P2471" i="8"/>
  <c r="O2473" i="8" l="1"/>
  <c r="P2472" i="8"/>
  <c r="O2474" i="8" l="1"/>
  <c r="P2473" i="8"/>
  <c r="O2475" i="8" l="1"/>
  <c r="P2474" i="8"/>
  <c r="P2475" i="8" l="1"/>
  <c r="O2476" i="8"/>
  <c r="P2476" i="8" l="1"/>
  <c r="O2477" i="8"/>
  <c r="P2477" i="8" l="1"/>
  <c r="O2478" i="8"/>
  <c r="O2479" i="8" l="1"/>
  <c r="P2478" i="8"/>
  <c r="P2479" i="8" l="1"/>
  <c r="O2480" i="8"/>
  <c r="O2481" i="8" l="1"/>
  <c r="P2480" i="8"/>
  <c r="O2482" i="8" l="1"/>
  <c r="P2481" i="8"/>
  <c r="O2483" i="8" l="1"/>
  <c r="P2482" i="8"/>
  <c r="P2483" i="8" l="1"/>
  <c r="O2484" i="8"/>
  <c r="P2484" i="8" l="1"/>
  <c r="O2485" i="8"/>
  <c r="P2485" i="8" l="1"/>
  <c r="O2486" i="8"/>
  <c r="O2487" i="8" l="1"/>
  <c r="P2486" i="8"/>
  <c r="O2488" i="8" l="1"/>
  <c r="P2487" i="8"/>
  <c r="O2489" i="8" l="1"/>
  <c r="P2488" i="8"/>
  <c r="O2490" i="8" l="1"/>
  <c r="P2489" i="8"/>
  <c r="O2491" i="8" l="1"/>
  <c r="P2490" i="8"/>
  <c r="P2491" i="8" l="1"/>
  <c r="O2492" i="8"/>
  <c r="P2492" i="8" l="1"/>
  <c r="O2493" i="8"/>
  <c r="P2493" i="8" l="1"/>
  <c r="O2494" i="8"/>
  <c r="O2495" i="8" l="1"/>
  <c r="P2494" i="8"/>
  <c r="P2495" i="8" l="1"/>
  <c r="O2496" i="8"/>
  <c r="P2496" i="8" l="1"/>
  <c r="O2497" i="8"/>
  <c r="P2497" i="8" l="1"/>
  <c r="O2498" i="8"/>
  <c r="O2499" i="8" l="1"/>
  <c r="P2498" i="8"/>
  <c r="O2500" i="8" l="1"/>
  <c r="P2499" i="8"/>
  <c r="P2500" i="8" l="1"/>
  <c r="O2501" i="8"/>
  <c r="O2502" i="8" l="1"/>
  <c r="P2501" i="8"/>
  <c r="O2503" i="8" l="1"/>
  <c r="P2502" i="8"/>
  <c r="O2504" i="8" l="1"/>
  <c r="P2503" i="8"/>
  <c r="O2505" i="8" l="1"/>
  <c r="P2504" i="8"/>
  <c r="O2506" i="8" l="1"/>
  <c r="P2505" i="8"/>
  <c r="O2507" i="8" l="1"/>
  <c r="P2506" i="8"/>
  <c r="P2507" i="8" l="1"/>
  <c r="O2508" i="8"/>
  <c r="P2508" i="8" l="1"/>
  <c r="O2509" i="8"/>
  <c r="P2509" i="8" l="1"/>
  <c r="O2510" i="8"/>
  <c r="O2511" i="8" l="1"/>
  <c r="P2510" i="8"/>
  <c r="P2511" i="8" l="1"/>
  <c r="O2512" i="8"/>
  <c r="P2512" i="8" l="1"/>
  <c r="O2513" i="8"/>
  <c r="P2513" i="8" l="1"/>
  <c r="O2514" i="8"/>
  <c r="O2515" i="8" l="1"/>
  <c r="P2514" i="8"/>
  <c r="P2515" i="8" l="1"/>
  <c r="O2516" i="8"/>
  <c r="P2516" i="8" l="1"/>
  <c r="O2517" i="8"/>
  <c r="P2517" i="8" l="1"/>
  <c r="O2518" i="8"/>
  <c r="O2519" i="8" l="1"/>
  <c r="P2518" i="8"/>
  <c r="P2519" i="8" l="1"/>
  <c r="O2520" i="8"/>
  <c r="O2521" i="8" l="1"/>
  <c r="P2520" i="8"/>
  <c r="P2521" i="8" l="1"/>
  <c r="O2522" i="8"/>
  <c r="O2523" i="8" l="1"/>
  <c r="P2522" i="8"/>
  <c r="P2523" i="8" l="1"/>
  <c r="O2524" i="8"/>
  <c r="P2524" i="8" l="1"/>
  <c r="O2525" i="8"/>
  <c r="P2525" i="8" l="1"/>
  <c r="O2526" i="8"/>
  <c r="O2527" i="8" l="1"/>
  <c r="P2526" i="8"/>
  <c r="P2527" i="8" l="1"/>
  <c r="O2528" i="8"/>
  <c r="P2528" i="8" l="1"/>
  <c r="O2529" i="8"/>
  <c r="P2529" i="8" l="1"/>
  <c r="O2530" i="8"/>
  <c r="O2531" i="8" l="1"/>
  <c r="P2530" i="8"/>
  <c r="P2531" i="8" l="1"/>
  <c r="O2532" i="8"/>
  <c r="O2533" i="8" l="1"/>
  <c r="P2532" i="8"/>
  <c r="O2534" i="8" l="1"/>
  <c r="P2533" i="8"/>
  <c r="P2534" i="8" l="1"/>
  <c r="O2535" i="8"/>
  <c r="O2536" i="8" l="1"/>
  <c r="P2535" i="8"/>
  <c r="O2537" i="8" l="1"/>
  <c r="P2536" i="8"/>
  <c r="O2538" i="8" l="1"/>
  <c r="P2537" i="8"/>
  <c r="O2539" i="8" l="1"/>
  <c r="P2538" i="8"/>
  <c r="O2540" i="8" l="1"/>
  <c r="P2539" i="8"/>
  <c r="O2541" i="8" l="1"/>
  <c r="P2540" i="8"/>
  <c r="P2541" i="8" l="1"/>
  <c r="O2542" i="8"/>
  <c r="O2543" i="8" l="1"/>
  <c r="P2542" i="8"/>
  <c r="P2543" i="8" l="1"/>
  <c r="O2544" i="8"/>
  <c r="P2544" i="8" l="1"/>
  <c r="O2545" i="8"/>
  <c r="P2545" i="8" l="1"/>
  <c r="O2546" i="8"/>
  <c r="O2547" i="8" l="1"/>
  <c r="P2546" i="8"/>
  <c r="P2547" i="8" l="1"/>
  <c r="O2548" i="8"/>
  <c r="P2548" i="8" l="1"/>
  <c r="O2549" i="8"/>
  <c r="P2549" i="8" l="1"/>
  <c r="O2550" i="8"/>
  <c r="O2551" i="8" l="1"/>
  <c r="P2550" i="8"/>
  <c r="O2552" i="8" l="1"/>
  <c r="P2551" i="8"/>
  <c r="P2552" i="8" l="1"/>
  <c r="O2553" i="8"/>
  <c r="O2554" i="8" l="1"/>
  <c r="P2553" i="8"/>
  <c r="O2555" i="8" l="1"/>
  <c r="P2554" i="8"/>
  <c r="P2555" i="8" l="1"/>
  <c r="O2556" i="8"/>
  <c r="P2556" i="8" l="1"/>
  <c r="O2557" i="8"/>
  <c r="P2557" i="8" l="1"/>
  <c r="O2558" i="8"/>
  <c r="O2559" i="8" l="1"/>
  <c r="P2558" i="8"/>
  <c r="P2559" i="8" l="1"/>
  <c r="O2560" i="8"/>
  <c r="P2560" i="8" l="1"/>
  <c r="O2561" i="8"/>
  <c r="O2562" i="8" l="1"/>
  <c r="P2561" i="8"/>
  <c r="O2563" i="8" l="1"/>
  <c r="P2562" i="8"/>
  <c r="P2563" i="8" l="1"/>
  <c r="O2564" i="8"/>
  <c r="P2564" i="8" l="1"/>
  <c r="O2565" i="8"/>
  <c r="P2565" i="8" l="1"/>
  <c r="O2566" i="8"/>
  <c r="P2566" i="8" l="1"/>
  <c r="O2567" i="8"/>
  <c r="O2568" i="8" l="1"/>
  <c r="P2567" i="8"/>
  <c r="O2569" i="8" l="1"/>
  <c r="P2568" i="8"/>
  <c r="O2570" i="8" l="1"/>
  <c r="P2569" i="8"/>
  <c r="O2571" i="8" l="1"/>
  <c r="P2570" i="8"/>
  <c r="P2571" i="8" l="1"/>
  <c r="O2572" i="8"/>
  <c r="P2572" i="8" l="1"/>
  <c r="O2573" i="8"/>
  <c r="P2573" i="8" l="1"/>
  <c r="O2574" i="8"/>
  <c r="O2575" i="8" l="1"/>
  <c r="P2574" i="8"/>
  <c r="P2575" i="8" l="1"/>
  <c r="O2576" i="8"/>
  <c r="P2576" i="8" l="1"/>
  <c r="O2577" i="8"/>
  <c r="P2577" i="8" l="1"/>
  <c r="O2578" i="8"/>
  <c r="O2579" i="8" l="1"/>
  <c r="P2578" i="8"/>
  <c r="O2580" i="8" l="1"/>
  <c r="P2579" i="8"/>
  <c r="O2581" i="8" l="1"/>
  <c r="P2580" i="8"/>
  <c r="P2581" i="8" l="1"/>
  <c r="O2582" i="8"/>
  <c r="O2583" i="8" l="1"/>
  <c r="P2582" i="8"/>
  <c r="O2584" i="8" l="1"/>
  <c r="P2583" i="8"/>
  <c r="O2585" i="8" l="1"/>
  <c r="P2584" i="8"/>
  <c r="O2586" i="8" l="1"/>
  <c r="P2585" i="8"/>
  <c r="P2586" i="8" l="1"/>
  <c r="O2587" i="8"/>
  <c r="P2587" i="8" l="1"/>
  <c r="O2588" i="8"/>
  <c r="P2588" i="8" l="1"/>
  <c r="O2589" i="8"/>
  <c r="P2589" i="8" l="1"/>
  <c r="O2590" i="8"/>
  <c r="O2591" i="8" l="1"/>
  <c r="P2590" i="8"/>
  <c r="P2591" i="8" l="1"/>
  <c r="O2592" i="8"/>
  <c r="P2592" i="8" l="1"/>
  <c r="O2593" i="8"/>
  <c r="P2593" i="8" l="1"/>
  <c r="O2594" i="8"/>
  <c r="O2595" i="8" l="1"/>
  <c r="P2594" i="8"/>
  <c r="P2595" i="8" l="1"/>
  <c r="O2596" i="8"/>
  <c r="O2597" i="8" l="1"/>
  <c r="P2596" i="8"/>
  <c r="P2597" i="8" l="1"/>
  <c r="O2598" i="8"/>
  <c r="O2599" i="8" l="1"/>
  <c r="P2598" i="8"/>
  <c r="O2600" i="8" l="1"/>
  <c r="P2599" i="8"/>
  <c r="O2601" i="8" l="1"/>
  <c r="P2600" i="8"/>
  <c r="O2602" i="8" l="1"/>
  <c r="P2601" i="8"/>
  <c r="O2603" i="8" l="1"/>
  <c r="P2602" i="8"/>
  <c r="P2603" i="8" l="1"/>
  <c r="O2604" i="8"/>
  <c r="P2604" i="8" l="1"/>
  <c r="O2605" i="8"/>
  <c r="O2606" i="8" l="1"/>
  <c r="P2605" i="8"/>
  <c r="O2607" i="8" l="1"/>
  <c r="P2606" i="8"/>
  <c r="P2607" i="8" l="1"/>
  <c r="O2608" i="8"/>
  <c r="P2608" i="8" l="1"/>
  <c r="O2609" i="8"/>
  <c r="P2609" i="8" l="1"/>
  <c r="O2610" i="8"/>
  <c r="O2611" i="8" l="1"/>
  <c r="P2610" i="8"/>
  <c r="P2611" i="8" l="1"/>
  <c r="O2612" i="8"/>
  <c r="P2612" i="8" l="1"/>
  <c r="O2613" i="8"/>
  <c r="O2614" i="8" l="1"/>
  <c r="P2613" i="8"/>
  <c r="O2615" i="8" l="1"/>
  <c r="P2614" i="8"/>
  <c r="P2615" i="8" l="1"/>
  <c r="O2616" i="8"/>
  <c r="O2617" i="8" l="1"/>
  <c r="P2616" i="8"/>
  <c r="P2617" i="8" l="1"/>
  <c r="O2618" i="8"/>
  <c r="O2619" i="8" l="1"/>
  <c r="P2618" i="8"/>
  <c r="O2620" i="8" l="1"/>
  <c r="P2619" i="8"/>
  <c r="P2620" i="8" l="1"/>
  <c r="O2621" i="8"/>
  <c r="O2622" i="8" l="1"/>
  <c r="P2621" i="8"/>
  <c r="O2623" i="8" l="1"/>
  <c r="P2622" i="8"/>
  <c r="O2624" i="8" l="1"/>
  <c r="P2623" i="8"/>
  <c r="P2624" i="8" l="1"/>
  <c r="O2625" i="8"/>
  <c r="P2625" i="8" l="1"/>
  <c r="O2626" i="8"/>
  <c r="O2627" i="8" l="1"/>
  <c r="P2626" i="8"/>
  <c r="O2628" i="8" l="1"/>
  <c r="P2627" i="8"/>
  <c r="O2629" i="8" l="1"/>
  <c r="P2628" i="8"/>
  <c r="P2629" i="8" l="1"/>
  <c r="O2630" i="8"/>
  <c r="O2631" i="8" l="1"/>
  <c r="P2630" i="8"/>
  <c r="P2631" i="8" l="1"/>
  <c r="O2632" i="8"/>
  <c r="P2632" i="8" l="1"/>
  <c r="O2633" i="8"/>
  <c r="P2633" i="8" l="1"/>
  <c r="O2634" i="8"/>
  <c r="P2634" i="8" l="1"/>
  <c r="O2635" i="8"/>
  <c r="O2636" i="8" l="1"/>
  <c r="P2635" i="8"/>
  <c r="P2636" i="8" l="1"/>
  <c r="O2637" i="8"/>
  <c r="P2637" i="8" l="1"/>
  <c r="O2638" i="8"/>
  <c r="P2638" i="8" l="1"/>
  <c r="O2639" i="8"/>
  <c r="O2640" i="8" l="1"/>
  <c r="P2639" i="8"/>
  <c r="O2641" i="8" l="1"/>
  <c r="P2640" i="8"/>
  <c r="P2641" i="8" l="1"/>
  <c r="O2642" i="8"/>
  <c r="O2643" i="8" l="1"/>
  <c r="P2642" i="8"/>
  <c r="O2644" i="8" l="1"/>
  <c r="P2643" i="8"/>
  <c r="O2645" i="8" l="1"/>
  <c r="P2644" i="8"/>
  <c r="O2646" i="8" l="1"/>
  <c r="P2645" i="8"/>
  <c r="O2647" i="8" l="1"/>
  <c r="P2646" i="8"/>
  <c r="P2647" i="8" l="1"/>
  <c r="O2648" i="8"/>
  <c r="O2649" i="8" l="1"/>
  <c r="P2648" i="8"/>
  <c r="O2650" i="8" l="1"/>
  <c r="P2649" i="8"/>
  <c r="P2650" i="8" l="1"/>
  <c r="O2651" i="8"/>
  <c r="P2651" i="8" l="1"/>
  <c r="O2652" i="8"/>
  <c r="O2653" i="8" l="1"/>
  <c r="P2652" i="8"/>
  <c r="O2654" i="8" l="1"/>
  <c r="P2653" i="8"/>
  <c r="O2655" i="8" l="1"/>
  <c r="P2654" i="8"/>
  <c r="P2655" i="8" l="1"/>
  <c r="O2656" i="8"/>
  <c r="O2657" i="8" l="1"/>
  <c r="P2656" i="8"/>
  <c r="P2657" i="8" l="1"/>
  <c r="O2658" i="8"/>
  <c r="P2658" i="8" l="1"/>
  <c r="O2659" i="8"/>
  <c r="O2660" i="8" l="1"/>
  <c r="P2659" i="8"/>
  <c r="P2660" i="8" l="1"/>
  <c r="O2661" i="8"/>
  <c r="P2661" i="8" l="1"/>
  <c r="O2662" i="8"/>
  <c r="O2663" i="8" l="1"/>
  <c r="P2662" i="8"/>
  <c r="O2664" i="8" l="1"/>
  <c r="P2663" i="8"/>
  <c r="O2665" i="8" l="1"/>
  <c r="P2664" i="8"/>
  <c r="O2666" i="8" l="1"/>
  <c r="P2665" i="8"/>
  <c r="O2667" i="8" l="1"/>
  <c r="P2666" i="8"/>
  <c r="O2668" i="8" l="1"/>
  <c r="P2667" i="8"/>
  <c r="O2669" i="8" l="1"/>
  <c r="P2668" i="8"/>
  <c r="O2670" i="8" l="1"/>
  <c r="P2669" i="8"/>
  <c r="O2671" i="8" l="1"/>
  <c r="P2670" i="8"/>
  <c r="O2672" i="8" l="1"/>
  <c r="P2671" i="8"/>
  <c r="O2673" i="8" l="1"/>
  <c r="P2672" i="8"/>
  <c r="O2674" i="8" l="1"/>
  <c r="P2673" i="8"/>
  <c r="O2675" i="8" l="1"/>
  <c r="P2674" i="8"/>
  <c r="O2676" i="8" l="1"/>
  <c r="P2675" i="8"/>
  <c r="P2676" i="8" l="1"/>
  <c r="O2677" i="8"/>
  <c r="O2678" i="8" l="1"/>
  <c r="P2677" i="8"/>
  <c r="P2678" i="8" l="1"/>
  <c r="O2679" i="8"/>
  <c r="O2680" i="8" l="1"/>
  <c r="P2679" i="8"/>
  <c r="O2681" i="8" l="1"/>
  <c r="P2680" i="8"/>
  <c r="O2682" i="8" l="1"/>
  <c r="P2681" i="8"/>
  <c r="O2683" i="8" l="1"/>
  <c r="P2682" i="8"/>
  <c r="P2683" i="8" l="1"/>
  <c r="O2684" i="8"/>
  <c r="O2685" i="8" l="1"/>
  <c r="P2684" i="8"/>
  <c r="P2685" i="8" l="1"/>
  <c r="O2686" i="8"/>
  <c r="O2687" i="8" l="1"/>
  <c r="P2686" i="8"/>
  <c r="O2688" i="8" l="1"/>
  <c r="P2687" i="8"/>
  <c r="O2689" i="8" l="1"/>
  <c r="P2688" i="8"/>
  <c r="O2690" i="8" l="1"/>
  <c r="P2689" i="8"/>
  <c r="O2691" i="8" l="1"/>
  <c r="P2690" i="8"/>
  <c r="O2692" i="8" l="1"/>
  <c r="P2691" i="8"/>
  <c r="P2692" i="8" l="1"/>
  <c r="O2693" i="8"/>
  <c r="P2693" i="8" l="1"/>
  <c r="O2694" i="8"/>
  <c r="O2695" i="8" l="1"/>
  <c r="P2694" i="8"/>
  <c r="O2696" i="8" l="1"/>
  <c r="P2695" i="8"/>
  <c r="O2697" i="8" l="1"/>
  <c r="P2696" i="8"/>
  <c r="O2698" i="8" l="1"/>
  <c r="P2697" i="8"/>
  <c r="O2699" i="8" l="1"/>
  <c r="P2698" i="8"/>
  <c r="O2700" i="8" l="1"/>
  <c r="P2699" i="8"/>
  <c r="P2700" i="8" l="1"/>
  <c r="O2701" i="8"/>
  <c r="O2702" i="8" l="1"/>
  <c r="P2701" i="8"/>
  <c r="O2703" i="8" l="1"/>
  <c r="P2702" i="8"/>
  <c r="P2703" i="8" l="1"/>
  <c r="O2704" i="8"/>
  <c r="O2705" i="8" l="1"/>
  <c r="P2704" i="8"/>
  <c r="P2705" i="8" l="1"/>
  <c r="O2706" i="8"/>
  <c r="O2707" i="8" l="1"/>
  <c r="P2706" i="8"/>
  <c r="O2708" i="8" l="1"/>
  <c r="P2707" i="8"/>
  <c r="O2709" i="8" l="1"/>
  <c r="P2708" i="8"/>
  <c r="P2709" i="8" l="1"/>
  <c r="O2710" i="8"/>
  <c r="P2710" i="8" l="1"/>
  <c r="O2711" i="8"/>
  <c r="O2712" i="8" l="1"/>
  <c r="P2711" i="8"/>
  <c r="P2712" i="8" l="1"/>
  <c r="O2713" i="8"/>
  <c r="O2714" i="8" l="1"/>
  <c r="P2713" i="8"/>
  <c r="P2714" i="8" l="1"/>
  <c r="O2715" i="8"/>
  <c r="P2715" i="8" l="1"/>
  <c r="O2716" i="8"/>
  <c r="O2717" i="8" l="1"/>
  <c r="P2716" i="8"/>
  <c r="P2717" i="8" l="1"/>
  <c r="O2718" i="8"/>
  <c r="P2718" i="8" l="1"/>
  <c r="O2719" i="8"/>
  <c r="P2719" i="8" l="1"/>
  <c r="O2720" i="8"/>
  <c r="P2720" i="8" l="1"/>
  <c r="O2721" i="8"/>
  <c r="P2721" i="8" l="1"/>
  <c r="O2722" i="8"/>
  <c r="O2723" i="8" l="1"/>
  <c r="P2722" i="8"/>
  <c r="O2724" i="8" l="1"/>
  <c r="P2723" i="8"/>
  <c r="O2725" i="8" l="1"/>
  <c r="P2724" i="8"/>
  <c r="O2726" i="8" l="1"/>
  <c r="P2725" i="8"/>
  <c r="O2727" i="8" l="1"/>
  <c r="P2726" i="8"/>
  <c r="O2728" i="8" l="1"/>
  <c r="P2727" i="8"/>
  <c r="O2729" i="8" l="1"/>
  <c r="P2728" i="8"/>
  <c r="P2729" i="8" l="1"/>
  <c r="O2730" i="8"/>
  <c r="P2730" i="8" l="1"/>
  <c r="O2731" i="8"/>
  <c r="P2731" i="8" l="1"/>
  <c r="O2732" i="8"/>
  <c r="P2732" i="8" l="1"/>
  <c r="O2733" i="8"/>
  <c r="P2733" i="8" l="1"/>
  <c r="O2734" i="8"/>
  <c r="P2734" i="8" l="1"/>
  <c r="O2735" i="8"/>
  <c r="O2736" i="8" l="1"/>
  <c r="P2735" i="8"/>
  <c r="O2737" i="8" l="1"/>
  <c r="P2736" i="8"/>
  <c r="P2737" i="8" l="1"/>
  <c r="O2738" i="8"/>
  <c r="P2738" i="8" l="1"/>
  <c r="O2739" i="8"/>
  <c r="P2739" i="8" l="1"/>
  <c r="O2740" i="8"/>
  <c r="O2741" i="8" l="1"/>
  <c r="P2740" i="8"/>
  <c r="O2742" i="8" l="1"/>
  <c r="P2741" i="8"/>
  <c r="P2742" i="8" l="1"/>
  <c r="O2743" i="8"/>
  <c r="O2744" i="8" l="1"/>
  <c r="P2743" i="8"/>
  <c r="O2745" i="8" l="1"/>
  <c r="P2744" i="8"/>
  <c r="P2745" i="8" l="1"/>
  <c r="O2746" i="8"/>
  <c r="P2746" i="8" l="1"/>
  <c r="O2747" i="8"/>
  <c r="P2747" i="8" l="1"/>
  <c r="O2748" i="8"/>
  <c r="O2749" i="8" l="1"/>
  <c r="P2748" i="8"/>
  <c r="P2749" i="8" l="1"/>
  <c r="O2750" i="8"/>
  <c r="P2750" i="8" l="1"/>
  <c r="O2751" i="8"/>
  <c r="P2751" i="8" l="1"/>
  <c r="O2752" i="8"/>
  <c r="O2753" i="8" l="1"/>
  <c r="P2752" i="8"/>
  <c r="O2754" i="8" l="1"/>
  <c r="P2753" i="8"/>
  <c r="P2754" i="8" l="1"/>
  <c r="O2755" i="8"/>
  <c r="P2755" i="8" l="1"/>
  <c r="O2756" i="8"/>
  <c r="O2757" i="8" l="1"/>
  <c r="P2756" i="8"/>
  <c r="O2758" i="8" l="1"/>
  <c r="P2757" i="8"/>
  <c r="O2759" i="8" l="1"/>
  <c r="P2758" i="8"/>
  <c r="O2760" i="8" l="1"/>
  <c r="P2759" i="8"/>
  <c r="P2760" i="8" l="1"/>
  <c r="O2761" i="8"/>
  <c r="P2761" i="8" l="1"/>
  <c r="O2762" i="8"/>
  <c r="P2762" i="8" l="1"/>
  <c r="O2763" i="8"/>
  <c r="P2763" i="8" l="1"/>
  <c r="O2764" i="8"/>
  <c r="P2764" i="8" l="1"/>
  <c r="O2765" i="8"/>
  <c r="P2765" i="8" l="1"/>
  <c r="O2766" i="8"/>
  <c r="P2766" i="8" l="1"/>
  <c r="O2767" i="8"/>
  <c r="P2767" i="8" l="1"/>
  <c r="O2768" i="8"/>
  <c r="O2769" i="8" l="1"/>
  <c r="P2768" i="8"/>
  <c r="P2769" i="8" l="1"/>
  <c r="O2770" i="8"/>
  <c r="P2770" i="8" l="1"/>
  <c r="O2771" i="8"/>
  <c r="P2771" i="8" l="1"/>
  <c r="O2772" i="8"/>
  <c r="O2773" i="8" l="1"/>
  <c r="P2772" i="8"/>
  <c r="O2774" i="8" l="1"/>
  <c r="P2773" i="8"/>
  <c r="O2775" i="8" l="1"/>
  <c r="P2774" i="8"/>
  <c r="O2776" i="8" l="1"/>
  <c r="P2775" i="8"/>
  <c r="O2777" i="8" l="1"/>
  <c r="P2776" i="8"/>
  <c r="P2777" i="8" l="1"/>
  <c r="O2778" i="8"/>
  <c r="P2778" i="8" l="1"/>
  <c r="O2779" i="8"/>
  <c r="P2779" i="8" l="1"/>
  <c r="O2780" i="8"/>
  <c r="P2780" i="8" l="1"/>
  <c r="O2781" i="8"/>
  <c r="O2782" i="8" l="1"/>
  <c r="P2781" i="8"/>
  <c r="P2782" i="8" l="1"/>
  <c r="O2783" i="8"/>
  <c r="O2784" i="8" l="1"/>
  <c r="P2783" i="8"/>
  <c r="O2785" i="8" l="1"/>
  <c r="P2784" i="8"/>
  <c r="P2785" i="8" l="1"/>
  <c r="O2786" i="8"/>
  <c r="P2786" i="8" l="1"/>
  <c r="O2787" i="8"/>
  <c r="P2787" i="8" l="1"/>
  <c r="O2788" i="8"/>
  <c r="O2789" i="8" l="1"/>
  <c r="P2788" i="8"/>
  <c r="O2790" i="8" l="1"/>
  <c r="P2789" i="8"/>
  <c r="O2791" i="8" l="1"/>
  <c r="P2790" i="8"/>
  <c r="O2792" i="8" l="1"/>
  <c r="P2791" i="8"/>
  <c r="P2792" i="8" l="1"/>
  <c r="O2793" i="8"/>
  <c r="P2793" i="8" l="1"/>
  <c r="O2794" i="8"/>
  <c r="P2794" i="8" l="1"/>
  <c r="O2795" i="8"/>
  <c r="P2795" i="8" l="1"/>
  <c r="O2796" i="8"/>
  <c r="O2797" i="8" l="1"/>
  <c r="P2796" i="8"/>
  <c r="P2797" i="8" l="1"/>
  <c r="O2798" i="8"/>
  <c r="P2798" i="8" l="1"/>
  <c r="O2799" i="8"/>
  <c r="P2799" i="8" l="1"/>
  <c r="O2800" i="8"/>
  <c r="O2801" i="8" l="1"/>
  <c r="P2800" i="8"/>
  <c r="P2801" i="8" l="1"/>
  <c r="O2802" i="8"/>
  <c r="O2803" i="8" l="1"/>
  <c r="P2802" i="8"/>
  <c r="P2803" i="8" l="1"/>
  <c r="O2804" i="8"/>
  <c r="O2805" i="8" l="1"/>
  <c r="P2804" i="8"/>
  <c r="O2806" i="8" l="1"/>
  <c r="P2805" i="8"/>
  <c r="O2807" i="8" l="1"/>
  <c r="P2806" i="8"/>
  <c r="O2808" i="8" l="1"/>
  <c r="P2807" i="8"/>
  <c r="O2809" i="8" l="1"/>
  <c r="P2808" i="8"/>
  <c r="P2809" i="8" l="1"/>
  <c r="O2810" i="8"/>
  <c r="P2810" i="8" l="1"/>
  <c r="O2811" i="8"/>
  <c r="O2812" i="8" l="1"/>
  <c r="P2811" i="8"/>
  <c r="P2812" i="8" l="1"/>
  <c r="O2813" i="8"/>
  <c r="P2813" i="8" l="1"/>
  <c r="O2814" i="8"/>
  <c r="O2815" i="8" l="1"/>
  <c r="P2814" i="8"/>
  <c r="O2816" i="8" l="1"/>
  <c r="P2815" i="8"/>
  <c r="O2817" i="8" l="1"/>
  <c r="P2816" i="8"/>
  <c r="O2818" i="8" l="1"/>
  <c r="P2817" i="8"/>
  <c r="P2818" i="8" l="1"/>
  <c r="O2819" i="8"/>
  <c r="O2820" i="8" l="1"/>
  <c r="P2819" i="8"/>
  <c r="O2821" i="8" l="1"/>
  <c r="P2820" i="8"/>
  <c r="O2822" i="8" l="1"/>
  <c r="P2821" i="8"/>
  <c r="O2823" i="8" l="1"/>
  <c r="P2822" i="8"/>
  <c r="O2824" i="8" l="1"/>
  <c r="P2823" i="8"/>
  <c r="O2825" i="8" l="1"/>
  <c r="P2824" i="8"/>
  <c r="P2825" i="8" l="1"/>
  <c r="O2826" i="8"/>
  <c r="P2826" i="8" l="1"/>
  <c r="O2827" i="8"/>
  <c r="O2828" i="8" l="1"/>
  <c r="P2827" i="8"/>
  <c r="P2828" i="8" l="1"/>
  <c r="O2829" i="8"/>
  <c r="P2829" i="8" l="1"/>
  <c r="O2830" i="8"/>
  <c r="O2831" i="8" l="1"/>
  <c r="P2830" i="8"/>
  <c r="O2832" i="8" l="1"/>
  <c r="P2831" i="8"/>
  <c r="O2833" i="8" l="1"/>
  <c r="P2832" i="8"/>
  <c r="O2834" i="8" l="1"/>
  <c r="P2833" i="8"/>
  <c r="O2835" i="8" l="1"/>
  <c r="P2834" i="8"/>
  <c r="O2836" i="8" l="1"/>
  <c r="P2835" i="8"/>
  <c r="O2837" i="8" l="1"/>
  <c r="P2836" i="8"/>
  <c r="O2838" i="8" l="1"/>
  <c r="P2837" i="8"/>
  <c r="O2839" i="8" l="1"/>
  <c r="P2838" i="8"/>
  <c r="O2840" i="8" l="1"/>
  <c r="P2839" i="8"/>
  <c r="P2840" i="8" l="1"/>
  <c r="O2841" i="8"/>
  <c r="P2841" i="8" l="1"/>
  <c r="O2842" i="8"/>
  <c r="P2842" i="8" l="1"/>
  <c r="O2843" i="8"/>
  <c r="O2844" i="8" l="1"/>
  <c r="P2843" i="8"/>
  <c r="O2845" i="8" l="1"/>
  <c r="P2844" i="8"/>
  <c r="P2845" i="8" l="1"/>
  <c r="O2846" i="8"/>
  <c r="P2846" i="8" l="1"/>
  <c r="O2847" i="8"/>
  <c r="O2848" i="8" l="1"/>
  <c r="P2847" i="8"/>
  <c r="P2848" i="8" l="1"/>
  <c r="O2849" i="8"/>
  <c r="P2849" i="8" l="1"/>
  <c r="O2850" i="8"/>
  <c r="O2851" i="8" l="1"/>
  <c r="P2850" i="8"/>
  <c r="O2852" i="8" l="1"/>
  <c r="P2851" i="8"/>
  <c r="P2852" i="8" l="1"/>
  <c r="O2853" i="8"/>
  <c r="P2853" i="8" l="1"/>
  <c r="O2854" i="8"/>
  <c r="P2854" i="8" l="1"/>
  <c r="O2855" i="8"/>
  <c r="O2856" i="8" l="1"/>
  <c r="P2855" i="8"/>
  <c r="P2856" i="8" l="1"/>
  <c r="O2857" i="8"/>
  <c r="P2857" i="8" l="1"/>
  <c r="O2858" i="8"/>
  <c r="P2858" i="8" l="1"/>
  <c r="O2859" i="8"/>
  <c r="O2860" i="8" l="1"/>
  <c r="P2859" i="8"/>
  <c r="O2861" i="8" l="1"/>
  <c r="P2860" i="8"/>
  <c r="O2862" i="8" l="1"/>
  <c r="P2861" i="8"/>
  <c r="P2862" i="8" l="1"/>
  <c r="O2863" i="8"/>
  <c r="O2864" i="8" l="1"/>
  <c r="P2863" i="8"/>
  <c r="O2865" i="8" l="1"/>
  <c r="P2864" i="8"/>
  <c r="P2865" i="8" l="1"/>
  <c r="O2866" i="8"/>
  <c r="P2866" i="8" l="1"/>
  <c r="O2867" i="8"/>
  <c r="O2868" i="8" l="1"/>
  <c r="P2867" i="8"/>
  <c r="O2869" i="8" l="1"/>
  <c r="P2868" i="8"/>
  <c r="O2870" i="8" l="1"/>
  <c r="P2869" i="8"/>
  <c r="O2871" i="8" l="1"/>
  <c r="P2870" i="8"/>
  <c r="P2871" i="8" l="1"/>
  <c r="O2872" i="8"/>
  <c r="P2872" i="8" l="1"/>
  <c r="O2873" i="8"/>
  <c r="P2873" i="8" l="1"/>
  <c r="O2874" i="8"/>
  <c r="P2874" i="8" l="1"/>
  <c r="O2875" i="8"/>
  <c r="O2876" i="8" l="1"/>
  <c r="P2875" i="8"/>
  <c r="P2876" i="8" l="1"/>
  <c r="O2877" i="8"/>
  <c r="O2878" i="8" l="1"/>
  <c r="P2877" i="8"/>
  <c r="O2879" i="8" l="1"/>
  <c r="P2878" i="8"/>
  <c r="O2880" i="8" l="1"/>
  <c r="P2879" i="8"/>
  <c r="O2881" i="8" l="1"/>
  <c r="P2880" i="8"/>
  <c r="O2882" i="8" l="1"/>
  <c r="P2881" i="8"/>
  <c r="P2882" i="8" l="1"/>
  <c r="O2883" i="8"/>
  <c r="O2884" i="8" l="1"/>
  <c r="P2883" i="8"/>
  <c r="O2885" i="8" l="1"/>
  <c r="P2884" i="8"/>
  <c r="O2886" i="8" l="1"/>
  <c r="P2885" i="8"/>
  <c r="O2887" i="8" l="1"/>
  <c r="P2886" i="8"/>
  <c r="O2888" i="8" l="1"/>
  <c r="P2887" i="8"/>
  <c r="P2888" i="8" l="1"/>
  <c r="O2889" i="8"/>
  <c r="P2889" i="8" l="1"/>
  <c r="O2890" i="8"/>
  <c r="P2890" i="8" l="1"/>
  <c r="O2891" i="8"/>
  <c r="O2892" i="8" l="1"/>
  <c r="P2891" i="8"/>
  <c r="P2892" i="8" l="1"/>
  <c r="O2893" i="8"/>
  <c r="P2893" i="8" l="1"/>
  <c r="O2894" i="8"/>
  <c r="O2895" i="8" l="1"/>
  <c r="P2894" i="8"/>
  <c r="O2896" i="8" l="1"/>
  <c r="P2895" i="8"/>
  <c r="P2896" i="8" l="1"/>
  <c r="O2897" i="8"/>
  <c r="P2897" i="8" l="1"/>
  <c r="O2898" i="8"/>
  <c r="P2898" i="8" l="1"/>
  <c r="O2899" i="8"/>
  <c r="O2900" i="8" l="1"/>
  <c r="P2899" i="8"/>
  <c r="P2900" i="8" l="1"/>
  <c r="O2901" i="8"/>
  <c r="P2901" i="8" l="1"/>
  <c r="O2902" i="8"/>
  <c r="O2903" i="8" l="1"/>
  <c r="P2902" i="8"/>
  <c r="O2904" i="8" l="1"/>
  <c r="P2903" i="8"/>
  <c r="P2904" i="8" l="1"/>
  <c r="O2905" i="8"/>
  <c r="P2905" i="8" l="1"/>
  <c r="O2906" i="8"/>
  <c r="P2906" i="8" l="1"/>
  <c r="O2907" i="8"/>
  <c r="O2908" i="8" l="1"/>
  <c r="P2907" i="8"/>
  <c r="O2909" i="8" l="1"/>
  <c r="P2908" i="8"/>
  <c r="P2909" i="8" l="1"/>
  <c r="O2910" i="8"/>
  <c r="O2911" i="8" l="1"/>
  <c r="P2910" i="8"/>
  <c r="O2912" i="8" l="1"/>
  <c r="P2911" i="8"/>
  <c r="P2912" i="8" l="1"/>
  <c r="O2913" i="8"/>
  <c r="P2913" i="8" l="1"/>
  <c r="O2914" i="8"/>
  <c r="P2914" i="8" l="1"/>
  <c r="O2915" i="8"/>
  <c r="P2915" i="8" l="1"/>
  <c r="O2916" i="8"/>
  <c r="O2917" i="8" l="1"/>
  <c r="P2916" i="8"/>
  <c r="O2918" i="8" l="1"/>
  <c r="P2917" i="8"/>
  <c r="O2919" i="8" l="1"/>
  <c r="P2918" i="8"/>
  <c r="O2920" i="8" l="1"/>
  <c r="P2919" i="8"/>
  <c r="P2920" i="8" l="1"/>
  <c r="O2921" i="8"/>
  <c r="P2921" i="8" l="1"/>
  <c r="O2922" i="8"/>
  <c r="P2922" i="8" l="1"/>
  <c r="O2923" i="8"/>
  <c r="O2924" i="8" l="1"/>
  <c r="P2923" i="8"/>
  <c r="O2925" i="8" l="1"/>
  <c r="P2924" i="8"/>
  <c r="O2926" i="8" l="1"/>
  <c r="P2925" i="8"/>
  <c r="O2927" i="8" l="1"/>
  <c r="P2926" i="8"/>
  <c r="O2928" i="8" l="1"/>
  <c r="P2927" i="8"/>
  <c r="P2928" i="8" l="1"/>
  <c r="O2929" i="8"/>
  <c r="P2929" i="8" l="1"/>
  <c r="O2930" i="8"/>
  <c r="P2930" i="8" l="1"/>
  <c r="O2931" i="8"/>
  <c r="P2931" i="8" l="1"/>
  <c r="O2932" i="8"/>
  <c r="O2933" i="8" l="1"/>
  <c r="P2932" i="8"/>
  <c r="O2934" i="8" l="1"/>
  <c r="P2933" i="8"/>
  <c r="O2935" i="8" l="1"/>
  <c r="P2934" i="8"/>
  <c r="O2936" i="8" l="1"/>
  <c r="P2935" i="8"/>
  <c r="P2936" i="8" l="1"/>
  <c r="O2937" i="8"/>
  <c r="O2938" i="8" l="1"/>
  <c r="P2937" i="8"/>
  <c r="O2939" i="8" l="1"/>
  <c r="P2938" i="8"/>
  <c r="P2939" i="8" l="1"/>
  <c r="O2940" i="8"/>
  <c r="O2941" i="8" l="1"/>
  <c r="P2940" i="8"/>
  <c r="P2941" i="8" l="1"/>
  <c r="O2942" i="8"/>
  <c r="O2943" i="8" l="1"/>
  <c r="P2942" i="8"/>
  <c r="O2944" i="8" l="1"/>
  <c r="P2943" i="8"/>
  <c r="O2945" i="8" l="1"/>
  <c r="P2944" i="8"/>
  <c r="P2945" i="8" l="1"/>
  <c r="O2946" i="8"/>
  <c r="P2946" i="8" l="1"/>
  <c r="O2947" i="8"/>
  <c r="O2948" i="8" l="1"/>
  <c r="P2947" i="8"/>
  <c r="O2949" i="8" l="1"/>
  <c r="P2948" i="8"/>
  <c r="O2950" i="8" l="1"/>
  <c r="P2949" i="8"/>
  <c r="O2951" i="8" l="1"/>
  <c r="P2950" i="8"/>
  <c r="O2952" i="8" l="1"/>
  <c r="P2951" i="8"/>
  <c r="P2952" i="8" l="1"/>
  <c r="O2953" i="8"/>
  <c r="P2953" i="8" l="1"/>
  <c r="O2954" i="8"/>
  <c r="P2954" i="8" l="1"/>
  <c r="O2955" i="8"/>
  <c r="O2956" i="8" l="1"/>
  <c r="P2955" i="8"/>
  <c r="O2957" i="8" l="1"/>
  <c r="P2956" i="8"/>
  <c r="P2957" i="8" l="1"/>
  <c r="O2958" i="8"/>
  <c r="P2958" i="8" l="1"/>
  <c r="O2959" i="8"/>
  <c r="O2960" i="8" l="1"/>
  <c r="P2959" i="8"/>
  <c r="O2961" i="8" l="1"/>
  <c r="P2960" i="8"/>
  <c r="P2961" i="8" l="1"/>
  <c r="O2962" i="8"/>
  <c r="P2962" i="8" l="1"/>
  <c r="O2963" i="8"/>
  <c r="O2964" i="8" l="1"/>
  <c r="P2963" i="8"/>
  <c r="O2965" i="8" l="1"/>
  <c r="P2964" i="8"/>
  <c r="O2966" i="8" l="1"/>
  <c r="P2965" i="8"/>
  <c r="O2967" i="8" l="1"/>
  <c r="P2966" i="8"/>
  <c r="P2967" i="8" l="1"/>
  <c r="O2968" i="8"/>
  <c r="O2969" i="8" l="1"/>
  <c r="P2968" i="8"/>
  <c r="P2969" i="8" l="1"/>
  <c r="O2970" i="8"/>
  <c r="P2970" i="8" l="1"/>
  <c r="O2971" i="8"/>
  <c r="O2972" i="8" l="1"/>
  <c r="P2971" i="8"/>
  <c r="O2973" i="8" l="1"/>
  <c r="P2972" i="8"/>
  <c r="O2974" i="8" l="1"/>
  <c r="P2973" i="8"/>
  <c r="O2975" i="8" l="1"/>
  <c r="P2974" i="8"/>
  <c r="O2976" i="8" l="1"/>
  <c r="P2975" i="8"/>
  <c r="P2976" i="8" l="1"/>
  <c r="O2977" i="8"/>
  <c r="P2977" i="8" l="1"/>
  <c r="O2978" i="8"/>
  <c r="O2979" i="8" l="1"/>
  <c r="P2978" i="8"/>
  <c r="O2980" i="8" l="1"/>
  <c r="P2979" i="8"/>
  <c r="O2981" i="8" l="1"/>
  <c r="P2980" i="8"/>
  <c r="O2982" i="8" l="1"/>
  <c r="P2981" i="8"/>
  <c r="O2983" i="8" l="1"/>
  <c r="P2982" i="8"/>
  <c r="O2984" i="8" l="1"/>
  <c r="P2983" i="8"/>
  <c r="P2984" i="8" l="1"/>
  <c r="O2985" i="8"/>
  <c r="O2986" i="8" l="1"/>
  <c r="P2985" i="8"/>
  <c r="O2987" i="8" l="1"/>
  <c r="P2986" i="8"/>
  <c r="P2987" i="8" l="1"/>
  <c r="O2988" i="8"/>
  <c r="O2989" i="8" l="1"/>
  <c r="P2988" i="8"/>
  <c r="P2989" i="8" l="1"/>
  <c r="O2990" i="8"/>
  <c r="O2991" i="8" l="1"/>
  <c r="P2990" i="8"/>
  <c r="O2992" i="8" l="1"/>
  <c r="P2991" i="8"/>
  <c r="O2993" i="8" l="1"/>
  <c r="P2992" i="8"/>
  <c r="O2994" i="8" l="1"/>
  <c r="P2993" i="8"/>
  <c r="P2994" i="8" l="1"/>
  <c r="O2995" i="8"/>
  <c r="P2995" i="8" l="1"/>
  <c r="O2996" i="8"/>
  <c r="P2996" i="8" l="1"/>
  <c r="O2997" i="8"/>
  <c r="O2998" i="8" l="1"/>
  <c r="P2997" i="8"/>
  <c r="P2998" i="8" l="1"/>
  <c r="O2999" i="8"/>
  <c r="O3000" i="8" l="1"/>
  <c r="P2999" i="8"/>
  <c r="O3001" i="8" l="1"/>
  <c r="P3000" i="8"/>
  <c r="O3002" i="8" l="1"/>
  <c r="P3001" i="8"/>
  <c r="O3003" i="8" l="1"/>
  <c r="P3002" i="8"/>
  <c r="O3004" i="8" l="1"/>
  <c r="P3003" i="8"/>
  <c r="P3004" i="8" l="1"/>
  <c r="O3005" i="8"/>
  <c r="O3006" i="8" l="1"/>
  <c r="P3005" i="8"/>
  <c r="O3007" i="8" l="1"/>
  <c r="P3006" i="8"/>
  <c r="P3007" i="8" l="1"/>
  <c r="O3008" i="8"/>
  <c r="O3009" i="8" l="1"/>
  <c r="P3008" i="8"/>
  <c r="O3010" i="8" l="1"/>
  <c r="P3009" i="8"/>
  <c r="P3010" i="8" l="1"/>
  <c r="O3011" i="8"/>
  <c r="P3011" i="8" l="1"/>
  <c r="O3012" i="8"/>
  <c r="O3013" i="8" l="1"/>
  <c r="P3012" i="8"/>
  <c r="O3014" i="8" l="1"/>
  <c r="P3013" i="8"/>
  <c r="O3015" i="8" l="1"/>
  <c r="P3014" i="8"/>
  <c r="P3015" i="8" l="1"/>
  <c r="O3016" i="8"/>
  <c r="P3016" i="8" l="1"/>
  <c r="O3017" i="8"/>
  <c r="O3018" i="8" l="1"/>
  <c r="P3017" i="8"/>
  <c r="P3018" i="8" l="1"/>
  <c r="O3019" i="8"/>
  <c r="O3020" i="8" l="1"/>
  <c r="P3019" i="8"/>
  <c r="O3021" i="8" l="1"/>
  <c r="P3020" i="8"/>
  <c r="O3022" i="8" l="1"/>
  <c r="P3021" i="8"/>
  <c r="O3023" i="8" l="1"/>
  <c r="P3022" i="8"/>
  <c r="O3024" i="8" l="1"/>
  <c r="P3023" i="8"/>
  <c r="O3025" i="8" l="1"/>
  <c r="P3024" i="8"/>
  <c r="O3026" i="8" l="1"/>
  <c r="P3025" i="8"/>
  <c r="P3026" i="8" l="1"/>
  <c r="O3027" i="8"/>
  <c r="P3027" i="8" l="1"/>
  <c r="O3028" i="8"/>
  <c r="O3029" i="8" l="1"/>
  <c r="P3028" i="8"/>
  <c r="P3029" i="8" l="1"/>
  <c r="O3030" i="8"/>
  <c r="O3031" i="8" l="1"/>
  <c r="P3030" i="8"/>
  <c r="O3032" i="8" l="1"/>
  <c r="P3031" i="8"/>
  <c r="O3033" i="8" l="1"/>
  <c r="P3032" i="8"/>
  <c r="O3034" i="8" l="1"/>
  <c r="P3033" i="8"/>
  <c r="O3035" i="8" l="1"/>
  <c r="P3034" i="8"/>
  <c r="O3036" i="8" l="1"/>
  <c r="P3035" i="8"/>
  <c r="O3037" i="8" l="1"/>
  <c r="P3036" i="8"/>
  <c r="P3037" i="8" l="1"/>
  <c r="O3038" i="8"/>
  <c r="O3039" i="8" l="1"/>
  <c r="P3038" i="8"/>
  <c r="P3039" i="8" l="1"/>
  <c r="O3040" i="8"/>
  <c r="P3040" i="8" l="1"/>
  <c r="O3041" i="8"/>
  <c r="O3042" i="8" l="1"/>
  <c r="P3041" i="8"/>
  <c r="P3042" i="8" l="1"/>
  <c r="O3043" i="8"/>
  <c r="P3043" i="8" l="1"/>
  <c r="O3044" i="8"/>
  <c r="P3044" i="8" l="1"/>
  <c r="O3045" i="8"/>
  <c r="O3046" i="8" l="1"/>
  <c r="P3045" i="8"/>
  <c r="O3047" i="8" l="1"/>
  <c r="P3046" i="8"/>
  <c r="P3047" i="8" l="1"/>
  <c r="O3048" i="8"/>
  <c r="O3049" i="8" l="1"/>
  <c r="P3048" i="8"/>
  <c r="P3049" i="8" l="1"/>
  <c r="O3050" i="8"/>
  <c r="O3051" i="8" l="1"/>
  <c r="P3050" i="8"/>
  <c r="O3052" i="8" l="1"/>
  <c r="P3051" i="8"/>
  <c r="O3053" i="8" l="1"/>
  <c r="P3052" i="8"/>
  <c r="O3054" i="8" l="1"/>
  <c r="P3053" i="8"/>
  <c r="P3054" i="8" l="1"/>
  <c r="O3055" i="8"/>
  <c r="P3055" i="8" l="1"/>
  <c r="O3056" i="8"/>
  <c r="P3056" i="8" l="1"/>
  <c r="O3057" i="8"/>
  <c r="O3058" i="8" l="1"/>
  <c r="P3057" i="8"/>
  <c r="P3058" i="8" l="1"/>
  <c r="O3059" i="8"/>
  <c r="P3059" i="8" l="1"/>
  <c r="O3060" i="8"/>
  <c r="P3060" i="8" l="1"/>
  <c r="O3061" i="8"/>
  <c r="O3062" i="8" l="1"/>
  <c r="P3061" i="8"/>
  <c r="O3063" i="8" l="1"/>
  <c r="P3062" i="8"/>
  <c r="O3064" i="8" l="1"/>
  <c r="P3063" i="8"/>
  <c r="O3065" i="8" l="1"/>
  <c r="P3064" i="8"/>
  <c r="O3066" i="8" l="1"/>
  <c r="P3065" i="8"/>
  <c r="O3067" i="8" l="1"/>
  <c r="P3066" i="8"/>
  <c r="P3067" i="8" l="1"/>
  <c r="O3068" i="8"/>
  <c r="P3068" i="8" l="1"/>
  <c r="O3069" i="8"/>
  <c r="O3070" i="8" l="1"/>
  <c r="P3069" i="8"/>
  <c r="P3070" i="8" l="1"/>
  <c r="O3071" i="8"/>
  <c r="P3071" i="8" l="1"/>
  <c r="O3072" i="8"/>
  <c r="P3072" i="8" l="1"/>
  <c r="O3073" i="8"/>
  <c r="O3074" i="8" l="1"/>
  <c r="P3073" i="8"/>
  <c r="P3074" i="8" l="1"/>
  <c r="O3075" i="8"/>
  <c r="P3075" i="8" l="1"/>
  <c r="O3076" i="8"/>
  <c r="P3076" i="8" l="1"/>
  <c r="O3077" i="8"/>
  <c r="P3077" i="8" l="1"/>
  <c r="O3078" i="8"/>
  <c r="P3078" i="8" l="1"/>
  <c r="O3079" i="8"/>
  <c r="P3079" i="8" l="1"/>
  <c r="O3080" i="8"/>
  <c r="O3081" i="8" l="1"/>
  <c r="P3080" i="8"/>
  <c r="O3082" i="8" l="1"/>
  <c r="P3081" i="8"/>
  <c r="O3083" i="8" l="1"/>
  <c r="P3082" i="8"/>
  <c r="O3084" i="8" l="1"/>
  <c r="P3083" i="8"/>
  <c r="P3084" i="8" l="1"/>
  <c r="O3085" i="8"/>
  <c r="O3086" i="8" l="1"/>
  <c r="P3085" i="8"/>
  <c r="P3086" i="8" l="1"/>
  <c r="O3087" i="8"/>
  <c r="P3087" i="8" l="1"/>
  <c r="O3088" i="8"/>
  <c r="P3088" i="8" l="1"/>
  <c r="O3089" i="8"/>
  <c r="P3089" i="8" l="1"/>
  <c r="O3090" i="8"/>
  <c r="P3090" i="8" l="1"/>
  <c r="O3091" i="8"/>
  <c r="P3091" i="8" l="1"/>
  <c r="O3092" i="8"/>
  <c r="P3092" i="8" l="1"/>
  <c r="O3093" i="8"/>
  <c r="O3094" i="8" l="1"/>
  <c r="P3093" i="8"/>
  <c r="O3095" i="8" l="1"/>
  <c r="P3094" i="8"/>
  <c r="O3096" i="8" l="1"/>
  <c r="P3095" i="8"/>
  <c r="P3096" i="8" l="1"/>
  <c r="O3097" i="8"/>
  <c r="O3098" i="8" l="1"/>
  <c r="P3097" i="8"/>
  <c r="P3098" i="8" l="1"/>
  <c r="O3099" i="8"/>
  <c r="P3099" i="8" l="1"/>
  <c r="O3100" i="8"/>
  <c r="P3100" i="8" l="1"/>
  <c r="O3101" i="8"/>
  <c r="O3102" i="8" l="1"/>
  <c r="P3101" i="8"/>
  <c r="P3102" i="8" l="1"/>
  <c r="O3103" i="8"/>
  <c r="P3103" i="8" l="1"/>
  <c r="O3104" i="8"/>
  <c r="P3104" i="8" l="1"/>
  <c r="O3105" i="8"/>
  <c r="O3106" i="8" l="1"/>
  <c r="P3105" i="8"/>
  <c r="P3106" i="8" l="1"/>
  <c r="O3107" i="8"/>
  <c r="O3108" i="8" l="1"/>
  <c r="P3107" i="8"/>
  <c r="P3108" i="8" l="1"/>
  <c r="O3109" i="8"/>
  <c r="O3110" i="8" l="1"/>
  <c r="P3109" i="8"/>
  <c r="P3110" i="8" l="1"/>
  <c r="O3111" i="8"/>
  <c r="P3111" i="8" l="1"/>
  <c r="O3112" i="8"/>
  <c r="O3113" i="8" l="1"/>
  <c r="P3112" i="8"/>
  <c r="O3114" i="8" l="1"/>
  <c r="P3113" i="8"/>
  <c r="P3114" i="8" l="1"/>
  <c r="O3115" i="8"/>
  <c r="P3115" i="8" l="1"/>
  <c r="O3116" i="8"/>
  <c r="P3116" i="8" l="1"/>
  <c r="O3117" i="8"/>
  <c r="O3118" i="8" l="1"/>
  <c r="P3117" i="8"/>
  <c r="P3118" i="8" l="1"/>
  <c r="O3119" i="8"/>
  <c r="P3119" i="8" l="1"/>
  <c r="O3120" i="8"/>
  <c r="P3120" i="8" l="1"/>
  <c r="O3121" i="8"/>
  <c r="O3122" i="8" l="1"/>
  <c r="P3121" i="8"/>
  <c r="P3122" i="8" l="1"/>
  <c r="O3123" i="8"/>
  <c r="P3123" i="8" l="1"/>
  <c r="O3124" i="8"/>
  <c r="P3124" i="8" l="1"/>
  <c r="O3125" i="8"/>
  <c r="O3126" i="8" l="1"/>
  <c r="P3125" i="8"/>
  <c r="O3127" i="8" l="1"/>
  <c r="P3126" i="8"/>
  <c r="O3128" i="8" l="1"/>
  <c r="P3127" i="8"/>
  <c r="O3129" i="8" l="1"/>
  <c r="P3128" i="8"/>
  <c r="O3130" i="8" l="1"/>
  <c r="P3129" i="8"/>
  <c r="P3130" i="8" l="1"/>
  <c r="O3131" i="8"/>
  <c r="P3131" i="8" l="1"/>
  <c r="O3132" i="8"/>
  <c r="P3132" i="8" l="1"/>
  <c r="O3133" i="8"/>
  <c r="P3133" i="8" l="1"/>
  <c r="O3134" i="8"/>
  <c r="P3134" i="8" l="1"/>
  <c r="O3135" i="8"/>
  <c r="P3135" i="8" l="1"/>
  <c r="O3136" i="8"/>
  <c r="P3136" i="8" l="1"/>
  <c r="O3137" i="8"/>
  <c r="O3138" i="8" l="1"/>
  <c r="P3137" i="8"/>
  <c r="P3138" i="8" l="1"/>
  <c r="O3139" i="8"/>
  <c r="P3139" i="8" l="1"/>
  <c r="O3140" i="8"/>
  <c r="P3140" i="8" l="1"/>
  <c r="O3141" i="8"/>
  <c r="O3142" i="8" l="1"/>
  <c r="P3141" i="8"/>
  <c r="O3143" i="8" l="1"/>
  <c r="P3142" i="8"/>
  <c r="O3144" i="8" l="1"/>
  <c r="P3143" i="8"/>
  <c r="O3145" i="8" l="1"/>
  <c r="P3144" i="8"/>
  <c r="O3146" i="8" l="1"/>
  <c r="P3145" i="8"/>
  <c r="P3146" i="8" l="1"/>
  <c r="O3147" i="8"/>
  <c r="P3147" i="8" l="1"/>
  <c r="O3148" i="8"/>
  <c r="O3149" i="8" l="1"/>
  <c r="P3148" i="8"/>
  <c r="O3150" i="8" l="1"/>
  <c r="P3149" i="8"/>
  <c r="P3150" i="8" l="1"/>
  <c r="O3151" i="8"/>
  <c r="P3151" i="8" l="1"/>
  <c r="O3152" i="8"/>
  <c r="P3152" i="8" l="1"/>
  <c r="O3153" i="8"/>
  <c r="O3154" i="8" l="1"/>
  <c r="P3153" i="8"/>
  <c r="P3154" i="8" l="1"/>
  <c r="O3155" i="8"/>
  <c r="P3155" i="8" l="1"/>
  <c r="O3156" i="8"/>
  <c r="P3156" i="8" l="1"/>
  <c r="O3157" i="8"/>
  <c r="O3158" i="8" l="1"/>
  <c r="P3157" i="8"/>
  <c r="O3159" i="8" l="1"/>
  <c r="P3158" i="8"/>
  <c r="O3160" i="8" l="1"/>
  <c r="P3159" i="8"/>
  <c r="O3161" i="8" l="1"/>
  <c r="P3160" i="8"/>
  <c r="O3162" i="8" l="1"/>
  <c r="P3161" i="8"/>
  <c r="O3163" i="8" l="1"/>
  <c r="P3162" i="8"/>
  <c r="O3164" i="8" l="1"/>
  <c r="P3163" i="8"/>
  <c r="P3164" i="8" l="1"/>
  <c r="O3165" i="8"/>
  <c r="O3166" i="8" l="1"/>
  <c r="P3165" i="8"/>
  <c r="O3167" i="8" l="1"/>
  <c r="P3166" i="8"/>
  <c r="P3167" i="8" l="1"/>
  <c r="O3168" i="8"/>
  <c r="O3169" i="8" l="1"/>
  <c r="P3168" i="8"/>
  <c r="O3170" i="8" l="1"/>
  <c r="P3169" i="8"/>
  <c r="O3171" i="8" l="1"/>
  <c r="P3170" i="8"/>
  <c r="P3171" i="8" l="1"/>
  <c r="O3172" i="8"/>
  <c r="O3173" i="8" l="1"/>
  <c r="P3172" i="8"/>
  <c r="O3174" i="8" l="1"/>
  <c r="P3173" i="8"/>
  <c r="P3174" i="8" l="1"/>
  <c r="O3175" i="8"/>
  <c r="P3175" i="8" l="1"/>
  <c r="O3176" i="8"/>
  <c r="P3176" i="8" l="1"/>
  <c r="O3177" i="8"/>
  <c r="O3178" i="8" l="1"/>
  <c r="P3177" i="8"/>
  <c r="O3179" i="8" l="1"/>
  <c r="P3178" i="8"/>
  <c r="P3179" i="8" l="1"/>
  <c r="O3180" i="8"/>
  <c r="O3181" i="8" l="1"/>
  <c r="P3180" i="8"/>
  <c r="O3182" i="8" l="1"/>
  <c r="P3181" i="8"/>
  <c r="P3182" i="8" l="1"/>
  <c r="O3183" i="8"/>
  <c r="P3183" i="8" l="1"/>
  <c r="O3184" i="8"/>
  <c r="P3184" i="8" l="1"/>
  <c r="O3185" i="8"/>
  <c r="P3185" i="8" l="1"/>
  <c r="O3186" i="8"/>
  <c r="O3187" i="8" l="1"/>
  <c r="P3186" i="8"/>
  <c r="O3188" i="8" l="1"/>
  <c r="P3187" i="8"/>
  <c r="O3189" i="8" l="1"/>
  <c r="P3188" i="8"/>
  <c r="P3189" i="8" l="1"/>
  <c r="O3190" i="8"/>
  <c r="O3191" i="8" l="1"/>
  <c r="P3190" i="8"/>
  <c r="P3191" i="8" l="1"/>
  <c r="O3192" i="8"/>
  <c r="P3192" i="8" l="1"/>
  <c r="O3193" i="8"/>
  <c r="O3194" i="8" l="1"/>
  <c r="P3193" i="8"/>
  <c r="O3195" i="8" l="1"/>
  <c r="P3194" i="8"/>
  <c r="O3196" i="8" l="1"/>
  <c r="P3195" i="8"/>
  <c r="P3196" i="8" l="1"/>
  <c r="O3197" i="8"/>
  <c r="O3198" i="8" l="1"/>
  <c r="P3197" i="8"/>
  <c r="P3198" i="8" l="1"/>
  <c r="O3199" i="8"/>
  <c r="P3199" i="8" l="1"/>
  <c r="O3200" i="8"/>
  <c r="P3200" i="8" l="1"/>
  <c r="O3201" i="8"/>
  <c r="O3202" i="8" l="1"/>
  <c r="P3201" i="8"/>
  <c r="O3203" i="8" l="1"/>
  <c r="P3202" i="8"/>
  <c r="O3204" i="8" l="1"/>
  <c r="P3203" i="8"/>
  <c r="O3205" i="8" l="1"/>
  <c r="P3204" i="8"/>
  <c r="P3205" i="8" l="1"/>
  <c r="O3206" i="8"/>
  <c r="P3206" i="8" l="1"/>
  <c r="O3207" i="8"/>
  <c r="O3208" i="8" l="1"/>
  <c r="P3207" i="8"/>
  <c r="P3208" i="8" l="1"/>
  <c r="O3209" i="8"/>
  <c r="O3210" i="8" l="1"/>
  <c r="P3209" i="8"/>
  <c r="O3211" i="8" l="1"/>
  <c r="P3210" i="8"/>
  <c r="O3212" i="8" l="1"/>
  <c r="P3211" i="8"/>
  <c r="O3213" i="8" l="1"/>
  <c r="P3212" i="8"/>
  <c r="O3214" i="8" l="1"/>
  <c r="P3213" i="8"/>
  <c r="P3214" i="8" l="1"/>
  <c r="O3215" i="8"/>
  <c r="P3215" i="8" l="1"/>
  <c r="O3216" i="8"/>
  <c r="P3216" i="8" l="1"/>
  <c r="O3217" i="8"/>
  <c r="O3218" i="8" l="1"/>
  <c r="P3217" i="8"/>
  <c r="O3219" i="8" l="1"/>
  <c r="P3218" i="8"/>
  <c r="O3220" i="8" l="1"/>
  <c r="P3219" i="8"/>
  <c r="O3221" i="8" l="1"/>
  <c r="P3220" i="8"/>
  <c r="O3222" i="8" l="1"/>
  <c r="P3221" i="8"/>
  <c r="P3222" i="8" l="1"/>
  <c r="O3223" i="8"/>
  <c r="P3223" i="8" l="1"/>
  <c r="O3224" i="8"/>
  <c r="P3224" i="8" l="1"/>
  <c r="O3225" i="8"/>
  <c r="O3226" i="8" l="1"/>
  <c r="P3225" i="8"/>
  <c r="P3226" i="8" l="1"/>
  <c r="O3227" i="8"/>
  <c r="O3228" i="8" l="1"/>
  <c r="P3227" i="8"/>
  <c r="P3228" i="8" l="1"/>
  <c r="O3229" i="8"/>
  <c r="O3230" i="8" l="1"/>
  <c r="P3229" i="8"/>
  <c r="P3230" i="8" l="1"/>
  <c r="O3231" i="8"/>
  <c r="P3231" i="8" l="1"/>
  <c r="O3232" i="8"/>
  <c r="P3232" i="8" l="1"/>
  <c r="O3233" i="8"/>
  <c r="O3234" i="8" l="1"/>
  <c r="P3233" i="8"/>
  <c r="O3235" i="8" l="1"/>
  <c r="P3234" i="8"/>
  <c r="P3235" i="8" l="1"/>
  <c r="O3236" i="8"/>
  <c r="O3237" i="8" l="1"/>
  <c r="P3236" i="8"/>
  <c r="O3238" i="8" l="1"/>
  <c r="P3237" i="8"/>
  <c r="P3238" i="8" l="1"/>
  <c r="O3239" i="8"/>
  <c r="P3239" i="8" l="1"/>
  <c r="O3240" i="8"/>
  <c r="P3240" i="8" l="1"/>
  <c r="O3241" i="8"/>
  <c r="O3242" i="8" l="1"/>
  <c r="P3241" i="8"/>
  <c r="P3242" i="8" l="1"/>
  <c r="O3243" i="8"/>
  <c r="P3243" i="8" l="1"/>
  <c r="O3244" i="8"/>
  <c r="P3244" i="8" l="1"/>
  <c r="O3245" i="8"/>
  <c r="P3245" i="8" l="1"/>
  <c r="O3246" i="8"/>
  <c r="P3246" i="8" l="1"/>
  <c r="O3247" i="8"/>
  <c r="O3248" i="8" l="1"/>
  <c r="P3247" i="8"/>
  <c r="P3248" i="8" l="1"/>
  <c r="O3249" i="8"/>
  <c r="O3250" i="8" l="1"/>
  <c r="P3249" i="8"/>
  <c r="O3251" i="8" l="1"/>
  <c r="P3250" i="8"/>
  <c r="O3252" i="8" l="1"/>
  <c r="P3251" i="8"/>
  <c r="O3253" i="8" l="1"/>
  <c r="P3252" i="8"/>
  <c r="O3254" i="8" l="1"/>
  <c r="P3253" i="8"/>
  <c r="P3254" i="8" l="1"/>
  <c r="O3255" i="8"/>
  <c r="P3255" i="8" l="1"/>
  <c r="O3256" i="8"/>
  <c r="P3256" i="8" l="1"/>
  <c r="O3257" i="8"/>
  <c r="O3258" i="8" l="1"/>
  <c r="P3257" i="8"/>
  <c r="O3259" i="8" l="1"/>
  <c r="P3258" i="8"/>
  <c r="O3260" i="8" l="1"/>
  <c r="P3259" i="8"/>
  <c r="O3261" i="8" l="1"/>
  <c r="P3260" i="8"/>
  <c r="O3262" i="8" l="1"/>
  <c r="P3261" i="8"/>
  <c r="O3263" i="8" l="1"/>
  <c r="P3262" i="8"/>
  <c r="P3263" i="8" l="1"/>
  <c r="O3264" i="8"/>
  <c r="P3264" i="8" l="1"/>
  <c r="O3265" i="8"/>
  <c r="P3265" i="8" l="1"/>
  <c r="O3266" i="8"/>
  <c r="P3266" i="8" l="1"/>
  <c r="O3267" i="8"/>
  <c r="O3268" i="8" l="1"/>
  <c r="P3267" i="8"/>
  <c r="O3269" i="8" l="1"/>
  <c r="P3268" i="8"/>
  <c r="P3269" i="8" l="1"/>
  <c r="O3270" i="8"/>
  <c r="P3270" i="8" l="1"/>
  <c r="O3271" i="8"/>
  <c r="O3272" i="8" l="1"/>
  <c r="P3271" i="8"/>
  <c r="P3272" i="8" l="1"/>
  <c r="O3273" i="8"/>
  <c r="P3273" i="8" l="1"/>
  <c r="O3274" i="8"/>
  <c r="P3274" i="8" l="1"/>
  <c r="O3275" i="8"/>
  <c r="O3276" i="8" l="1"/>
  <c r="P3275" i="8"/>
  <c r="O3277" i="8" l="1"/>
  <c r="P3276" i="8"/>
  <c r="O3278" i="8" l="1"/>
  <c r="P3277" i="8"/>
  <c r="P3278" i="8" l="1"/>
  <c r="O3279" i="8"/>
  <c r="P3279" i="8" l="1"/>
  <c r="O3280" i="8"/>
  <c r="O3281" i="8" l="1"/>
  <c r="P3280" i="8"/>
  <c r="P3281" i="8" l="1"/>
  <c r="O3282" i="8"/>
  <c r="O3283" i="8" l="1"/>
  <c r="P3282" i="8"/>
  <c r="O3284" i="8" l="1"/>
  <c r="P3283" i="8"/>
  <c r="O3285" i="8" l="1"/>
  <c r="P3284" i="8"/>
  <c r="O3286" i="8" l="1"/>
  <c r="P3285" i="8"/>
  <c r="P3286" i="8" l="1"/>
  <c r="O3287" i="8"/>
  <c r="O3288" i="8" l="1"/>
  <c r="P3287" i="8"/>
  <c r="O3289" i="8" l="1"/>
  <c r="P3288" i="8"/>
  <c r="P3289" i="8" l="1"/>
  <c r="O3290" i="8"/>
  <c r="O3291" i="8" l="1"/>
  <c r="P3290" i="8"/>
  <c r="O3292" i="8" l="1"/>
  <c r="P3291" i="8"/>
  <c r="O3293" i="8" l="1"/>
  <c r="P3292" i="8"/>
  <c r="O3294" i="8" l="1"/>
  <c r="P3293" i="8"/>
  <c r="O3295" i="8" l="1"/>
  <c r="P3294" i="8"/>
  <c r="O3296" i="8" l="1"/>
  <c r="P3295" i="8"/>
  <c r="O3297" i="8" l="1"/>
  <c r="P3296" i="8"/>
  <c r="P3297" i="8" l="1"/>
  <c r="O3298" i="8"/>
  <c r="P3298" i="8" l="1"/>
  <c r="O3299" i="8"/>
  <c r="P3299" i="8" l="1"/>
  <c r="O3300" i="8"/>
  <c r="O3301" i="8" l="1"/>
  <c r="P3300" i="8"/>
  <c r="P3301" i="8" l="1"/>
  <c r="O3302" i="8"/>
  <c r="P3302" i="8" l="1"/>
  <c r="O3303" i="8"/>
  <c r="P3303" i="8" l="1"/>
  <c r="O3304" i="8"/>
  <c r="O3305" i="8" l="1"/>
  <c r="P3304" i="8"/>
  <c r="O3306" i="8" l="1"/>
  <c r="P3305" i="8"/>
  <c r="O3307" i="8" l="1"/>
  <c r="P3306" i="8"/>
  <c r="P3307" i="8" l="1"/>
  <c r="O3308" i="8"/>
  <c r="O3309" i="8" l="1"/>
  <c r="P3308" i="8"/>
  <c r="O3310" i="8" l="1"/>
  <c r="P3309" i="8"/>
  <c r="O3311" i="8" l="1"/>
  <c r="P3310" i="8"/>
  <c r="O3312" i="8" l="1"/>
  <c r="P3311" i="8"/>
  <c r="O3313" i="8" l="1"/>
  <c r="P3312" i="8"/>
  <c r="P3313" i="8" l="1"/>
  <c r="O3314" i="8"/>
  <c r="P3314" i="8" l="1"/>
  <c r="O3315" i="8"/>
  <c r="P3315" i="8" l="1"/>
  <c r="O3316" i="8"/>
  <c r="O3317" i="8" l="1"/>
  <c r="P3316" i="8"/>
  <c r="O3318" i="8" l="1"/>
  <c r="P3317" i="8"/>
  <c r="P3318" i="8" l="1"/>
  <c r="O3319" i="8"/>
  <c r="O3320" i="8" l="1"/>
  <c r="P3319" i="8"/>
  <c r="P3320" i="8" l="1"/>
  <c r="O3321" i="8"/>
  <c r="O3322" i="8" l="1"/>
  <c r="P3321" i="8"/>
  <c r="P3322" i="8" l="1"/>
  <c r="O3323" i="8"/>
  <c r="O3324" i="8" l="1"/>
  <c r="P3323" i="8"/>
  <c r="O3325" i="8" l="1"/>
  <c r="P3324" i="8"/>
  <c r="O3326" i="8" l="1"/>
  <c r="P3325" i="8"/>
  <c r="O3327" i="8" l="1"/>
  <c r="P3326" i="8"/>
  <c r="P3327" i="8" l="1"/>
  <c r="O3328" i="8"/>
  <c r="P3328" i="8" l="1"/>
  <c r="O3329" i="8"/>
  <c r="O3330" i="8" l="1"/>
  <c r="P3329" i="8"/>
  <c r="P3330" i="8" l="1"/>
  <c r="O3331" i="8"/>
  <c r="P3331" i="8" l="1"/>
  <c r="O3332" i="8"/>
  <c r="P3332" i="8" l="1"/>
  <c r="O3333" i="8"/>
  <c r="P3333" i="8" l="1"/>
  <c r="O3334" i="8"/>
  <c r="P3334" i="8" l="1"/>
  <c r="O3335" i="8"/>
  <c r="O3336" i="8" l="1"/>
  <c r="P3335" i="8"/>
  <c r="P3336" i="8" l="1"/>
  <c r="O3337" i="8"/>
  <c r="O3338" i="8" l="1"/>
  <c r="P3337" i="8"/>
  <c r="O3339" i="8" l="1"/>
  <c r="P3338" i="8"/>
  <c r="O3340" i="8" l="1"/>
  <c r="P3339" i="8"/>
  <c r="P3340" i="8" l="1"/>
  <c r="O3341" i="8"/>
  <c r="O3342" i="8" l="1"/>
  <c r="P3341" i="8"/>
  <c r="O3343" i="8" l="1"/>
  <c r="P3342" i="8"/>
  <c r="O3344" i="8" l="1"/>
  <c r="P3343" i="8"/>
  <c r="P3344" i="8" l="1"/>
  <c r="O3345" i="8"/>
  <c r="P3345" i="8" l="1"/>
  <c r="O3346" i="8"/>
  <c r="P3346" i="8" l="1"/>
  <c r="O3347" i="8"/>
  <c r="O3348" i="8" l="1"/>
  <c r="P3347" i="8"/>
  <c r="P3348" i="8" l="1"/>
  <c r="O3349" i="8"/>
  <c r="P3349" i="8" l="1"/>
  <c r="O3350" i="8"/>
  <c r="P3350" i="8" l="1"/>
  <c r="O3351" i="8"/>
  <c r="P3351" i="8" l="1"/>
  <c r="O3352" i="8"/>
  <c r="P3352" i="8" l="1"/>
  <c r="O3353" i="8"/>
  <c r="O3354" i="8" l="1"/>
  <c r="P3353" i="8"/>
  <c r="P3354" i="8" l="1"/>
  <c r="O3355" i="8"/>
  <c r="P3355" i="8" l="1"/>
  <c r="O3356" i="8"/>
  <c r="P3356" i="8" l="1"/>
  <c r="O3357" i="8"/>
  <c r="P3357" i="8" l="1"/>
  <c r="O3358" i="8"/>
  <c r="P3358" i="8" l="1"/>
  <c r="O3359" i="8"/>
  <c r="O3360" i="8" l="1"/>
  <c r="P3359" i="8"/>
  <c r="O3361" i="8" l="1"/>
  <c r="P3360" i="8"/>
  <c r="O3362" i="8" l="1"/>
  <c r="P3361" i="8"/>
  <c r="O3363" i="8" l="1"/>
  <c r="P3362" i="8"/>
  <c r="O3364" i="8" l="1"/>
  <c r="P3363" i="8"/>
  <c r="P3364" i="8" l="1"/>
  <c r="O3365" i="8"/>
  <c r="O3366" i="8" l="1"/>
  <c r="P3365" i="8"/>
  <c r="P3366" i="8" l="1"/>
  <c r="O3367" i="8"/>
  <c r="O3368" i="8" l="1"/>
  <c r="P3367" i="8"/>
  <c r="O3369" i="8" l="1"/>
  <c r="P3368" i="8"/>
  <c r="O3370" i="8" l="1"/>
  <c r="P3369" i="8"/>
  <c r="P3370" i="8" l="1"/>
  <c r="O3371" i="8"/>
  <c r="P3371" i="8" l="1"/>
  <c r="O3372" i="8"/>
  <c r="P3372" i="8" l="1"/>
  <c r="O3373" i="8"/>
  <c r="P3373" i="8" l="1"/>
  <c r="O3374" i="8"/>
  <c r="P3374" i="8" l="1"/>
  <c r="O3375" i="8"/>
  <c r="P3375" i="8" l="1"/>
  <c r="O3376" i="8"/>
  <c r="O3377" i="8" l="1"/>
  <c r="P3376" i="8"/>
  <c r="P3377" i="8" l="1"/>
  <c r="O3378" i="8"/>
  <c r="O3379" i="8" l="1"/>
  <c r="P3378" i="8"/>
  <c r="P3379" i="8" l="1"/>
  <c r="O3380" i="8"/>
  <c r="O3381" i="8" l="1"/>
  <c r="P3380" i="8"/>
  <c r="P3381" i="8" l="1"/>
  <c r="O3382" i="8"/>
  <c r="P3382" i="8" l="1"/>
  <c r="O3383" i="8"/>
  <c r="P3383" i="8" l="1"/>
  <c r="O3384" i="8"/>
  <c r="O3385" i="8" l="1"/>
  <c r="P3384" i="8"/>
  <c r="P3385" i="8" l="1"/>
  <c r="O3386" i="8"/>
  <c r="O3387" i="8" l="1"/>
  <c r="P3386" i="8"/>
  <c r="O3388" i="8" l="1"/>
  <c r="P3387" i="8"/>
  <c r="O3389" i="8" l="1"/>
  <c r="P3388" i="8"/>
  <c r="P3389" i="8" l="1"/>
  <c r="O3390" i="8"/>
  <c r="O3391" i="8" l="1"/>
  <c r="P3390" i="8"/>
  <c r="P3391" i="8" l="1"/>
  <c r="O3392" i="8"/>
  <c r="P3392" i="8" l="1"/>
  <c r="O3393" i="8"/>
  <c r="P3393" i="8" s="1"/>
</calcChain>
</file>

<file path=xl/sharedStrings.xml><?xml version="1.0" encoding="utf-8"?>
<sst xmlns="http://schemas.openxmlformats.org/spreadsheetml/2006/main" count="273" uniqueCount="189">
  <si>
    <t>BTM</t>
  </si>
  <si>
    <t>COG</t>
  </si>
  <si>
    <t>DTM</t>
  </si>
  <si>
    <t>Stbd-Port Tack</t>
  </si>
  <si>
    <t>Port-Stbd-Tack</t>
  </si>
  <si>
    <t>Tack Angle</t>
  </si>
  <si>
    <t>TWA</t>
  </si>
  <si>
    <t>nm</t>
  </si>
  <si>
    <t>°</t>
  </si>
  <si>
    <t>Wind Direction</t>
  </si>
  <si>
    <t>Tack</t>
  </si>
  <si>
    <t>Stbd</t>
  </si>
  <si>
    <t>d1</t>
  </si>
  <si>
    <t>d2</t>
  </si>
  <si>
    <t>alpha</t>
  </si>
  <si>
    <t>beta</t>
  </si>
  <si>
    <t>delta</t>
  </si>
  <si>
    <t>check angles:</t>
  </si>
  <si>
    <t>° = 180</t>
  </si>
  <si>
    <t>Starboard Tack</t>
  </si>
  <si>
    <t>Port Tack</t>
  </si>
  <si>
    <t>Port</t>
  </si>
  <si>
    <t>Sailed Distances-to-Mark</t>
  </si>
  <si>
    <t>BTM currently doesn't change Wind  Direction, it it should</t>
  </si>
  <si>
    <t>h</t>
  </si>
  <si>
    <t xml:space="preserve"> </t>
  </si>
  <si>
    <t>° = 90-BTM</t>
  </si>
  <si>
    <t>° = 90+BTM-2*Tack Angle</t>
  </si>
  <si>
    <t>° = BTM-Tack Angle</t>
  </si>
  <si>
    <t>Tack - delta</t>
  </si>
  <si>
    <t>BTM-COG</t>
  </si>
  <si>
    <t>Port-Stbd</t>
  </si>
  <si>
    <t>x1</t>
  </si>
  <si>
    <t>y1</t>
  </si>
  <si>
    <t>x2</t>
  </si>
  <si>
    <t>y2</t>
  </si>
  <si>
    <t>° = 90 - TackAngle + delta</t>
  </si>
  <si>
    <t>° = 90 - TackAngle - delta</t>
  </si>
  <si>
    <t>True wind to Apparent wind</t>
  </si>
  <si>
    <t>Apparent Wind to True Wind</t>
  </si>
  <si>
    <t>Boat speed over ground (kts)</t>
  </si>
  <si>
    <t>kts</t>
  </si>
  <si>
    <t>True wind speed</t>
  </si>
  <si>
    <t>Apparent wind speed</t>
  </si>
  <si>
    <t>True wind angle</t>
  </si>
  <si>
    <t>degrees</t>
  </si>
  <si>
    <t>Apparent wind angle</t>
  </si>
  <si>
    <t>radians</t>
  </si>
  <si>
    <t>x</t>
  </si>
  <si>
    <t>y</t>
  </si>
  <si>
    <t>SOG</t>
  </si>
  <si>
    <t>AWD</t>
  </si>
  <si>
    <t>AWS</t>
  </si>
  <si>
    <t>TWD</t>
  </si>
  <si>
    <t>TWS</t>
  </si>
  <si>
    <t>α = AWA</t>
  </si>
  <si>
    <t>β</t>
  </si>
  <si>
    <t>δ</t>
  </si>
  <si>
    <t>θ = TWA</t>
  </si>
  <si>
    <t>X</t>
  </si>
  <si>
    <t>Y</t>
  </si>
  <si>
    <t>Z</t>
  </si>
  <si>
    <t>Average Wind Direction</t>
  </si>
  <si>
    <t>Wind</t>
  </si>
  <si>
    <t>avg wind</t>
  </si>
  <si>
    <t>Delta</t>
  </si>
  <si>
    <t>Upwind Calculation</t>
  </si>
  <si>
    <t>Downwind Calculation</t>
  </si>
  <si>
    <t>x = SOG * cos(alpha)</t>
  </si>
  <si>
    <t>y = SOG - x</t>
  </si>
  <si>
    <t>z = SOG * sin(alpha)</t>
  </si>
  <si>
    <t>beta = atan(z/y)</t>
  </si>
  <si>
    <t>AWA</t>
  </si>
  <si>
    <t>https://en.wikipedia.org/wiki/Apparent_wind</t>
  </si>
  <si>
    <t>sign</t>
  </si>
  <si>
    <t>α</t>
  </si>
  <si>
    <t>True wind Direction</t>
  </si>
  <si>
    <t>Apparent wind direction</t>
  </si>
  <si>
    <t>http://www.csgnetwork.com/twscorcalc.html</t>
  </si>
  <si>
    <r>
      <t xml:space="preserve">implemeted Calcs (both Up- and Downwind)!!  </t>
    </r>
    <r>
      <rPr>
        <b/>
        <sz val="11"/>
        <color rgb="FFFF0000"/>
        <rFont val="Arial"/>
        <family val="2"/>
      </rPr>
      <t>AWA is not correct for negative downwind values in this spreadsheet</t>
    </r>
  </si>
  <si>
    <t>https://en.wikipedia.org/wiki/Mean_of_circular_quantities</t>
  </si>
  <si>
    <t>From</t>
  </si>
  <si>
    <t>To</t>
  </si>
  <si>
    <t>Diff</t>
  </si>
  <si>
    <t>absDiff</t>
  </si>
  <si>
    <t>m/s</t>
  </si>
  <si>
    <t>ft/sec</t>
  </si>
  <si>
    <t>boatlength (ft):</t>
  </si>
  <si>
    <t>Tack Angle:</t>
  </si>
  <si>
    <t>tack loss (sec)</t>
  </si>
  <si>
    <t>breakeven windshift</t>
  </si>
  <si>
    <t>duration</t>
  </si>
  <si>
    <t>boat speed</t>
  </si>
  <si>
    <t>(kts)</t>
  </si>
  <si>
    <t>windshift:</t>
  </si>
  <si>
    <t>sec/mile/degree:</t>
  </si>
  <si>
    <t>Windshift of x degrees: required duration to offset Tack assuming a loss of approximately 1 boatlength to weather</t>
  </si>
  <si>
    <t xml:space="preserve">  </t>
  </si>
  <si>
    <t>freq</t>
  </si>
  <si>
    <t>amplitude</t>
  </si>
  <si>
    <t>noise</t>
  </si>
  <si>
    <t>step size</t>
  </si>
  <si>
    <t>Actual Wind</t>
  </si>
  <si>
    <t>Smoothed Wind</t>
  </si>
  <si>
    <t>Alpha</t>
  </si>
  <si>
    <t>avg TWD</t>
  </si>
  <si>
    <t>sample 
(1 per sec)</t>
  </si>
  <si>
    <t># of Transitions</t>
  </si>
  <si>
    <t>Calc</t>
  </si>
  <si>
    <t>transitions</t>
  </si>
  <si>
    <t>Samples</t>
  </si>
  <si>
    <t>running avg</t>
  </si>
  <si>
    <t>Python</t>
  </si>
  <si>
    <t>Dataset</t>
  </si>
  <si>
    <t>calc freq</t>
  </si>
  <si>
    <t>calc amplitude</t>
  </si>
  <si>
    <t>min</t>
  </si>
  <si>
    <t>max</t>
  </si>
  <si>
    <t>from</t>
  </si>
  <si>
    <t>to</t>
  </si>
  <si>
    <t>diff</t>
  </si>
  <si>
    <t>abs(diff)</t>
  </si>
  <si>
    <t>heading</t>
  </si>
  <si>
    <t>getFirst()</t>
  </si>
  <si>
    <t>avg smoothed</t>
  </si>
  <si>
    <t>rolling 50 avg smoothed</t>
  </si>
  <si>
    <t>Theta 1</t>
  </si>
  <si>
    <t>Theta 2</t>
  </si>
  <si>
    <t>P</t>
  </si>
  <si>
    <t>Boat</t>
  </si>
  <si>
    <t xml:space="preserve">Theta </t>
  </si>
  <si>
    <t>u =</t>
  </si>
  <si>
    <t>sin Theta / cos Theta</t>
  </si>
  <si>
    <t>See Python App LineIntersection.py</t>
  </si>
  <si>
    <t>rolling 4 avg TWD</t>
  </si>
  <si>
    <t>getFirst Squared()</t>
  </si>
  <si>
    <t>sum of squares</t>
  </si>
  <si>
    <t>EXCEL 50 rolling Std Dev</t>
  </si>
  <si>
    <t>http://math.stackexchange.com/questions/595541/rolling-standard-deviations</t>
  </si>
  <si>
    <t>http://jonisalonen.com/2014/efficient-and-accurate-rolling-standard-deviation/</t>
  </si>
  <si>
    <t>(1) Std Dev algo</t>
  </si>
  <si>
    <t>(1) Variance</t>
  </si>
  <si>
    <t>http://dsp.stackexchange.com/questions/811/determining-the-mean-and-standard-deviation-in-real-time</t>
  </si>
  <si>
    <t>(3) Std Dev</t>
  </si>
  <si>
    <t>(3)
S</t>
  </si>
  <si>
    <t>Rolling 600 Average</t>
  </si>
  <si>
    <t>Rolling 600 Std Dev</t>
  </si>
  <si>
    <t>Flag +/-</t>
  </si>
  <si>
    <t>Date</t>
  </si>
  <si>
    <t>Std Dev</t>
  </si>
  <si>
    <t>Real Data</t>
  </si>
  <si>
    <t># of Flags</t>
  </si>
  <si>
    <t>StdDev TWD</t>
  </si>
  <si>
    <t>Upper</t>
  </si>
  <si>
    <t>Lower</t>
  </si>
  <si>
    <t>One Step</t>
  </si>
  <si>
    <t>StdDev</t>
  </si>
  <si>
    <t>https://en.wikipedia.org/wiki/Algorithms_for_calculating_variance</t>
  </si>
  <si>
    <t>Mean</t>
  </si>
  <si>
    <t>n</t>
  </si>
  <si>
    <t>S</t>
  </si>
  <si>
    <t>http://stackoverflow.com/questions/13928404/calculating-standard-deviation-of-angles</t>
  </si>
  <si>
    <r>
      <t>double</t>
    </r>
    <r>
      <rPr>
        <sz val="10"/>
        <color rgb="FF303336"/>
        <rFont val="Consolas"/>
        <family val="3"/>
      </rPr>
      <t xml:space="preserve"> stddev = </t>
    </r>
    <r>
      <rPr>
        <sz val="10"/>
        <color rgb="FF2B91AF"/>
        <rFont val="Consolas"/>
        <family val="3"/>
      </rPr>
      <t>Math</t>
    </r>
    <r>
      <rPr>
        <sz val="10"/>
        <color rgb="FF303336"/>
        <rFont val="Consolas"/>
        <family val="3"/>
      </rPr>
      <t>.sqrt(-</t>
    </r>
    <r>
      <rPr>
        <sz val="10"/>
        <color rgb="FF2B91AF"/>
        <rFont val="Consolas"/>
        <family val="3"/>
      </rPr>
      <t>Math</t>
    </r>
    <r>
      <rPr>
        <sz val="10"/>
        <color rgb="FF303336"/>
        <rFont val="Consolas"/>
        <family val="3"/>
      </rPr>
      <t>.log(sin*sin+cos*cos));</t>
    </r>
  </si>
  <si>
    <t>using x/y vectors</t>
  </si>
  <si>
    <t>x=sin()</t>
  </si>
  <si>
    <t>y=cos()</t>
  </si>
  <si>
    <t>mean x</t>
  </si>
  <si>
    <t>mean y</t>
  </si>
  <si>
    <t>avg</t>
  </si>
  <si>
    <t>std</t>
  </si>
  <si>
    <t>s/b LN()</t>
  </si>
  <si>
    <t>Better: use mod( 360+atan2(y,x), 360);</t>
  </si>
  <si>
    <t>Test Cases</t>
  </si>
  <si>
    <t>angle</t>
  </si>
  <si>
    <t>Cos = X[C]</t>
  </si>
  <si>
    <t>Sin = Y(S)</t>
  </si>
  <si>
    <t>intermediate</t>
  </si>
  <si>
    <t>Final</t>
  </si>
  <si>
    <t>Committee</t>
  </si>
  <si>
    <t>Pin</t>
  </si>
  <si>
    <t>Future Boat</t>
  </si>
  <si>
    <t>https://en.wikipedia.org/wiki/Line%E2%80%93line_intersection</t>
  </si>
  <si>
    <t>Px</t>
  </si>
  <si>
    <t>denominator</t>
  </si>
  <si>
    <t>p1</t>
  </si>
  <si>
    <t>p2</t>
  </si>
  <si>
    <t>Lat (Y)</t>
  </si>
  <si>
    <t>Lon (X)</t>
  </si>
  <si>
    <t>003° 06′ 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</si>
</sst>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00"/>
    <numFmt numFmtId="165" formatCode="0.0000"/>
    <numFmt numFmtId="166" formatCode="0.0"/>
    <numFmt numFmtId="167" formatCode="0.00000"/>
    <numFmt numFmtId="168" formatCode="_(* #,##0.0_);_(* \(#,##0.0\);_(* &quot;-&quot;??_);_(@_)"/>
    <numFmt numFmtId="169" formatCode="0.000000"/>
    <numFmt numFmtId="170" formatCode="_(* #,##0.000000_);_(* \(#,##0.000000\);_(* &quot;-&quot;??_);_(@_)"/>
    <numFmt numFmtId="171" formatCode="_(* #,##0_);_(* \(#,##0\);_(* &quot;-&quot;??_);_(@_)"/>
    <numFmt numFmtId="172" formatCode="yyyy\-mm\-dd\ hh:mm:ss"/>
    <numFmt numFmtId="173" formatCode="0.00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indexed="10"/>
      <name val="Arial"/>
      <family val="2"/>
    </font>
    <font>
      <sz val="14"/>
      <color rgb="FF000000"/>
      <name val="Tahoma"/>
      <family val="2"/>
    </font>
    <font>
      <sz val="10"/>
      <name val="Arial"/>
      <family val="2"/>
    </font>
    <font>
      <b/>
      <sz val="14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Arial"/>
      <family val="2"/>
    </font>
    <font>
      <u/>
      <sz val="14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rgb="FF101094"/>
      <name val="Consolas"/>
      <family val="3"/>
    </font>
    <font>
      <sz val="10"/>
      <color rgb="FF303336"/>
      <name val="Consolas"/>
      <family val="3"/>
    </font>
    <font>
      <sz val="10"/>
      <color rgb="FF2B91AF"/>
      <name val="Consolas"/>
      <family val="3"/>
    </font>
    <font>
      <b/>
      <sz val="16"/>
      <color rgb="FFFF0000"/>
      <name val="Consolas"/>
      <family val="3"/>
    </font>
    <font>
      <b/>
      <sz val="9"/>
      <color rgb="FF000099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6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1" fillId="3" borderId="0" xfId="0" applyFont="1" applyFill="1"/>
    <xf numFmtId="165" fontId="0" fillId="0" borderId="0" xfId="0" applyNumberFormat="1"/>
    <xf numFmtId="0" fontId="0" fillId="0" borderId="0" xfId="0" applyFill="1"/>
    <xf numFmtId="0" fontId="0" fillId="5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0" fontId="5" fillId="0" borderId="0" xfId="1" applyFont="1"/>
    <xf numFmtId="0" fontId="4" fillId="0" borderId="0" xfId="1"/>
    <xf numFmtId="0" fontId="6" fillId="0" borderId="0" xfId="1" applyFont="1"/>
    <xf numFmtId="0" fontId="8" fillId="0" borderId="0" xfId="1" applyFont="1"/>
    <xf numFmtId="0" fontId="4" fillId="0" borderId="1" xfId="1" applyBorder="1"/>
    <xf numFmtId="0" fontId="4" fillId="0" borderId="2" xfId="1" applyBorder="1"/>
    <xf numFmtId="166" fontId="5" fillId="0" borderId="2" xfId="1" applyNumberFormat="1" applyFont="1" applyBorder="1"/>
    <xf numFmtId="0" fontId="4" fillId="0" borderId="3" xfId="1" applyBorder="1"/>
    <xf numFmtId="0" fontId="4" fillId="0" borderId="4" xfId="1" applyBorder="1"/>
    <xf numFmtId="0" fontId="4" fillId="0" borderId="0" xfId="1" applyBorder="1"/>
    <xf numFmtId="166" fontId="5" fillId="0" borderId="0" xfId="1" applyNumberFormat="1" applyFont="1" applyBorder="1"/>
    <xf numFmtId="0" fontId="4" fillId="0" borderId="5" xfId="1" applyBorder="1"/>
    <xf numFmtId="166" fontId="4" fillId="0" borderId="0" xfId="1" applyNumberFormat="1" applyBorder="1"/>
    <xf numFmtId="2" fontId="4" fillId="0" borderId="0" xfId="1" applyNumberFormat="1" applyBorder="1"/>
    <xf numFmtId="0" fontId="4" fillId="0" borderId="6" xfId="1" applyBorder="1"/>
    <xf numFmtId="0" fontId="4" fillId="0" borderId="7" xfId="1" applyBorder="1"/>
    <xf numFmtId="0" fontId="4" fillId="0" borderId="8" xfId="1" applyBorder="1"/>
    <xf numFmtId="0" fontId="4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166" fontId="4" fillId="4" borderId="0" xfId="1" applyNumberFormat="1" applyFill="1"/>
    <xf numFmtId="167" fontId="4" fillId="0" borderId="0" xfId="1" applyNumberFormat="1"/>
    <xf numFmtId="165" fontId="4" fillId="0" borderId="0" xfId="1" applyNumberFormat="1"/>
    <xf numFmtId="2" fontId="4" fillId="0" borderId="0" xfId="1" applyNumberFormat="1"/>
    <xf numFmtId="0" fontId="10" fillId="0" borderId="0" xfId="0" applyFont="1"/>
    <xf numFmtId="166" fontId="1" fillId="0" borderId="0" xfId="0" applyNumberFormat="1" applyFont="1"/>
    <xf numFmtId="0" fontId="11" fillId="0" borderId="0" xfId="0" applyFont="1"/>
    <xf numFmtId="0" fontId="12" fillId="0" borderId="0" xfId="1" applyFont="1"/>
    <xf numFmtId="0" fontId="4" fillId="0" borderId="0" xfId="1" applyFill="1"/>
    <xf numFmtId="0" fontId="12" fillId="0" borderId="0" xfId="1" applyFont="1" applyFill="1"/>
    <xf numFmtId="0" fontId="13" fillId="0" borderId="0" xfId="0" applyFont="1"/>
    <xf numFmtId="0" fontId="14" fillId="0" borderId="0" xfId="1" applyFont="1"/>
    <xf numFmtId="0" fontId="14" fillId="0" borderId="0" xfId="1" applyFont="1" applyFill="1"/>
    <xf numFmtId="0" fontId="15" fillId="0" borderId="0" xfId="1" applyFont="1" applyAlignment="1">
      <alignment horizontal="right"/>
    </xf>
    <xf numFmtId="0" fontId="16" fillId="0" borderId="0" xfId="2"/>
    <xf numFmtId="4" fontId="4" fillId="0" borderId="0" xfId="1" applyNumberFormat="1"/>
    <xf numFmtId="2" fontId="7" fillId="0" borderId="0" xfId="1" applyNumberFormat="1" applyFont="1" applyBorder="1"/>
    <xf numFmtId="2" fontId="7" fillId="0" borderId="7" xfId="1" applyNumberFormat="1" applyFont="1" applyBorder="1"/>
    <xf numFmtId="4" fontId="7" fillId="0" borderId="0" xfId="1" applyNumberFormat="1" applyFont="1" applyBorder="1"/>
    <xf numFmtId="2" fontId="5" fillId="0" borderId="2" xfId="1" applyNumberFormat="1" applyFont="1" applyBorder="1"/>
    <xf numFmtId="2" fontId="5" fillId="0" borderId="0" xfId="1" applyNumberFormat="1" applyFont="1" applyBorder="1"/>
    <xf numFmtId="0" fontId="17" fillId="6" borderId="1" xfId="1" applyFont="1" applyFill="1" applyBorder="1"/>
    <xf numFmtId="0" fontId="4" fillId="6" borderId="2" xfId="1" applyFill="1" applyBorder="1"/>
    <xf numFmtId="0" fontId="4" fillId="6" borderId="3" xfId="1" applyFill="1" applyBorder="1"/>
    <xf numFmtId="0" fontId="9" fillId="6" borderId="4" xfId="1" applyFont="1" applyFill="1" applyBorder="1" applyAlignment="1">
      <alignment horizontal="center"/>
    </xf>
    <xf numFmtId="0" fontId="9" fillId="6" borderId="0" xfId="1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/>
    </xf>
    <xf numFmtId="0" fontId="4" fillId="6" borderId="4" xfId="1" applyFill="1" applyBorder="1"/>
    <xf numFmtId="0" fontId="4" fillId="6" borderId="0" xfId="1" applyFill="1" applyBorder="1"/>
    <xf numFmtId="166" fontId="4" fillId="6" borderId="0" xfId="1" applyNumberFormat="1" applyFill="1" applyBorder="1"/>
    <xf numFmtId="165" fontId="4" fillId="6" borderId="0" xfId="1" applyNumberFormat="1" applyFill="1" applyBorder="1"/>
    <xf numFmtId="0" fontId="4" fillId="6" borderId="5" xfId="1" applyFill="1" applyBorder="1"/>
    <xf numFmtId="0" fontId="4" fillId="6" borderId="6" xfId="1" applyFill="1" applyBorder="1"/>
    <xf numFmtId="166" fontId="4" fillId="6" borderId="7" xfId="1" applyNumberFormat="1" applyFill="1" applyBorder="1"/>
    <xf numFmtId="165" fontId="4" fillId="6" borderId="7" xfId="1" applyNumberFormat="1" applyFill="1" applyBorder="1"/>
    <xf numFmtId="0" fontId="4" fillId="6" borderId="8" xfId="1" applyFill="1" applyBorder="1"/>
    <xf numFmtId="0" fontId="18" fillId="0" borderId="0" xfId="2" applyFont="1"/>
    <xf numFmtId="0" fontId="0" fillId="0" borderId="0" xfId="0" applyAlignment="1">
      <alignment horizontal="center"/>
    </xf>
    <xf numFmtId="0" fontId="0" fillId="0" borderId="0" xfId="0" quotePrefix="1"/>
    <xf numFmtId="167" fontId="1" fillId="0" borderId="0" xfId="0" applyNumberFormat="1" applyFont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2" fontId="0" fillId="0" borderId="11" xfId="0" applyNumberFormat="1" applyBorder="1"/>
    <xf numFmtId="164" fontId="0" fillId="0" borderId="11" xfId="0" applyNumberFormat="1" applyBorder="1"/>
    <xf numFmtId="166" fontId="0" fillId="0" borderId="11" xfId="0" applyNumberFormat="1" applyBorder="1"/>
    <xf numFmtId="0" fontId="0" fillId="7" borderId="0" xfId="0" applyFill="1"/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166" fontId="0" fillId="0" borderId="4" xfId="0" applyNumberFormat="1" applyFill="1" applyBorder="1"/>
    <xf numFmtId="1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 vertical="top"/>
    </xf>
    <xf numFmtId="1" fontId="0" fillId="0" borderId="10" xfId="0" applyNumberFormat="1" applyBorder="1" applyAlignment="1">
      <alignment horizontal="center" vertical="top"/>
    </xf>
    <xf numFmtId="0" fontId="1" fillId="0" borderId="0" xfId="0" applyFont="1" applyFill="1"/>
    <xf numFmtId="9" fontId="0" fillId="0" borderId="0" xfId="0" applyNumberFormat="1"/>
    <xf numFmtId="0" fontId="0" fillId="0" borderId="0" xfId="0" applyAlignment="1">
      <alignment horizontal="center" wrapText="1"/>
    </xf>
    <xf numFmtId="0" fontId="1" fillId="7" borderId="0" xfId="0" applyFont="1" applyFill="1"/>
    <xf numFmtId="9" fontId="1" fillId="7" borderId="0" xfId="0" applyNumberFormat="1" applyFont="1" applyFill="1"/>
    <xf numFmtId="0" fontId="1" fillId="7" borderId="0" xfId="0" applyFont="1" applyFill="1" applyAlignment="1">
      <alignment horizontal="right"/>
    </xf>
    <xf numFmtId="168" fontId="1" fillId="8" borderId="0" xfId="3" applyNumberFormat="1" applyFont="1" applyFill="1"/>
    <xf numFmtId="43" fontId="1" fillId="8" borderId="0" xfId="3" applyNumberFormat="1" applyFont="1" applyFill="1"/>
    <xf numFmtId="168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0" applyNumberFormat="1"/>
    <xf numFmtId="170" fontId="1" fillId="8" borderId="0" xfId="3" applyNumberFormat="1" applyFont="1" applyFill="1"/>
    <xf numFmtId="0" fontId="1" fillId="8" borderId="0" xfId="0" applyFont="1" applyFill="1"/>
    <xf numFmtId="169" fontId="1" fillId="8" borderId="0" xfId="0" applyNumberFormat="1" applyFont="1" applyFill="1"/>
    <xf numFmtId="1" fontId="0" fillId="0" borderId="0" xfId="0" applyNumberFormat="1"/>
    <xf numFmtId="2" fontId="0" fillId="0" borderId="0" xfId="0" applyNumberFormat="1"/>
    <xf numFmtId="43" fontId="0" fillId="0" borderId="0" xfId="0" applyNumberFormat="1"/>
    <xf numFmtId="2" fontId="0" fillId="7" borderId="0" xfId="0" applyNumberFormat="1" applyFill="1"/>
    <xf numFmtId="43" fontId="0" fillId="7" borderId="0" xfId="0" applyNumberFormat="1" applyFill="1"/>
    <xf numFmtId="1" fontId="0" fillId="7" borderId="0" xfId="0" applyNumberFormat="1" applyFill="1"/>
    <xf numFmtId="171" fontId="0" fillId="0" borderId="0" xfId="3" applyNumberFormat="1" applyFont="1"/>
    <xf numFmtId="171" fontId="0" fillId="7" borderId="0" xfId="3" applyNumberFormat="1" applyFont="1" applyFill="1"/>
    <xf numFmtId="0" fontId="0" fillId="0" borderId="0" xfId="0" applyAlignment="1">
      <alignment wrapText="1"/>
    </xf>
    <xf numFmtId="172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166" fontId="0" fillId="0" borderId="4" xfId="0" applyNumberFormat="1" applyBorder="1"/>
    <xf numFmtId="0" fontId="0" fillId="0" borderId="0" xfId="0" applyAlignment="1">
      <alignment horizontal="center"/>
    </xf>
    <xf numFmtId="169" fontId="1" fillId="0" borderId="0" xfId="0" applyNumberFormat="1" applyFont="1"/>
    <xf numFmtId="0" fontId="21" fillId="0" borderId="0" xfId="0" applyFont="1" applyAlignment="1">
      <alignment horizontal="left" vertical="center"/>
    </xf>
    <xf numFmtId="0" fontId="0" fillId="9" borderId="0" xfId="0" applyFill="1" applyAlignment="1">
      <alignment horizontal="center"/>
    </xf>
    <xf numFmtId="167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center"/>
    </xf>
    <xf numFmtId="0" fontId="24" fillId="0" borderId="0" xfId="0" applyFont="1" applyAlignment="1">
      <alignment horizontal="left" vertical="center"/>
    </xf>
    <xf numFmtId="169" fontId="1" fillId="0" borderId="0" xfId="0" applyNumberFormat="1" applyFont="1" applyAlignment="1">
      <alignment horizontal="center"/>
    </xf>
    <xf numFmtId="0" fontId="25" fillId="0" borderId="0" xfId="0" applyFont="1"/>
    <xf numFmtId="0" fontId="1" fillId="4" borderId="0" xfId="0" applyFont="1" applyFill="1" applyAlignment="1">
      <alignment horizontal="center"/>
    </xf>
    <xf numFmtId="0" fontId="15" fillId="0" borderId="0" xfId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173" fontId="4" fillId="0" borderId="0" xfId="1" applyNumberFormat="1"/>
  </cellXfs>
  <cellStyles count="4">
    <cellStyle name="Comma" xfId="3" builtinId="3"/>
    <cellStyle name="Hyperlink" xfId="2" builtinId="8"/>
    <cellStyle name="Normal" xfId="0" builtinId="0"/>
    <cellStyle name="Normal 2" xfId="1"/>
  </cellStyles>
  <dxfs count="3"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Direction with 600 rolling</a:t>
            </a:r>
            <a:r>
              <a:rPr lang="en-US" baseline="0"/>
              <a:t> Avg and +/-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StdDev!$B$2</c:f>
              <c:strCache>
                <c:ptCount val="1"/>
                <c:pt idx="0">
                  <c:v>TWD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StdDev!$A$4:$A$3393</c:f>
              <c:numCache>
                <c:formatCode>yyyy\-mm\-dd\ hh:mm:ss</c:formatCode>
                <c:ptCount val="3390"/>
                <c:pt idx="0">
                  <c:v>42638.366828703707</c:v>
                </c:pt>
                <c:pt idx="1">
                  <c:v>42638.366875</c:v>
                </c:pt>
                <c:pt idx="2">
                  <c:v>42638.3669212963</c:v>
                </c:pt>
                <c:pt idx="3">
                  <c:v>42638.366967592592</c:v>
                </c:pt>
                <c:pt idx="4">
                  <c:v>42638.367013888892</c:v>
                </c:pt>
                <c:pt idx="5">
                  <c:v>42638.367060185185</c:v>
                </c:pt>
                <c:pt idx="6">
                  <c:v>42638.367106481484</c:v>
                </c:pt>
                <c:pt idx="7">
                  <c:v>42638.367152777777</c:v>
                </c:pt>
                <c:pt idx="8">
                  <c:v>42638.367199074077</c:v>
                </c:pt>
                <c:pt idx="9">
                  <c:v>42638.367245370369</c:v>
                </c:pt>
                <c:pt idx="10">
                  <c:v>42638.367291666669</c:v>
                </c:pt>
                <c:pt idx="11">
                  <c:v>42638.367337962962</c:v>
                </c:pt>
                <c:pt idx="12">
                  <c:v>42638.367384259262</c:v>
                </c:pt>
                <c:pt idx="13">
                  <c:v>42638.367430555554</c:v>
                </c:pt>
                <c:pt idx="14">
                  <c:v>42638.367476851854</c:v>
                </c:pt>
                <c:pt idx="15">
                  <c:v>42638.367534722223</c:v>
                </c:pt>
                <c:pt idx="16">
                  <c:v>42638.367581018516</c:v>
                </c:pt>
                <c:pt idx="17">
                  <c:v>42638.367627314816</c:v>
                </c:pt>
                <c:pt idx="18">
                  <c:v>42638.367719907408</c:v>
                </c:pt>
                <c:pt idx="19">
                  <c:v>42638.367766203701</c:v>
                </c:pt>
                <c:pt idx="20">
                  <c:v>42638.367812500001</c:v>
                </c:pt>
                <c:pt idx="21">
                  <c:v>42638.367858796293</c:v>
                </c:pt>
                <c:pt idx="22">
                  <c:v>42638.367905092593</c:v>
                </c:pt>
                <c:pt idx="23">
                  <c:v>42638.367951388886</c:v>
                </c:pt>
                <c:pt idx="24">
                  <c:v>42638.367997685185</c:v>
                </c:pt>
                <c:pt idx="25">
                  <c:v>42638.368043981478</c:v>
                </c:pt>
                <c:pt idx="26">
                  <c:v>42638.368090277778</c:v>
                </c:pt>
                <c:pt idx="27">
                  <c:v>42638.36818287037</c:v>
                </c:pt>
                <c:pt idx="28">
                  <c:v>42638.36822916667</c:v>
                </c:pt>
                <c:pt idx="29">
                  <c:v>42638.368275462963</c:v>
                </c:pt>
                <c:pt idx="30">
                  <c:v>42638.368321759262</c:v>
                </c:pt>
                <c:pt idx="31">
                  <c:v>42638.368368055555</c:v>
                </c:pt>
                <c:pt idx="32">
                  <c:v>42638.368414351855</c:v>
                </c:pt>
                <c:pt idx="33">
                  <c:v>42638.368460648147</c:v>
                </c:pt>
                <c:pt idx="34">
                  <c:v>42638.368506944447</c:v>
                </c:pt>
                <c:pt idx="35">
                  <c:v>42638.36855324074</c:v>
                </c:pt>
                <c:pt idx="36">
                  <c:v>42638.36859953704</c:v>
                </c:pt>
                <c:pt idx="37">
                  <c:v>42638.368645833332</c:v>
                </c:pt>
                <c:pt idx="38">
                  <c:v>42638.368692129632</c:v>
                </c:pt>
                <c:pt idx="39">
                  <c:v>42638.368738425925</c:v>
                </c:pt>
                <c:pt idx="40">
                  <c:v>42638.368784722225</c:v>
                </c:pt>
                <c:pt idx="41">
                  <c:v>42638.368831018517</c:v>
                </c:pt>
                <c:pt idx="42">
                  <c:v>42638.368877314817</c:v>
                </c:pt>
                <c:pt idx="43">
                  <c:v>42638.368923611109</c:v>
                </c:pt>
                <c:pt idx="44">
                  <c:v>42638.368969907409</c:v>
                </c:pt>
                <c:pt idx="45">
                  <c:v>42638.369016203702</c:v>
                </c:pt>
                <c:pt idx="46">
                  <c:v>42638.369062500002</c:v>
                </c:pt>
                <c:pt idx="47">
                  <c:v>42638.369108796294</c:v>
                </c:pt>
                <c:pt idx="48">
                  <c:v>42638.369155092594</c:v>
                </c:pt>
                <c:pt idx="49">
                  <c:v>42638.369201388887</c:v>
                </c:pt>
                <c:pt idx="50">
                  <c:v>42638.369247685187</c:v>
                </c:pt>
                <c:pt idx="51">
                  <c:v>42638.369293981479</c:v>
                </c:pt>
                <c:pt idx="52">
                  <c:v>42638.369351851848</c:v>
                </c:pt>
                <c:pt idx="53">
                  <c:v>42638.369398148148</c:v>
                </c:pt>
                <c:pt idx="54">
                  <c:v>42638.369444444441</c:v>
                </c:pt>
                <c:pt idx="55">
                  <c:v>42638.369490740741</c:v>
                </c:pt>
                <c:pt idx="56">
                  <c:v>42638.369537037041</c:v>
                </c:pt>
                <c:pt idx="57">
                  <c:v>42638.369583333333</c:v>
                </c:pt>
                <c:pt idx="58">
                  <c:v>42638.369629629633</c:v>
                </c:pt>
                <c:pt idx="59">
                  <c:v>42638.369675925926</c:v>
                </c:pt>
                <c:pt idx="60">
                  <c:v>42638.369722222225</c:v>
                </c:pt>
                <c:pt idx="61">
                  <c:v>42638.369768518518</c:v>
                </c:pt>
                <c:pt idx="62">
                  <c:v>42638.369814814818</c:v>
                </c:pt>
                <c:pt idx="63">
                  <c:v>42638.36986111111</c:v>
                </c:pt>
                <c:pt idx="64">
                  <c:v>42638.36990740741</c:v>
                </c:pt>
                <c:pt idx="65">
                  <c:v>42638.369953703703</c:v>
                </c:pt>
                <c:pt idx="66">
                  <c:v>42638.37</c:v>
                </c:pt>
                <c:pt idx="67">
                  <c:v>42638.370046296295</c:v>
                </c:pt>
                <c:pt idx="68">
                  <c:v>42638.370092592595</c:v>
                </c:pt>
                <c:pt idx="69">
                  <c:v>42638.370138888888</c:v>
                </c:pt>
                <c:pt idx="70">
                  <c:v>42638.370185185187</c:v>
                </c:pt>
                <c:pt idx="71">
                  <c:v>42638.37023148148</c:v>
                </c:pt>
                <c:pt idx="72">
                  <c:v>42638.37027777778</c:v>
                </c:pt>
                <c:pt idx="73">
                  <c:v>42638.370324074072</c:v>
                </c:pt>
                <c:pt idx="74">
                  <c:v>42638.370370370372</c:v>
                </c:pt>
                <c:pt idx="75">
                  <c:v>42638.370416666665</c:v>
                </c:pt>
                <c:pt idx="76">
                  <c:v>42638.370462962965</c:v>
                </c:pt>
                <c:pt idx="77">
                  <c:v>42638.370509259257</c:v>
                </c:pt>
                <c:pt idx="78">
                  <c:v>42638.370555555557</c:v>
                </c:pt>
                <c:pt idx="79">
                  <c:v>42638.37060185185</c:v>
                </c:pt>
                <c:pt idx="80">
                  <c:v>42638.370648148149</c:v>
                </c:pt>
                <c:pt idx="81">
                  <c:v>42638.370694444442</c:v>
                </c:pt>
                <c:pt idx="82">
                  <c:v>42638.370740740742</c:v>
                </c:pt>
                <c:pt idx="83">
                  <c:v>42638.370787037034</c:v>
                </c:pt>
                <c:pt idx="84">
                  <c:v>42638.370833333334</c:v>
                </c:pt>
                <c:pt idx="85">
                  <c:v>42638.370879629627</c:v>
                </c:pt>
                <c:pt idx="86">
                  <c:v>42638.370937500003</c:v>
                </c:pt>
                <c:pt idx="87">
                  <c:v>42638.370983796296</c:v>
                </c:pt>
                <c:pt idx="88">
                  <c:v>42638.371030092596</c:v>
                </c:pt>
                <c:pt idx="89">
                  <c:v>42638.371076388888</c:v>
                </c:pt>
                <c:pt idx="90">
                  <c:v>42638.371111111112</c:v>
                </c:pt>
                <c:pt idx="91">
                  <c:v>42638.371168981481</c:v>
                </c:pt>
                <c:pt idx="92">
                  <c:v>42638.371215277781</c:v>
                </c:pt>
                <c:pt idx="93">
                  <c:v>42638.371261574073</c:v>
                </c:pt>
                <c:pt idx="94">
                  <c:v>42638.371307870373</c:v>
                </c:pt>
                <c:pt idx="95">
                  <c:v>42638.371354166666</c:v>
                </c:pt>
                <c:pt idx="96">
                  <c:v>42638.371400462966</c:v>
                </c:pt>
                <c:pt idx="97">
                  <c:v>42638.371446759258</c:v>
                </c:pt>
                <c:pt idx="98">
                  <c:v>42638.371493055558</c:v>
                </c:pt>
                <c:pt idx="99">
                  <c:v>42638.371539351851</c:v>
                </c:pt>
                <c:pt idx="100">
                  <c:v>42638.37158564815</c:v>
                </c:pt>
                <c:pt idx="101">
                  <c:v>42638.371631944443</c:v>
                </c:pt>
                <c:pt idx="102">
                  <c:v>42638.371678240743</c:v>
                </c:pt>
                <c:pt idx="103">
                  <c:v>42638.371724537035</c:v>
                </c:pt>
                <c:pt idx="104">
                  <c:v>42638.371770833335</c:v>
                </c:pt>
                <c:pt idx="105">
                  <c:v>42638.371817129628</c:v>
                </c:pt>
                <c:pt idx="106">
                  <c:v>42638.371863425928</c:v>
                </c:pt>
                <c:pt idx="107">
                  <c:v>42638.37190972222</c:v>
                </c:pt>
                <c:pt idx="108">
                  <c:v>42638.37195601852</c:v>
                </c:pt>
                <c:pt idx="109">
                  <c:v>42638.372002314813</c:v>
                </c:pt>
                <c:pt idx="110">
                  <c:v>42638.372048611112</c:v>
                </c:pt>
                <c:pt idx="111">
                  <c:v>42638.372094907405</c:v>
                </c:pt>
                <c:pt idx="112">
                  <c:v>42638.372141203705</c:v>
                </c:pt>
                <c:pt idx="113">
                  <c:v>42638.372187499997</c:v>
                </c:pt>
                <c:pt idx="114">
                  <c:v>42638.372233796297</c:v>
                </c:pt>
                <c:pt idx="115">
                  <c:v>42638.37228009259</c:v>
                </c:pt>
                <c:pt idx="116">
                  <c:v>42638.37232638889</c:v>
                </c:pt>
                <c:pt idx="117">
                  <c:v>42638.372372685182</c:v>
                </c:pt>
                <c:pt idx="118">
                  <c:v>42638.372418981482</c:v>
                </c:pt>
                <c:pt idx="119">
                  <c:v>42638.372465277775</c:v>
                </c:pt>
                <c:pt idx="120">
                  <c:v>42638.372511574074</c:v>
                </c:pt>
                <c:pt idx="121">
                  <c:v>42638.372604166667</c:v>
                </c:pt>
                <c:pt idx="122">
                  <c:v>42638.372650462959</c:v>
                </c:pt>
                <c:pt idx="123">
                  <c:v>42638.372754629629</c:v>
                </c:pt>
                <c:pt idx="124">
                  <c:v>42638.372800925928</c:v>
                </c:pt>
                <c:pt idx="125">
                  <c:v>42638.372847222221</c:v>
                </c:pt>
                <c:pt idx="126">
                  <c:v>42638.372893518521</c:v>
                </c:pt>
                <c:pt idx="127">
                  <c:v>42638.372939814813</c:v>
                </c:pt>
                <c:pt idx="128">
                  <c:v>42638.372986111113</c:v>
                </c:pt>
                <c:pt idx="129">
                  <c:v>42638.373032407406</c:v>
                </c:pt>
                <c:pt idx="130">
                  <c:v>42638.373078703706</c:v>
                </c:pt>
                <c:pt idx="131">
                  <c:v>42638.373124999998</c:v>
                </c:pt>
                <c:pt idx="132">
                  <c:v>42638.373171296298</c:v>
                </c:pt>
                <c:pt idx="133">
                  <c:v>42638.373217592591</c:v>
                </c:pt>
                <c:pt idx="134">
                  <c:v>42638.373263888891</c:v>
                </c:pt>
                <c:pt idx="135">
                  <c:v>42638.373310185183</c:v>
                </c:pt>
                <c:pt idx="136">
                  <c:v>42638.373356481483</c:v>
                </c:pt>
                <c:pt idx="137">
                  <c:v>42638.373402777775</c:v>
                </c:pt>
                <c:pt idx="138">
                  <c:v>42638.373449074075</c:v>
                </c:pt>
                <c:pt idx="139">
                  <c:v>42638.373495370368</c:v>
                </c:pt>
                <c:pt idx="140">
                  <c:v>42638.373541666668</c:v>
                </c:pt>
                <c:pt idx="141">
                  <c:v>42638.37358796296</c:v>
                </c:pt>
                <c:pt idx="142">
                  <c:v>42638.37363425926</c:v>
                </c:pt>
                <c:pt idx="143">
                  <c:v>42638.373680555553</c:v>
                </c:pt>
                <c:pt idx="144">
                  <c:v>42638.373726851853</c:v>
                </c:pt>
                <c:pt idx="145">
                  <c:v>42638.373773148145</c:v>
                </c:pt>
                <c:pt idx="146">
                  <c:v>42638.373819444445</c:v>
                </c:pt>
                <c:pt idx="147">
                  <c:v>42638.373865740738</c:v>
                </c:pt>
                <c:pt idx="148">
                  <c:v>42638.373912037037</c:v>
                </c:pt>
                <c:pt idx="149">
                  <c:v>42638.37395833333</c:v>
                </c:pt>
                <c:pt idx="150">
                  <c:v>42638.37400462963</c:v>
                </c:pt>
                <c:pt idx="151">
                  <c:v>42638.374050925922</c:v>
                </c:pt>
                <c:pt idx="152">
                  <c:v>42638.374097222222</c:v>
                </c:pt>
                <c:pt idx="153">
                  <c:v>42638.374143518522</c:v>
                </c:pt>
                <c:pt idx="154">
                  <c:v>42638.374189814815</c:v>
                </c:pt>
                <c:pt idx="155">
                  <c:v>42638.374236111114</c:v>
                </c:pt>
                <c:pt idx="156">
                  <c:v>42638.374293981484</c:v>
                </c:pt>
                <c:pt idx="157">
                  <c:v>42638.374340277776</c:v>
                </c:pt>
                <c:pt idx="158">
                  <c:v>42638.374386574076</c:v>
                </c:pt>
                <c:pt idx="159">
                  <c:v>42638.374432870369</c:v>
                </c:pt>
                <c:pt idx="160">
                  <c:v>42638.374479166669</c:v>
                </c:pt>
                <c:pt idx="161">
                  <c:v>42638.374525462961</c:v>
                </c:pt>
                <c:pt idx="162">
                  <c:v>42638.374571759261</c:v>
                </c:pt>
                <c:pt idx="163">
                  <c:v>42638.374618055554</c:v>
                </c:pt>
                <c:pt idx="164">
                  <c:v>42638.374664351853</c:v>
                </c:pt>
                <c:pt idx="165">
                  <c:v>42638.374710648146</c:v>
                </c:pt>
                <c:pt idx="166">
                  <c:v>42638.374756944446</c:v>
                </c:pt>
                <c:pt idx="167">
                  <c:v>42638.374803240738</c:v>
                </c:pt>
                <c:pt idx="168">
                  <c:v>42638.374849537038</c:v>
                </c:pt>
                <c:pt idx="169">
                  <c:v>42638.374895833331</c:v>
                </c:pt>
                <c:pt idx="170">
                  <c:v>42638.374942129631</c:v>
                </c:pt>
                <c:pt idx="171">
                  <c:v>42638.374988425923</c:v>
                </c:pt>
                <c:pt idx="172">
                  <c:v>42638.375034722223</c:v>
                </c:pt>
                <c:pt idx="173">
                  <c:v>42638.375081018516</c:v>
                </c:pt>
                <c:pt idx="174">
                  <c:v>42638.375127314815</c:v>
                </c:pt>
                <c:pt idx="175">
                  <c:v>42638.375173611108</c:v>
                </c:pt>
                <c:pt idx="176">
                  <c:v>42638.375219907408</c:v>
                </c:pt>
                <c:pt idx="177">
                  <c:v>42638.3752662037</c:v>
                </c:pt>
                <c:pt idx="178">
                  <c:v>42638.3753125</c:v>
                </c:pt>
                <c:pt idx="179">
                  <c:v>42638.375358796293</c:v>
                </c:pt>
                <c:pt idx="180">
                  <c:v>42638.375405092593</c:v>
                </c:pt>
                <c:pt idx="181">
                  <c:v>42638.375451388885</c:v>
                </c:pt>
                <c:pt idx="182">
                  <c:v>42638.375497685185</c:v>
                </c:pt>
                <c:pt idx="183">
                  <c:v>42638.375543981485</c:v>
                </c:pt>
                <c:pt idx="184">
                  <c:v>42638.375590277778</c:v>
                </c:pt>
                <c:pt idx="185">
                  <c:v>42638.375636574077</c:v>
                </c:pt>
                <c:pt idx="186">
                  <c:v>42638.37568287037</c:v>
                </c:pt>
                <c:pt idx="187">
                  <c:v>42638.37572916667</c:v>
                </c:pt>
                <c:pt idx="188">
                  <c:v>42638.375775462962</c:v>
                </c:pt>
                <c:pt idx="189">
                  <c:v>42638.375821759262</c:v>
                </c:pt>
                <c:pt idx="190">
                  <c:v>42638.375868055555</c:v>
                </c:pt>
                <c:pt idx="191">
                  <c:v>42638.375925925924</c:v>
                </c:pt>
                <c:pt idx="192">
                  <c:v>42638.375972222224</c:v>
                </c:pt>
                <c:pt idx="193">
                  <c:v>42638.376018518517</c:v>
                </c:pt>
                <c:pt idx="194">
                  <c:v>42638.376064814816</c:v>
                </c:pt>
                <c:pt idx="195">
                  <c:v>42638.376111111109</c:v>
                </c:pt>
                <c:pt idx="196">
                  <c:v>42638.376157407409</c:v>
                </c:pt>
                <c:pt idx="197">
                  <c:v>42638.376203703701</c:v>
                </c:pt>
                <c:pt idx="198">
                  <c:v>42638.376250000001</c:v>
                </c:pt>
                <c:pt idx="199">
                  <c:v>42638.376296296294</c:v>
                </c:pt>
                <c:pt idx="200">
                  <c:v>42638.376342592594</c:v>
                </c:pt>
                <c:pt idx="201">
                  <c:v>42638.376388888886</c:v>
                </c:pt>
                <c:pt idx="202">
                  <c:v>42638.376435185186</c:v>
                </c:pt>
                <c:pt idx="203">
                  <c:v>42638.376481481479</c:v>
                </c:pt>
                <c:pt idx="204">
                  <c:v>42638.376527777778</c:v>
                </c:pt>
                <c:pt idx="205">
                  <c:v>42638.376574074071</c:v>
                </c:pt>
                <c:pt idx="206">
                  <c:v>42638.376620370371</c:v>
                </c:pt>
                <c:pt idx="207">
                  <c:v>42638.376666666663</c:v>
                </c:pt>
                <c:pt idx="208">
                  <c:v>42638.376712962963</c:v>
                </c:pt>
                <c:pt idx="209">
                  <c:v>42638.376759259256</c:v>
                </c:pt>
                <c:pt idx="210">
                  <c:v>42638.376805555556</c:v>
                </c:pt>
                <c:pt idx="211">
                  <c:v>42638.376851851855</c:v>
                </c:pt>
                <c:pt idx="212">
                  <c:v>42638.376898148148</c:v>
                </c:pt>
                <c:pt idx="213">
                  <c:v>42638.376944444448</c:v>
                </c:pt>
                <c:pt idx="214">
                  <c:v>42638.37699074074</c:v>
                </c:pt>
                <c:pt idx="215">
                  <c:v>42638.37703703704</c:v>
                </c:pt>
                <c:pt idx="216">
                  <c:v>42638.377083333333</c:v>
                </c:pt>
                <c:pt idx="217">
                  <c:v>42638.377129629633</c:v>
                </c:pt>
                <c:pt idx="218">
                  <c:v>42638.377175925925</c:v>
                </c:pt>
                <c:pt idx="219">
                  <c:v>42638.377222222225</c:v>
                </c:pt>
                <c:pt idx="220">
                  <c:v>42638.377268518518</c:v>
                </c:pt>
                <c:pt idx="221">
                  <c:v>42638.377314814818</c:v>
                </c:pt>
                <c:pt idx="222">
                  <c:v>42638.37736111111</c:v>
                </c:pt>
                <c:pt idx="223">
                  <c:v>42638.37740740741</c:v>
                </c:pt>
                <c:pt idx="224">
                  <c:v>42638.377453703702</c:v>
                </c:pt>
                <c:pt idx="225">
                  <c:v>42638.377500000002</c:v>
                </c:pt>
                <c:pt idx="226">
                  <c:v>42638.377546296295</c:v>
                </c:pt>
                <c:pt idx="227">
                  <c:v>42638.377592592595</c:v>
                </c:pt>
                <c:pt idx="228">
                  <c:v>42638.377638888887</c:v>
                </c:pt>
                <c:pt idx="229">
                  <c:v>42638.377685185187</c:v>
                </c:pt>
                <c:pt idx="230">
                  <c:v>42638.37773148148</c:v>
                </c:pt>
                <c:pt idx="231">
                  <c:v>42638.37777777778</c:v>
                </c:pt>
                <c:pt idx="232">
                  <c:v>42638.377824074072</c:v>
                </c:pt>
                <c:pt idx="233">
                  <c:v>42638.377881944441</c:v>
                </c:pt>
                <c:pt idx="234">
                  <c:v>42638.377928240741</c:v>
                </c:pt>
                <c:pt idx="235">
                  <c:v>42638.377974537034</c:v>
                </c:pt>
                <c:pt idx="236">
                  <c:v>42638.378020833334</c:v>
                </c:pt>
                <c:pt idx="237">
                  <c:v>42638.378067129626</c:v>
                </c:pt>
                <c:pt idx="238">
                  <c:v>42638.378113425926</c:v>
                </c:pt>
                <c:pt idx="239">
                  <c:v>42638.378159722219</c:v>
                </c:pt>
                <c:pt idx="240">
                  <c:v>42638.378206018519</c:v>
                </c:pt>
                <c:pt idx="241">
                  <c:v>42638.378252314818</c:v>
                </c:pt>
                <c:pt idx="242">
                  <c:v>42638.378298611111</c:v>
                </c:pt>
                <c:pt idx="243">
                  <c:v>42638.378344907411</c:v>
                </c:pt>
                <c:pt idx="244">
                  <c:v>42638.378391203703</c:v>
                </c:pt>
                <c:pt idx="245">
                  <c:v>42638.378437500003</c:v>
                </c:pt>
                <c:pt idx="246">
                  <c:v>42638.378483796296</c:v>
                </c:pt>
                <c:pt idx="247">
                  <c:v>42638.378530092596</c:v>
                </c:pt>
                <c:pt idx="248">
                  <c:v>42638.378576388888</c:v>
                </c:pt>
                <c:pt idx="249">
                  <c:v>42638.378622685188</c:v>
                </c:pt>
                <c:pt idx="250">
                  <c:v>42638.378668981481</c:v>
                </c:pt>
                <c:pt idx="251">
                  <c:v>42638.37871527778</c:v>
                </c:pt>
                <c:pt idx="252">
                  <c:v>42638.378761574073</c:v>
                </c:pt>
                <c:pt idx="253">
                  <c:v>42638.378807870373</c:v>
                </c:pt>
                <c:pt idx="254">
                  <c:v>42638.378854166665</c:v>
                </c:pt>
                <c:pt idx="255">
                  <c:v>42638.378900462965</c:v>
                </c:pt>
                <c:pt idx="256">
                  <c:v>42638.378946759258</c:v>
                </c:pt>
                <c:pt idx="257">
                  <c:v>42638.378993055558</c:v>
                </c:pt>
                <c:pt idx="258">
                  <c:v>42638.37903935185</c:v>
                </c:pt>
                <c:pt idx="259">
                  <c:v>42638.37908564815</c:v>
                </c:pt>
                <c:pt idx="260">
                  <c:v>42638.379131944443</c:v>
                </c:pt>
                <c:pt idx="261">
                  <c:v>42638.379178240742</c:v>
                </c:pt>
                <c:pt idx="262">
                  <c:v>42638.379224537035</c:v>
                </c:pt>
                <c:pt idx="263">
                  <c:v>42638.379270833335</c:v>
                </c:pt>
                <c:pt idx="264">
                  <c:v>42638.379317129627</c:v>
                </c:pt>
                <c:pt idx="265">
                  <c:v>42638.379363425927</c:v>
                </c:pt>
                <c:pt idx="266">
                  <c:v>42638.37940972222</c:v>
                </c:pt>
                <c:pt idx="267">
                  <c:v>42638.37945601852</c:v>
                </c:pt>
                <c:pt idx="268">
                  <c:v>42638.379513888889</c:v>
                </c:pt>
                <c:pt idx="269">
                  <c:v>42638.379560185182</c:v>
                </c:pt>
                <c:pt idx="270">
                  <c:v>42638.379606481481</c:v>
                </c:pt>
                <c:pt idx="271">
                  <c:v>42638.379652777781</c:v>
                </c:pt>
                <c:pt idx="272">
                  <c:v>42638.379699074074</c:v>
                </c:pt>
                <c:pt idx="273">
                  <c:v>42638.379745370374</c:v>
                </c:pt>
                <c:pt idx="274">
                  <c:v>42638.379791666666</c:v>
                </c:pt>
                <c:pt idx="275">
                  <c:v>42638.379837962966</c:v>
                </c:pt>
                <c:pt idx="276">
                  <c:v>42638.379884259259</c:v>
                </c:pt>
                <c:pt idx="277">
                  <c:v>42638.379930555559</c:v>
                </c:pt>
                <c:pt idx="278">
                  <c:v>42638.379976851851</c:v>
                </c:pt>
                <c:pt idx="279">
                  <c:v>42638.380023148151</c:v>
                </c:pt>
                <c:pt idx="280">
                  <c:v>42638.380069444444</c:v>
                </c:pt>
                <c:pt idx="281">
                  <c:v>42638.380115740743</c:v>
                </c:pt>
                <c:pt idx="282">
                  <c:v>42638.380162037036</c:v>
                </c:pt>
                <c:pt idx="283">
                  <c:v>42638.380208333336</c:v>
                </c:pt>
                <c:pt idx="284">
                  <c:v>42638.380254629628</c:v>
                </c:pt>
                <c:pt idx="285">
                  <c:v>42638.380300925928</c:v>
                </c:pt>
                <c:pt idx="286">
                  <c:v>42638.380347222221</c:v>
                </c:pt>
                <c:pt idx="287">
                  <c:v>42638.380393518521</c:v>
                </c:pt>
                <c:pt idx="288">
                  <c:v>42638.380439814813</c:v>
                </c:pt>
                <c:pt idx="289">
                  <c:v>42638.380486111113</c:v>
                </c:pt>
                <c:pt idx="290">
                  <c:v>42638.380532407406</c:v>
                </c:pt>
                <c:pt idx="291">
                  <c:v>42638.380578703705</c:v>
                </c:pt>
                <c:pt idx="292">
                  <c:v>42638.380624999998</c:v>
                </c:pt>
                <c:pt idx="293">
                  <c:v>42638.380671296298</c:v>
                </c:pt>
                <c:pt idx="294">
                  <c:v>42638.38071759259</c:v>
                </c:pt>
                <c:pt idx="295">
                  <c:v>42638.38076388889</c:v>
                </c:pt>
                <c:pt idx="296">
                  <c:v>42638.380810185183</c:v>
                </c:pt>
                <c:pt idx="297">
                  <c:v>42638.380856481483</c:v>
                </c:pt>
                <c:pt idx="298">
                  <c:v>42638.380902777775</c:v>
                </c:pt>
                <c:pt idx="299">
                  <c:v>42638.380960648145</c:v>
                </c:pt>
                <c:pt idx="300">
                  <c:v>42638.381006944444</c:v>
                </c:pt>
                <c:pt idx="301">
                  <c:v>42638.381053240744</c:v>
                </c:pt>
                <c:pt idx="302">
                  <c:v>42638.381099537037</c:v>
                </c:pt>
                <c:pt idx="303">
                  <c:v>42638.381145833337</c:v>
                </c:pt>
                <c:pt idx="304">
                  <c:v>42638.381192129629</c:v>
                </c:pt>
                <c:pt idx="305">
                  <c:v>42638.381238425929</c:v>
                </c:pt>
                <c:pt idx="306">
                  <c:v>42638.381284722222</c:v>
                </c:pt>
                <c:pt idx="307">
                  <c:v>42638.381331018521</c:v>
                </c:pt>
                <c:pt idx="308">
                  <c:v>42638.381377314814</c:v>
                </c:pt>
                <c:pt idx="309">
                  <c:v>42638.381423611114</c:v>
                </c:pt>
                <c:pt idx="310">
                  <c:v>42638.381469907406</c:v>
                </c:pt>
                <c:pt idx="311">
                  <c:v>42638.381516203706</c:v>
                </c:pt>
                <c:pt idx="312">
                  <c:v>42638.381562499999</c:v>
                </c:pt>
                <c:pt idx="313">
                  <c:v>42638.381608796299</c:v>
                </c:pt>
                <c:pt idx="314">
                  <c:v>42638.381655092591</c:v>
                </c:pt>
                <c:pt idx="315">
                  <c:v>42638.381701388891</c:v>
                </c:pt>
                <c:pt idx="316">
                  <c:v>42638.381747685184</c:v>
                </c:pt>
                <c:pt idx="317">
                  <c:v>42638.381793981483</c:v>
                </c:pt>
                <c:pt idx="318">
                  <c:v>42638.381840277776</c:v>
                </c:pt>
                <c:pt idx="319">
                  <c:v>42638.381886574076</c:v>
                </c:pt>
                <c:pt idx="320">
                  <c:v>42638.381932870368</c:v>
                </c:pt>
                <c:pt idx="321">
                  <c:v>42638.381979166668</c:v>
                </c:pt>
                <c:pt idx="322">
                  <c:v>42638.382025462961</c:v>
                </c:pt>
                <c:pt idx="323">
                  <c:v>42638.382071759261</c:v>
                </c:pt>
                <c:pt idx="324">
                  <c:v>42638.382118055553</c:v>
                </c:pt>
                <c:pt idx="325">
                  <c:v>42638.382164351853</c:v>
                </c:pt>
                <c:pt idx="326">
                  <c:v>42638.382210648146</c:v>
                </c:pt>
                <c:pt idx="327">
                  <c:v>42638.382256944446</c:v>
                </c:pt>
                <c:pt idx="328">
                  <c:v>42638.382303240738</c:v>
                </c:pt>
                <c:pt idx="329">
                  <c:v>42638.382349537038</c:v>
                </c:pt>
                <c:pt idx="330">
                  <c:v>42638.382395833331</c:v>
                </c:pt>
                <c:pt idx="331">
                  <c:v>42638.38244212963</c:v>
                </c:pt>
                <c:pt idx="332">
                  <c:v>42638.382488425923</c:v>
                </c:pt>
                <c:pt idx="333">
                  <c:v>42638.3825462963</c:v>
                </c:pt>
                <c:pt idx="334">
                  <c:v>42638.382592592592</c:v>
                </c:pt>
                <c:pt idx="335">
                  <c:v>42638.382638888892</c:v>
                </c:pt>
                <c:pt idx="336">
                  <c:v>42638.382685185185</c:v>
                </c:pt>
                <c:pt idx="337">
                  <c:v>42638.382731481484</c:v>
                </c:pt>
                <c:pt idx="338">
                  <c:v>42638.382777777777</c:v>
                </c:pt>
                <c:pt idx="339">
                  <c:v>42638.382824074077</c:v>
                </c:pt>
                <c:pt idx="340">
                  <c:v>42638.382870370369</c:v>
                </c:pt>
                <c:pt idx="341">
                  <c:v>42638.382916666669</c:v>
                </c:pt>
                <c:pt idx="342">
                  <c:v>42638.382962962962</c:v>
                </c:pt>
                <c:pt idx="343">
                  <c:v>42638.383009259262</c:v>
                </c:pt>
                <c:pt idx="344">
                  <c:v>42638.383055555554</c:v>
                </c:pt>
                <c:pt idx="345">
                  <c:v>42638.383101851854</c:v>
                </c:pt>
                <c:pt idx="346">
                  <c:v>42638.383148148147</c:v>
                </c:pt>
                <c:pt idx="347">
                  <c:v>42638.383194444446</c:v>
                </c:pt>
                <c:pt idx="348">
                  <c:v>42638.383240740739</c:v>
                </c:pt>
                <c:pt idx="349">
                  <c:v>42638.383287037039</c:v>
                </c:pt>
                <c:pt idx="350">
                  <c:v>42638.383333333331</c:v>
                </c:pt>
                <c:pt idx="351">
                  <c:v>42638.383379629631</c:v>
                </c:pt>
                <c:pt idx="352">
                  <c:v>42638.383425925924</c:v>
                </c:pt>
                <c:pt idx="353">
                  <c:v>42638.383472222224</c:v>
                </c:pt>
                <c:pt idx="354">
                  <c:v>42638.383518518516</c:v>
                </c:pt>
                <c:pt idx="355">
                  <c:v>42638.383564814816</c:v>
                </c:pt>
                <c:pt idx="356">
                  <c:v>42638.383611111109</c:v>
                </c:pt>
                <c:pt idx="357">
                  <c:v>42638.383657407408</c:v>
                </c:pt>
                <c:pt idx="358">
                  <c:v>42638.383703703701</c:v>
                </c:pt>
                <c:pt idx="359">
                  <c:v>42638.383750000001</c:v>
                </c:pt>
                <c:pt idx="360">
                  <c:v>42638.383796296293</c:v>
                </c:pt>
                <c:pt idx="361">
                  <c:v>42638.383842592593</c:v>
                </c:pt>
                <c:pt idx="362">
                  <c:v>42638.383888888886</c:v>
                </c:pt>
                <c:pt idx="363">
                  <c:v>42638.383935185186</c:v>
                </c:pt>
                <c:pt idx="364">
                  <c:v>42638.383981481478</c:v>
                </c:pt>
                <c:pt idx="365">
                  <c:v>42638.384027777778</c:v>
                </c:pt>
                <c:pt idx="366">
                  <c:v>42638.384074074071</c:v>
                </c:pt>
                <c:pt idx="367">
                  <c:v>42638.384120370371</c:v>
                </c:pt>
                <c:pt idx="368">
                  <c:v>42638.384166666663</c:v>
                </c:pt>
                <c:pt idx="369">
                  <c:v>42638.384212962963</c:v>
                </c:pt>
                <c:pt idx="370">
                  <c:v>42638.384259259263</c:v>
                </c:pt>
                <c:pt idx="371">
                  <c:v>42638.384305555555</c:v>
                </c:pt>
                <c:pt idx="372">
                  <c:v>42638.384351851855</c:v>
                </c:pt>
                <c:pt idx="373">
                  <c:v>42638.384398148148</c:v>
                </c:pt>
                <c:pt idx="374">
                  <c:v>42638.384444444448</c:v>
                </c:pt>
                <c:pt idx="375">
                  <c:v>42638.384502314817</c:v>
                </c:pt>
                <c:pt idx="376">
                  <c:v>42638.384548611109</c:v>
                </c:pt>
                <c:pt idx="377">
                  <c:v>42638.384594907409</c:v>
                </c:pt>
                <c:pt idx="378">
                  <c:v>42638.384641203702</c:v>
                </c:pt>
                <c:pt idx="379">
                  <c:v>42638.384687500002</c:v>
                </c:pt>
                <c:pt idx="380">
                  <c:v>42638.384733796294</c:v>
                </c:pt>
                <c:pt idx="381">
                  <c:v>42638.384780092594</c:v>
                </c:pt>
                <c:pt idx="382">
                  <c:v>42638.384826388887</c:v>
                </c:pt>
                <c:pt idx="383">
                  <c:v>42638.384872685187</c:v>
                </c:pt>
                <c:pt idx="384">
                  <c:v>42638.384918981479</c:v>
                </c:pt>
                <c:pt idx="385">
                  <c:v>42638.384965277779</c:v>
                </c:pt>
                <c:pt idx="386">
                  <c:v>42638.385011574072</c:v>
                </c:pt>
                <c:pt idx="387">
                  <c:v>42638.385057870371</c:v>
                </c:pt>
                <c:pt idx="388">
                  <c:v>42638.385104166664</c:v>
                </c:pt>
                <c:pt idx="389">
                  <c:v>42638.385150462964</c:v>
                </c:pt>
                <c:pt idx="390">
                  <c:v>42638.385196759256</c:v>
                </c:pt>
                <c:pt idx="391">
                  <c:v>42638.385243055556</c:v>
                </c:pt>
                <c:pt idx="392">
                  <c:v>42638.385289351849</c:v>
                </c:pt>
                <c:pt idx="393">
                  <c:v>42638.385335648149</c:v>
                </c:pt>
                <c:pt idx="394">
                  <c:v>42638.385381944441</c:v>
                </c:pt>
                <c:pt idx="395">
                  <c:v>42638.385428240741</c:v>
                </c:pt>
                <c:pt idx="396">
                  <c:v>42638.385474537034</c:v>
                </c:pt>
                <c:pt idx="397">
                  <c:v>42638.385520833333</c:v>
                </c:pt>
                <c:pt idx="398">
                  <c:v>42638.385567129626</c:v>
                </c:pt>
                <c:pt idx="399">
                  <c:v>42638.385613425926</c:v>
                </c:pt>
                <c:pt idx="400">
                  <c:v>42638.385659722226</c:v>
                </c:pt>
                <c:pt idx="401">
                  <c:v>42638.385706018518</c:v>
                </c:pt>
                <c:pt idx="402">
                  <c:v>42638.385752314818</c:v>
                </c:pt>
                <c:pt idx="403">
                  <c:v>42638.385844907411</c:v>
                </c:pt>
                <c:pt idx="404">
                  <c:v>42638.385891203703</c:v>
                </c:pt>
                <c:pt idx="405">
                  <c:v>42638.385949074072</c:v>
                </c:pt>
                <c:pt idx="406">
                  <c:v>42638.385995370372</c:v>
                </c:pt>
                <c:pt idx="407">
                  <c:v>42638.386041666665</c:v>
                </c:pt>
                <c:pt idx="408">
                  <c:v>42638.386087962965</c:v>
                </c:pt>
                <c:pt idx="409">
                  <c:v>42638.386134259257</c:v>
                </c:pt>
                <c:pt idx="410">
                  <c:v>42638.386180555557</c:v>
                </c:pt>
                <c:pt idx="411">
                  <c:v>42638.38622685185</c:v>
                </c:pt>
                <c:pt idx="412">
                  <c:v>42638.386273148149</c:v>
                </c:pt>
                <c:pt idx="413">
                  <c:v>42638.386319444442</c:v>
                </c:pt>
                <c:pt idx="414">
                  <c:v>42638.386365740742</c:v>
                </c:pt>
                <c:pt idx="415">
                  <c:v>42638.386412037034</c:v>
                </c:pt>
                <c:pt idx="416">
                  <c:v>42638.386458333334</c:v>
                </c:pt>
                <c:pt idx="417">
                  <c:v>42638.386504629627</c:v>
                </c:pt>
                <c:pt idx="418">
                  <c:v>42638.386550925927</c:v>
                </c:pt>
                <c:pt idx="419">
                  <c:v>42638.386597222219</c:v>
                </c:pt>
                <c:pt idx="420">
                  <c:v>42638.386643518519</c:v>
                </c:pt>
                <c:pt idx="421">
                  <c:v>42638.386736111112</c:v>
                </c:pt>
                <c:pt idx="422">
                  <c:v>42638.386782407404</c:v>
                </c:pt>
                <c:pt idx="423">
                  <c:v>42638.386828703704</c:v>
                </c:pt>
                <c:pt idx="424">
                  <c:v>42638.386874999997</c:v>
                </c:pt>
                <c:pt idx="425">
                  <c:v>42638.386921296296</c:v>
                </c:pt>
                <c:pt idx="426">
                  <c:v>42638.386967592596</c:v>
                </c:pt>
                <c:pt idx="427">
                  <c:v>42638.387013888889</c:v>
                </c:pt>
                <c:pt idx="428">
                  <c:v>42638.387060185189</c:v>
                </c:pt>
                <c:pt idx="429">
                  <c:v>42638.387106481481</c:v>
                </c:pt>
                <c:pt idx="430">
                  <c:v>42638.387152777781</c:v>
                </c:pt>
                <c:pt idx="431">
                  <c:v>42638.387199074074</c:v>
                </c:pt>
                <c:pt idx="432">
                  <c:v>42638.387245370373</c:v>
                </c:pt>
                <c:pt idx="433">
                  <c:v>42638.387337962966</c:v>
                </c:pt>
                <c:pt idx="434">
                  <c:v>42638.387384259258</c:v>
                </c:pt>
                <c:pt idx="435">
                  <c:v>42638.387430555558</c:v>
                </c:pt>
                <c:pt idx="436">
                  <c:v>42638.387476851851</c:v>
                </c:pt>
                <c:pt idx="437">
                  <c:v>42638.387523148151</c:v>
                </c:pt>
                <c:pt idx="438">
                  <c:v>42638.387569444443</c:v>
                </c:pt>
                <c:pt idx="439">
                  <c:v>42638.387662037036</c:v>
                </c:pt>
                <c:pt idx="440">
                  <c:v>42638.387708333335</c:v>
                </c:pt>
                <c:pt idx="441">
                  <c:v>42638.387766203705</c:v>
                </c:pt>
                <c:pt idx="442">
                  <c:v>42638.387812499997</c:v>
                </c:pt>
                <c:pt idx="443">
                  <c:v>42638.387858796297</c:v>
                </c:pt>
                <c:pt idx="444">
                  <c:v>42638.38790509259</c:v>
                </c:pt>
                <c:pt idx="445">
                  <c:v>42638.38795138889</c:v>
                </c:pt>
                <c:pt idx="446">
                  <c:v>42638.387997685182</c:v>
                </c:pt>
                <c:pt idx="447">
                  <c:v>42638.388043981482</c:v>
                </c:pt>
                <c:pt idx="448">
                  <c:v>42638.388090277775</c:v>
                </c:pt>
                <c:pt idx="449">
                  <c:v>42638.388136574074</c:v>
                </c:pt>
                <c:pt idx="450">
                  <c:v>42638.388182870367</c:v>
                </c:pt>
                <c:pt idx="451">
                  <c:v>42638.388229166667</c:v>
                </c:pt>
                <c:pt idx="452">
                  <c:v>42638.388275462959</c:v>
                </c:pt>
                <c:pt idx="453">
                  <c:v>42638.388321759259</c:v>
                </c:pt>
                <c:pt idx="454">
                  <c:v>42638.388368055559</c:v>
                </c:pt>
                <c:pt idx="455">
                  <c:v>42638.388414351852</c:v>
                </c:pt>
                <c:pt idx="456">
                  <c:v>42638.388460648152</c:v>
                </c:pt>
                <c:pt idx="457">
                  <c:v>42638.388506944444</c:v>
                </c:pt>
                <c:pt idx="458">
                  <c:v>42638.388553240744</c:v>
                </c:pt>
                <c:pt idx="459">
                  <c:v>42638.388599537036</c:v>
                </c:pt>
                <c:pt idx="460">
                  <c:v>42638.388645833336</c:v>
                </c:pt>
                <c:pt idx="461">
                  <c:v>42638.388692129629</c:v>
                </c:pt>
                <c:pt idx="462">
                  <c:v>42638.388738425929</c:v>
                </c:pt>
                <c:pt idx="463">
                  <c:v>42638.388784722221</c:v>
                </c:pt>
                <c:pt idx="464">
                  <c:v>42638.388831018521</c:v>
                </c:pt>
                <c:pt idx="465">
                  <c:v>42638.388877314814</c:v>
                </c:pt>
                <c:pt idx="466">
                  <c:v>42638.388923611114</c:v>
                </c:pt>
                <c:pt idx="467">
                  <c:v>42638.388969907406</c:v>
                </c:pt>
                <c:pt idx="468">
                  <c:v>42638.389016203706</c:v>
                </c:pt>
                <c:pt idx="469">
                  <c:v>42638.389062499999</c:v>
                </c:pt>
                <c:pt idx="470">
                  <c:v>42638.389108796298</c:v>
                </c:pt>
                <c:pt idx="471">
                  <c:v>42638.389155092591</c:v>
                </c:pt>
                <c:pt idx="472">
                  <c:v>42638.389201388891</c:v>
                </c:pt>
                <c:pt idx="473">
                  <c:v>42638.389247685183</c:v>
                </c:pt>
                <c:pt idx="474">
                  <c:v>42638.389293981483</c:v>
                </c:pt>
                <c:pt idx="475">
                  <c:v>42638.389340277776</c:v>
                </c:pt>
                <c:pt idx="476">
                  <c:v>42638.389386574076</c:v>
                </c:pt>
                <c:pt idx="477">
                  <c:v>42638.389432870368</c:v>
                </c:pt>
                <c:pt idx="478">
                  <c:v>42638.389479166668</c:v>
                </c:pt>
                <c:pt idx="479">
                  <c:v>42638.389537037037</c:v>
                </c:pt>
                <c:pt idx="480">
                  <c:v>42638.38958333333</c:v>
                </c:pt>
                <c:pt idx="481">
                  <c:v>42638.38962962963</c:v>
                </c:pt>
                <c:pt idx="482">
                  <c:v>42638.389675925922</c:v>
                </c:pt>
                <c:pt idx="483">
                  <c:v>42638.389722222222</c:v>
                </c:pt>
                <c:pt idx="484">
                  <c:v>42638.389768518522</c:v>
                </c:pt>
                <c:pt idx="485">
                  <c:v>42638.389814814815</c:v>
                </c:pt>
                <c:pt idx="486">
                  <c:v>42638.389861111114</c:v>
                </c:pt>
                <c:pt idx="487">
                  <c:v>42638.389907407407</c:v>
                </c:pt>
                <c:pt idx="488">
                  <c:v>42638.389953703707</c:v>
                </c:pt>
                <c:pt idx="489">
                  <c:v>42638.39</c:v>
                </c:pt>
                <c:pt idx="490">
                  <c:v>42638.390046296299</c:v>
                </c:pt>
                <c:pt idx="491">
                  <c:v>42638.390092592592</c:v>
                </c:pt>
                <c:pt idx="492">
                  <c:v>42638.390138888892</c:v>
                </c:pt>
                <c:pt idx="493">
                  <c:v>42638.390185185184</c:v>
                </c:pt>
                <c:pt idx="494">
                  <c:v>42638.390231481484</c:v>
                </c:pt>
                <c:pt idx="495">
                  <c:v>42638.390277777777</c:v>
                </c:pt>
                <c:pt idx="496">
                  <c:v>42638.390324074076</c:v>
                </c:pt>
                <c:pt idx="497">
                  <c:v>42638.390370370369</c:v>
                </c:pt>
                <c:pt idx="498">
                  <c:v>42638.390416666669</c:v>
                </c:pt>
                <c:pt idx="499">
                  <c:v>42638.390462962961</c:v>
                </c:pt>
                <c:pt idx="500">
                  <c:v>42638.390509259261</c:v>
                </c:pt>
                <c:pt idx="501">
                  <c:v>42638.390555555554</c:v>
                </c:pt>
                <c:pt idx="502">
                  <c:v>42638.390601851854</c:v>
                </c:pt>
                <c:pt idx="503">
                  <c:v>42638.390648148146</c:v>
                </c:pt>
                <c:pt idx="504">
                  <c:v>42638.390694444446</c:v>
                </c:pt>
                <c:pt idx="505">
                  <c:v>42638.390740740739</c:v>
                </c:pt>
                <c:pt idx="506">
                  <c:v>42638.390787037039</c:v>
                </c:pt>
                <c:pt idx="507">
                  <c:v>42638.390833333331</c:v>
                </c:pt>
                <c:pt idx="508">
                  <c:v>42638.390879629631</c:v>
                </c:pt>
                <c:pt idx="509">
                  <c:v>42638.390925925924</c:v>
                </c:pt>
                <c:pt idx="510">
                  <c:v>42638.390972222223</c:v>
                </c:pt>
                <c:pt idx="511">
                  <c:v>42638.391018518516</c:v>
                </c:pt>
                <c:pt idx="512">
                  <c:v>42638.391064814816</c:v>
                </c:pt>
                <c:pt idx="513">
                  <c:v>42638.391111111108</c:v>
                </c:pt>
                <c:pt idx="514">
                  <c:v>42638.391168981485</c:v>
                </c:pt>
                <c:pt idx="515">
                  <c:v>42638.391215277778</c:v>
                </c:pt>
                <c:pt idx="516">
                  <c:v>42638.391261574077</c:v>
                </c:pt>
                <c:pt idx="517">
                  <c:v>42638.39130787037</c:v>
                </c:pt>
                <c:pt idx="518">
                  <c:v>42638.39135416667</c:v>
                </c:pt>
                <c:pt idx="519">
                  <c:v>42638.391400462962</c:v>
                </c:pt>
                <c:pt idx="520">
                  <c:v>42638.391446759262</c:v>
                </c:pt>
                <c:pt idx="521">
                  <c:v>42638.391493055555</c:v>
                </c:pt>
                <c:pt idx="522">
                  <c:v>42638.391539351855</c:v>
                </c:pt>
                <c:pt idx="523">
                  <c:v>42638.391585648147</c:v>
                </c:pt>
                <c:pt idx="524">
                  <c:v>42638.391631944447</c:v>
                </c:pt>
                <c:pt idx="525">
                  <c:v>42638.39167824074</c:v>
                </c:pt>
                <c:pt idx="526">
                  <c:v>42638.391724537039</c:v>
                </c:pt>
                <c:pt idx="527">
                  <c:v>42638.391770833332</c:v>
                </c:pt>
                <c:pt idx="528">
                  <c:v>42638.391817129632</c:v>
                </c:pt>
                <c:pt idx="529">
                  <c:v>42638.391863425924</c:v>
                </c:pt>
                <c:pt idx="530">
                  <c:v>42638.391909722224</c:v>
                </c:pt>
                <c:pt idx="531">
                  <c:v>42638.391956018517</c:v>
                </c:pt>
                <c:pt idx="532">
                  <c:v>42638.392002314817</c:v>
                </c:pt>
                <c:pt idx="533">
                  <c:v>42638.392048611109</c:v>
                </c:pt>
                <c:pt idx="534">
                  <c:v>42638.392094907409</c:v>
                </c:pt>
                <c:pt idx="535">
                  <c:v>42638.392141203702</c:v>
                </c:pt>
                <c:pt idx="536">
                  <c:v>42638.392233796294</c:v>
                </c:pt>
                <c:pt idx="537">
                  <c:v>42638.392280092594</c:v>
                </c:pt>
                <c:pt idx="538">
                  <c:v>42638.392326388886</c:v>
                </c:pt>
                <c:pt idx="539">
                  <c:v>42638.392418981479</c:v>
                </c:pt>
                <c:pt idx="540">
                  <c:v>42638.392465277779</c:v>
                </c:pt>
                <c:pt idx="541">
                  <c:v>42638.392511574071</c:v>
                </c:pt>
                <c:pt idx="542">
                  <c:v>42638.392557870371</c:v>
                </c:pt>
                <c:pt idx="543">
                  <c:v>42638.392604166664</c:v>
                </c:pt>
                <c:pt idx="544">
                  <c:v>42638.392650462964</c:v>
                </c:pt>
                <c:pt idx="545">
                  <c:v>42638.392696759256</c:v>
                </c:pt>
                <c:pt idx="546">
                  <c:v>42638.392743055556</c:v>
                </c:pt>
                <c:pt idx="547">
                  <c:v>42638.392789351848</c:v>
                </c:pt>
                <c:pt idx="548">
                  <c:v>42638.392835648148</c:v>
                </c:pt>
                <c:pt idx="549">
                  <c:v>42638.392881944441</c:v>
                </c:pt>
                <c:pt idx="550">
                  <c:v>42638.392928240741</c:v>
                </c:pt>
                <c:pt idx="551">
                  <c:v>42638.392974537041</c:v>
                </c:pt>
                <c:pt idx="552">
                  <c:v>42638.39303240741</c:v>
                </c:pt>
                <c:pt idx="553">
                  <c:v>42638.393078703702</c:v>
                </c:pt>
                <c:pt idx="554">
                  <c:v>42638.393125000002</c:v>
                </c:pt>
                <c:pt idx="555">
                  <c:v>42638.393171296295</c:v>
                </c:pt>
                <c:pt idx="556">
                  <c:v>42638.393217592595</c:v>
                </c:pt>
                <c:pt idx="557">
                  <c:v>42638.393263888887</c:v>
                </c:pt>
                <c:pt idx="558">
                  <c:v>42638.393310185187</c:v>
                </c:pt>
                <c:pt idx="559">
                  <c:v>42638.39335648148</c:v>
                </c:pt>
                <c:pt idx="560">
                  <c:v>42638.39340277778</c:v>
                </c:pt>
                <c:pt idx="561">
                  <c:v>42638.393449074072</c:v>
                </c:pt>
                <c:pt idx="562">
                  <c:v>42638.393495370372</c:v>
                </c:pt>
                <c:pt idx="563">
                  <c:v>42638.393541666665</c:v>
                </c:pt>
                <c:pt idx="564">
                  <c:v>42638.393587962964</c:v>
                </c:pt>
                <c:pt idx="565">
                  <c:v>42638.393634259257</c:v>
                </c:pt>
                <c:pt idx="566">
                  <c:v>42638.393680555557</c:v>
                </c:pt>
                <c:pt idx="567">
                  <c:v>42638.393726851849</c:v>
                </c:pt>
                <c:pt idx="568">
                  <c:v>42638.393773148149</c:v>
                </c:pt>
                <c:pt idx="569">
                  <c:v>42638.393819444442</c:v>
                </c:pt>
                <c:pt idx="570">
                  <c:v>42638.393865740742</c:v>
                </c:pt>
                <c:pt idx="571">
                  <c:v>42638.393912037034</c:v>
                </c:pt>
                <c:pt idx="572">
                  <c:v>42638.393958333334</c:v>
                </c:pt>
                <c:pt idx="573">
                  <c:v>42638.394004629627</c:v>
                </c:pt>
                <c:pt idx="574">
                  <c:v>42638.394050925926</c:v>
                </c:pt>
                <c:pt idx="575">
                  <c:v>42638.394097222219</c:v>
                </c:pt>
                <c:pt idx="576">
                  <c:v>42638.394143518519</c:v>
                </c:pt>
                <c:pt idx="577">
                  <c:v>42638.394189814811</c:v>
                </c:pt>
                <c:pt idx="578">
                  <c:v>42638.394236111111</c:v>
                </c:pt>
                <c:pt idx="579">
                  <c:v>42638.394282407404</c:v>
                </c:pt>
                <c:pt idx="580">
                  <c:v>42638.394328703704</c:v>
                </c:pt>
                <c:pt idx="581">
                  <c:v>42638.394375000003</c:v>
                </c:pt>
                <c:pt idx="582">
                  <c:v>42638.394421296296</c:v>
                </c:pt>
                <c:pt idx="583">
                  <c:v>42638.394467592596</c:v>
                </c:pt>
                <c:pt idx="584">
                  <c:v>42638.394513888888</c:v>
                </c:pt>
                <c:pt idx="585">
                  <c:v>42638.394571759258</c:v>
                </c:pt>
                <c:pt idx="586">
                  <c:v>42638.394618055558</c:v>
                </c:pt>
                <c:pt idx="587">
                  <c:v>42638.39466435185</c:v>
                </c:pt>
                <c:pt idx="588">
                  <c:v>42638.39471064815</c:v>
                </c:pt>
                <c:pt idx="589">
                  <c:v>42638.394756944443</c:v>
                </c:pt>
                <c:pt idx="590">
                  <c:v>42638.394803240742</c:v>
                </c:pt>
                <c:pt idx="591">
                  <c:v>42638.394849537035</c:v>
                </c:pt>
                <c:pt idx="592">
                  <c:v>42638.394895833335</c:v>
                </c:pt>
                <c:pt idx="593">
                  <c:v>42638.394942129627</c:v>
                </c:pt>
                <c:pt idx="594">
                  <c:v>42638.394988425927</c:v>
                </c:pt>
                <c:pt idx="595">
                  <c:v>42638.39503472222</c:v>
                </c:pt>
                <c:pt idx="596">
                  <c:v>42638.39508101852</c:v>
                </c:pt>
                <c:pt idx="597">
                  <c:v>42638.395127314812</c:v>
                </c:pt>
                <c:pt idx="598">
                  <c:v>42638.395173611112</c:v>
                </c:pt>
                <c:pt idx="599">
                  <c:v>42638.395219907405</c:v>
                </c:pt>
                <c:pt idx="600">
                  <c:v>42638.395266203705</c:v>
                </c:pt>
                <c:pt idx="601">
                  <c:v>42638.395312499997</c:v>
                </c:pt>
                <c:pt idx="602">
                  <c:v>42638.395358796297</c:v>
                </c:pt>
                <c:pt idx="603">
                  <c:v>42638.395405092589</c:v>
                </c:pt>
                <c:pt idx="604">
                  <c:v>42638.395451388889</c:v>
                </c:pt>
                <c:pt idx="605">
                  <c:v>42638.395497685182</c:v>
                </c:pt>
                <c:pt idx="606">
                  <c:v>42638.395543981482</c:v>
                </c:pt>
                <c:pt idx="607">
                  <c:v>42638.395590277774</c:v>
                </c:pt>
                <c:pt idx="608">
                  <c:v>42638.395682870374</c:v>
                </c:pt>
                <c:pt idx="609">
                  <c:v>42638.395729166667</c:v>
                </c:pt>
                <c:pt idx="610">
                  <c:v>42638.395775462966</c:v>
                </c:pt>
                <c:pt idx="611">
                  <c:v>42638.395821759259</c:v>
                </c:pt>
                <c:pt idx="612">
                  <c:v>42638.395868055559</c:v>
                </c:pt>
                <c:pt idx="613">
                  <c:v>42638.395914351851</c:v>
                </c:pt>
                <c:pt idx="614">
                  <c:v>42638.395972222221</c:v>
                </c:pt>
                <c:pt idx="615">
                  <c:v>42638.396018518521</c:v>
                </c:pt>
                <c:pt idx="616">
                  <c:v>42638.396064814813</c:v>
                </c:pt>
                <c:pt idx="617">
                  <c:v>42638.396111111113</c:v>
                </c:pt>
                <c:pt idx="618">
                  <c:v>42638.396157407406</c:v>
                </c:pt>
                <c:pt idx="619">
                  <c:v>42638.396203703705</c:v>
                </c:pt>
                <c:pt idx="620">
                  <c:v>42638.396249999998</c:v>
                </c:pt>
                <c:pt idx="621">
                  <c:v>42638.396296296298</c:v>
                </c:pt>
                <c:pt idx="622">
                  <c:v>42638.39634259259</c:v>
                </c:pt>
                <c:pt idx="623">
                  <c:v>42638.39638888889</c:v>
                </c:pt>
                <c:pt idx="624">
                  <c:v>42638.396435185183</c:v>
                </c:pt>
                <c:pt idx="625">
                  <c:v>42638.396481481483</c:v>
                </c:pt>
                <c:pt idx="626">
                  <c:v>42638.396527777775</c:v>
                </c:pt>
                <c:pt idx="627">
                  <c:v>42638.396574074075</c:v>
                </c:pt>
                <c:pt idx="628">
                  <c:v>42638.396620370368</c:v>
                </c:pt>
                <c:pt idx="629">
                  <c:v>42638.396666666667</c:v>
                </c:pt>
                <c:pt idx="630">
                  <c:v>42638.39671296296</c:v>
                </c:pt>
                <c:pt idx="631">
                  <c:v>42638.39675925926</c:v>
                </c:pt>
                <c:pt idx="632">
                  <c:v>42638.396805555552</c:v>
                </c:pt>
                <c:pt idx="633">
                  <c:v>42638.396851851852</c:v>
                </c:pt>
                <c:pt idx="634">
                  <c:v>42638.396898148145</c:v>
                </c:pt>
                <c:pt idx="635">
                  <c:v>42638.396944444445</c:v>
                </c:pt>
                <c:pt idx="636">
                  <c:v>42638.396990740737</c:v>
                </c:pt>
                <c:pt idx="637">
                  <c:v>42638.397037037037</c:v>
                </c:pt>
                <c:pt idx="638">
                  <c:v>42638.397094907406</c:v>
                </c:pt>
                <c:pt idx="639">
                  <c:v>42638.397141203706</c:v>
                </c:pt>
                <c:pt idx="640">
                  <c:v>42638.397187499999</c:v>
                </c:pt>
                <c:pt idx="641">
                  <c:v>42638.397233796299</c:v>
                </c:pt>
                <c:pt idx="642">
                  <c:v>42638.397280092591</c:v>
                </c:pt>
                <c:pt idx="643">
                  <c:v>42638.397326388891</c:v>
                </c:pt>
                <c:pt idx="644">
                  <c:v>42638.397372685184</c:v>
                </c:pt>
                <c:pt idx="645">
                  <c:v>42638.397418981483</c:v>
                </c:pt>
                <c:pt idx="646">
                  <c:v>42638.397465277776</c:v>
                </c:pt>
                <c:pt idx="647">
                  <c:v>42638.397511574076</c:v>
                </c:pt>
                <c:pt idx="648">
                  <c:v>42638.397557870368</c:v>
                </c:pt>
                <c:pt idx="649">
                  <c:v>42638.397604166668</c:v>
                </c:pt>
                <c:pt idx="650">
                  <c:v>42638.397650462961</c:v>
                </c:pt>
                <c:pt idx="651">
                  <c:v>42638.397696759261</c:v>
                </c:pt>
                <c:pt idx="652">
                  <c:v>42638.397743055553</c:v>
                </c:pt>
                <c:pt idx="653">
                  <c:v>42638.397789351853</c:v>
                </c:pt>
                <c:pt idx="654">
                  <c:v>42638.397835648146</c:v>
                </c:pt>
                <c:pt idx="655">
                  <c:v>42638.397881944446</c:v>
                </c:pt>
                <c:pt idx="656">
                  <c:v>42638.397928240738</c:v>
                </c:pt>
                <c:pt idx="657">
                  <c:v>42638.397974537038</c:v>
                </c:pt>
                <c:pt idx="658">
                  <c:v>42638.398020833331</c:v>
                </c:pt>
                <c:pt idx="659">
                  <c:v>42638.39806712963</c:v>
                </c:pt>
                <c:pt idx="660">
                  <c:v>42638.398113425923</c:v>
                </c:pt>
                <c:pt idx="661">
                  <c:v>42638.398159722223</c:v>
                </c:pt>
                <c:pt idx="662">
                  <c:v>42638.398206018515</c:v>
                </c:pt>
                <c:pt idx="663">
                  <c:v>42638.398252314815</c:v>
                </c:pt>
                <c:pt idx="664">
                  <c:v>42638.398298611108</c:v>
                </c:pt>
                <c:pt idx="665">
                  <c:v>42638.398344907408</c:v>
                </c:pt>
                <c:pt idx="666">
                  <c:v>42638.3983912037</c:v>
                </c:pt>
                <c:pt idx="667">
                  <c:v>42638.3984375</c:v>
                </c:pt>
                <c:pt idx="668">
                  <c:v>42638.3984837963</c:v>
                </c:pt>
                <c:pt idx="669">
                  <c:v>42638.398530092592</c:v>
                </c:pt>
                <c:pt idx="670">
                  <c:v>42638.398576388892</c:v>
                </c:pt>
                <c:pt idx="671">
                  <c:v>42638.398622685185</c:v>
                </c:pt>
                <c:pt idx="672">
                  <c:v>42638.398668981485</c:v>
                </c:pt>
                <c:pt idx="673">
                  <c:v>42638.398715277777</c:v>
                </c:pt>
                <c:pt idx="674">
                  <c:v>42638.398761574077</c:v>
                </c:pt>
                <c:pt idx="675">
                  <c:v>42638.398819444446</c:v>
                </c:pt>
                <c:pt idx="676">
                  <c:v>42638.398865740739</c:v>
                </c:pt>
                <c:pt idx="677">
                  <c:v>42638.398912037039</c:v>
                </c:pt>
                <c:pt idx="678">
                  <c:v>42638.398958333331</c:v>
                </c:pt>
                <c:pt idx="679">
                  <c:v>42638.399004629631</c:v>
                </c:pt>
                <c:pt idx="680">
                  <c:v>42638.399050925924</c:v>
                </c:pt>
                <c:pt idx="681">
                  <c:v>42638.399097222224</c:v>
                </c:pt>
                <c:pt idx="682">
                  <c:v>42638.399143518516</c:v>
                </c:pt>
                <c:pt idx="683">
                  <c:v>42638.399189814816</c:v>
                </c:pt>
                <c:pt idx="684">
                  <c:v>42638.399236111109</c:v>
                </c:pt>
                <c:pt idx="685">
                  <c:v>42638.399282407408</c:v>
                </c:pt>
                <c:pt idx="686">
                  <c:v>42638.399328703701</c:v>
                </c:pt>
                <c:pt idx="687">
                  <c:v>42638.399375000001</c:v>
                </c:pt>
                <c:pt idx="688">
                  <c:v>42638.399421296293</c:v>
                </c:pt>
                <c:pt idx="689">
                  <c:v>42638.399467592593</c:v>
                </c:pt>
                <c:pt idx="690">
                  <c:v>42638.399513888886</c:v>
                </c:pt>
                <c:pt idx="691">
                  <c:v>42638.399560185186</c:v>
                </c:pt>
                <c:pt idx="692">
                  <c:v>42638.399606481478</c:v>
                </c:pt>
                <c:pt idx="693">
                  <c:v>42638.399652777778</c:v>
                </c:pt>
                <c:pt idx="694">
                  <c:v>42638.399699074071</c:v>
                </c:pt>
                <c:pt idx="695">
                  <c:v>42638.399745370371</c:v>
                </c:pt>
                <c:pt idx="696">
                  <c:v>42638.399791666663</c:v>
                </c:pt>
                <c:pt idx="697">
                  <c:v>42638.399837962963</c:v>
                </c:pt>
                <c:pt idx="698">
                  <c:v>42638.399884259263</c:v>
                </c:pt>
                <c:pt idx="699">
                  <c:v>42638.399930555555</c:v>
                </c:pt>
                <c:pt idx="700">
                  <c:v>42638.399976851855</c:v>
                </c:pt>
                <c:pt idx="701">
                  <c:v>42638.400023148148</c:v>
                </c:pt>
                <c:pt idx="702">
                  <c:v>42638.400069444448</c:v>
                </c:pt>
                <c:pt idx="703">
                  <c:v>42638.40011574074</c:v>
                </c:pt>
                <c:pt idx="704">
                  <c:v>42638.40016203704</c:v>
                </c:pt>
                <c:pt idx="705">
                  <c:v>42638.400208333333</c:v>
                </c:pt>
                <c:pt idx="706">
                  <c:v>42638.400254629632</c:v>
                </c:pt>
                <c:pt idx="707">
                  <c:v>42638.400300925925</c:v>
                </c:pt>
                <c:pt idx="708">
                  <c:v>42638.400347222225</c:v>
                </c:pt>
                <c:pt idx="709">
                  <c:v>42638.400393518517</c:v>
                </c:pt>
                <c:pt idx="710">
                  <c:v>42638.400451388887</c:v>
                </c:pt>
                <c:pt idx="711">
                  <c:v>42638.400497685187</c:v>
                </c:pt>
                <c:pt idx="712">
                  <c:v>42638.400543981479</c:v>
                </c:pt>
                <c:pt idx="713">
                  <c:v>42638.400590277779</c:v>
                </c:pt>
                <c:pt idx="714">
                  <c:v>42638.400636574072</c:v>
                </c:pt>
                <c:pt idx="715">
                  <c:v>42638.400682870371</c:v>
                </c:pt>
                <c:pt idx="716">
                  <c:v>42638.400729166664</c:v>
                </c:pt>
                <c:pt idx="717">
                  <c:v>42638.400775462964</c:v>
                </c:pt>
                <c:pt idx="718">
                  <c:v>42638.400821759256</c:v>
                </c:pt>
                <c:pt idx="719">
                  <c:v>42638.400868055556</c:v>
                </c:pt>
                <c:pt idx="720">
                  <c:v>42638.400914351849</c:v>
                </c:pt>
                <c:pt idx="721">
                  <c:v>42638.400960648149</c:v>
                </c:pt>
                <c:pt idx="722">
                  <c:v>42638.401006944441</c:v>
                </c:pt>
                <c:pt idx="723">
                  <c:v>42638.401053240741</c:v>
                </c:pt>
                <c:pt idx="724">
                  <c:v>42638.401099537034</c:v>
                </c:pt>
                <c:pt idx="725">
                  <c:v>42638.401145833333</c:v>
                </c:pt>
                <c:pt idx="726">
                  <c:v>42638.401192129626</c:v>
                </c:pt>
                <c:pt idx="727">
                  <c:v>42638.401238425926</c:v>
                </c:pt>
                <c:pt idx="728">
                  <c:v>42638.401284722226</c:v>
                </c:pt>
                <c:pt idx="729">
                  <c:v>42638.401331018518</c:v>
                </c:pt>
                <c:pt idx="730">
                  <c:v>42638.401377314818</c:v>
                </c:pt>
                <c:pt idx="731">
                  <c:v>42638.401423611111</c:v>
                </c:pt>
                <c:pt idx="732">
                  <c:v>42638.401469907411</c:v>
                </c:pt>
                <c:pt idx="733">
                  <c:v>42638.401516203703</c:v>
                </c:pt>
                <c:pt idx="734">
                  <c:v>42638.401562500003</c:v>
                </c:pt>
                <c:pt idx="735">
                  <c:v>42638.401608796295</c:v>
                </c:pt>
                <c:pt idx="736">
                  <c:v>42638.401655092595</c:v>
                </c:pt>
                <c:pt idx="737">
                  <c:v>42638.401701388888</c:v>
                </c:pt>
                <c:pt idx="738">
                  <c:v>42638.401747685188</c:v>
                </c:pt>
                <c:pt idx="739">
                  <c:v>42638.40179398148</c:v>
                </c:pt>
                <c:pt idx="740">
                  <c:v>42638.40184027778</c:v>
                </c:pt>
                <c:pt idx="741">
                  <c:v>42638.401886574073</c:v>
                </c:pt>
                <c:pt idx="742">
                  <c:v>42638.401932870373</c:v>
                </c:pt>
                <c:pt idx="743">
                  <c:v>42638.401979166665</c:v>
                </c:pt>
                <c:pt idx="744">
                  <c:v>42638.402025462965</c:v>
                </c:pt>
                <c:pt idx="745">
                  <c:v>42638.402071759258</c:v>
                </c:pt>
                <c:pt idx="746">
                  <c:v>42638.402118055557</c:v>
                </c:pt>
                <c:pt idx="747">
                  <c:v>42638.402175925927</c:v>
                </c:pt>
                <c:pt idx="748">
                  <c:v>42638.402222222219</c:v>
                </c:pt>
                <c:pt idx="749">
                  <c:v>42638.402268518519</c:v>
                </c:pt>
                <c:pt idx="750">
                  <c:v>42638.402314814812</c:v>
                </c:pt>
                <c:pt idx="751">
                  <c:v>42638.402361111112</c:v>
                </c:pt>
                <c:pt idx="752">
                  <c:v>42638.402407407404</c:v>
                </c:pt>
                <c:pt idx="753">
                  <c:v>42638.402453703704</c:v>
                </c:pt>
                <c:pt idx="754">
                  <c:v>42638.402499999997</c:v>
                </c:pt>
                <c:pt idx="755">
                  <c:v>42638.402546296296</c:v>
                </c:pt>
                <c:pt idx="756">
                  <c:v>42638.402592592596</c:v>
                </c:pt>
                <c:pt idx="757">
                  <c:v>42638.402638888889</c:v>
                </c:pt>
                <c:pt idx="758">
                  <c:v>42638.402685185189</c:v>
                </c:pt>
                <c:pt idx="759">
                  <c:v>42638.402731481481</c:v>
                </c:pt>
                <c:pt idx="760">
                  <c:v>42638.402777777781</c:v>
                </c:pt>
                <c:pt idx="761">
                  <c:v>42638.402824074074</c:v>
                </c:pt>
                <c:pt idx="762">
                  <c:v>42638.402870370373</c:v>
                </c:pt>
                <c:pt idx="763">
                  <c:v>42638.402916666666</c:v>
                </c:pt>
                <c:pt idx="764">
                  <c:v>42638.402962962966</c:v>
                </c:pt>
                <c:pt idx="765">
                  <c:v>42638.403055555558</c:v>
                </c:pt>
                <c:pt idx="766">
                  <c:v>42638.403101851851</c:v>
                </c:pt>
                <c:pt idx="767">
                  <c:v>42638.403148148151</c:v>
                </c:pt>
                <c:pt idx="768">
                  <c:v>42638.403194444443</c:v>
                </c:pt>
                <c:pt idx="769">
                  <c:v>42638.403240740743</c:v>
                </c:pt>
                <c:pt idx="770">
                  <c:v>42638.403287037036</c:v>
                </c:pt>
                <c:pt idx="771">
                  <c:v>42638.403333333335</c:v>
                </c:pt>
                <c:pt idx="772">
                  <c:v>42638.403379629628</c:v>
                </c:pt>
                <c:pt idx="773">
                  <c:v>42638.403425925928</c:v>
                </c:pt>
                <c:pt idx="774">
                  <c:v>42638.403483796297</c:v>
                </c:pt>
                <c:pt idx="775">
                  <c:v>42638.40353009259</c:v>
                </c:pt>
                <c:pt idx="776">
                  <c:v>42638.40357638889</c:v>
                </c:pt>
                <c:pt idx="777">
                  <c:v>42638.403622685182</c:v>
                </c:pt>
                <c:pt idx="778">
                  <c:v>42638.403668981482</c:v>
                </c:pt>
                <c:pt idx="779">
                  <c:v>42638.403715277775</c:v>
                </c:pt>
                <c:pt idx="780">
                  <c:v>42638.403761574074</c:v>
                </c:pt>
                <c:pt idx="781">
                  <c:v>42638.403807870367</c:v>
                </c:pt>
                <c:pt idx="782">
                  <c:v>42638.403854166667</c:v>
                </c:pt>
                <c:pt idx="783">
                  <c:v>42638.403900462959</c:v>
                </c:pt>
                <c:pt idx="784">
                  <c:v>42638.403946759259</c:v>
                </c:pt>
                <c:pt idx="785">
                  <c:v>42638.403993055559</c:v>
                </c:pt>
                <c:pt idx="786">
                  <c:v>42638.404039351852</c:v>
                </c:pt>
                <c:pt idx="787">
                  <c:v>42638.404085648152</c:v>
                </c:pt>
                <c:pt idx="788">
                  <c:v>42638.404131944444</c:v>
                </c:pt>
                <c:pt idx="789">
                  <c:v>42638.404178240744</c:v>
                </c:pt>
                <c:pt idx="790">
                  <c:v>42638.404224537036</c:v>
                </c:pt>
                <c:pt idx="791">
                  <c:v>42638.404270833336</c:v>
                </c:pt>
                <c:pt idx="792">
                  <c:v>42638.404317129629</c:v>
                </c:pt>
                <c:pt idx="793">
                  <c:v>42638.404363425929</c:v>
                </c:pt>
                <c:pt idx="794">
                  <c:v>42638.404409722221</c:v>
                </c:pt>
                <c:pt idx="795">
                  <c:v>42638.404456018521</c:v>
                </c:pt>
                <c:pt idx="796">
                  <c:v>42638.404502314814</c:v>
                </c:pt>
                <c:pt idx="797">
                  <c:v>42638.404548611114</c:v>
                </c:pt>
                <c:pt idx="798">
                  <c:v>42638.404594907406</c:v>
                </c:pt>
                <c:pt idx="799">
                  <c:v>42638.404641203706</c:v>
                </c:pt>
                <c:pt idx="800">
                  <c:v>42638.404687499999</c:v>
                </c:pt>
                <c:pt idx="801">
                  <c:v>42638.404733796298</c:v>
                </c:pt>
                <c:pt idx="802">
                  <c:v>42638.404780092591</c:v>
                </c:pt>
                <c:pt idx="803">
                  <c:v>42638.404826388891</c:v>
                </c:pt>
                <c:pt idx="804">
                  <c:v>42638.404872685183</c:v>
                </c:pt>
                <c:pt idx="805">
                  <c:v>42638.404918981483</c:v>
                </c:pt>
                <c:pt idx="806">
                  <c:v>42638.404965277776</c:v>
                </c:pt>
                <c:pt idx="807">
                  <c:v>42638.405011574076</c:v>
                </c:pt>
                <c:pt idx="808">
                  <c:v>42638.405057870368</c:v>
                </c:pt>
                <c:pt idx="809">
                  <c:v>42638.405104166668</c:v>
                </c:pt>
                <c:pt idx="810">
                  <c:v>42638.405150462961</c:v>
                </c:pt>
                <c:pt idx="811">
                  <c:v>42638.40520833333</c:v>
                </c:pt>
                <c:pt idx="812">
                  <c:v>42638.40525462963</c:v>
                </c:pt>
                <c:pt idx="813">
                  <c:v>42638.405300925922</c:v>
                </c:pt>
                <c:pt idx="814">
                  <c:v>42638.405347222222</c:v>
                </c:pt>
                <c:pt idx="815">
                  <c:v>42638.405393518522</c:v>
                </c:pt>
                <c:pt idx="816">
                  <c:v>42638.405439814815</c:v>
                </c:pt>
                <c:pt idx="817">
                  <c:v>42638.405486111114</c:v>
                </c:pt>
                <c:pt idx="818">
                  <c:v>42638.405532407407</c:v>
                </c:pt>
                <c:pt idx="819">
                  <c:v>42638.405578703707</c:v>
                </c:pt>
                <c:pt idx="820">
                  <c:v>42638.405624999999</c:v>
                </c:pt>
                <c:pt idx="821">
                  <c:v>42638.405671296299</c:v>
                </c:pt>
                <c:pt idx="822">
                  <c:v>42638.405717592592</c:v>
                </c:pt>
                <c:pt idx="823">
                  <c:v>42638.405763888892</c:v>
                </c:pt>
                <c:pt idx="824">
                  <c:v>42638.405810185184</c:v>
                </c:pt>
                <c:pt idx="825">
                  <c:v>42638.405856481484</c:v>
                </c:pt>
                <c:pt idx="826">
                  <c:v>42638.405902777777</c:v>
                </c:pt>
                <c:pt idx="827">
                  <c:v>42638.405949074076</c:v>
                </c:pt>
                <c:pt idx="828">
                  <c:v>42638.405995370369</c:v>
                </c:pt>
                <c:pt idx="829">
                  <c:v>42638.406041666669</c:v>
                </c:pt>
                <c:pt idx="830">
                  <c:v>42638.406087962961</c:v>
                </c:pt>
                <c:pt idx="831">
                  <c:v>42638.406134259261</c:v>
                </c:pt>
                <c:pt idx="832">
                  <c:v>42638.406180555554</c:v>
                </c:pt>
                <c:pt idx="833">
                  <c:v>42638.406226851854</c:v>
                </c:pt>
                <c:pt idx="834">
                  <c:v>42638.406273148146</c:v>
                </c:pt>
                <c:pt idx="835">
                  <c:v>42638.406319444446</c:v>
                </c:pt>
                <c:pt idx="836">
                  <c:v>42638.406365740739</c:v>
                </c:pt>
                <c:pt idx="837">
                  <c:v>42638.406412037039</c:v>
                </c:pt>
                <c:pt idx="838">
                  <c:v>42638.406458333331</c:v>
                </c:pt>
                <c:pt idx="839">
                  <c:v>42638.406504629631</c:v>
                </c:pt>
                <c:pt idx="840">
                  <c:v>42638.406550925924</c:v>
                </c:pt>
                <c:pt idx="841">
                  <c:v>42638.406643518516</c:v>
                </c:pt>
                <c:pt idx="842">
                  <c:v>42638.406689814816</c:v>
                </c:pt>
                <c:pt idx="843">
                  <c:v>42638.406736111108</c:v>
                </c:pt>
                <c:pt idx="844">
                  <c:v>42638.406782407408</c:v>
                </c:pt>
                <c:pt idx="845">
                  <c:v>42638.406828703701</c:v>
                </c:pt>
                <c:pt idx="846">
                  <c:v>42638.406875000001</c:v>
                </c:pt>
                <c:pt idx="847">
                  <c:v>42638.406921296293</c:v>
                </c:pt>
                <c:pt idx="848">
                  <c:v>42638.406967592593</c:v>
                </c:pt>
                <c:pt idx="849">
                  <c:v>42638.407013888886</c:v>
                </c:pt>
                <c:pt idx="850">
                  <c:v>42638.407071759262</c:v>
                </c:pt>
                <c:pt idx="851">
                  <c:v>42638.407118055555</c:v>
                </c:pt>
                <c:pt idx="852">
                  <c:v>42638.407164351855</c:v>
                </c:pt>
                <c:pt idx="853">
                  <c:v>42638.407210648147</c:v>
                </c:pt>
                <c:pt idx="854">
                  <c:v>42638.407256944447</c:v>
                </c:pt>
                <c:pt idx="855">
                  <c:v>42638.40730324074</c:v>
                </c:pt>
                <c:pt idx="856">
                  <c:v>42638.407349537039</c:v>
                </c:pt>
                <c:pt idx="857">
                  <c:v>42638.407395833332</c:v>
                </c:pt>
                <c:pt idx="858">
                  <c:v>42638.407442129632</c:v>
                </c:pt>
                <c:pt idx="859">
                  <c:v>42638.407488425924</c:v>
                </c:pt>
                <c:pt idx="860">
                  <c:v>42638.407534722224</c:v>
                </c:pt>
                <c:pt idx="861">
                  <c:v>42638.407581018517</c:v>
                </c:pt>
                <c:pt idx="862">
                  <c:v>42638.407627314817</c:v>
                </c:pt>
                <c:pt idx="863">
                  <c:v>42638.407673611109</c:v>
                </c:pt>
                <c:pt idx="864">
                  <c:v>42638.407719907409</c:v>
                </c:pt>
                <c:pt idx="865">
                  <c:v>42638.407766203702</c:v>
                </c:pt>
                <c:pt idx="866">
                  <c:v>42638.407812500001</c:v>
                </c:pt>
                <c:pt idx="867">
                  <c:v>42638.407858796294</c:v>
                </c:pt>
                <c:pt idx="868">
                  <c:v>42638.407905092594</c:v>
                </c:pt>
                <c:pt idx="869">
                  <c:v>42638.407951388886</c:v>
                </c:pt>
                <c:pt idx="870">
                  <c:v>42638.407997685186</c:v>
                </c:pt>
                <c:pt idx="871">
                  <c:v>42638.408043981479</c:v>
                </c:pt>
                <c:pt idx="872">
                  <c:v>42638.408090277779</c:v>
                </c:pt>
                <c:pt idx="873">
                  <c:v>42638.408136574071</c:v>
                </c:pt>
                <c:pt idx="874">
                  <c:v>42638.408182870371</c:v>
                </c:pt>
                <c:pt idx="875">
                  <c:v>42638.408229166664</c:v>
                </c:pt>
                <c:pt idx="876">
                  <c:v>42638.408275462964</c:v>
                </c:pt>
                <c:pt idx="877">
                  <c:v>42638.408321759256</c:v>
                </c:pt>
                <c:pt idx="878">
                  <c:v>42638.408368055556</c:v>
                </c:pt>
                <c:pt idx="879">
                  <c:v>42638.408414351848</c:v>
                </c:pt>
                <c:pt idx="880">
                  <c:v>42638.408460648148</c:v>
                </c:pt>
                <c:pt idx="881">
                  <c:v>42638.408506944441</c:v>
                </c:pt>
                <c:pt idx="882">
                  <c:v>42638.408553240741</c:v>
                </c:pt>
                <c:pt idx="883">
                  <c:v>42638.408599537041</c:v>
                </c:pt>
                <c:pt idx="884">
                  <c:v>42638.408645833333</c:v>
                </c:pt>
                <c:pt idx="885">
                  <c:v>42638.408692129633</c:v>
                </c:pt>
                <c:pt idx="886">
                  <c:v>42638.408750000002</c:v>
                </c:pt>
                <c:pt idx="887">
                  <c:v>42638.408796296295</c:v>
                </c:pt>
                <c:pt idx="888">
                  <c:v>42638.408842592595</c:v>
                </c:pt>
                <c:pt idx="889">
                  <c:v>42638.408888888887</c:v>
                </c:pt>
                <c:pt idx="890">
                  <c:v>42638.408935185187</c:v>
                </c:pt>
                <c:pt idx="891">
                  <c:v>42638.40898148148</c:v>
                </c:pt>
                <c:pt idx="892">
                  <c:v>42638.40902777778</c:v>
                </c:pt>
                <c:pt idx="893">
                  <c:v>42638.409074074072</c:v>
                </c:pt>
                <c:pt idx="894">
                  <c:v>42638.409120370372</c:v>
                </c:pt>
                <c:pt idx="895">
                  <c:v>42638.409166666665</c:v>
                </c:pt>
                <c:pt idx="896">
                  <c:v>42638.409212962964</c:v>
                </c:pt>
                <c:pt idx="897">
                  <c:v>42638.409259259257</c:v>
                </c:pt>
                <c:pt idx="898">
                  <c:v>42638.409305555557</c:v>
                </c:pt>
                <c:pt idx="899">
                  <c:v>42638.409351851849</c:v>
                </c:pt>
                <c:pt idx="900">
                  <c:v>42638.409398148149</c:v>
                </c:pt>
                <c:pt idx="901">
                  <c:v>42638.409444444442</c:v>
                </c:pt>
                <c:pt idx="902">
                  <c:v>42638.409490740742</c:v>
                </c:pt>
                <c:pt idx="903">
                  <c:v>42638.409537037034</c:v>
                </c:pt>
                <c:pt idx="904">
                  <c:v>42638.409583333334</c:v>
                </c:pt>
                <c:pt idx="905">
                  <c:v>42638.409629629627</c:v>
                </c:pt>
                <c:pt idx="906">
                  <c:v>42638.409675925926</c:v>
                </c:pt>
                <c:pt idx="907">
                  <c:v>42638.409722222219</c:v>
                </c:pt>
                <c:pt idx="908">
                  <c:v>42638.409768518519</c:v>
                </c:pt>
                <c:pt idx="909">
                  <c:v>42638.409814814811</c:v>
                </c:pt>
                <c:pt idx="910">
                  <c:v>42638.409861111111</c:v>
                </c:pt>
                <c:pt idx="911">
                  <c:v>42638.409907407404</c:v>
                </c:pt>
                <c:pt idx="912">
                  <c:v>42638.409953703704</c:v>
                </c:pt>
                <c:pt idx="913">
                  <c:v>42638.41</c:v>
                </c:pt>
                <c:pt idx="914">
                  <c:v>42638.410046296296</c:v>
                </c:pt>
                <c:pt idx="915">
                  <c:v>42638.410092592596</c:v>
                </c:pt>
                <c:pt idx="916">
                  <c:v>42638.410138888888</c:v>
                </c:pt>
                <c:pt idx="917">
                  <c:v>42638.410185185188</c:v>
                </c:pt>
                <c:pt idx="918">
                  <c:v>42638.410231481481</c:v>
                </c:pt>
                <c:pt idx="919">
                  <c:v>42638.410277777781</c:v>
                </c:pt>
                <c:pt idx="920">
                  <c:v>42638.410324074073</c:v>
                </c:pt>
                <c:pt idx="921">
                  <c:v>42638.410370370373</c:v>
                </c:pt>
                <c:pt idx="922">
                  <c:v>42638.410416666666</c:v>
                </c:pt>
                <c:pt idx="923">
                  <c:v>42638.410462962966</c:v>
                </c:pt>
                <c:pt idx="924">
                  <c:v>42638.410509259258</c:v>
                </c:pt>
                <c:pt idx="925">
                  <c:v>42638.410567129627</c:v>
                </c:pt>
                <c:pt idx="926">
                  <c:v>42638.410613425927</c:v>
                </c:pt>
                <c:pt idx="927">
                  <c:v>42638.41065972222</c:v>
                </c:pt>
                <c:pt idx="928">
                  <c:v>42638.41070601852</c:v>
                </c:pt>
                <c:pt idx="929">
                  <c:v>42638.410740740743</c:v>
                </c:pt>
                <c:pt idx="930">
                  <c:v>42638.410787037035</c:v>
                </c:pt>
                <c:pt idx="931">
                  <c:v>42638.410833333335</c:v>
                </c:pt>
                <c:pt idx="932">
                  <c:v>42638.410879629628</c:v>
                </c:pt>
                <c:pt idx="933">
                  <c:v>42638.410925925928</c:v>
                </c:pt>
                <c:pt idx="934">
                  <c:v>42638.41097222222</c:v>
                </c:pt>
                <c:pt idx="935">
                  <c:v>42638.41101851852</c:v>
                </c:pt>
                <c:pt idx="936">
                  <c:v>42638.411064814813</c:v>
                </c:pt>
                <c:pt idx="937">
                  <c:v>42638.411111111112</c:v>
                </c:pt>
                <c:pt idx="938">
                  <c:v>42638.411157407405</c:v>
                </c:pt>
                <c:pt idx="939">
                  <c:v>42638.411203703705</c:v>
                </c:pt>
                <c:pt idx="940">
                  <c:v>42638.411249999997</c:v>
                </c:pt>
                <c:pt idx="941">
                  <c:v>42638.411296296297</c:v>
                </c:pt>
                <c:pt idx="942">
                  <c:v>42638.41134259259</c:v>
                </c:pt>
                <c:pt idx="943">
                  <c:v>42638.41138888889</c:v>
                </c:pt>
                <c:pt idx="944">
                  <c:v>42638.411435185182</c:v>
                </c:pt>
                <c:pt idx="945">
                  <c:v>42638.411481481482</c:v>
                </c:pt>
                <c:pt idx="946">
                  <c:v>42638.411527777775</c:v>
                </c:pt>
                <c:pt idx="947">
                  <c:v>42638.411574074074</c:v>
                </c:pt>
                <c:pt idx="948">
                  <c:v>42638.411620370367</c:v>
                </c:pt>
                <c:pt idx="949">
                  <c:v>42638.411666666667</c:v>
                </c:pt>
                <c:pt idx="950">
                  <c:v>42638.411712962959</c:v>
                </c:pt>
                <c:pt idx="951">
                  <c:v>42638.411759259259</c:v>
                </c:pt>
                <c:pt idx="952">
                  <c:v>42638.411851851852</c:v>
                </c:pt>
                <c:pt idx="953">
                  <c:v>42638.411909722221</c:v>
                </c:pt>
                <c:pt idx="954">
                  <c:v>42638.411956018521</c:v>
                </c:pt>
                <c:pt idx="955">
                  <c:v>42638.412002314813</c:v>
                </c:pt>
                <c:pt idx="956">
                  <c:v>42638.412048611113</c:v>
                </c:pt>
                <c:pt idx="957">
                  <c:v>42638.412094907406</c:v>
                </c:pt>
                <c:pt idx="958">
                  <c:v>42638.412141203706</c:v>
                </c:pt>
                <c:pt idx="959">
                  <c:v>42638.412187499998</c:v>
                </c:pt>
                <c:pt idx="960">
                  <c:v>42638.412233796298</c:v>
                </c:pt>
                <c:pt idx="961">
                  <c:v>42638.412280092591</c:v>
                </c:pt>
                <c:pt idx="962">
                  <c:v>42638.412326388891</c:v>
                </c:pt>
                <c:pt idx="963">
                  <c:v>42638.412372685183</c:v>
                </c:pt>
                <c:pt idx="964">
                  <c:v>42638.412418981483</c:v>
                </c:pt>
                <c:pt idx="965">
                  <c:v>42638.412465277775</c:v>
                </c:pt>
                <c:pt idx="966">
                  <c:v>42638.412511574075</c:v>
                </c:pt>
                <c:pt idx="967">
                  <c:v>42638.412557870368</c:v>
                </c:pt>
                <c:pt idx="968">
                  <c:v>42638.412604166668</c:v>
                </c:pt>
                <c:pt idx="969">
                  <c:v>42638.41265046296</c:v>
                </c:pt>
                <c:pt idx="970">
                  <c:v>42638.41269675926</c:v>
                </c:pt>
                <c:pt idx="971">
                  <c:v>42638.412743055553</c:v>
                </c:pt>
                <c:pt idx="972">
                  <c:v>42638.412789351853</c:v>
                </c:pt>
                <c:pt idx="973">
                  <c:v>42638.412835648145</c:v>
                </c:pt>
                <c:pt idx="974">
                  <c:v>42638.412881944445</c:v>
                </c:pt>
                <c:pt idx="975">
                  <c:v>42638.412928240738</c:v>
                </c:pt>
                <c:pt idx="976">
                  <c:v>42638.412974537037</c:v>
                </c:pt>
                <c:pt idx="977">
                  <c:v>42638.41302083333</c:v>
                </c:pt>
                <c:pt idx="978">
                  <c:v>42638.41306712963</c:v>
                </c:pt>
                <c:pt idx="979">
                  <c:v>42638.413113425922</c:v>
                </c:pt>
                <c:pt idx="980">
                  <c:v>42638.413159722222</c:v>
                </c:pt>
                <c:pt idx="981">
                  <c:v>42638.413206018522</c:v>
                </c:pt>
                <c:pt idx="982">
                  <c:v>42638.413252314815</c:v>
                </c:pt>
                <c:pt idx="983">
                  <c:v>42638.413298611114</c:v>
                </c:pt>
                <c:pt idx="984">
                  <c:v>42638.413344907407</c:v>
                </c:pt>
                <c:pt idx="985">
                  <c:v>42638.413391203707</c:v>
                </c:pt>
                <c:pt idx="986">
                  <c:v>42638.413437499999</c:v>
                </c:pt>
                <c:pt idx="987">
                  <c:v>42638.413483796299</c:v>
                </c:pt>
                <c:pt idx="988">
                  <c:v>42638.413530092592</c:v>
                </c:pt>
                <c:pt idx="989">
                  <c:v>42638.413576388892</c:v>
                </c:pt>
                <c:pt idx="990">
                  <c:v>42638.413634259261</c:v>
                </c:pt>
                <c:pt idx="991">
                  <c:v>42638.413680555554</c:v>
                </c:pt>
                <c:pt idx="992">
                  <c:v>42638.413726851853</c:v>
                </c:pt>
                <c:pt idx="993">
                  <c:v>42638.413773148146</c:v>
                </c:pt>
                <c:pt idx="994">
                  <c:v>42638.413819444446</c:v>
                </c:pt>
                <c:pt idx="995">
                  <c:v>42638.413865740738</c:v>
                </c:pt>
                <c:pt idx="996">
                  <c:v>42638.413912037038</c:v>
                </c:pt>
                <c:pt idx="997">
                  <c:v>42638.413958333331</c:v>
                </c:pt>
                <c:pt idx="998">
                  <c:v>42638.414004629631</c:v>
                </c:pt>
                <c:pt idx="999">
                  <c:v>42638.414050925923</c:v>
                </c:pt>
                <c:pt idx="1000">
                  <c:v>42638.414097222223</c:v>
                </c:pt>
                <c:pt idx="1001">
                  <c:v>42638.414143518516</c:v>
                </c:pt>
                <c:pt idx="1002">
                  <c:v>42638.414189814815</c:v>
                </c:pt>
                <c:pt idx="1003">
                  <c:v>42638.414236111108</c:v>
                </c:pt>
                <c:pt idx="1004">
                  <c:v>42638.414282407408</c:v>
                </c:pt>
                <c:pt idx="1005">
                  <c:v>42638.4143287037</c:v>
                </c:pt>
                <c:pt idx="1006">
                  <c:v>42638.414375</c:v>
                </c:pt>
                <c:pt idx="1007">
                  <c:v>42638.414421296293</c:v>
                </c:pt>
                <c:pt idx="1008">
                  <c:v>42638.414467592593</c:v>
                </c:pt>
                <c:pt idx="1009">
                  <c:v>42638.414513888885</c:v>
                </c:pt>
                <c:pt idx="1010">
                  <c:v>42638.414560185185</c:v>
                </c:pt>
                <c:pt idx="1011">
                  <c:v>42638.414606481485</c:v>
                </c:pt>
                <c:pt idx="1012">
                  <c:v>42638.414652777778</c:v>
                </c:pt>
                <c:pt idx="1013">
                  <c:v>42638.414699074077</c:v>
                </c:pt>
                <c:pt idx="1014">
                  <c:v>42638.41474537037</c:v>
                </c:pt>
                <c:pt idx="1015">
                  <c:v>42638.41479166667</c:v>
                </c:pt>
                <c:pt idx="1016">
                  <c:v>42638.414837962962</c:v>
                </c:pt>
                <c:pt idx="1017">
                  <c:v>42638.414884259262</c:v>
                </c:pt>
                <c:pt idx="1018">
                  <c:v>42638.414930555555</c:v>
                </c:pt>
                <c:pt idx="1019">
                  <c:v>42638.414976851855</c:v>
                </c:pt>
                <c:pt idx="1020">
                  <c:v>42638.415023148147</c:v>
                </c:pt>
                <c:pt idx="1021">
                  <c:v>42638.415069444447</c:v>
                </c:pt>
                <c:pt idx="1022">
                  <c:v>42638.41511574074</c:v>
                </c:pt>
                <c:pt idx="1023">
                  <c:v>42638.415162037039</c:v>
                </c:pt>
                <c:pt idx="1024">
                  <c:v>42638.415208333332</c:v>
                </c:pt>
                <c:pt idx="1025">
                  <c:v>42638.415254629632</c:v>
                </c:pt>
                <c:pt idx="1026">
                  <c:v>42638.415300925924</c:v>
                </c:pt>
                <c:pt idx="1027">
                  <c:v>42638.415347222224</c:v>
                </c:pt>
                <c:pt idx="1028">
                  <c:v>42638.415393518517</c:v>
                </c:pt>
                <c:pt idx="1029">
                  <c:v>42638.415439814817</c:v>
                </c:pt>
                <c:pt idx="1030">
                  <c:v>42638.415497685186</c:v>
                </c:pt>
                <c:pt idx="1031">
                  <c:v>42638.415543981479</c:v>
                </c:pt>
                <c:pt idx="1032">
                  <c:v>42638.415590277778</c:v>
                </c:pt>
                <c:pt idx="1033">
                  <c:v>42638.415636574071</c:v>
                </c:pt>
                <c:pt idx="1034">
                  <c:v>42638.415682870371</c:v>
                </c:pt>
                <c:pt idx="1035">
                  <c:v>42638.415729166663</c:v>
                </c:pt>
                <c:pt idx="1036">
                  <c:v>42638.415775462963</c:v>
                </c:pt>
                <c:pt idx="1037">
                  <c:v>42638.415821759256</c:v>
                </c:pt>
                <c:pt idx="1038">
                  <c:v>42638.415868055556</c:v>
                </c:pt>
                <c:pt idx="1039">
                  <c:v>42638.415914351855</c:v>
                </c:pt>
                <c:pt idx="1040">
                  <c:v>42638.415960648148</c:v>
                </c:pt>
                <c:pt idx="1041">
                  <c:v>42638.416006944448</c:v>
                </c:pt>
                <c:pt idx="1042">
                  <c:v>42638.41605324074</c:v>
                </c:pt>
                <c:pt idx="1043">
                  <c:v>42638.41609953704</c:v>
                </c:pt>
                <c:pt idx="1044">
                  <c:v>42638.416145833333</c:v>
                </c:pt>
                <c:pt idx="1045">
                  <c:v>42638.416192129633</c:v>
                </c:pt>
                <c:pt idx="1046">
                  <c:v>42638.416238425925</c:v>
                </c:pt>
                <c:pt idx="1047">
                  <c:v>42638.416284722225</c:v>
                </c:pt>
                <c:pt idx="1048">
                  <c:v>42638.416331018518</c:v>
                </c:pt>
                <c:pt idx="1049">
                  <c:v>42638.416377314818</c:v>
                </c:pt>
                <c:pt idx="1050">
                  <c:v>42638.41642361111</c:v>
                </c:pt>
                <c:pt idx="1051">
                  <c:v>42638.41646990741</c:v>
                </c:pt>
                <c:pt idx="1052">
                  <c:v>42638.416516203702</c:v>
                </c:pt>
                <c:pt idx="1053">
                  <c:v>42638.416562500002</c:v>
                </c:pt>
                <c:pt idx="1054">
                  <c:v>42638.416608796295</c:v>
                </c:pt>
                <c:pt idx="1055">
                  <c:v>42638.416655092595</c:v>
                </c:pt>
                <c:pt idx="1056">
                  <c:v>42638.416701388887</c:v>
                </c:pt>
                <c:pt idx="1057">
                  <c:v>42638.416747685187</c:v>
                </c:pt>
                <c:pt idx="1058">
                  <c:v>42638.41679398148</c:v>
                </c:pt>
                <c:pt idx="1059">
                  <c:v>42638.41684027778</c:v>
                </c:pt>
                <c:pt idx="1060">
                  <c:v>42638.416886574072</c:v>
                </c:pt>
                <c:pt idx="1061">
                  <c:v>42638.416932870372</c:v>
                </c:pt>
                <c:pt idx="1062">
                  <c:v>42638.416979166665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1065">
                  <c:v>42638.417118055557</c:v>
                </c:pt>
                <c:pt idx="1066">
                  <c:v>42638.417164351849</c:v>
                </c:pt>
                <c:pt idx="1067">
                  <c:v>42638.417222222219</c:v>
                </c:pt>
                <c:pt idx="1068">
                  <c:v>42638.417268518519</c:v>
                </c:pt>
                <c:pt idx="1069">
                  <c:v>42638.417314814818</c:v>
                </c:pt>
                <c:pt idx="1070">
                  <c:v>42638.417361111111</c:v>
                </c:pt>
                <c:pt idx="1071">
                  <c:v>42638.417407407411</c:v>
                </c:pt>
                <c:pt idx="1072">
                  <c:v>42638.417453703703</c:v>
                </c:pt>
                <c:pt idx="1073">
                  <c:v>42638.417500000003</c:v>
                </c:pt>
                <c:pt idx="1074">
                  <c:v>42638.417546296296</c:v>
                </c:pt>
                <c:pt idx="1075">
                  <c:v>42638.417592592596</c:v>
                </c:pt>
                <c:pt idx="1076">
                  <c:v>42638.417638888888</c:v>
                </c:pt>
                <c:pt idx="1077">
                  <c:v>42638.417685185188</c:v>
                </c:pt>
                <c:pt idx="1078">
                  <c:v>42638.417731481481</c:v>
                </c:pt>
                <c:pt idx="1079">
                  <c:v>42638.41777777778</c:v>
                </c:pt>
                <c:pt idx="1080">
                  <c:v>42638.417824074073</c:v>
                </c:pt>
                <c:pt idx="1081">
                  <c:v>42638.417870370373</c:v>
                </c:pt>
                <c:pt idx="1082">
                  <c:v>42638.417916666665</c:v>
                </c:pt>
                <c:pt idx="1083">
                  <c:v>42638.417962962965</c:v>
                </c:pt>
                <c:pt idx="1084">
                  <c:v>42638.418009259258</c:v>
                </c:pt>
                <c:pt idx="1085">
                  <c:v>42638.418055555558</c:v>
                </c:pt>
                <c:pt idx="1086">
                  <c:v>42638.41810185185</c:v>
                </c:pt>
                <c:pt idx="1087">
                  <c:v>42638.41814814815</c:v>
                </c:pt>
                <c:pt idx="1088">
                  <c:v>42638.418194444443</c:v>
                </c:pt>
                <c:pt idx="1089">
                  <c:v>42638.418240740742</c:v>
                </c:pt>
                <c:pt idx="1090">
                  <c:v>42638.418287037035</c:v>
                </c:pt>
                <c:pt idx="1091">
                  <c:v>42638.418333333335</c:v>
                </c:pt>
                <c:pt idx="1092">
                  <c:v>42638.418379629627</c:v>
                </c:pt>
                <c:pt idx="1093">
                  <c:v>42638.418425925927</c:v>
                </c:pt>
                <c:pt idx="1094">
                  <c:v>42638.41847222222</c:v>
                </c:pt>
                <c:pt idx="1095">
                  <c:v>42638.41851851852</c:v>
                </c:pt>
                <c:pt idx="1096">
                  <c:v>42638.418564814812</c:v>
                </c:pt>
                <c:pt idx="1097">
                  <c:v>42638.418611111112</c:v>
                </c:pt>
                <c:pt idx="1098">
                  <c:v>42638.418657407405</c:v>
                </c:pt>
                <c:pt idx="1099">
                  <c:v>42638.418703703705</c:v>
                </c:pt>
                <c:pt idx="1100">
                  <c:v>42638.418749999997</c:v>
                </c:pt>
                <c:pt idx="1101">
                  <c:v>42638.418807870374</c:v>
                </c:pt>
                <c:pt idx="1102">
                  <c:v>42638.418854166666</c:v>
                </c:pt>
                <c:pt idx="1103">
                  <c:v>42638.418900462966</c:v>
                </c:pt>
                <c:pt idx="1104">
                  <c:v>42638.418946759259</c:v>
                </c:pt>
                <c:pt idx="1105">
                  <c:v>42638.418993055559</c:v>
                </c:pt>
                <c:pt idx="1106">
                  <c:v>42638.419039351851</c:v>
                </c:pt>
                <c:pt idx="1107">
                  <c:v>42638.419085648151</c:v>
                </c:pt>
                <c:pt idx="1108">
                  <c:v>42638.419131944444</c:v>
                </c:pt>
                <c:pt idx="1109">
                  <c:v>42638.419178240743</c:v>
                </c:pt>
                <c:pt idx="1110">
                  <c:v>42638.419224537036</c:v>
                </c:pt>
                <c:pt idx="1111">
                  <c:v>42638.419270833336</c:v>
                </c:pt>
                <c:pt idx="1112">
                  <c:v>42638.419317129628</c:v>
                </c:pt>
                <c:pt idx="1113">
                  <c:v>42638.419363425928</c:v>
                </c:pt>
                <c:pt idx="1114">
                  <c:v>42638.419409722221</c:v>
                </c:pt>
                <c:pt idx="1115">
                  <c:v>42638.419456018521</c:v>
                </c:pt>
                <c:pt idx="1116">
                  <c:v>42638.419502314813</c:v>
                </c:pt>
                <c:pt idx="1117">
                  <c:v>42638.419548611113</c:v>
                </c:pt>
                <c:pt idx="1118">
                  <c:v>42638.419594907406</c:v>
                </c:pt>
                <c:pt idx="1119">
                  <c:v>42638.419641203705</c:v>
                </c:pt>
                <c:pt idx="1120">
                  <c:v>42638.419687499998</c:v>
                </c:pt>
                <c:pt idx="1121">
                  <c:v>42638.419733796298</c:v>
                </c:pt>
                <c:pt idx="1122">
                  <c:v>42638.41978009259</c:v>
                </c:pt>
                <c:pt idx="1123">
                  <c:v>42638.41983796296</c:v>
                </c:pt>
                <c:pt idx="1124">
                  <c:v>42638.41988425926</c:v>
                </c:pt>
                <c:pt idx="1125">
                  <c:v>42638.419930555552</c:v>
                </c:pt>
                <c:pt idx="1126">
                  <c:v>42638.419976851852</c:v>
                </c:pt>
                <c:pt idx="1127">
                  <c:v>42638.420023148145</c:v>
                </c:pt>
                <c:pt idx="1128">
                  <c:v>42638.420069444444</c:v>
                </c:pt>
                <c:pt idx="1129">
                  <c:v>42638.420115740744</c:v>
                </c:pt>
                <c:pt idx="1130">
                  <c:v>42638.420162037037</c:v>
                </c:pt>
                <c:pt idx="1131">
                  <c:v>42638.420208333337</c:v>
                </c:pt>
                <c:pt idx="1132">
                  <c:v>42638.420254629629</c:v>
                </c:pt>
                <c:pt idx="1133">
                  <c:v>42638.420300925929</c:v>
                </c:pt>
                <c:pt idx="1134">
                  <c:v>42638.420347222222</c:v>
                </c:pt>
                <c:pt idx="1135">
                  <c:v>42638.420393518521</c:v>
                </c:pt>
                <c:pt idx="1136">
                  <c:v>42638.420439814814</c:v>
                </c:pt>
                <c:pt idx="1137">
                  <c:v>42638.420486111114</c:v>
                </c:pt>
                <c:pt idx="1138">
                  <c:v>42638.420532407406</c:v>
                </c:pt>
                <c:pt idx="1139">
                  <c:v>42638.420578703706</c:v>
                </c:pt>
                <c:pt idx="1140">
                  <c:v>42638.420624999999</c:v>
                </c:pt>
                <c:pt idx="1141">
                  <c:v>42638.420671296299</c:v>
                </c:pt>
                <c:pt idx="1142">
                  <c:v>42638.420717592591</c:v>
                </c:pt>
                <c:pt idx="1143">
                  <c:v>42638.420763888891</c:v>
                </c:pt>
                <c:pt idx="1144">
                  <c:v>42638.420810185184</c:v>
                </c:pt>
                <c:pt idx="1145">
                  <c:v>42638.420856481483</c:v>
                </c:pt>
                <c:pt idx="1146">
                  <c:v>42638.420902777776</c:v>
                </c:pt>
                <c:pt idx="1147">
                  <c:v>42638.420949074076</c:v>
                </c:pt>
                <c:pt idx="1148">
                  <c:v>42638.420995370368</c:v>
                </c:pt>
                <c:pt idx="1149">
                  <c:v>42638.421041666668</c:v>
                </c:pt>
                <c:pt idx="1150">
                  <c:v>42638.421087962961</c:v>
                </c:pt>
                <c:pt idx="1151">
                  <c:v>42638.421134259261</c:v>
                </c:pt>
                <c:pt idx="1152">
                  <c:v>42638.421180555553</c:v>
                </c:pt>
                <c:pt idx="1153">
                  <c:v>42638.421226851853</c:v>
                </c:pt>
                <c:pt idx="1154">
                  <c:v>42638.421273148146</c:v>
                </c:pt>
                <c:pt idx="1155">
                  <c:v>42638.421319444446</c:v>
                </c:pt>
                <c:pt idx="1156">
                  <c:v>42638.421458333331</c:v>
                </c:pt>
                <c:pt idx="1157">
                  <c:v>42638.421516203707</c:v>
                </c:pt>
                <c:pt idx="1158">
                  <c:v>42638.4215625</c:v>
                </c:pt>
                <c:pt idx="1159">
                  <c:v>42638.4216087963</c:v>
                </c:pt>
                <c:pt idx="1160">
                  <c:v>42638.421655092592</c:v>
                </c:pt>
                <c:pt idx="1161">
                  <c:v>42638.421701388892</c:v>
                </c:pt>
                <c:pt idx="1162">
                  <c:v>42638.421747685185</c:v>
                </c:pt>
                <c:pt idx="1163">
                  <c:v>42638.421793981484</c:v>
                </c:pt>
                <c:pt idx="1164">
                  <c:v>42638.421886574077</c:v>
                </c:pt>
                <c:pt idx="1165">
                  <c:v>42638.421932870369</c:v>
                </c:pt>
                <c:pt idx="1166">
                  <c:v>42638.421979166669</c:v>
                </c:pt>
                <c:pt idx="1167">
                  <c:v>42638.422025462962</c:v>
                </c:pt>
                <c:pt idx="1168">
                  <c:v>42638.422071759262</c:v>
                </c:pt>
                <c:pt idx="1169">
                  <c:v>42638.422118055554</c:v>
                </c:pt>
                <c:pt idx="1170">
                  <c:v>42638.422164351854</c:v>
                </c:pt>
                <c:pt idx="1171">
                  <c:v>42638.422210648147</c:v>
                </c:pt>
                <c:pt idx="1172">
                  <c:v>42638.422256944446</c:v>
                </c:pt>
                <c:pt idx="1173">
                  <c:v>42638.422303240739</c:v>
                </c:pt>
                <c:pt idx="1174">
                  <c:v>42638.422349537039</c:v>
                </c:pt>
                <c:pt idx="1175">
                  <c:v>42638.422395833331</c:v>
                </c:pt>
                <c:pt idx="1176">
                  <c:v>42638.422442129631</c:v>
                </c:pt>
                <c:pt idx="1177">
                  <c:v>42638.422488425924</c:v>
                </c:pt>
                <c:pt idx="1178">
                  <c:v>42638.422534722224</c:v>
                </c:pt>
                <c:pt idx="1179">
                  <c:v>42638.422581018516</c:v>
                </c:pt>
                <c:pt idx="1180">
                  <c:v>42638.422627314816</c:v>
                </c:pt>
                <c:pt idx="1181">
                  <c:v>42638.422673611109</c:v>
                </c:pt>
                <c:pt idx="1182">
                  <c:v>42638.422719907408</c:v>
                </c:pt>
                <c:pt idx="1183">
                  <c:v>42638.422766203701</c:v>
                </c:pt>
                <c:pt idx="1184">
                  <c:v>42638.422812500001</c:v>
                </c:pt>
                <c:pt idx="1185">
                  <c:v>42638.422858796293</c:v>
                </c:pt>
                <c:pt idx="1186">
                  <c:v>42638.422905092593</c:v>
                </c:pt>
                <c:pt idx="1187">
                  <c:v>42638.422951388886</c:v>
                </c:pt>
                <c:pt idx="1188">
                  <c:v>42638.423009259262</c:v>
                </c:pt>
                <c:pt idx="1189">
                  <c:v>42638.423055555555</c:v>
                </c:pt>
                <c:pt idx="1190">
                  <c:v>42638.423101851855</c:v>
                </c:pt>
                <c:pt idx="1191">
                  <c:v>42638.423148148147</c:v>
                </c:pt>
                <c:pt idx="1192">
                  <c:v>42638.423194444447</c:v>
                </c:pt>
                <c:pt idx="1193">
                  <c:v>42638.42324074074</c:v>
                </c:pt>
                <c:pt idx="1194">
                  <c:v>42638.42328703704</c:v>
                </c:pt>
                <c:pt idx="1195">
                  <c:v>42638.423333333332</c:v>
                </c:pt>
                <c:pt idx="1196">
                  <c:v>42638.423379629632</c:v>
                </c:pt>
                <c:pt idx="1197">
                  <c:v>42638.423425925925</c:v>
                </c:pt>
                <c:pt idx="1198">
                  <c:v>42638.423472222225</c:v>
                </c:pt>
                <c:pt idx="1199">
                  <c:v>42638.423518518517</c:v>
                </c:pt>
                <c:pt idx="1200">
                  <c:v>42638.423564814817</c:v>
                </c:pt>
                <c:pt idx="1201">
                  <c:v>42638.423611111109</c:v>
                </c:pt>
                <c:pt idx="1202">
                  <c:v>42638.423657407409</c:v>
                </c:pt>
                <c:pt idx="1203">
                  <c:v>42638.423703703702</c:v>
                </c:pt>
                <c:pt idx="1204">
                  <c:v>42638.423750000002</c:v>
                </c:pt>
                <c:pt idx="1205">
                  <c:v>42638.423796296294</c:v>
                </c:pt>
                <c:pt idx="1206">
                  <c:v>42638.423842592594</c:v>
                </c:pt>
                <c:pt idx="1207">
                  <c:v>42638.423888888887</c:v>
                </c:pt>
                <c:pt idx="1208">
                  <c:v>42638.423935185187</c:v>
                </c:pt>
                <c:pt idx="1209">
                  <c:v>42638.423981481479</c:v>
                </c:pt>
                <c:pt idx="1210">
                  <c:v>42638.424027777779</c:v>
                </c:pt>
                <c:pt idx="1211">
                  <c:v>42638.424074074072</c:v>
                </c:pt>
                <c:pt idx="1212">
                  <c:v>42638.424120370371</c:v>
                </c:pt>
                <c:pt idx="1213">
                  <c:v>42638.424166666664</c:v>
                </c:pt>
                <c:pt idx="1214">
                  <c:v>42638.424212962964</c:v>
                </c:pt>
                <c:pt idx="1215">
                  <c:v>42638.424259259256</c:v>
                </c:pt>
                <c:pt idx="1216">
                  <c:v>42638.424305555556</c:v>
                </c:pt>
                <c:pt idx="1217">
                  <c:v>42638.424351851849</c:v>
                </c:pt>
                <c:pt idx="1218">
                  <c:v>42638.424398148149</c:v>
                </c:pt>
                <c:pt idx="1219">
                  <c:v>42638.424444444441</c:v>
                </c:pt>
                <c:pt idx="1220">
                  <c:v>42638.424490740741</c:v>
                </c:pt>
                <c:pt idx="1221">
                  <c:v>42638.424537037034</c:v>
                </c:pt>
                <c:pt idx="1222">
                  <c:v>42638.424583333333</c:v>
                </c:pt>
                <c:pt idx="1223">
                  <c:v>42638.424629629626</c:v>
                </c:pt>
                <c:pt idx="1224">
                  <c:v>42638.424675925926</c:v>
                </c:pt>
                <c:pt idx="1225">
                  <c:v>42638.424733796295</c:v>
                </c:pt>
                <c:pt idx="1226">
                  <c:v>42638.424780092595</c:v>
                </c:pt>
                <c:pt idx="1227">
                  <c:v>42638.424826388888</c:v>
                </c:pt>
                <c:pt idx="1228">
                  <c:v>42638.424872685187</c:v>
                </c:pt>
                <c:pt idx="1229">
                  <c:v>42638.42491898148</c:v>
                </c:pt>
                <c:pt idx="1230">
                  <c:v>42638.42496527778</c:v>
                </c:pt>
                <c:pt idx="1231">
                  <c:v>42638.425057870372</c:v>
                </c:pt>
                <c:pt idx="1232">
                  <c:v>42638.425104166665</c:v>
                </c:pt>
                <c:pt idx="1233">
                  <c:v>42638.425150462965</c:v>
                </c:pt>
                <c:pt idx="1234">
                  <c:v>42638.425196759257</c:v>
                </c:pt>
                <c:pt idx="1235">
                  <c:v>42638.425243055557</c:v>
                </c:pt>
                <c:pt idx="1236">
                  <c:v>42638.42528935185</c:v>
                </c:pt>
                <c:pt idx="1237">
                  <c:v>42638.425335648149</c:v>
                </c:pt>
                <c:pt idx="1238">
                  <c:v>42638.425381944442</c:v>
                </c:pt>
                <c:pt idx="1239">
                  <c:v>42638.425428240742</c:v>
                </c:pt>
                <c:pt idx="1240">
                  <c:v>42638.425474537034</c:v>
                </c:pt>
                <c:pt idx="1241">
                  <c:v>42638.425520833334</c:v>
                </c:pt>
                <c:pt idx="1242">
                  <c:v>42638.425567129627</c:v>
                </c:pt>
                <c:pt idx="1243">
                  <c:v>42638.425613425927</c:v>
                </c:pt>
                <c:pt idx="1244">
                  <c:v>42638.425659722219</c:v>
                </c:pt>
                <c:pt idx="1245">
                  <c:v>42638.425706018519</c:v>
                </c:pt>
                <c:pt idx="1246">
                  <c:v>42638.425752314812</c:v>
                </c:pt>
                <c:pt idx="1247">
                  <c:v>42638.425798611112</c:v>
                </c:pt>
                <c:pt idx="1248">
                  <c:v>42638.425844907404</c:v>
                </c:pt>
                <c:pt idx="1249">
                  <c:v>42638.425891203704</c:v>
                </c:pt>
                <c:pt idx="1250">
                  <c:v>42638.425937499997</c:v>
                </c:pt>
                <c:pt idx="1251">
                  <c:v>42638.425983796296</c:v>
                </c:pt>
                <c:pt idx="1252">
                  <c:v>42638.426030092596</c:v>
                </c:pt>
                <c:pt idx="1253">
                  <c:v>42638.426076388889</c:v>
                </c:pt>
                <c:pt idx="1254">
                  <c:v>42638.426122685189</c:v>
                </c:pt>
                <c:pt idx="1255">
                  <c:v>42638.426168981481</c:v>
                </c:pt>
                <c:pt idx="1256">
                  <c:v>42638.426215277781</c:v>
                </c:pt>
                <c:pt idx="1257">
                  <c:v>42638.426261574074</c:v>
                </c:pt>
                <c:pt idx="1258">
                  <c:v>42638.426307870373</c:v>
                </c:pt>
                <c:pt idx="1259">
                  <c:v>42638.426354166666</c:v>
                </c:pt>
                <c:pt idx="1260">
                  <c:v>42638.426400462966</c:v>
                </c:pt>
                <c:pt idx="1261">
                  <c:v>42638.426446759258</c:v>
                </c:pt>
                <c:pt idx="1262">
                  <c:v>42638.426504629628</c:v>
                </c:pt>
                <c:pt idx="1263">
                  <c:v>42638.426550925928</c:v>
                </c:pt>
                <c:pt idx="1264">
                  <c:v>42638.42659722222</c:v>
                </c:pt>
                <c:pt idx="1265">
                  <c:v>42638.42664351852</c:v>
                </c:pt>
                <c:pt idx="1266">
                  <c:v>42638.426689814813</c:v>
                </c:pt>
                <c:pt idx="1267">
                  <c:v>42638.426736111112</c:v>
                </c:pt>
                <c:pt idx="1268">
                  <c:v>42638.426782407405</c:v>
                </c:pt>
                <c:pt idx="1269">
                  <c:v>42638.426828703705</c:v>
                </c:pt>
                <c:pt idx="1270">
                  <c:v>42638.426874999997</c:v>
                </c:pt>
                <c:pt idx="1271">
                  <c:v>42638.426921296297</c:v>
                </c:pt>
                <c:pt idx="1272">
                  <c:v>42638.42696759259</c:v>
                </c:pt>
                <c:pt idx="1273">
                  <c:v>42638.42701388889</c:v>
                </c:pt>
                <c:pt idx="1274">
                  <c:v>42638.427060185182</c:v>
                </c:pt>
                <c:pt idx="1275">
                  <c:v>42638.427106481482</c:v>
                </c:pt>
                <c:pt idx="1276">
                  <c:v>42638.427152777775</c:v>
                </c:pt>
                <c:pt idx="1277">
                  <c:v>42638.427199074074</c:v>
                </c:pt>
                <c:pt idx="1278">
                  <c:v>42638.427245370367</c:v>
                </c:pt>
                <c:pt idx="1279">
                  <c:v>42638.427291666667</c:v>
                </c:pt>
                <c:pt idx="1280">
                  <c:v>42638.427337962959</c:v>
                </c:pt>
                <c:pt idx="1281">
                  <c:v>42638.427384259259</c:v>
                </c:pt>
                <c:pt idx="1282">
                  <c:v>42638.427430555559</c:v>
                </c:pt>
                <c:pt idx="1283">
                  <c:v>42638.427476851852</c:v>
                </c:pt>
                <c:pt idx="1284">
                  <c:v>42638.427523148152</c:v>
                </c:pt>
                <c:pt idx="1285">
                  <c:v>42638.427569444444</c:v>
                </c:pt>
                <c:pt idx="1286">
                  <c:v>42638.427615740744</c:v>
                </c:pt>
                <c:pt idx="1287">
                  <c:v>42638.427662037036</c:v>
                </c:pt>
                <c:pt idx="1288">
                  <c:v>42638.427708333336</c:v>
                </c:pt>
                <c:pt idx="1289">
                  <c:v>42638.427754629629</c:v>
                </c:pt>
                <c:pt idx="1290">
                  <c:v>42638.427800925929</c:v>
                </c:pt>
                <c:pt idx="1291">
                  <c:v>42638.427847222221</c:v>
                </c:pt>
                <c:pt idx="1292">
                  <c:v>42638.427893518521</c:v>
                </c:pt>
                <c:pt idx="1293">
                  <c:v>42638.427939814814</c:v>
                </c:pt>
                <c:pt idx="1294">
                  <c:v>42638.427986111114</c:v>
                </c:pt>
                <c:pt idx="1295">
                  <c:v>42638.428043981483</c:v>
                </c:pt>
                <c:pt idx="1296">
                  <c:v>42638.428090277775</c:v>
                </c:pt>
                <c:pt idx="1297">
                  <c:v>42638.428136574075</c:v>
                </c:pt>
                <c:pt idx="1298">
                  <c:v>42638.428182870368</c:v>
                </c:pt>
                <c:pt idx="1299">
                  <c:v>42638.428229166668</c:v>
                </c:pt>
                <c:pt idx="1300">
                  <c:v>42638.42827546296</c:v>
                </c:pt>
                <c:pt idx="1301">
                  <c:v>42638.42832175926</c:v>
                </c:pt>
                <c:pt idx="1302">
                  <c:v>42638.428368055553</c:v>
                </c:pt>
                <c:pt idx="1303">
                  <c:v>42638.428414351853</c:v>
                </c:pt>
                <c:pt idx="1304">
                  <c:v>42638.428460648145</c:v>
                </c:pt>
                <c:pt idx="1305">
                  <c:v>42638.428506944445</c:v>
                </c:pt>
                <c:pt idx="1306">
                  <c:v>42638.428553240738</c:v>
                </c:pt>
                <c:pt idx="1307">
                  <c:v>42638.428599537037</c:v>
                </c:pt>
                <c:pt idx="1308">
                  <c:v>42638.42864583333</c:v>
                </c:pt>
                <c:pt idx="1309">
                  <c:v>42638.42869212963</c:v>
                </c:pt>
                <c:pt idx="1310">
                  <c:v>42638.428738425922</c:v>
                </c:pt>
                <c:pt idx="1311">
                  <c:v>42638.428784722222</c:v>
                </c:pt>
                <c:pt idx="1312">
                  <c:v>42638.428831018522</c:v>
                </c:pt>
                <c:pt idx="1313">
                  <c:v>42638.428877314815</c:v>
                </c:pt>
                <c:pt idx="1314">
                  <c:v>42638.428923611114</c:v>
                </c:pt>
                <c:pt idx="1315">
                  <c:v>42638.428969907407</c:v>
                </c:pt>
                <c:pt idx="1316">
                  <c:v>42638.429016203707</c:v>
                </c:pt>
                <c:pt idx="1317">
                  <c:v>42638.429062499999</c:v>
                </c:pt>
                <c:pt idx="1318">
                  <c:v>42638.429108796299</c:v>
                </c:pt>
                <c:pt idx="1319">
                  <c:v>42638.429155092592</c:v>
                </c:pt>
                <c:pt idx="1320">
                  <c:v>42638.429201388892</c:v>
                </c:pt>
                <c:pt idx="1321">
                  <c:v>42638.429247685184</c:v>
                </c:pt>
                <c:pt idx="1322">
                  <c:v>42638.429293981484</c:v>
                </c:pt>
                <c:pt idx="1323">
                  <c:v>42638.429340277777</c:v>
                </c:pt>
                <c:pt idx="1324">
                  <c:v>42638.429386574076</c:v>
                </c:pt>
                <c:pt idx="1325">
                  <c:v>42638.429432870369</c:v>
                </c:pt>
                <c:pt idx="1326">
                  <c:v>42638.429479166669</c:v>
                </c:pt>
                <c:pt idx="1327">
                  <c:v>42638.429525462961</c:v>
                </c:pt>
                <c:pt idx="1328">
                  <c:v>42638.429571759261</c:v>
                </c:pt>
                <c:pt idx="1329">
                  <c:v>42638.429618055554</c:v>
                </c:pt>
                <c:pt idx="1330">
                  <c:v>42638.429664351854</c:v>
                </c:pt>
                <c:pt idx="1331">
                  <c:v>42638.429710648146</c:v>
                </c:pt>
                <c:pt idx="1332">
                  <c:v>42638.429756944446</c:v>
                </c:pt>
                <c:pt idx="1333">
                  <c:v>42638.429803240739</c:v>
                </c:pt>
                <c:pt idx="1334">
                  <c:v>42638.429849537039</c:v>
                </c:pt>
                <c:pt idx="1335">
                  <c:v>42638.429895833331</c:v>
                </c:pt>
                <c:pt idx="1336">
                  <c:v>42638.4299537037</c:v>
                </c:pt>
                <c:pt idx="1337">
                  <c:v>42638.43</c:v>
                </c:pt>
                <c:pt idx="1338">
                  <c:v>42638.430046296293</c:v>
                </c:pt>
                <c:pt idx="1339">
                  <c:v>42638.430092592593</c:v>
                </c:pt>
                <c:pt idx="1340">
                  <c:v>42638.430138888885</c:v>
                </c:pt>
                <c:pt idx="1341">
                  <c:v>42638.430185185185</c:v>
                </c:pt>
                <c:pt idx="1342">
                  <c:v>42638.430231481485</c:v>
                </c:pt>
                <c:pt idx="1343">
                  <c:v>42638.430277777778</c:v>
                </c:pt>
                <c:pt idx="1344">
                  <c:v>42638.430324074077</c:v>
                </c:pt>
                <c:pt idx="1345">
                  <c:v>42638.43037037037</c:v>
                </c:pt>
                <c:pt idx="1346">
                  <c:v>42638.43041666667</c:v>
                </c:pt>
                <c:pt idx="1347">
                  <c:v>42638.430462962962</c:v>
                </c:pt>
                <c:pt idx="1348">
                  <c:v>42638.430509259262</c:v>
                </c:pt>
                <c:pt idx="1349">
                  <c:v>42638.430555555555</c:v>
                </c:pt>
                <c:pt idx="1350">
                  <c:v>42638.430601851855</c:v>
                </c:pt>
                <c:pt idx="1351">
                  <c:v>42638.430648148147</c:v>
                </c:pt>
                <c:pt idx="1352">
                  <c:v>42638.430694444447</c:v>
                </c:pt>
                <c:pt idx="1353">
                  <c:v>42638.43074074074</c:v>
                </c:pt>
                <c:pt idx="1354">
                  <c:v>42638.430787037039</c:v>
                </c:pt>
                <c:pt idx="1355">
                  <c:v>42638.430833333332</c:v>
                </c:pt>
                <c:pt idx="1356">
                  <c:v>42638.430879629632</c:v>
                </c:pt>
                <c:pt idx="1357">
                  <c:v>42638.430925925924</c:v>
                </c:pt>
                <c:pt idx="1358">
                  <c:v>42638.430972222224</c:v>
                </c:pt>
                <c:pt idx="1359">
                  <c:v>42638.431018518517</c:v>
                </c:pt>
                <c:pt idx="1360">
                  <c:v>42638.431064814817</c:v>
                </c:pt>
                <c:pt idx="1361">
                  <c:v>42638.431111111109</c:v>
                </c:pt>
                <c:pt idx="1362">
                  <c:v>42638.431157407409</c:v>
                </c:pt>
                <c:pt idx="1363">
                  <c:v>42638.431203703702</c:v>
                </c:pt>
                <c:pt idx="1364">
                  <c:v>42638.431250000001</c:v>
                </c:pt>
                <c:pt idx="1365">
                  <c:v>42638.431296296294</c:v>
                </c:pt>
                <c:pt idx="1366">
                  <c:v>42638.431342592594</c:v>
                </c:pt>
                <c:pt idx="1367">
                  <c:v>42638.431388888886</c:v>
                </c:pt>
                <c:pt idx="1368">
                  <c:v>42638.431435185186</c:v>
                </c:pt>
                <c:pt idx="1369">
                  <c:v>42638.431481481479</c:v>
                </c:pt>
                <c:pt idx="1370">
                  <c:v>42638.431527777779</c:v>
                </c:pt>
                <c:pt idx="1371">
                  <c:v>42638.431585648148</c:v>
                </c:pt>
                <c:pt idx="1372">
                  <c:v>42638.431631944448</c:v>
                </c:pt>
                <c:pt idx="1373">
                  <c:v>42638.43167824074</c:v>
                </c:pt>
                <c:pt idx="1374">
                  <c:v>42638.43172453704</c:v>
                </c:pt>
                <c:pt idx="1375">
                  <c:v>42638.431770833333</c:v>
                </c:pt>
                <c:pt idx="1376">
                  <c:v>42638.431817129633</c:v>
                </c:pt>
                <c:pt idx="1377">
                  <c:v>42638.431863425925</c:v>
                </c:pt>
                <c:pt idx="1378">
                  <c:v>42638.431909722225</c:v>
                </c:pt>
                <c:pt idx="1379">
                  <c:v>42638.431956018518</c:v>
                </c:pt>
                <c:pt idx="1380">
                  <c:v>42638.432002314818</c:v>
                </c:pt>
                <c:pt idx="1381">
                  <c:v>42638.43204861111</c:v>
                </c:pt>
                <c:pt idx="1382">
                  <c:v>42638.43209490741</c:v>
                </c:pt>
                <c:pt idx="1383">
                  <c:v>42638.432141203702</c:v>
                </c:pt>
                <c:pt idx="1384">
                  <c:v>42638.432187500002</c:v>
                </c:pt>
                <c:pt idx="1385">
                  <c:v>42638.432233796295</c:v>
                </c:pt>
                <c:pt idx="1386">
                  <c:v>42638.432280092595</c:v>
                </c:pt>
                <c:pt idx="1387">
                  <c:v>42638.432326388887</c:v>
                </c:pt>
                <c:pt idx="1388">
                  <c:v>42638.432372685187</c:v>
                </c:pt>
                <c:pt idx="1389">
                  <c:v>42638.43241898148</c:v>
                </c:pt>
                <c:pt idx="1390">
                  <c:v>42638.43246527778</c:v>
                </c:pt>
                <c:pt idx="1391">
                  <c:v>42638.432511574072</c:v>
                </c:pt>
                <c:pt idx="1392">
                  <c:v>42638.432557870372</c:v>
                </c:pt>
                <c:pt idx="1393">
                  <c:v>42638.432604166665</c:v>
                </c:pt>
                <c:pt idx="1394">
                  <c:v>42638.432650462964</c:v>
                </c:pt>
                <c:pt idx="1395">
                  <c:v>42638.432696759257</c:v>
                </c:pt>
                <c:pt idx="1396">
                  <c:v>42638.432743055557</c:v>
                </c:pt>
                <c:pt idx="1397">
                  <c:v>42638.432789351849</c:v>
                </c:pt>
                <c:pt idx="1398">
                  <c:v>42638.432835648149</c:v>
                </c:pt>
                <c:pt idx="1399">
                  <c:v>42638.432881944442</c:v>
                </c:pt>
                <c:pt idx="1400">
                  <c:v>42638.432928240742</c:v>
                </c:pt>
                <c:pt idx="1401">
                  <c:v>42638.432974537034</c:v>
                </c:pt>
                <c:pt idx="1402">
                  <c:v>42638.433020833334</c:v>
                </c:pt>
                <c:pt idx="1403">
                  <c:v>42638.433067129627</c:v>
                </c:pt>
                <c:pt idx="1404">
                  <c:v>42638.433113425926</c:v>
                </c:pt>
                <c:pt idx="1405">
                  <c:v>42638.433159722219</c:v>
                </c:pt>
                <c:pt idx="1406">
                  <c:v>42638.433206018519</c:v>
                </c:pt>
                <c:pt idx="1407">
                  <c:v>42638.433252314811</c:v>
                </c:pt>
                <c:pt idx="1408">
                  <c:v>42638.433298611111</c:v>
                </c:pt>
                <c:pt idx="1409">
                  <c:v>42638.433344907404</c:v>
                </c:pt>
                <c:pt idx="1410">
                  <c:v>42638.433391203704</c:v>
                </c:pt>
                <c:pt idx="1411">
                  <c:v>42638.433437500003</c:v>
                </c:pt>
                <c:pt idx="1412">
                  <c:v>42638.433483796296</c:v>
                </c:pt>
                <c:pt idx="1413">
                  <c:v>42638.433541666665</c:v>
                </c:pt>
                <c:pt idx="1414">
                  <c:v>42638.433587962965</c:v>
                </c:pt>
                <c:pt idx="1415">
                  <c:v>42638.433634259258</c:v>
                </c:pt>
                <c:pt idx="1416">
                  <c:v>42638.433680555558</c:v>
                </c:pt>
                <c:pt idx="1417">
                  <c:v>42638.43372685185</c:v>
                </c:pt>
                <c:pt idx="1418">
                  <c:v>42638.43377314815</c:v>
                </c:pt>
                <c:pt idx="1419">
                  <c:v>42638.433819444443</c:v>
                </c:pt>
                <c:pt idx="1420">
                  <c:v>42638.433865740742</c:v>
                </c:pt>
                <c:pt idx="1421">
                  <c:v>42638.433912037035</c:v>
                </c:pt>
                <c:pt idx="1422">
                  <c:v>42638.433958333335</c:v>
                </c:pt>
                <c:pt idx="1423">
                  <c:v>42638.434004629627</c:v>
                </c:pt>
                <c:pt idx="1424">
                  <c:v>42638.434050925927</c:v>
                </c:pt>
                <c:pt idx="1425">
                  <c:v>42638.43409722222</c:v>
                </c:pt>
                <c:pt idx="1426">
                  <c:v>42638.43414351852</c:v>
                </c:pt>
                <c:pt idx="1427">
                  <c:v>42638.434189814812</c:v>
                </c:pt>
                <c:pt idx="1428">
                  <c:v>42638.434236111112</c:v>
                </c:pt>
                <c:pt idx="1429">
                  <c:v>42638.434282407405</c:v>
                </c:pt>
                <c:pt idx="1430">
                  <c:v>42638.434328703705</c:v>
                </c:pt>
                <c:pt idx="1431">
                  <c:v>42638.434374999997</c:v>
                </c:pt>
                <c:pt idx="1432">
                  <c:v>42638.434421296297</c:v>
                </c:pt>
                <c:pt idx="1433">
                  <c:v>42638.434467592589</c:v>
                </c:pt>
                <c:pt idx="1434">
                  <c:v>42638.434513888889</c:v>
                </c:pt>
                <c:pt idx="1435">
                  <c:v>42638.434560185182</c:v>
                </c:pt>
                <c:pt idx="1436">
                  <c:v>42638.434606481482</c:v>
                </c:pt>
                <c:pt idx="1437">
                  <c:v>42638.434664351851</c:v>
                </c:pt>
                <c:pt idx="1438">
                  <c:v>42638.434710648151</c:v>
                </c:pt>
                <c:pt idx="1439">
                  <c:v>42638.434756944444</c:v>
                </c:pt>
                <c:pt idx="1440">
                  <c:v>42638.434803240743</c:v>
                </c:pt>
                <c:pt idx="1441">
                  <c:v>42638.434849537036</c:v>
                </c:pt>
                <c:pt idx="1442">
                  <c:v>42638.434895833336</c:v>
                </c:pt>
                <c:pt idx="1443">
                  <c:v>42638.434942129628</c:v>
                </c:pt>
                <c:pt idx="1444">
                  <c:v>42638.434988425928</c:v>
                </c:pt>
                <c:pt idx="1445">
                  <c:v>42638.435034722221</c:v>
                </c:pt>
                <c:pt idx="1446">
                  <c:v>42638.435081018521</c:v>
                </c:pt>
                <c:pt idx="1447">
                  <c:v>42638.435127314813</c:v>
                </c:pt>
                <c:pt idx="1448">
                  <c:v>42638.435173611113</c:v>
                </c:pt>
                <c:pt idx="1449">
                  <c:v>42638.435219907406</c:v>
                </c:pt>
                <c:pt idx="1450">
                  <c:v>42638.435266203705</c:v>
                </c:pt>
                <c:pt idx="1451">
                  <c:v>42638.435312499998</c:v>
                </c:pt>
                <c:pt idx="1452">
                  <c:v>42638.435358796298</c:v>
                </c:pt>
                <c:pt idx="1453">
                  <c:v>42638.43540509259</c:v>
                </c:pt>
                <c:pt idx="1454">
                  <c:v>42638.43545138889</c:v>
                </c:pt>
                <c:pt idx="1455">
                  <c:v>42638.435497685183</c:v>
                </c:pt>
                <c:pt idx="1456">
                  <c:v>42638.435543981483</c:v>
                </c:pt>
                <c:pt idx="1457">
                  <c:v>42638.435590277775</c:v>
                </c:pt>
                <c:pt idx="1458">
                  <c:v>42638.435636574075</c:v>
                </c:pt>
                <c:pt idx="1459">
                  <c:v>42638.435682870368</c:v>
                </c:pt>
                <c:pt idx="1460">
                  <c:v>42638.435729166667</c:v>
                </c:pt>
                <c:pt idx="1461">
                  <c:v>42638.43577546296</c:v>
                </c:pt>
                <c:pt idx="1462">
                  <c:v>42638.43582175926</c:v>
                </c:pt>
                <c:pt idx="1463">
                  <c:v>42638.435868055552</c:v>
                </c:pt>
                <c:pt idx="1464">
                  <c:v>42638.435914351852</c:v>
                </c:pt>
                <c:pt idx="1465">
                  <c:v>42638.435960648145</c:v>
                </c:pt>
                <c:pt idx="1466">
                  <c:v>42638.436006944445</c:v>
                </c:pt>
                <c:pt idx="1467">
                  <c:v>42638.436053240737</c:v>
                </c:pt>
                <c:pt idx="1468">
                  <c:v>42638.436099537037</c:v>
                </c:pt>
                <c:pt idx="1469">
                  <c:v>42638.436145833337</c:v>
                </c:pt>
                <c:pt idx="1470">
                  <c:v>42638.436192129629</c:v>
                </c:pt>
                <c:pt idx="1471">
                  <c:v>42638.436238425929</c:v>
                </c:pt>
                <c:pt idx="1472">
                  <c:v>42638.436284722222</c:v>
                </c:pt>
                <c:pt idx="1473">
                  <c:v>42638.436331018522</c:v>
                </c:pt>
                <c:pt idx="1474">
                  <c:v>42638.436377314814</c:v>
                </c:pt>
                <c:pt idx="1475">
                  <c:v>42638.436423611114</c:v>
                </c:pt>
                <c:pt idx="1476">
                  <c:v>42638.436469907407</c:v>
                </c:pt>
                <c:pt idx="1477">
                  <c:v>42638.436527777776</c:v>
                </c:pt>
                <c:pt idx="1478">
                  <c:v>42638.436574074076</c:v>
                </c:pt>
                <c:pt idx="1479">
                  <c:v>42638.436620370368</c:v>
                </c:pt>
                <c:pt idx="1480">
                  <c:v>42638.436666666668</c:v>
                </c:pt>
                <c:pt idx="1481">
                  <c:v>42638.436712962961</c:v>
                </c:pt>
                <c:pt idx="1482">
                  <c:v>42638.436759259261</c:v>
                </c:pt>
                <c:pt idx="1483">
                  <c:v>42638.436805555553</c:v>
                </c:pt>
                <c:pt idx="1484">
                  <c:v>42638.436851851853</c:v>
                </c:pt>
                <c:pt idx="1485">
                  <c:v>42638.436898148146</c:v>
                </c:pt>
                <c:pt idx="1486">
                  <c:v>42638.436944444446</c:v>
                </c:pt>
                <c:pt idx="1487">
                  <c:v>42638.436990740738</c:v>
                </c:pt>
                <c:pt idx="1488">
                  <c:v>42638.437037037038</c:v>
                </c:pt>
                <c:pt idx="1489">
                  <c:v>42638.437083333331</c:v>
                </c:pt>
                <c:pt idx="1490">
                  <c:v>42638.43712962963</c:v>
                </c:pt>
                <c:pt idx="1491">
                  <c:v>42638.437175925923</c:v>
                </c:pt>
                <c:pt idx="1492">
                  <c:v>42638.437222222223</c:v>
                </c:pt>
                <c:pt idx="1493">
                  <c:v>42638.437268518515</c:v>
                </c:pt>
                <c:pt idx="1494">
                  <c:v>42638.437314814815</c:v>
                </c:pt>
                <c:pt idx="1495">
                  <c:v>42638.437361111108</c:v>
                </c:pt>
                <c:pt idx="1496">
                  <c:v>42638.437407407408</c:v>
                </c:pt>
                <c:pt idx="1497">
                  <c:v>42638.4374537037</c:v>
                </c:pt>
                <c:pt idx="1498">
                  <c:v>42638.4375</c:v>
                </c:pt>
                <c:pt idx="1499">
                  <c:v>42638.4375462963</c:v>
                </c:pt>
                <c:pt idx="1500">
                  <c:v>42638.437592592592</c:v>
                </c:pt>
                <c:pt idx="1501">
                  <c:v>42638.437638888892</c:v>
                </c:pt>
                <c:pt idx="1502">
                  <c:v>42638.437685185185</c:v>
                </c:pt>
                <c:pt idx="1503">
                  <c:v>42638.437731481485</c:v>
                </c:pt>
                <c:pt idx="1504">
                  <c:v>42638.437777777777</c:v>
                </c:pt>
                <c:pt idx="1505">
                  <c:v>42638.437824074077</c:v>
                </c:pt>
                <c:pt idx="1506">
                  <c:v>42638.43787037037</c:v>
                </c:pt>
                <c:pt idx="1507">
                  <c:v>42638.437916666669</c:v>
                </c:pt>
                <c:pt idx="1508">
                  <c:v>42638.437962962962</c:v>
                </c:pt>
                <c:pt idx="1509">
                  <c:v>42638.438009259262</c:v>
                </c:pt>
                <c:pt idx="1510">
                  <c:v>42638.438055555554</c:v>
                </c:pt>
                <c:pt idx="1511">
                  <c:v>42638.438101851854</c:v>
                </c:pt>
                <c:pt idx="1512">
                  <c:v>42638.438148148147</c:v>
                </c:pt>
                <c:pt idx="1513">
                  <c:v>42638.438194444447</c:v>
                </c:pt>
                <c:pt idx="1514">
                  <c:v>42638.438240740739</c:v>
                </c:pt>
                <c:pt idx="1515">
                  <c:v>42638.438287037039</c:v>
                </c:pt>
                <c:pt idx="1516">
                  <c:v>42638.438333333332</c:v>
                </c:pt>
                <c:pt idx="1517">
                  <c:v>42638.438391203701</c:v>
                </c:pt>
                <c:pt idx="1518">
                  <c:v>42638.438437500001</c:v>
                </c:pt>
                <c:pt idx="1519">
                  <c:v>42638.438483796293</c:v>
                </c:pt>
                <c:pt idx="1520">
                  <c:v>42638.438530092593</c:v>
                </c:pt>
                <c:pt idx="1521">
                  <c:v>42638.438576388886</c:v>
                </c:pt>
                <c:pt idx="1522">
                  <c:v>42638.438622685186</c:v>
                </c:pt>
                <c:pt idx="1523">
                  <c:v>42638.438668981478</c:v>
                </c:pt>
                <c:pt idx="1524">
                  <c:v>42638.438715277778</c:v>
                </c:pt>
                <c:pt idx="1525">
                  <c:v>42638.438761574071</c:v>
                </c:pt>
                <c:pt idx="1526">
                  <c:v>42638.438807870371</c:v>
                </c:pt>
                <c:pt idx="1527">
                  <c:v>42638.438854166663</c:v>
                </c:pt>
                <c:pt idx="1528">
                  <c:v>42638.438900462963</c:v>
                </c:pt>
                <c:pt idx="1529">
                  <c:v>42638.438946759263</c:v>
                </c:pt>
                <c:pt idx="1530">
                  <c:v>42638.438993055555</c:v>
                </c:pt>
                <c:pt idx="1531">
                  <c:v>42638.439039351855</c:v>
                </c:pt>
                <c:pt idx="1532">
                  <c:v>42638.439085648148</c:v>
                </c:pt>
                <c:pt idx="1533">
                  <c:v>42638.439131944448</c:v>
                </c:pt>
                <c:pt idx="1534">
                  <c:v>42638.43917824074</c:v>
                </c:pt>
                <c:pt idx="1535">
                  <c:v>42638.43922453704</c:v>
                </c:pt>
                <c:pt idx="1536">
                  <c:v>42638.439270833333</c:v>
                </c:pt>
                <c:pt idx="1537">
                  <c:v>42638.439317129632</c:v>
                </c:pt>
                <c:pt idx="1538">
                  <c:v>42638.439363425925</c:v>
                </c:pt>
                <c:pt idx="1539">
                  <c:v>42638.439409722225</c:v>
                </c:pt>
                <c:pt idx="1540">
                  <c:v>42638.439456018517</c:v>
                </c:pt>
                <c:pt idx="1541">
                  <c:v>42638.439502314817</c:v>
                </c:pt>
                <c:pt idx="1542">
                  <c:v>42638.43954861111</c:v>
                </c:pt>
                <c:pt idx="1543">
                  <c:v>42638.43959490741</c:v>
                </c:pt>
                <c:pt idx="1544">
                  <c:v>42638.439641203702</c:v>
                </c:pt>
                <c:pt idx="1545">
                  <c:v>42638.439687500002</c:v>
                </c:pt>
                <c:pt idx="1546">
                  <c:v>42638.439745370371</c:v>
                </c:pt>
                <c:pt idx="1547">
                  <c:v>42638.439791666664</c:v>
                </c:pt>
                <c:pt idx="1548">
                  <c:v>42638.439837962964</c:v>
                </c:pt>
                <c:pt idx="1549">
                  <c:v>42638.439884259256</c:v>
                </c:pt>
                <c:pt idx="1550">
                  <c:v>42638.439930555556</c:v>
                </c:pt>
                <c:pt idx="1551">
                  <c:v>42638.439976851849</c:v>
                </c:pt>
                <c:pt idx="1552">
                  <c:v>42638.440023148149</c:v>
                </c:pt>
                <c:pt idx="1553">
                  <c:v>42638.440069444441</c:v>
                </c:pt>
                <c:pt idx="1554">
                  <c:v>42638.440115740741</c:v>
                </c:pt>
                <c:pt idx="1555">
                  <c:v>42638.440162037034</c:v>
                </c:pt>
                <c:pt idx="1556">
                  <c:v>42638.440208333333</c:v>
                </c:pt>
                <c:pt idx="1557">
                  <c:v>42638.440254629626</c:v>
                </c:pt>
                <c:pt idx="1558">
                  <c:v>42638.440300925926</c:v>
                </c:pt>
                <c:pt idx="1559">
                  <c:v>42638.440347222226</c:v>
                </c:pt>
                <c:pt idx="1560">
                  <c:v>42638.440393518518</c:v>
                </c:pt>
                <c:pt idx="1561">
                  <c:v>42638.440439814818</c:v>
                </c:pt>
                <c:pt idx="1562">
                  <c:v>42638.440486111111</c:v>
                </c:pt>
                <c:pt idx="1563">
                  <c:v>42638.440532407411</c:v>
                </c:pt>
                <c:pt idx="1564">
                  <c:v>42638.440578703703</c:v>
                </c:pt>
                <c:pt idx="1565">
                  <c:v>42638.440625000003</c:v>
                </c:pt>
                <c:pt idx="1566">
                  <c:v>42638.440671296295</c:v>
                </c:pt>
                <c:pt idx="1567">
                  <c:v>42638.440717592595</c:v>
                </c:pt>
                <c:pt idx="1568">
                  <c:v>42638.440763888888</c:v>
                </c:pt>
                <c:pt idx="1569">
                  <c:v>42638.440810185188</c:v>
                </c:pt>
                <c:pt idx="1570">
                  <c:v>42638.44085648148</c:v>
                </c:pt>
                <c:pt idx="1571">
                  <c:v>42638.44090277778</c:v>
                </c:pt>
                <c:pt idx="1572">
                  <c:v>42638.440949074073</c:v>
                </c:pt>
                <c:pt idx="1573">
                  <c:v>42638.440995370373</c:v>
                </c:pt>
                <c:pt idx="1574">
                  <c:v>42638.441041666665</c:v>
                </c:pt>
                <c:pt idx="1575">
                  <c:v>42638.441087962965</c:v>
                </c:pt>
                <c:pt idx="1576">
                  <c:v>42638.441134259258</c:v>
                </c:pt>
                <c:pt idx="1577">
                  <c:v>42638.441180555557</c:v>
                </c:pt>
                <c:pt idx="1578">
                  <c:v>42638.44122685185</c:v>
                </c:pt>
                <c:pt idx="1579">
                  <c:v>42638.44127314815</c:v>
                </c:pt>
                <c:pt idx="1580">
                  <c:v>42638.441319444442</c:v>
                </c:pt>
                <c:pt idx="1581">
                  <c:v>42638.441365740742</c:v>
                </c:pt>
                <c:pt idx="1582">
                  <c:v>42638.441412037035</c:v>
                </c:pt>
                <c:pt idx="1583">
                  <c:v>42638.441458333335</c:v>
                </c:pt>
                <c:pt idx="1584">
                  <c:v>42638.441504629627</c:v>
                </c:pt>
                <c:pt idx="1585">
                  <c:v>42638.441562499997</c:v>
                </c:pt>
                <c:pt idx="1586">
                  <c:v>42638.441608796296</c:v>
                </c:pt>
                <c:pt idx="1587">
                  <c:v>42638.441655092596</c:v>
                </c:pt>
                <c:pt idx="1588">
                  <c:v>42638.441701388889</c:v>
                </c:pt>
                <c:pt idx="1589">
                  <c:v>42638.441747685189</c:v>
                </c:pt>
                <c:pt idx="1590">
                  <c:v>42638.441793981481</c:v>
                </c:pt>
                <c:pt idx="1591">
                  <c:v>42638.441840277781</c:v>
                </c:pt>
                <c:pt idx="1592">
                  <c:v>42638.441886574074</c:v>
                </c:pt>
                <c:pt idx="1593">
                  <c:v>42638.441932870373</c:v>
                </c:pt>
                <c:pt idx="1594">
                  <c:v>42638.441979166666</c:v>
                </c:pt>
                <c:pt idx="1595">
                  <c:v>42638.442025462966</c:v>
                </c:pt>
                <c:pt idx="1596">
                  <c:v>42638.442071759258</c:v>
                </c:pt>
                <c:pt idx="1597">
                  <c:v>42638.442118055558</c:v>
                </c:pt>
                <c:pt idx="1598">
                  <c:v>42638.442164351851</c:v>
                </c:pt>
                <c:pt idx="1599">
                  <c:v>42638.442210648151</c:v>
                </c:pt>
                <c:pt idx="1600">
                  <c:v>42638.442256944443</c:v>
                </c:pt>
                <c:pt idx="1601">
                  <c:v>42638.442303240743</c:v>
                </c:pt>
                <c:pt idx="1602">
                  <c:v>42638.442349537036</c:v>
                </c:pt>
                <c:pt idx="1603">
                  <c:v>42638.442395833335</c:v>
                </c:pt>
                <c:pt idx="1604">
                  <c:v>42638.442442129628</c:v>
                </c:pt>
                <c:pt idx="1605">
                  <c:v>42638.442488425928</c:v>
                </c:pt>
                <c:pt idx="1606">
                  <c:v>42638.44253472222</c:v>
                </c:pt>
                <c:pt idx="1607">
                  <c:v>42638.44258101852</c:v>
                </c:pt>
                <c:pt idx="1608">
                  <c:v>42638.442627314813</c:v>
                </c:pt>
                <c:pt idx="1609">
                  <c:v>42638.442673611113</c:v>
                </c:pt>
                <c:pt idx="1610">
                  <c:v>42638.442719907405</c:v>
                </c:pt>
                <c:pt idx="1611">
                  <c:v>42638.442766203705</c:v>
                </c:pt>
                <c:pt idx="1612">
                  <c:v>42638.442812499998</c:v>
                </c:pt>
                <c:pt idx="1613">
                  <c:v>42638.442858796298</c:v>
                </c:pt>
                <c:pt idx="1614">
                  <c:v>42638.44290509259</c:v>
                </c:pt>
                <c:pt idx="1615">
                  <c:v>42638.44295138889</c:v>
                </c:pt>
                <c:pt idx="1616">
                  <c:v>42638.442997685182</c:v>
                </c:pt>
                <c:pt idx="1617">
                  <c:v>42638.443043981482</c:v>
                </c:pt>
                <c:pt idx="1618">
                  <c:v>42638.443090277775</c:v>
                </c:pt>
                <c:pt idx="1619">
                  <c:v>42638.443148148152</c:v>
                </c:pt>
                <c:pt idx="1620">
                  <c:v>42638.443194444444</c:v>
                </c:pt>
                <c:pt idx="1621">
                  <c:v>42638.443240740744</c:v>
                </c:pt>
                <c:pt idx="1622">
                  <c:v>42638.443287037036</c:v>
                </c:pt>
                <c:pt idx="1623">
                  <c:v>42638.443379629629</c:v>
                </c:pt>
                <c:pt idx="1624">
                  <c:v>42638.443414351852</c:v>
                </c:pt>
                <c:pt idx="1625">
                  <c:v>42638.443460648145</c:v>
                </c:pt>
                <c:pt idx="1626">
                  <c:v>42638.443506944444</c:v>
                </c:pt>
                <c:pt idx="1627">
                  <c:v>42638.443553240744</c:v>
                </c:pt>
                <c:pt idx="1628">
                  <c:v>42638.443599537037</c:v>
                </c:pt>
                <c:pt idx="1629">
                  <c:v>42638.443645833337</c:v>
                </c:pt>
                <c:pt idx="1630">
                  <c:v>42638.443692129629</c:v>
                </c:pt>
                <c:pt idx="1631">
                  <c:v>42638.443738425929</c:v>
                </c:pt>
                <c:pt idx="1632">
                  <c:v>42638.443784722222</c:v>
                </c:pt>
                <c:pt idx="1633">
                  <c:v>42638.443831018521</c:v>
                </c:pt>
                <c:pt idx="1634">
                  <c:v>42638.443877314814</c:v>
                </c:pt>
                <c:pt idx="1635">
                  <c:v>42638.443923611114</c:v>
                </c:pt>
                <c:pt idx="1636">
                  <c:v>42638.444027777776</c:v>
                </c:pt>
                <c:pt idx="1637">
                  <c:v>42638.444074074076</c:v>
                </c:pt>
                <c:pt idx="1638">
                  <c:v>42638.444120370368</c:v>
                </c:pt>
                <c:pt idx="1639">
                  <c:v>42638.444166666668</c:v>
                </c:pt>
                <c:pt idx="1640">
                  <c:v>42638.444212962961</c:v>
                </c:pt>
                <c:pt idx="1641">
                  <c:v>42638.44425925926</c:v>
                </c:pt>
                <c:pt idx="1642">
                  <c:v>42638.444305555553</c:v>
                </c:pt>
                <c:pt idx="1643">
                  <c:v>42638.444351851853</c:v>
                </c:pt>
                <c:pt idx="1644">
                  <c:v>42638.444398148145</c:v>
                </c:pt>
                <c:pt idx="1645">
                  <c:v>42638.444444444445</c:v>
                </c:pt>
                <c:pt idx="1646">
                  <c:v>42638.444490740738</c:v>
                </c:pt>
                <c:pt idx="1647">
                  <c:v>42638.444537037038</c:v>
                </c:pt>
                <c:pt idx="1648">
                  <c:v>42638.44458333333</c:v>
                </c:pt>
                <c:pt idx="1649">
                  <c:v>42638.44462962963</c:v>
                </c:pt>
                <c:pt idx="1650">
                  <c:v>42638.444675925923</c:v>
                </c:pt>
                <c:pt idx="1651">
                  <c:v>42638.444722222222</c:v>
                </c:pt>
                <c:pt idx="1652">
                  <c:v>42638.444768518515</c:v>
                </c:pt>
                <c:pt idx="1653">
                  <c:v>42638.444814814815</c:v>
                </c:pt>
                <c:pt idx="1654">
                  <c:v>42638.444861111115</c:v>
                </c:pt>
                <c:pt idx="1655">
                  <c:v>42638.444907407407</c:v>
                </c:pt>
                <c:pt idx="1656">
                  <c:v>42638.444953703707</c:v>
                </c:pt>
                <c:pt idx="1657">
                  <c:v>42638.445</c:v>
                </c:pt>
                <c:pt idx="1658">
                  <c:v>42638.4450462963</c:v>
                </c:pt>
                <c:pt idx="1659">
                  <c:v>42638.445092592592</c:v>
                </c:pt>
                <c:pt idx="1660">
                  <c:v>42638.445138888892</c:v>
                </c:pt>
                <c:pt idx="1661">
                  <c:v>42638.445185185185</c:v>
                </c:pt>
                <c:pt idx="1662">
                  <c:v>42638.445231481484</c:v>
                </c:pt>
                <c:pt idx="1663">
                  <c:v>42638.445277777777</c:v>
                </c:pt>
                <c:pt idx="1664">
                  <c:v>42638.445324074077</c:v>
                </c:pt>
                <c:pt idx="1665">
                  <c:v>42638.445370370369</c:v>
                </c:pt>
                <c:pt idx="1666">
                  <c:v>42638.445416666669</c:v>
                </c:pt>
                <c:pt idx="1667">
                  <c:v>42638.445462962962</c:v>
                </c:pt>
                <c:pt idx="1668">
                  <c:v>42638.445509259262</c:v>
                </c:pt>
                <c:pt idx="1669">
                  <c:v>42638.445555555554</c:v>
                </c:pt>
                <c:pt idx="1670">
                  <c:v>42638.445601851854</c:v>
                </c:pt>
                <c:pt idx="1671">
                  <c:v>42638.445648148147</c:v>
                </c:pt>
                <c:pt idx="1672">
                  <c:v>42638.445694444446</c:v>
                </c:pt>
                <c:pt idx="1673">
                  <c:v>42638.445752314816</c:v>
                </c:pt>
                <c:pt idx="1674">
                  <c:v>42638.445798611108</c:v>
                </c:pt>
                <c:pt idx="1675">
                  <c:v>42638.445844907408</c:v>
                </c:pt>
                <c:pt idx="1676">
                  <c:v>42638.445891203701</c:v>
                </c:pt>
                <c:pt idx="1677">
                  <c:v>42638.445937500001</c:v>
                </c:pt>
                <c:pt idx="1678">
                  <c:v>42638.445983796293</c:v>
                </c:pt>
                <c:pt idx="1679">
                  <c:v>42638.446030092593</c:v>
                </c:pt>
                <c:pt idx="1680">
                  <c:v>42638.446076388886</c:v>
                </c:pt>
                <c:pt idx="1681">
                  <c:v>42638.446122685185</c:v>
                </c:pt>
                <c:pt idx="1682">
                  <c:v>42638.446168981478</c:v>
                </c:pt>
                <c:pt idx="1683">
                  <c:v>42638.446215277778</c:v>
                </c:pt>
                <c:pt idx="1684">
                  <c:v>42638.446261574078</c:v>
                </c:pt>
                <c:pt idx="1685">
                  <c:v>42638.44630787037</c:v>
                </c:pt>
                <c:pt idx="1686">
                  <c:v>42638.44635416667</c:v>
                </c:pt>
                <c:pt idx="1687">
                  <c:v>42638.446400462963</c:v>
                </c:pt>
                <c:pt idx="1688">
                  <c:v>42638.446446759262</c:v>
                </c:pt>
                <c:pt idx="1689">
                  <c:v>42638.446493055555</c:v>
                </c:pt>
                <c:pt idx="1690">
                  <c:v>42638.446539351855</c:v>
                </c:pt>
                <c:pt idx="1691">
                  <c:v>42638.446585648147</c:v>
                </c:pt>
                <c:pt idx="1692">
                  <c:v>42638.446631944447</c:v>
                </c:pt>
                <c:pt idx="1693">
                  <c:v>42638.44667824074</c:v>
                </c:pt>
                <c:pt idx="1694">
                  <c:v>42638.44672453704</c:v>
                </c:pt>
                <c:pt idx="1695">
                  <c:v>42638.446770833332</c:v>
                </c:pt>
                <c:pt idx="1696">
                  <c:v>42638.446817129632</c:v>
                </c:pt>
                <c:pt idx="1697">
                  <c:v>42638.446863425925</c:v>
                </c:pt>
                <c:pt idx="1698">
                  <c:v>42638.446909722225</c:v>
                </c:pt>
                <c:pt idx="1699">
                  <c:v>42638.446956018517</c:v>
                </c:pt>
                <c:pt idx="1700">
                  <c:v>42638.447002314817</c:v>
                </c:pt>
                <c:pt idx="1701">
                  <c:v>42638.447048611109</c:v>
                </c:pt>
                <c:pt idx="1702">
                  <c:v>42638.447094907409</c:v>
                </c:pt>
                <c:pt idx="1703">
                  <c:v>42638.447141203702</c:v>
                </c:pt>
                <c:pt idx="1704">
                  <c:v>42638.447187500002</c:v>
                </c:pt>
                <c:pt idx="1705">
                  <c:v>42638.447233796294</c:v>
                </c:pt>
                <c:pt idx="1706">
                  <c:v>42638.447280092594</c:v>
                </c:pt>
                <c:pt idx="1707">
                  <c:v>42638.447326388887</c:v>
                </c:pt>
                <c:pt idx="1708">
                  <c:v>42638.447372685187</c:v>
                </c:pt>
                <c:pt idx="1709">
                  <c:v>42638.447418981479</c:v>
                </c:pt>
                <c:pt idx="1710">
                  <c:v>42638.447476851848</c:v>
                </c:pt>
                <c:pt idx="1711">
                  <c:v>42638.447523148148</c:v>
                </c:pt>
                <c:pt idx="1712">
                  <c:v>42638.447569444441</c:v>
                </c:pt>
                <c:pt idx="1713">
                  <c:v>42638.447615740741</c:v>
                </c:pt>
                <c:pt idx="1714">
                  <c:v>42638.447662037041</c:v>
                </c:pt>
                <c:pt idx="1715">
                  <c:v>42638.447708333333</c:v>
                </c:pt>
                <c:pt idx="1716">
                  <c:v>42638.447754629633</c:v>
                </c:pt>
                <c:pt idx="1717">
                  <c:v>42638.447800925926</c:v>
                </c:pt>
                <c:pt idx="1718">
                  <c:v>42638.447847222225</c:v>
                </c:pt>
                <c:pt idx="1719">
                  <c:v>42638.447893518518</c:v>
                </c:pt>
                <c:pt idx="1720">
                  <c:v>42638.447939814818</c:v>
                </c:pt>
                <c:pt idx="1721">
                  <c:v>42638.44798611111</c:v>
                </c:pt>
                <c:pt idx="1722">
                  <c:v>42638.44803240741</c:v>
                </c:pt>
                <c:pt idx="1723">
                  <c:v>42638.448078703703</c:v>
                </c:pt>
                <c:pt idx="1724">
                  <c:v>42638.448125000003</c:v>
                </c:pt>
                <c:pt idx="1725">
                  <c:v>42638.448171296295</c:v>
                </c:pt>
                <c:pt idx="1726">
                  <c:v>42638.448217592595</c:v>
                </c:pt>
                <c:pt idx="1727">
                  <c:v>42638.448263888888</c:v>
                </c:pt>
                <c:pt idx="1728">
                  <c:v>42638.44835648148</c:v>
                </c:pt>
                <c:pt idx="1729">
                  <c:v>42638.44840277778</c:v>
                </c:pt>
                <c:pt idx="1730">
                  <c:v>42638.448449074072</c:v>
                </c:pt>
                <c:pt idx="1731">
                  <c:v>42638.448495370372</c:v>
                </c:pt>
                <c:pt idx="1732">
                  <c:v>42638.448541666665</c:v>
                </c:pt>
                <c:pt idx="1733">
                  <c:v>42638.448587962965</c:v>
                </c:pt>
                <c:pt idx="1734">
                  <c:v>42638.448634259257</c:v>
                </c:pt>
                <c:pt idx="1735">
                  <c:v>42638.448680555557</c:v>
                </c:pt>
                <c:pt idx="1736">
                  <c:v>42638.44872685185</c:v>
                </c:pt>
                <c:pt idx="1737">
                  <c:v>42638.448773148149</c:v>
                </c:pt>
                <c:pt idx="1738">
                  <c:v>42638.448819444442</c:v>
                </c:pt>
                <c:pt idx="1739">
                  <c:v>42638.448865740742</c:v>
                </c:pt>
                <c:pt idx="1740">
                  <c:v>42638.448912037034</c:v>
                </c:pt>
                <c:pt idx="1741">
                  <c:v>42638.448958333334</c:v>
                </c:pt>
                <c:pt idx="1742">
                  <c:v>42638.449004629627</c:v>
                </c:pt>
                <c:pt idx="1743">
                  <c:v>42638.449050925927</c:v>
                </c:pt>
                <c:pt idx="1744">
                  <c:v>42638.449097222219</c:v>
                </c:pt>
                <c:pt idx="1745">
                  <c:v>42638.449143518519</c:v>
                </c:pt>
                <c:pt idx="1746">
                  <c:v>42638.449201388888</c:v>
                </c:pt>
                <c:pt idx="1747">
                  <c:v>42638.449247685188</c:v>
                </c:pt>
                <c:pt idx="1748">
                  <c:v>42638.449293981481</c:v>
                </c:pt>
                <c:pt idx="1749">
                  <c:v>42638.449340277781</c:v>
                </c:pt>
                <c:pt idx="1750">
                  <c:v>42638.449386574073</c:v>
                </c:pt>
                <c:pt idx="1751">
                  <c:v>42638.449432870373</c:v>
                </c:pt>
                <c:pt idx="1752">
                  <c:v>42638.449479166666</c:v>
                </c:pt>
                <c:pt idx="1753">
                  <c:v>42638.449525462966</c:v>
                </c:pt>
                <c:pt idx="1754">
                  <c:v>42638.449571759258</c:v>
                </c:pt>
                <c:pt idx="1755">
                  <c:v>42638.449618055558</c:v>
                </c:pt>
                <c:pt idx="1756">
                  <c:v>42638.449664351851</c:v>
                </c:pt>
                <c:pt idx="1757">
                  <c:v>42638.44971064815</c:v>
                </c:pt>
                <c:pt idx="1758">
                  <c:v>42638.449756944443</c:v>
                </c:pt>
                <c:pt idx="1759">
                  <c:v>42638.449803240743</c:v>
                </c:pt>
                <c:pt idx="1760">
                  <c:v>42638.449849537035</c:v>
                </c:pt>
                <c:pt idx="1761">
                  <c:v>42638.449895833335</c:v>
                </c:pt>
                <c:pt idx="1762">
                  <c:v>42638.449942129628</c:v>
                </c:pt>
                <c:pt idx="1763">
                  <c:v>42638.449988425928</c:v>
                </c:pt>
                <c:pt idx="1764">
                  <c:v>42638.45003472222</c:v>
                </c:pt>
                <c:pt idx="1765">
                  <c:v>42638.45008101852</c:v>
                </c:pt>
                <c:pt idx="1766">
                  <c:v>42638.450127314813</c:v>
                </c:pt>
                <c:pt idx="1767">
                  <c:v>42638.450173611112</c:v>
                </c:pt>
                <c:pt idx="1768">
                  <c:v>42638.450219907405</c:v>
                </c:pt>
                <c:pt idx="1769">
                  <c:v>42638.450266203705</c:v>
                </c:pt>
                <c:pt idx="1770">
                  <c:v>42638.450312499997</c:v>
                </c:pt>
                <c:pt idx="1771">
                  <c:v>42638.450358796297</c:v>
                </c:pt>
                <c:pt idx="1772">
                  <c:v>42638.45040509259</c:v>
                </c:pt>
                <c:pt idx="1773">
                  <c:v>42638.45045138889</c:v>
                </c:pt>
                <c:pt idx="1774">
                  <c:v>42638.450497685182</c:v>
                </c:pt>
                <c:pt idx="1775">
                  <c:v>42638.450543981482</c:v>
                </c:pt>
                <c:pt idx="1776">
                  <c:v>42638.450590277775</c:v>
                </c:pt>
                <c:pt idx="1777">
                  <c:v>42638.450636574074</c:v>
                </c:pt>
                <c:pt idx="1778">
                  <c:v>42638.450682870367</c:v>
                </c:pt>
                <c:pt idx="1779">
                  <c:v>42638.450729166667</c:v>
                </c:pt>
                <c:pt idx="1780">
                  <c:v>42638.450775462959</c:v>
                </c:pt>
                <c:pt idx="1781">
                  <c:v>42638.450821759259</c:v>
                </c:pt>
                <c:pt idx="1782">
                  <c:v>42638.450868055559</c:v>
                </c:pt>
                <c:pt idx="1783">
                  <c:v>42638.450914351852</c:v>
                </c:pt>
                <c:pt idx="1784">
                  <c:v>42638.450972222221</c:v>
                </c:pt>
                <c:pt idx="1785">
                  <c:v>42638.451018518521</c:v>
                </c:pt>
                <c:pt idx="1786">
                  <c:v>42638.451064814813</c:v>
                </c:pt>
                <c:pt idx="1787">
                  <c:v>42638.451111111113</c:v>
                </c:pt>
                <c:pt idx="1788">
                  <c:v>42638.451157407406</c:v>
                </c:pt>
                <c:pt idx="1789">
                  <c:v>42638.451203703706</c:v>
                </c:pt>
                <c:pt idx="1790">
                  <c:v>42638.451249999998</c:v>
                </c:pt>
                <c:pt idx="1791">
                  <c:v>42638.451296296298</c:v>
                </c:pt>
                <c:pt idx="1792">
                  <c:v>42638.451342592591</c:v>
                </c:pt>
                <c:pt idx="1793">
                  <c:v>42638.451388888891</c:v>
                </c:pt>
                <c:pt idx="1794">
                  <c:v>42638.451435185183</c:v>
                </c:pt>
                <c:pt idx="1795">
                  <c:v>42638.451481481483</c:v>
                </c:pt>
                <c:pt idx="1796">
                  <c:v>42638.451527777775</c:v>
                </c:pt>
                <c:pt idx="1797">
                  <c:v>42638.451574074075</c:v>
                </c:pt>
                <c:pt idx="1798">
                  <c:v>42638.451620370368</c:v>
                </c:pt>
                <c:pt idx="1799">
                  <c:v>42638.451666666668</c:v>
                </c:pt>
                <c:pt idx="1800">
                  <c:v>42638.45171296296</c:v>
                </c:pt>
                <c:pt idx="1801">
                  <c:v>42638.45175925926</c:v>
                </c:pt>
                <c:pt idx="1802">
                  <c:v>42638.451805555553</c:v>
                </c:pt>
                <c:pt idx="1803">
                  <c:v>42638.451898148145</c:v>
                </c:pt>
                <c:pt idx="1804">
                  <c:v>42638.451944444445</c:v>
                </c:pt>
                <c:pt idx="1805">
                  <c:v>42638.451990740738</c:v>
                </c:pt>
                <c:pt idx="1806">
                  <c:v>42638.452037037037</c:v>
                </c:pt>
                <c:pt idx="1807">
                  <c:v>42638.45208333333</c:v>
                </c:pt>
                <c:pt idx="1808">
                  <c:v>42638.45212962963</c:v>
                </c:pt>
                <c:pt idx="1809">
                  <c:v>42638.452175925922</c:v>
                </c:pt>
                <c:pt idx="1810">
                  <c:v>42638.452222222222</c:v>
                </c:pt>
                <c:pt idx="1811">
                  <c:v>42638.452268518522</c:v>
                </c:pt>
                <c:pt idx="1812">
                  <c:v>42638.452314814815</c:v>
                </c:pt>
                <c:pt idx="1813">
                  <c:v>42638.452361111114</c:v>
                </c:pt>
                <c:pt idx="1814">
                  <c:v>42638.452407407407</c:v>
                </c:pt>
                <c:pt idx="1815">
                  <c:v>42638.452453703707</c:v>
                </c:pt>
                <c:pt idx="1816">
                  <c:v>42638.452499999999</c:v>
                </c:pt>
                <c:pt idx="1817">
                  <c:v>42638.452546296299</c:v>
                </c:pt>
                <c:pt idx="1818">
                  <c:v>42638.452592592592</c:v>
                </c:pt>
                <c:pt idx="1819">
                  <c:v>42638.452638888892</c:v>
                </c:pt>
                <c:pt idx="1820">
                  <c:v>42638.452685185184</c:v>
                </c:pt>
                <c:pt idx="1821">
                  <c:v>42638.452731481484</c:v>
                </c:pt>
                <c:pt idx="1822">
                  <c:v>42638.452777777777</c:v>
                </c:pt>
                <c:pt idx="1823">
                  <c:v>42638.452824074076</c:v>
                </c:pt>
                <c:pt idx="1824">
                  <c:v>42638.452881944446</c:v>
                </c:pt>
                <c:pt idx="1825">
                  <c:v>42638.452928240738</c:v>
                </c:pt>
                <c:pt idx="1826">
                  <c:v>42638.452974537038</c:v>
                </c:pt>
                <c:pt idx="1827">
                  <c:v>42638.453020833331</c:v>
                </c:pt>
                <c:pt idx="1828">
                  <c:v>42638.453067129631</c:v>
                </c:pt>
                <c:pt idx="1829">
                  <c:v>42638.453113425923</c:v>
                </c:pt>
                <c:pt idx="1830">
                  <c:v>42638.453159722223</c:v>
                </c:pt>
                <c:pt idx="1831">
                  <c:v>42638.453206018516</c:v>
                </c:pt>
                <c:pt idx="1832">
                  <c:v>42638.453252314815</c:v>
                </c:pt>
                <c:pt idx="1833">
                  <c:v>42638.453298611108</c:v>
                </c:pt>
                <c:pt idx="1834">
                  <c:v>42638.453344907408</c:v>
                </c:pt>
                <c:pt idx="1835">
                  <c:v>42638.4533912037</c:v>
                </c:pt>
                <c:pt idx="1836">
                  <c:v>42638.4534375</c:v>
                </c:pt>
                <c:pt idx="1837">
                  <c:v>42638.453483796293</c:v>
                </c:pt>
                <c:pt idx="1838">
                  <c:v>42638.453530092593</c:v>
                </c:pt>
                <c:pt idx="1839">
                  <c:v>42638.453576388885</c:v>
                </c:pt>
                <c:pt idx="1840">
                  <c:v>42638.453622685185</c:v>
                </c:pt>
                <c:pt idx="1841">
                  <c:v>42638.453668981485</c:v>
                </c:pt>
                <c:pt idx="1842">
                  <c:v>42638.453715277778</c:v>
                </c:pt>
                <c:pt idx="1843">
                  <c:v>42638.453761574077</c:v>
                </c:pt>
                <c:pt idx="1844">
                  <c:v>42638.45380787037</c:v>
                </c:pt>
                <c:pt idx="1845">
                  <c:v>42638.45385416667</c:v>
                </c:pt>
                <c:pt idx="1846">
                  <c:v>42638.453900462962</c:v>
                </c:pt>
                <c:pt idx="1847">
                  <c:v>42638.453946759262</c:v>
                </c:pt>
                <c:pt idx="1848">
                  <c:v>42638.453993055555</c:v>
                </c:pt>
                <c:pt idx="1849">
                  <c:v>42638.454039351855</c:v>
                </c:pt>
                <c:pt idx="1850">
                  <c:v>42638.454085648147</c:v>
                </c:pt>
                <c:pt idx="1851">
                  <c:v>42638.454131944447</c:v>
                </c:pt>
                <c:pt idx="1852">
                  <c:v>42638.45417824074</c:v>
                </c:pt>
                <c:pt idx="1853">
                  <c:v>42638.454224537039</c:v>
                </c:pt>
                <c:pt idx="1854">
                  <c:v>42638.454270833332</c:v>
                </c:pt>
                <c:pt idx="1855">
                  <c:v>42638.454317129632</c:v>
                </c:pt>
                <c:pt idx="1856">
                  <c:v>42638.454363425924</c:v>
                </c:pt>
                <c:pt idx="1857">
                  <c:v>42638.454409722224</c:v>
                </c:pt>
                <c:pt idx="1858">
                  <c:v>42638.454456018517</c:v>
                </c:pt>
                <c:pt idx="1859">
                  <c:v>42638.454502314817</c:v>
                </c:pt>
                <c:pt idx="1860">
                  <c:v>42638.454560185186</c:v>
                </c:pt>
                <c:pt idx="1861">
                  <c:v>42638.454606481479</c:v>
                </c:pt>
                <c:pt idx="1862">
                  <c:v>42638.454652777778</c:v>
                </c:pt>
                <c:pt idx="1863">
                  <c:v>42638.454699074071</c:v>
                </c:pt>
                <c:pt idx="1864">
                  <c:v>42638.454745370371</c:v>
                </c:pt>
                <c:pt idx="1865">
                  <c:v>42638.454791666663</c:v>
                </c:pt>
                <c:pt idx="1866">
                  <c:v>42638.454837962963</c:v>
                </c:pt>
                <c:pt idx="1867">
                  <c:v>42638.454884259256</c:v>
                </c:pt>
                <c:pt idx="1868">
                  <c:v>42638.454930555556</c:v>
                </c:pt>
                <c:pt idx="1869">
                  <c:v>42638.454976851855</c:v>
                </c:pt>
                <c:pt idx="1870">
                  <c:v>42638.455023148148</c:v>
                </c:pt>
                <c:pt idx="1871">
                  <c:v>42638.455069444448</c:v>
                </c:pt>
                <c:pt idx="1872">
                  <c:v>42638.45511574074</c:v>
                </c:pt>
                <c:pt idx="1873">
                  <c:v>42638.45516203704</c:v>
                </c:pt>
                <c:pt idx="1874">
                  <c:v>42638.455208333333</c:v>
                </c:pt>
                <c:pt idx="1875">
                  <c:v>42638.455254629633</c:v>
                </c:pt>
                <c:pt idx="1876">
                  <c:v>42638.455300925925</c:v>
                </c:pt>
                <c:pt idx="1877">
                  <c:v>42638.455347222225</c:v>
                </c:pt>
                <c:pt idx="1878">
                  <c:v>42638.455393518518</c:v>
                </c:pt>
                <c:pt idx="1879">
                  <c:v>42638.455439814818</c:v>
                </c:pt>
                <c:pt idx="1880">
                  <c:v>42638.45548611111</c:v>
                </c:pt>
                <c:pt idx="1881">
                  <c:v>42638.45553240741</c:v>
                </c:pt>
                <c:pt idx="1882">
                  <c:v>42638.455578703702</c:v>
                </c:pt>
                <c:pt idx="1883">
                  <c:v>42638.455625000002</c:v>
                </c:pt>
                <c:pt idx="1884">
                  <c:v>42638.455671296295</c:v>
                </c:pt>
                <c:pt idx="1885">
                  <c:v>42638.455717592595</c:v>
                </c:pt>
                <c:pt idx="1886">
                  <c:v>42638.455763888887</c:v>
                </c:pt>
                <c:pt idx="1887">
                  <c:v>42638.455810185187</c:v>
                </c:pt>
                <c:pt idx="1888">
                  <c:v>42638.45585648148</c:v>
                </c:pt>
                <c:pt idx="1889">
                  <c:v>42638.45590277778</c:v>
                </c:pt>
                <c:pt idx="1890">
                  <c:v>42638.455949074072</c:v>
                </c:pt>
                <c:pt idx="1891">
                  <c:v>42638.455995370372</c:v>
                </c:pt>
                <c:pt idx="1892">
                  <c:v>42638.456041666665</c:v>
                </c:pt>
                <c:pt idx="1893">
                  <c:v>42638.456087962964</c:v>
                </c:pt>
                <c:pt idx="1894">
                  <c:v>42638.456134259257</c:v>
                </c:pt>
                <c:pt idx="1895">
                  <c:v>42638.456180555557</c:v>
                </c:pt>
                <c:pt idx="1896">
                  <c:v>42638.456226851849</c:v>
                </c:pt>
                <c:pt idx="1897">
                  <c:v>42638.456273148149</c:v>
                </c:pt>
                <c:pt idx="1898">
                  <c:v>42638.456331018519</c:v>
                </c:pt>
                <c:pt idx="1899">
                  <c:v>42638.456377314818</c:v>
                </c:pt>
                <c:pt idx="1900">
                  <c:v>42638.456423611111</c:v>
                </c:pt>
                <c:pt idx="1901">
                  <c:v>42638.456469907411</c:v>
                </c:pt>
                <c:pt idx="1902">
                  <c:v>42638.456516203703</c:v>
                </c:pt>
                <c:pt idx="1903">
                  <c:v>42638.456562500003</c:v>
                </c:pt>
                <c:pt idx="1904">
                  <c:v>42638.456608796296</c:v>
                </c:pt>
                <c:pt idx="1905">
                  <c:v>42638.456655092596</c:v>
                </c:pt>
                <c:pt idx="1906">
                  <c:v>42638.456701388888</c:v>
                </c:pt>
                <c:pt idx="1907">
                  <c:v>42638.456747685188</c:v>
                </c:pt>
                <c:pt idx="1908">
                  <c:v>42638.456793981481</c:v>
                </c:pt>
                <c:pt idx="1909">
                  <c:v>42638.45684027778</c:v>
                </c:pt>
                <c:pt idx="1910">
                  <c:v>42638.456886574073</c:v>
                </c:pt>
                <c:pt idx="1911">
                  <c:v>42638.456932870373</c:v>
                </c:pt>
                <c:pt idx="1912">
                  <c:v>42638.456979166665</c:v>
                </c:pt>
                <c:pt idx="1913">
                  <c:v>42638.457025462965</c:v>
                </c:pt>
                <c:pt idx="1914">
                  <c:v>42638.457071759258</c:v>
                </c:pt>
                <c:pt idx="1915">
                  <c:v>42638.457118055558</c:v>
                </c:pt>
                <c:pt idx="1916">
                  <c:v>42638.45716435185</c:v>
                </c:pt>
                <c:pt idx="1917">
                  <c:v>42638.45721064815</c:v>
                </c:pt>
                <c:pt idx="1918">
                  <c:v>42638.457256944443</c:v>
                </c:pt>
                <c:pt idx="1919">
                  <c:v>42638.457303240742</c:v>
                </c:pt>
                <c:pt idx="1920">
                  <c:v>42638.457349537035</c:v>
                </c:pt>
                <c:pt idx="1921">
                  <c:v>42638.457395833335</c:v>
                </c:pt>
                <c:pt idx="1922">
                  <c:v>42638.457442129627</c:v>
                </c:pt>
                <c:pt idx="1923">
                  <c:v>42638.457488425927</c:v>
                </c:pt>
                <c:pt idx="1924">
                  <c:v>42638.45753472222</c:v>
                </c:pt>
                <c:pt idx="1925">
                  <c:v>42638.45758101852</c:v>
                </c:pt>
                <c:pt idx="1926">
                  <c:v>42638.457627314812</c:v>
                </c:pt>
                <c:pt idx="1927">
                  <c:v>42638.457673611112</c:v>
                </c:pt>
                <c:pt idx="1928">
                  <c:v>42638.457719907405</c:v>
                </c:pt>
                <c:pt idx="1929">
                  <c:v>42638.457766203705</c:v>
                </c:pt>
                <c:pt idx="1930">
                  <c:v>42638.457812499997</c:v>
                </c:pt>
                <c:pt idx="1931">
                  <c:v>42638.457858796297</c:v>
                </c:pt>
                <c:pt idx="1932">
                  <c:v>42638.457916666666</c:v>
                </c:pt>
                <c:pt idx="1933">
                  <c:v>42638.457962962966</c:v>
                </c:pt>
                <c:pt idx="1934">
                  <c:v>42638.458009259259</c:v>
                </c:pt>
                <c:pt idx="1935">
                  <c:v>42638.458055555559</c:v>
                </c:pt>
                <c:pt idx="1936">
                  <c:v>42638.458101851851</c:v>
                </c:pt>
                <c:pt idx="1937">
                  <c:v>42638.458148148151</c:v>
                </c:pt>
                <c:pt idx="1938">
                  <c:v>42638.458194444444</c:v>
                </c:pt>
                <c:pt idx="1939">
                  <c:v>42638.458240740743</c:v>
                </c:pt>
                <c:pt idx="1940">
                  <c:v>42638.458287037036</c:v>
                </c:pt>
                <c:pt idx="1941">
                  <c:v>42638.458333333336</c:v>
                </c:pt>
                <c:pt idx="1942">
                  <c:v>42638.458379629628</c:v>
                </c:pt>
                <c:pt idx="1943">
                  <c:v>42638.458425925928</c:v>
                </c:pt>
                <c:pt idx="1944">
                  <c:v>42638.458472222221</c:v>
                </c:pt>
                <c:pt idx="1945">
                  <c:v>42638.458518518521</c:v>
                </c:pt>
                <c:pt idx="1946">
                  <c:v>42638.458564814813</c:v>
                </c:pt>
                <c:pt idx="1947">
                  <c:v>42638.458611111113</c:v>
                </c:pt>
                <c:pt idx="1948">
                  <c:v>42638.458657407406</c:v>
                </c:pt>
                <c:pt idx="1949">
                  <c:v>42638.458703703705</c:v>
                </c:pt>
                <c:pt idx="1950">
                  <c:v>42638.458749999998</c:v>
                </c:pt>
                <c:pt idx="1951">
                  <c:v>42638.458796296298</c:v>
                </c:pt>
                <c:pt idx="1952">
                  <c:v>42638.45884259259</c:v>
                </c:pt>
                <c:pt idx="1953">
                  <c:v>42638.45888888889</c:v>
                </c:pt>
                <c:pt idx="1954">
                  <c:v>42638.458935185183</c:v>
                </c:pt>
                <c:pt idx="1955">
                  <c:v>42638.458981481483</c:v>
                </c:pt>
                <c:pt idx="1956">
                  <c:v>42638.459027777775</c:v>
                </c:pt>
                <c:pt idx="1957">
                  <c:v>42638.459074074075</c:v>
                </c:pt>
                <c:pt idx="1958">
                  <c:v>42638.459120370368</c:v>
                </c:pt>
                <c:pt idx="1959">
                  <c:v>42638.459166666667</c:v>
                </c:pt>
                <c:pt idx="1960">
                  <c:v>42638.45921296296</c:v>
                </c:pt>
                <c:pt idx="1961">
                  <c:v>42638.45925925926</c:v>
                </c:pt>
                <c:pt idx="1962">
                  <c:v>42638.459305555552</c:v>
                </c:pt>
                <c:pt idx="1963">
                  <c:v>42638.459351851852</c:v>
                </c:pt>
                <c:pt idx="1964">
                  <c:v>42638.459398148145</c:v>
                </c:pt>
                <c:pt idx="1965">
                  <c:v>42638.459444444445</c:v>
                </c:pt>
                <c:pt idx="1966">
                  <c:v>42638.459490740737</c:v>
                </c:pt>
                <c:pt idx="1967">
                  <c:v>42638.459537037037</c:v>
                </c:pt>
                <c:pt idx="1968">
                  <c:v>42638.459583333337</c:v>
                </c:pt>
                <c:pt idx="1969">
                  <c:v>42638.459629629629</c:v>
                </c:pt>
                <c:pt idx="1970">
                  <c:v>42638.459687499999</c:v>
                </c:pt>
                <c:pt idx="1971">
                  <c:v>42638.459733796299</c:v>
                </c:pt>
                <c:pt idx="1972">
                  <c:v>42638.459780092591</c:v>
                </c:pt>
                <c:pt idx="1973">
                  <c:v>42638.459826388891</c:v>
                </c:pt>
                <c:pt idx="1974">
                  <c:v>42638.459872685184</c:v>
                </c:pt>
                <c:pt idx="1975">
                  <c:v>42638.459918981483</c:v>
                </c:pt>
                <c:pt idx="1976">
                  <c:v>42638.459965277776</c:v>
                </c:pt>
                <c:pt idx="1977">
                  <c:v>42638.460011574076</c:v>
                </c:pt>
                <c:pt idx="1978">
                  <c:v>42638.460057870368</c:v>
                </c:pt>
                <c:pt idx="1979">
                  <c:v>42638.460104166668</c:v>
                </c:pt>
                <c:pt idx="1980">
                  <c:v>42638.460150462961</c:v>
                </c:pt>
                <c:pt idx="1981">
                  <c:v>42638.460196759261</c:v>
                </c:pt>
                <c:pt idx="1982">
                  <c:v>42638.460243055553</c:v>
                </c:pt>
                <c:pt idx="1983">
                  <c:v>42638.460289351853</c:v>
                </c:pt>
                <c:pt idx="1984">
                  <c:v>42638.460335648146</c:v>
                </c:pt>
                <c:pt idx="1985">
                  <c:v>42638.460381944446</c:v>
                </c:pt>
                <c:pt idx="1986">
                  <c:v>42638.460428240738</c:v>
                </c:pt>
                <c:pt idx="1987">
                  <c:v>42638.460474537038</c:v>
                </c:pt>
                <c:pt idx="1988">
                  <c:v>42638.460520833331</c:v>
                </c:pt>
                <c:pt idx="1989">
                  <c:v>42638.46056712963</c:v>
                </c:pt>
                <c:pt idx="1990">
                  <c:v>42638.460613425923</c:v>
                </c:pt>
                <c:pt idx="1991">
                  <c:v>42638.460659722223</c:v>
                </c:pt>
                <c:pt idx="1992">
                  <c:v>42638.460706018515</c:v>
                </c:pt>
                <c:pt idx="1993">
                  <c:v>42638.460752314815</c:v>
                </c:pt>
                <c:pt idx="1994">
                  <c:v>42638.460798611108</c:v>
                </c:pt>
                <c:pt idx="1995">
                  <c:v>42638.460844907408</c:v>
                </c:pt>
                <c:pt idx="1996">
                  <c:v>42638.4608912037</c:v>
                </c:pt>
                <c:pt idx="1997">
                  <c:v>42638.4609375</c:v>
                </c:pt>
                <c:pt idx="1998">
                  <c:v>42638.4609837963</c:v>
                </c:pt>
                <c:pt idx="1999">
                  <c:v>42638.461030092592</c:v>
                </c:pt>
                <c:pt idx="2000">
                  <c:v>42638.461076388892</c:v>
                </c:pt>
                <c:pt idx="2001">
                  <c:v>42638.461122685185</c:v>
                </c:pt>
                <c:pt idx="2002">
                  <c:v>42638.461168981485</c:v>
                </c:pt>
                <c:pt idx="2003">
                  <c:v>42638.461215277777</c:v>
                </c:pt>
                <c:pt idx="2004">
                  <c:v>42638.461261574077</c:v>
                </c:pt>
                <c:pt idx="2005">
                  <c:v>42638.461319444446</c:v>
                </c:pt>
                <c:pt idx="2006">
                  <c:v>42638.461365740739</c:v>
                </c:pt>
                <c:pt idx="2007">
                  <c:v>42638.461412037039</c:v>
                </c:pt>
                <c:pt idx="2008">
                  <c:v>42638.461458333331</c:v>
                </c:pt>
                <c:pt idx="2009">
                  <c:v>42638.461504629631</c:v>
                </c:pt>
                <c:pt idx="2010">
                  <c:v>42638.461550925924</c:v>
                </c:pt>
                <c:pt idx="2011">
                  <c:v>42638.461597222224</c:v>
                </c:pt>
                <c:pt idx="2012">
                  <c:v>42638.461643518516</c:v>
                </c:pt>
                <c:pt idx="2013">
                  <c:v>42638.461689814816</c:v>
                </c:pt>
                <c:pt idx="2014">
                  <c:v>42638.461736111109</c:v>
                </c:pt>
                <c:pt idx="2015">
                  <c:v>42638.461782407408</c:v>
                </c:pt>
                <c:pt idx="2016">
                  <c:v>42638.461828703701</c:v>
                </c:pt>
                <c:pt idx="2017">
                  <c:v>42638.461875000001</c:v>
                </c:pt>
                <c:pt idx="2018">
                  <c:v>42638.461921296293</c:v>
                </c:pt>
                <c:pt idx="2019">
                  <c:v>42638.461967592593</c:v>
                </c:pt>
                <c:pt idx="2020">
                  <c:v>42638.462013888886</c:v>
                </c:pt>
                <c:pt idx="2021">
                  <c:v>42638.462060185186</c:v>
                </c:pt>
                <c:pt idx="2022">
                  <c:v>42638.462106481478</c:v>
                </c:pt>
                <c:pt idx="2023">
                  <c:v>42638.462152777778</c:v>
                </c:pt>
                <c:pt idx="2024">
                  <c:v>42638.462199074071</c:v>
                </c:pt>
                <c:pt idx="2025">
                  <c:v>42638.462245370371</c:v>
                </c:pt>
                <c:pt idx="2026">
                  <c:v>42638.462291666663</c:v>
                </c:pt>
                <c:pt idx="2027">
                  <c:v>42638.462337962963</c:v>
                </c:pt>
                <c:pt idx="2028">
                  <c:v>42638.462384259263</c:v>
                </c:pt>
                <c:pt idx="2029">
                  <c:v>42638.462430555555</c:v>
                </c:pt>
                <c:pt idx="2030">
                  <c:v>42638.462476851855</c:v>
                </c:pt>
                <c:pt idx="2031">
                  <c:v>42638.462523148148</c:v>
                </c:pt>
                <c:pt idx="2032">
                  <c:v>42638.462569444448</c:v>
                </c:pt>
                <c:pt idx="2033">
                  <c:v>42638.46261574074</c:v>
                </c:pt>
                <c:pt idx="2034">
                  <c:v>42638.46266203704</c:v>
                </c:pt>
                <c:pt idx="2035">
                  <c:v>42638.462708333333</c:v>
                </c:pt>
                <c:pt idx="2036">
                  <c:v>42638.462754629632</c:v>
                </c:pt>
                <c:pt idx="2037">
                  <c:v>42638.462800925925</c:v>
                </c:pt>
                <c:pt idx="2038">
                  <c:v>42638.462847222225</c:v>
                </c:pt>
                <c:pt idx="2039">
                  <c:v>42638.462905092594</c:v>
                </c:pt>
                <c:pt idx="2040">
                  <c:v>42638.462951388887</c:v>
                </c:pt>
                <c:pt idx="2041">
                  <c:v>42638.462997685187</c:v>
                </c:pt>
                <c:pt idx="2042">
                  <c:v>42638.463043981479</c:v>
                </c:pt>
                <c:pt idx="2043">
                  <c:v>42638.463090277779</c:v>
                </c:pt>
                <c:pt idx="2044">
                  <c:v>42638.463136574072</c:v>
                </c:pt>
                <c:pt idx="2045">
                  <c:v>42638.463182870371</c:v>
                </c:pt>
                <c:pt idx="2046">
                  <c:v>42638.463229166664</c:v>
                </c:pt>
                <c:pt idx="2047">
                  <c:v>42638.463275462964</c:v>
                </c:pt>
                <c:pt idx="2048">
                  <c:v>42638.463321759256</c:v>
                </c:pt>
                <c:pt idx="2049">
                  <c:v>42638.463368055556</c:v>
                </c:pt>
                <c:pt idx="2050">
                  <c:v>42638.463414351849</c:v>
                </c:pt>
                <c:pt idx="2051">
                  <c:v>42638.463460648149</c:v>
                </c:pt>
                <c:pt idx="2052">
                  <c:v>42638.463506944441</c:v>
                </c:pt>
                <c:pt idx="2053">
                  <c:v>42638.463553240741</c:v>
                </c:pt>
                <c:pt idx="2054">
                  <c:v>42638.463599537034</c:v>
                </c:pt>
                <c:pt idx="2055">
                  <c:v>42638.463645833333</c:v>
                </c:pt>
                <c:pt idx="2056">
                  <c:v>42638.463692129626</c:v>
                </c:pt>
                <c:pt idx="2057">
                  <c:v>42638.463738425926</c:v>
                </c:pt>
                <c:pt idx="2058">
                  <c:v>42638.463784722226</c:v>
                </c:pt>
                <c:pt idx="2059">
                  <c:v>42638.463831018518</c:v>
                </c:pt>
                <c:pt idx="2060">
                  <c:v>42638.463877314818</c:v>
                </c:pt>
                <c:pt idx="2061">
                  <c:v>42638.463923611111</c:v>
                </c:pt>
                <c:pt idx="2062">
                  <c:v>42638.463969907411</c:v>
                </c:pt>
                <c:pt idx="2063">
                  <c:v>42638.464016203703</c:v>
                </c:pt>
                <c:pt idx="2064">
                  <c:v>42638.464062500003</c:v>
                </c:pt>
                <c:pt idx="2065">
                  <c:v>42638.464108796295</c:v>
                </c:pt>
                <c:pt idx="2066">
                  <c:v>42638.464155092595</c:v>
                </c:pt>
                <c:pt idx="2067">
                  <c:v>42638.464201388888</c:v>
                </c:pt>
                <c:pt idx="2068">
                  <c:v>42638.46434027778</c:v>
                </c:pt>
                <c:pt idx="2069">
                  <c:v>42638.464386574073</c:v>
                </c:pt>
                <c:pt idx="2070">
                  <c:v>42638.464432870373</c:v>
                </c:pt>
                <c:pt idx="2071">
                  <c:v>42638.464479166665</c:v>
                </c:pt>
                <c:pt idx="2072">
                  <c:v>42638.464525462965</c:v>
                </c:pt>
                <c:pt idx="2073">
                  <c:v>42638.464571759258</c:v>
                </c:pt>
                <c:pt idx="2074">
                  <c:v>42638.464629629627</c:v>
                </c:pt>
                <c:pt idx="2075">
                  <c:v>42638.464675925927</c:v>
                </c:pt>
                <c:pt idx="2076">
                  <c:v>42638.464722222219</c:v>
                </c:pt>
                <c:pt idx="2077">
                  <c:v>42638.464768518519</c:v>
                </c:pt>
                <c:pt idx="2078">
                  <c:v>42638.464814814812</c:v>
                </c:pt>
                <c:pt idx="2079">
                  <c:v>42638.464861111112</c:v>
                </c:pt>
                <c:pt idx="2080">
                  <c:v>42638.464907407404</c:v>
                </c:pt>
                <c:pt idx="2081">
                  <c:v>42638.464999999997</c:v>
                </c:pt>
                <c:pt idx="2082">
                  <c:v>42638.465046296296</c:v>
                </c:pt>
                <c:pt idx="2083">
                  <c:v>42638.465092592596</c:v>
                </c:pt>
                <c:pt idx="2084">
                  <c:v>42638.465138888889</c:v>
                </c:pt>
                <c:pt idx="2085">
                  <c:v>42638.465231481481</c:v>
                </c:pt>
                <c:pt idx="2086">
                  <c:v>42638.465277777781</c:v>
                </c:pt>
                <c:pt idx="2087">
                  <c:v>42638.465324074074</c:v>
                </c:pt>
                <c:pt idx="2088">
                  <c:v>42638.465370370373</c:v>
                </c:pt>
                <c:pt idx="2089">
                  <c:v>42638.465416666666</c:v>
                </c:pt>
                <c:pt idx="2090">
                  <c:v>42638.465462962966</c:v>
                </c:pt>
                <c:pt idx="2091">
                  <c:v>42638.465509259258</c:v>
                </c:pt>
                <c:pt idx="2092">
                  <c:v>42638.465555555558</c:v>
                </c:pt>
                <c:pt idx="2093">
                  <c:v>42638.465601851851</c:v>
                </c:pt>
                <c:pt idx="2094">
                  <c:v>42638.465648148151</c:v>
                </c:pt>
                <c:pt idx="2095">
                  <c:v>42638.465694444443</c:v>
                </c:pt>
                <c:pt idx="2096">
                  <c:v>42638.465740740743</c:v>
                </c:pt>
                <c:pt idx="2097">
                  <c:v>42638.465787037036</c:v>
                </c:pt>
                <c:pt idx="2098">
                  <c:v>42638.465833333335</c:v>
                </c:pt>
                <c:pt idx="2099">
                  <c:v>42638.465879629628</c:v>
                </c:pt>
                <c:pt idx="2100">
                  <c:v>42638.465925925928</c:v>
                </c:pt>
                <c:pt idx="2101">
                  <c:v>42638.46597222222</c:v>
                </c:pt>
                <c:pt idx="2102">
                  <c:v>42638.46601851852</c:v>
                </c:pt>
                <c:pt idx="2103">
                  <c:v>42638.466064814813</c:v>
                </c:pt>
                <c:pt idx="2104">
                  <c:v>42638.466111111113</c:v>
                </c:pt>
                <c:pt idx="2105">
                  <c:v>42638.466157407405</c:v>
                </c:pt>
                <c:pt idx="2106">
                  <c:v>42638.466203703705</c:v>
                </c:pt>
                <c:pt idx="2107">
                  <c:v>42638.466249999998</c:v>
                </c:pt>
                <c:pt idx="2108">
                  <c:v>42638.466307870367</c:v>
                </c:pt>
                <c:pt idx="2109">
                  <c:v>42638.466400462959</c:v>
                </c:pt>
                <c:pt idx="2110">
                  <c:v>42638.466446759259</c:v>
                </c:pt>
                <c:pt idx="2111">
                  <c:v>42638.466493055559</c:v>
                </c:pt>
                <c:pt idx="2112">
                  <c:v>42638.466539351852</c:v>
                </c:pt>
                <c:pt idx="2113">
                  <c:v>42638.466585648152</c:v>
                </c:pt>
                <c:pt idx="2114">
                  <c:v>42638.466631944444</c:v>
                </c:pt>
                <c:pt idx="2115">
                  <c:v>42638.466678240744</c:v>
                </c:pt>
                <c:pt idx="2116">
                  <c:v>42638.466724537036</c:v>
                </c:pt>
                <c:pt idx="2117">
                  <c:v>42638.466770833336</c:v>
                </c:pt>
                <c:pt idx="2118">
                  <c:v>42638.466817129629</c:v>
                </c:pt>
                <c:pt idx="2119">
                  <c:v>42638.466863425929</c:v>
                </c:pt>
                <c:pt idx="2120">
                  <c:v>42638.466909722221</c:v>
                </c:pt>
                <c:pt idx="2121">
                  <c:v>42638.466956018521</c:v>
                </c:pt>
                <c:pt idx="2122">
                  <c:v>42638.467002314814</c:v>
                </c:pt>
                <c:pt idx="2123">
                  <c:v>42638.467048611114</c:v>
                </c:pt>
                <c:pt idx="2124">
                  <c:v>42638.467094907406</c:v>
                </c:pt>
                <c:pt idx="2125">
                  <c:v>42638.467141203706</c:v>
                </c:pt>
                <c:pt idx="2126">
                  <c:v>42638.467187499999</c:v>
                </c:pt>
                <c:pt idx="2127">
                  <c:v>42638.467233796298</c:v>
                </c:pt>
                <c:pt idx="2128">
                  <c:v>42638.467280092591</c:v>
                </c:pt>
                <c:pt idx="2129">
                  <c:v>42638.467326388891</c:v>
                </c:pt>
                <c:pt idx="2130">
                  <c:v>42638.467372685183</c:v>
                </c:pt>
                <c:pt idx="2131">
                  <c:v>42638.467418981483</c:v>
                </c:pt>
                <c:pt idx="2132">
                  <c:v>42638.467465277776</c:v>
                </c:pt>
                <c:pt idx="2133">
                  <c:v>42638.467511574076</c:v>
                </c:pt>
                <c:pt idx="2134">
                  <c:v>42638.467557870368</c:v>
                </c:pt>
                <c:pt idx="2135">
                  <c:v>42638.467604166668</c:v>
                </c:pt>
                <c:pt idx="2136">
                  <c:v>42638.467650462961</c:v>
                </c:pt>
                <c:pt idx="2137">
                  <c:v>42638.46769675926</c:v>
                </c:pt>
                <c:pt idx="2138">
                  <c:v>42638.467743055553</c:v>
                </c:pt>
                <c:pt idx="2139">
                  <c:v>42638.467789351853</c:v>
                </c:pt>
                <c:pt idx="2140">
                  <c:v>42638.467835648145</c:v>
                </c:pt>
                <c:pt idx="2141">
                  <c:v>42638.467881944445</c:v>
                </c:pt>
                <c:pt idx="2142">
                  <c:v>42638.467928240738</c:v>
                </c:pt>
                <c:pt idx="2143">
                  <c:v>42638.467974537038</c:v>
                </c:pt>
                <c:pt idx="2144">
                  <c:v>42638.46802083333</c:v>
                </c:pt>
                <c:pt idx="2145">
                  <c:v>42638.46806712963</c:v>
                </c:pt>
                <c:pt idx="2146">
                  <c:v>42638.468113425923</c:v>
                </c:pt>
                <c:pt idx="2147">
                  <c:v>42638.468159722222</c:v>
                </c:pt>
                <c:pt idx="2148">
                  <c:v>42638.468206018515</c:v>
                </c:pt>
                <c:pt idx="2149">
                  <c:v>42638.468252314815</c:v>
                </c:pt>
                <c:pt idx="2150">
                  <c:v>42638.468298611115</c:v>
                </c:pt>
                <c:pt idx="2151">
                  <c:v>42638.468344907407</c:v>
                </c:pt>
                <c:pt idx="2152">
                  <c:v>42638.468402777777</c:v>
                </c:pt>
                <c:pt idx="2153">
                  <c:v>42638.468449074076</c:v>
                </c:pt>
                <c:pt idx="2154">
                  <c:v>42638.468495370369</c:v>
                </c:pt>
                <c:pt idx="2155">
                  <c:v>42638.468541666669</c:v>
                </c:pt>
                <c:pt idx="2156">
                  <c:v>42638.468587962961</c:v>
                </c:pt>
                <c:pt idx="2157">
                  <c:v>42638.468634259261</c:v>
                </c:pt>
                <c:pt idx="2158">
                  <c:v>42638.468680555554</c:v>
                </c:pt>
                <c:pt idx="2159">
                  <c:v>42638.468726851854</c:v>
                </c:pt>
                <c:pt idx="2160">
                  <c:v>42638.468773148146</c:v>
                </c:pt>
                <c:pt idx="2161">
                  <c:v>42638.468819444446</c:v>
                </c:pt>
                <c:pt idx="2162">
                  <c:v>42638.468865740739</c:v>
                </c:pt>
                <c:pt idx="2163">
                  <c:v>42638.468912037039</c:v>
                </c:pt>
                <c:pt idx="2164">
                  <c:v>42638.468958333331</c:v>
                </c:pt>
                <c:pt idx="2165">
                  <c:v>42638.469004629631</c:v>
                </c:pt>
                <c:pt idx="2166">
                  <c:v>42638.469050925924</c:v>
                </c:pt>
                <c:pt idx="2167">
                  <c:v>42638.469097222223</c:v>
                </c:pt>
                <c:pt idx="2168">
                  <c:v>42638.469143518516</c:v>
                </c:pt>
                <c:pt idx="2169">
                  <c:v>42638.469189814816</c:v>
                </c:pt>
                <c:pt idx="2170">
                  <c:v>42638.469236111108</c:v>
                </c:pt>
                <c:pt idx="2171">
                  <c:v>42638.469282407408</c:v>
                </c:pt>
                <c:pt idx="2172">
                  <c:v>42638.469328703701</c:v>
                </c:pt>
                <c:pt idx="2173">
                  <c:v>42638.469375000001</c:v>
                </c:pt>
                <c:pt idx="2174">
                  <c:v>42638.469421296293</c:v>
                </c:pt>
                <c:pt idx="2175">
                  <c:v>42638.469467592593</c:v>
                </c:pt>
                <c:pt idx="2176">
                  <c:v>42638.469513888886</c:v>
                </c:pt>
                <c:pt idx="2177">
                  <c:v>42638.469560185185</c:v>
                </c:pt>
                <c:pt idx="2178">
                  <c:v>42638.469606481478</c:v>
                </c:pt>
                <c:pt idx="2179">
                  <c:v>42638.469652777778</c:v>
                </c:pt>
                <c:pt idx="2180">
                  <c:v>42638.469699074078</c:v>
                </c:pt>
                <c:pt idx="2181">
                  <c:v>42638.46974537037</c:v>
                </c:pt>
                <c:pt idx="2182">
                  <c:v>42638.46979166667</c:v>
                </c:pt>
                <c:pt idx="2183">
                  <c:v>42638.469837962963</c:v>
                </c:pt>
                <c:pt idx="2184">
                  <c:v>42638.469884259262</c:v>
                </c:pt>
                <c:pt idx="2185">
                  <c:v>42638.469930555555</c:v>
                </c:pt>
                <c:pt idx="2186">
                  <c:v>42638.469976851855</c:v>
                </c:pt>
                <c:pt idx="2187">
                  <c:v>42638.470023148147</c:v>
                </c:pt>
                <c:pt idx="2188">
                  <c:v>42638.470069444447</c:v>
                </c:pt>
                <c:pt idx="2189">
                  <c:v>42638.470127314817</c:v>
                </c:pt>
                <c:pt idx="2190">
                  <c:v>42638.470173611109</c:v>
                </c:pt>
                <c:pt idx="2191">
                  <c:v>42638.470219907409</c:v>
                </c:pt>
                <c:pt idx="2192">
                  <c:v>42638.470266203702</c:v>
                </c:pt>
                <c:pt idx="2193">
                  <c:v>42638.470312500001</c:v>
                </c:pt>
                <c:pt idx="2194">
                  <c:v>42638.470358796294</c:v>
                </c:pt>
                <c:pt idx="2195">
                  <c:v>42638.470405092594</c:v>
                </c:pt>
                <c:pt idx="2196">
                  <c:v>42638.470451388886</c:v>
                </c:pt>
                <c:pt idx="2197">
                  <c:v>42638.470497685186</c:v>
                </c:pt>
                <c:pt idx="2198">
                  <c:v>42638.470543981479</c:v>
                </c:pt>
                <c:pt idx="2199">
                  <c:v>42638.470590277779</c:v>
                </c:pt>
                <c:pt idx="2200">
                  <c:v>42638.470636574071</c:v>
                </c:pt>
                <c:pt idx="2201">
                  <c:v>42638.470682870371</c:v>
                </c:pt>
                <c:pt idx="2202">
                  <c:v>42638.470729166664</c:v>
                </c:pt>
                <c:pt idx="2203">
                  <c:v>42638.470775462964</c:v>
                </c:pt>
                <c:pt idx="2204">
                  <c:v>42638.470821759256</c:v>
                </c:pt>
                <c:pt idx="2205">
                  <c:v>42638.470868055556</c:v>
                </c:pt>
                <c:pt idx="2206">
                  <c:v>42638.470914351848</c:v>
                </c:pt>
                <c:pt idx="2207">
                  <c:v>42638.470960648148</c:v>
                </c:pt>
                <c:pt idx="2208">
                  <c:v>42638.471006944441</c:v>
                </c:pt>
                <c:pt idx="2209">
                  <c:v>42638.471053240741</c:v>
                </c:pt>
                <c:pt idx="2210">
                  <c:v>42638.471099537041</c:v>
                </c:pt>
                <c:pt idx="2211">
                  <c:v>42638.471145833333</c:v>
                </c:pt>
                <c:pt idx="2212">
                  <c:v>42638.471192129633</c:v>
                </c:pt>
                <c:pt idx="2213">
                  <c:v>42638.471238425926</c:v>
                </c:pt>
                <c:pt idx="2214">
                  <c:v>42638.471331018518</c:v>
                </c:pt>
                <c:pt idx="2215">
                  <c:v>42638.471377314818</c:v>
                </c:pt>
                <c:pt idx="2216">
                  <c:v>42638.47142361111</c:v>
                </c:pt>
                <c:pt idx="2217">
                  <c:v>42638.47146990741</c:v>
                </c:pt>
                <c:pt idx="2218">
                  <c:v>42638.471516203703</c:v>
                </c:pt>
                <c:pt idx="2219">
                  <c:v>42638.471562500003</c:v>
                </c:pt>
                <c:pt idx="2220">
                  <c:v>42638.471608796295</c:v>
                </c:pt>
                <c:pt idx="2221">
                  <c:v>42638.471655092595</c:v>
                </c:pt>
                <c:pt idx="2222">
                  <c:v>42638.471701388888</c:v>
                </c:pt>
                <c:pt idx="2223">
                  <c:v>42638.471747685187</c:v>
                </c:pt>
                <c:pt idx="2224">
                  <c:v>42638.471805555557</c:v>
                </c:pt>
                <c:pt idx="2225">
                  <c:v>42638.471851851849</c:v>
                </c:pt>
                <c:pt idx="2226">
                  <c:v>42638.471898148149</c:v>
                </c:pt>
                <c:pt idx="2227">
                  <c:v>42638.471944444442</c:v>
                </c:pt>
                <c:pt idx="2228">
                  <c:v>42638.471990740742</c:v>
                </c:pt>
                <c:pt idx="2229">
                  <c:v>42638.472037037034</c:v>
                </c:pt>
                <c:pt idx="2230">
                  <c:v>42638.472083333334</c:v>
                </c:pt>
                <c:pt idx="2231">
                  <c:v>42638.472129629627</c:v>
                </c:pt>
                <c:pt idx="2232">
                  <c:v>42638.472175925926</c:v>
                </c:pt>
                <c:pt idx="2233">
                  <c:v>42638.472222222219</c:v>
                </c:pt>
                <c:pt idx="2234">
                  <c:v>42638.472268518519</c:v>
                </c:pt>
                <c:pt idx="2235">
                  <c:v>42638.472314814811</c:v>
                </c:pt>
                <c:pt idx="2236">
                  <c:v>42638.472361111111</c:v>
                </c:pt>
                <c:pt idx="2237">
                  <c:v>42638.472407407404</c:v>
                </c:pt>
                <c:pt idx="2238">
                  <c:v>42638.472453703704</c:v>
                </c:pt>
                <c:pt idx="2239">
                  <c:v>42638.472500000003</c:v>
                </c:pt>
                <c:pt idx="2240">
                  <c:v>42638.472546296296</c:v>
                </c:pt>
                <c:pt idx="2241">
                  <c:v>42638.472592592596</c:v>
                </c:pt>
                <c:pt idx="2242">
                  <c:v>42638.472638888888</c:v>
                </c:pt>
                <c:pt idx="2243">
                  <c:v>42638.472685185188</c:v>
                </c:pt>
                <c:pt idx="2244">
                  <c:v>42638.472731481481</c:v>
                </c:pt>
                <c:pt idx="2245">
                  <c:v>42638.472777777781</c:v>
                </c:pt>
                <c:pt idx="2246">
                  <c:v>42638.472824074073</c:v>
                </c:pt>
                <c:pt idx="2247">
                  <c:v>42638.472870370373</c:v>
                </c:pt>
                <c:pt idx="2248">
                  <c:v>42638.472916666666</c:v>
                </c:pt>
                <c:pt idx="2249">
                  <c:v>42638.472962962966</c:v>
                </c:pt>
                <c:pt idx="2250">
                  <c:v>42638.473009259258</c:v>
                </c:pt>
                <c:pt idx="2251">
                  <c:v>42638.473055555558</c:v>
                </c:pt>
                <c:pt idx="2252">
                  <c:v>42638.473101851851</c:v>
                </c:pt>
                <c:pt idx="2253">
                  <c:v>42638.47314814815</c:v>
                </c:pt>
                <c:pt idx="2254">
                  <c:v>42638.473194444443</c:v>
                </c:pt>
                <c:pt idx="2255">
                  <c:v>42638.473240740743</c:v>
                </c:pt>
                <c:pt idx="2256">
                  <c:v>42638.473287037035</c:v>
                </c:pt>
                <c:pt idx="2257">
                  <c:v>42638.473344907405</c:v>
                </c:pt>
                <c:pt idx="2258">
                  <c:v>42638.473391203705</c:v>
                </c:pt>
                <c:pt idx="2259">
                  <c:v>42638.473437499997</c:v>
                </c:pt>
                <c:pt idx="2260">
                  <c:v>42638.473483796297</c:v>
                </c:pt>
                <c:pt idx="2261">
                  <c:v>42638.473530092589</c:v>
                </c:pt>
                <c:pt idx="2262">
                  <c:v>42638.473576388889</c:v>
                </c:pt>
                <c:pt idx="2263">
                  <c:v>42638.473622685182</c:v>
                </c:pt>
                <c:pt idx="2264">
                  <c:v>42638.473668981482</c:v>
                </c:pt>
                <c:pt idx="2265">
                  <c:v>42638.473715277774</c:v>
                </c:pt>
                <c:pt idx="2266">
                  <c:v>42638.473761574074</c:v>
                </c:pt>
                <c:pt idx="2267">
                  <c:v>42638.473819444444</c:v>
                </c:pt>
                <c:pt idx="2268">
                  <c:v>42638.473865740743</c:v>
                </c:pt>
                <c:pt idx="2269">
                  <c:v>42638.473912037036</c:v>
                </c:pt>
                <c:pt idx="2270">
                  <c:v>42638.473958333336</c:v>
                </c:pt>
                <c:pt idx="2271">
                  <c:v>42638.474004629628</c:v>
                </c:pt>
                <c:pt idx="2272">
                  <c:v>42638.474050925928</c:v>
                </c:pt>
                <c:pt idx="2273">
                  <c:v>42638.474097222221</c:v>
                </c:pt>
                <c:pt idx="2274">
                  <c:v>42638.474143518521</c:v>
                </c:pt>
                <c:pt idx="2275">
                  <c:v>42638.474189814813</c:v>
                </c:pt>
                <c:pt idx="2276">
                  <c:v>42638.474236111113</c:v>
                </c:pt>
                <c:pt idx="2277">
                  <c:v>42638.474282407406</c:v>
                </c:pt>
                <c:pt idx="2278">
                  <c:v>42638.474328703705</c:v>
                </c:pt>
                <c:pt idx="2279">
                  <c:v>42638.474374999998</c:v>
                </c:pt>
                <c:pt idx="2280">
                  <c:v>42638.474421296298</c:v>
                </c:pt>
                <c:pt idx="2281">
                  <c:v>42638.47446759259</c:v>
                </c:pt>
                <c:pt idx="2282">
                  <c:v>42638.47451388889</c:v>
                </c:pt>
                <c:pt idx="2283">
                  <c:v>42638.474560185183</c:v>
                </c:pt>
                <c:pt idx="2284">
                  <c:v>42638.474606481483</c:v>
                </c:pt>
                <c:pt idx="2285">
                  <c:v>42638.474652777775</c:v>
                </c:pt>
                <c:pt idx="2286">
                  <c:v>42638.474699074075</c:v>
                </c:pt>
                <c:pt idx="2287">
                  <c:v>42638.474745370368</c:v>
                </c:pt>
                <c:pt idx="2288">
                  <c:v>42638.474791666667</c:v>
                </c:pt>
                <c:pt idx="2289">
                  <c:v>42638.47483796296</c:v>
                </c:pt>
                <c:pt idx="2290">
                  <c:v>42638.47488425926</c:v>
                </c:pt>
                <c:pt idx="2291">
                  <c:v>42638.474930555552</c:v>
                </c:pt>
                <c:pt idx="2292">
                  <c:v>42638.474976851852</c:v>
                </c:pt>
                <c:pt idx="2293">
                  <c:v>42638.475023148145</c:v>
                </c:pt>
                <c:pt idx="2294">
                  <c:v>42638.475069444445</c:v>
                </c:pt>
                <c:pt idx="2295">
                  <c:v>42638.475115740737</c:v>
                </c:pt>
                <c:pt idx="2296">
                  <c:v>42638.475162037037</c:v>
                </c:pt>
                <c:pt idx="2297">
                  <c:v>42638.475208333337</c:v>
                </c:pt>
                <c:pt idx="2298">
                  <c:v>42638.475254629629</c:v>
                </c:pt>
                <c:pt idx="2299">
                  <c:v>42638.475300925929</c:v>
                </c:pt>
                <c:pt idx="2300">
                  <c:v>42638.475347222222</c:v>
                </c:pt>
                <c:pt idx="2301">
                  <c:v>42638.475393518522</c:v>
                </c:pt>
                <c:pt idx="2302">
                  <c:v>42638.475439814814</c:v>
                </c:pt>
                <c:pt idx="2303">
                  <c:v>42638.475497685184</c:v>
                </c:pt>
                <c:pt idx="2304">
                  <c:v>42638.475543981483</c:v>
                </c:pt>
                <c:pt idx="2305">
                  <c:v>42638.475590277776</c:v>
                </c:pt>
                <c:pt idx="2306">
                  <c:v>42638.475636574076</c:v>
                </c:pt>
                <c:pt idx="2307">
                  <c:v>42638.475682870368</c:v>
                </c:pt>
                <c:pt idx="2308">
                  <c:v>42638.475729166668</c:v>
                </c:pt>
                <c:pt idx="2309">
                  <c:v>42638.475775462961</c:v>
                </c:pt>
                <c:pt idx="2310">
                  <c:v>42638.475821759261</c:v>
                </c:pt>
                <c:pt idx="2311">
                  <c:v>42638.475868055553</c:v>
                </c:pt>
                <c:pt idx="2312">
                  <c:v>42638.475914351853</c:v>
                </c:pt>
                <c:pt idx="2313">
                  <c:v>42638.475960648146</c:v>
                </c:pt>
                <c:pt idx="2314">
                  <c:v>42638.476006944446</c:v>
                </c:pt>
                <c:pt idx="2315">
                  <c:v>42638.476053240738</c:v>
                </c:pt>
                <c:pt idx="2316">
                  <c:v>42638.476099537038</c:v>
                </c:pt>
                <c:pt idx="2317">
                  <c:v>42638.476145833331</c:v>
                </c:pt>
                <c:pt idx="2318">
                  <c:v>42638.47619212963</c:v>
                </c:pt>
                <c:pt idx="2319">
                  <c:v>42638.476238425923</c:v>
                </c:pt>
                <c:pt idx="2320">
                  <c:v>42638.476284722223</c:v>
                </c:pt>
                <c:pt idx="2321">
                  <c:v>42638.476331018515</c:v>
                </c:pt>
                <c:pt idx="2322">
                  <c:v>42638.476377314815</c:v>
                </c:pt>
                <c:pt idx="2323">
                  <c:v>42638.476423611108</c:v>
                </c:pt>
                <c:pt idx="2324">
                  <c:v>42638.476469907408</c:v>
                </c:pt>
                <c:pt idx="2325">
                  <c:v>42638.4765162037</c:v>
                </c:pt>
                <c:pt idx="2326">
                  <c:v>42638.4765625</c:v>
                </c:pt>
                <c:pt idx="2327">
                  <c:v>42638.4766087963</c:v>
                </c:pt>
                <c:pt idx="2328">
                  <c:v>42638.476655092592</c:v>
                </c:pt>
                <c:pt idx="2329">
                  <c:v>42638.476701388892</c:v>
                </c:pt>
                <c:pt idx="2330">
                  <c:v>42638.476747685185</c:v>
                </c:pt>
                <c:pt idx="2331">
                  <c:v>42638.476793981485</c:v>
                </c:pt>
                <c:pt idx="2332">
                  <c:v>42638.476840277777</c:v>
                </c:pt>
                <c:pt idx="2333">
                  <c:v>42638.476886574077</c:v>
                </c:pt>
                <c:pt idx="2334">
                  <c:v>42638.47693287037</c:v>
                </c:pt>
                <c:pt idx="2335">
                  <c:v>42638.476979166669</c:v>
                </c:pt>
                <c:pt idx="2336">
                  <c:v>42638.477025462962</c:v>
                </c:pt>
                <c:pt idx="2337">
                  <c:v>42638.477071759262</c:v>
                </c:pt>
                <c:pt idx="2338">
                  <c:v>42638.477118055554</c:v>
                </c:pt>
                <c:pt idx="2339">
                  <c:v>42638.477164351854</c:v>
                </c:pt>
                <c:pt idx="2340">
                  <c:v>42638.477210648147</c:v>
                </c:pt>
                <c:pt idx="2341">
                  <c:v>42638.477256944447</c:v>
                </c:pt>
                <c:pt idx="2342">
                  <c:v>42638.477303240739</c:v>
                </c:pt>
                <c:pt idx="2343">
                  <c:v>42638.477361111109</c:v>
                </c:pt>
                <c:pt idx="2344">
                  <c:v>42638.477407407408</c:v>
                </c:pt>
                <c:pt idx="2345">
                  <c:v>42638.477453703701</c:v>
                </c:pt>
                <c:pt idx="2346">
                  <c:v>42638.477500000001</c:v>
                </c:pt>
                <c:pt idx="2347">
                  <c:v>42638.477546296293</c:v>
                </c:pt>
                <c:pt idx="2348">
                  <c:v>42638.477592592593</c:v>
                </c:pt>
                <c:pt idx="2349">
                  <c:v>42638.477638888886</c:v>
                </c:pt>
                <c:pt idx="2350">
                  <c:v>42638.477685185186</c:v>
                </c:pt>
                <c:pt idx="2351">
                  <c:v>42638.477731481478</c:v>
                </c:pt>
                <c:pt idx="2352">
                  <c:v>42638.477777777778</c:v>
                </c:pt>
                <c:pt idx="2353">
                  <c:v>42638.477870370371</c:v>
                </c:pt>
                <c:pt idx="2354">
                  <c:v>42638.477916666663</c:v>
                </c:pt>
                <c:pt idx="2355">
                  <c:v>42638.477962962963</c:v>
                </c:pt>
                <c:pt idx="2356">
                  <c:v>42638.478009259263</c:v>
                </c:pt>
                <c:pt idx="2357">
                  <c:v>42638.478055555555</c:v>
                </c:pt>
                <c:pt idx="2358">
                  <c:v>42638.478148148148</c:v>
                </c:pt>
                <c:pt idx="2359">
                  <c:v>42638.478194444448</c:v>
                </c:pt>
                <c:pt idx="2360">
                  <c:v>42638.47824074074</c:v>
                </c:pt>
                <c:pt idx="2361">
                  <c:v>42638.47828703704</c:v>
                </c:pt>
                <c:pt idx="2362">
                  <c:v>42638.478333333333</c:v>
                </c:pt>
                <c:pt idx="2363">
                  <c:v>42638.478379629632</c:v>
                </c:pt>
                <c:pt idx="2364">
                  <c:v>42638.478425925925</c:v>
                </c:pt>
                <c:pt idx="2365">
                  <c:v>42638.478518518517</c:v>
                </c:pt>
                <c:pt idx="2366">
                  <c:v>42638.478564814817</c:v>
                </c:pt>
                <c:pt idx="2367">
                  <c:v>42638.47861111111</c:v>
                </c:pt>
                <c:pt idx="2368">
                  <c:v>42638.478703703702</c:v>
                </c:pt>
                <c:pt idx="2369">
                  <c:v>42638.478750000002</c:v>
                </c:pt>
                <c:pt idx="2370">
                  <c:v>42638.478796296295</c:v>
                </c:pt>
                <c:pt idx="2371">
                  <c:v>42638.478842592594</c:v>
                </c:pt>
                <c:pt idx="2372">
                  <c:v>42638.478888888887</c:v>
                </c:pt>
                <c:pt idx="2373">
                  <c:v>42638.478935185187</c:v>
                </c:pt>
                <c:pt idx="2374">
                  <c:v>42638.478981481479</c:v>
                </c:pt>
                <c:pt idx="2375">
                  <c:v>42638.479027777779</c:v>
                </c:pt>
                <c:pt idx="2376">
                  <c:v>42638.479074074072</c:v>
                </c:pt>
                <c:pt idx="2377">
                  <c:v>42638.479120370372</c:v>
                </c:pt>
                <c:pt idx="2378">
                  <c:v>42638.479178240741</c:v>
                </c:pt>
                <c:pt idx="2379">
                  <c:v>42638.479270833333</c:v>
                </c:pt>
                <c:pt idx="2380">
                  <c:v>42638.479317129626</c:v>
                </c:pt>
                <c:pt idx="2381">
                  <c:v>42638.479363425926</c:v>
                </c:pt>
                <c:pt idx="2382">
                  <c:v>42638.479409722226</c:v>
                </c:pt>
                <c:pt idx="2383">
                  <c:v>42638.479456018518</c:v>
                </c:pt>
                <c:pt idx="2384">
                  <c:v>42638.479548611111</c:v>
                </c:pt>
                <c:pt idx="2385">
                  <c:v>42638.479594907411</c:v>
                </c:pt>
                <c:pt idx="2386">
                  <c:v>42638.479641203703</c:v>
                </c:pt>
                <c:pt idx="2387">
                  <c:v>42638.479687500003</c:v>
                </c:pt>
                <c:pt idx="2388">
                  <c:v>42638.479733796295</c:v>
                </c:pt>
                <c:pt idx="2389">
                  <c:v>42638.479780092595</c:v>
                </c:pt>
                <c:pt idx="2390">
                  <c:v>42638.479826388888</c:v>
                </c:pt>
                <c:pt idx="2391">
                  <c:v>42638.479872685188</c:v>
                </c:pt>
                <c:pt idx="2392">
                  <c:v>42638.47991898148</c:v>
                </c:pt>
                <c:pt idx="2393">
                  <c:v>42638.47996527778</c:v>
                </c:pt>
                <c:pt idx="2394">
                  <c:v>42638.480011574073</c:v>
                </c:pt>
                <c:pt idx="2395">
                  <c:v>42638.480057870373</c:v>
                </c:pt>
                <c:pt idx="2396">
                  <c:v>42638.480104166665</c:v>
                </c:pt>
                <c:pt idx="2397">
                  <c:v>42638.480150462965</c:v>
                </c:pt>
                <c:pt idx="2398">
                  <c:v>42638.480196759258</c:v>
                </c:pt>
                <c:pt idx="2399">
                  <c:v>42638.480243055557</c:v>
                </c:pt>
                <c:pt idx="2400">
                  <c:v>42638.48028935185</c:v>
                </c:pt>
                <c:pt idx="2401">
                  <c:v>42638.48033564815</c:v>
                </c:pt>
                <c:pt idx="2402">
                  <c:v>42638.480381944442</c:v>
                </c:pt>
                <c:pt idx="2403">
                  <c:v>42638.480428240742</c:v>
                </c:pt>
                <c:pt idx="2404">
                  <c:v>42638.480474537035</c:v>
                </c:pt>
                <c:pt idx="2405">
                  <c:v>42638.480520833335</c:v>
                </c:pt>
                <c:pt idx="2406">
                  <c:v>42638.480567129627</c:v>
                </c:pt>
                <c:pt idx="2407">
                  <c:v>42638.480613425927</c:v>
                </c:pt>
                <c:pt idx="2408">
                  <c:v>42638.48065972222</c:v>
                </c:pt>
                <c:pt idx="2409">
                  <c:v>42638.480706018519</c:v>
                </c:pt>
                <c:pt idx="2410">
                  <c:v>42638.480752314812</c:v>
                </c:pt>
                <c:pt idx="2411">
                  <c:v>42638.480798611112</c:v>
                </c:pt>
                <c:pt idx="2412">
                  <c:v>42638.480844907404</c:v>
                </c:pt>
                <c:pt idx="2413">
                  <c:v>42638.480902777781</c:v>
                </c:pt>
                <c:pt idx="2414">
                  <c:v>42638.480949074074</c:v>
                </c:pt>
                <c:pt idx="2415">
                  <c:v>42638.480995370373</c:v>
                </c:pt>
                <c:pt idx="2416">
                  <c:v>42638.481041666666</c:v>
                </c:pt>
                <c:pt idx="2417">
                  <c:v>42638.481087962966</c:v>
                </c:pt>
                <c:pt idx="2418">
                  <c:v>42638.481134259258</c:v>
                </c:pt>
                <c:pt idx="2419">
                  <c:v>42638.481226851851</c:v>
                </c:pt>
                <c:pt idx="2420">
                  <c:v>42638.481273148151</c:v>
                </c:pt>
                <c:pt idx="2421">
                  <c:v>42638.481319444443</c:v>
                </c:pt>
                <c:pt idx="2422">
                  <c:v>42638.481365740743</c:v>
                </c:pt>
                <c:pt idx="2423">
                  <c:v>42638.481412037036</c:v>
                </c:pt>
                <c:pt idx="2424">
                  <c:v>42638.481458333335</c:v>
                </c:pt>
                <c:pt idx="2425">
                  <c:v>42638.481504629628</c:v>
                </c:pt>
                <c:pt idx="2426">
                  <c:v>42638.481550925928</c:v>
                </c:pt>
                <c:pt idx="2427">
                  <c:v>42638.48159722222</c:v>
                </c:pt>
                <c:pt idx="2428">
                  <c:v>42638.481689814813</c:v>
                </c:pt>
                <c:pt idx="2429">
                  <c:v>42638.481736111113</c:v>
                </c:pt>
                <c:pt idx="2430">
                  <c:v>42638.481782407405</c:v>
                </c:pt>
                <c:pt idx="2431">
                  <c:v>42638.481828703705</c:v>
                </c:pt>
                <c:pt idx="2432">
                  <c:v>42638.481874999998</c:v>
                </c:pt>
                <c:pt idx="2433">
                  <c:v>42638.481921296298</c:v>
                </c:pt>
                <c:pt idx="2434">
                  <c:v>42638.48196759259</c:v>
                </c:pt>
                <c:pt idx="2435">
                  <c:v>42638.482060185182</c:v>
                </c:pt>
                <c:pt idx="2436">
                  <c:v>42638.482152777775</c:v>
                </c:pt>
                <c:pt idx="2437">
                  <c:v>42638.482199074075</c:v>
                </c:pt>
                <c:pt idx="2438">
                  <c:v>42638.482245370367</c:v>
                </c:pt>
                <c:pt idx="2439">
                  <c:v>42638.482291666667</c:v>
                </c:pt>
                <c:pt idx="2440">
                  <c:v>42638.48233796296</c:v>
                </c:pt>
                <c:pt idx="2441">
                  <c:v>42638.48238425926</c:v>
                </c:pt>
                <c:pt idx="2442">
                  <c:v>42638.482430555552</c:v>
                </c:pt>
                <c:pt idx="2443">
                  <c:v>42638.482476851852</c:v>
                </c:pt>
                <c:pt idx="2444">
                  <c:v>42638.482523148145</c:v>
                </c:pt>
                <c:pt idx="2445">
                  <c:v>42638.482569444444</c:v>
                </c:pt>
                <c:pt idx="2446">
                  <c:v>42638.482615740744</c:v>
                </c:pt>
                <c:pt idx="2447">
                  <c:v>42638.482673611114</c:v>
                </c:pt>
                <c:pt idx="2448">
                  <c:v>42638.482719907406</c:v>
                </c:pt>
                <c:pt idx="2449">
                  <c:v>42638.482766203706</c:v>
                </c:pt>
                <c:pt idx="2450">
                  <c:v>42638.482812499999</c:v>
                </c:pt>
                <c:pt idx="2451">
                  <c:v>42638.482858796298</c:v>
                </c:pt>
                <c:pt idx="2452">
                  <c:v>42638.482905092591</c:v>
                </c:pt>
                <c:pt idx="2453">
                  <c:v>42638.482951388891</c:v>
                </c:pt>
                <c:pt idx="2454">
                  <c:v>42638.482997685183</c:v>
                </c:pt>
                <c:pt idx="2455">
                  <c:v>42638.483043981483</c:v>
                </c:pt>
                <c:pt idx="2456">
                  <c:v>42638.483090277776</c:v>
                </c:pt>
                <c:pt idx="2457">
                  <c:v>42638.483136574076</c:v>
                </c:pt>
                <c:pt idx="2458">
                  <c:v>42638.483229166668</c:v>
                </c:pt>
                <c:pt idx="2459">
                  <c:v>42638.483275462961</c:v>
                </c:pt>
                <c:pt idx="2460">
                  <c:v>42638.48332175926</c:v>
                </c:pt>
                <c:pt idx="2461">
                  <c:v>42638.483368055553</c:v>
                </c:pt>
                <c:pt idx="2462">
                  <c:v>42638.483414351853</c:v>
                </c:pt>
                <c:pt idx="2463">
                  <c:v>42638.483460648145</c:v>
                </c:pt>
                <c:pt idx="2464">
                  <c:v>42638.483506944445</c:v>
                </c:pt>
                <c:pt idx="2465">
                  <c:v>42638.483553240738</c:v>
                </c:pt>
                <c:pt idx="2466">
                  <c:v>42638.483599537038</c:v>
                </c:pt>
                <c:pt idx="2467">
                  <c:v>42638.48364583333</c:v>
                </c:pt>
                <c:pt idx="2468">
                  <c:v>42638.48369212963</c:v>
                </c:pt>
                <c:pt idx="2469">
                  <c:v>42638.483738425923</c:v>
                </c:pt>
                <c:pt idx="2470">
                  <c:v>42638.483784722222</c:v>
                </c:pt>
                <c:pt idx="2471">
                  <c:v>42638.483831018515</c:v>
                </c:pt>
                <c:pt idx="2472">
                  <c:v>42638.483877314815</c:v>
                </c:pt>
                <c:pt idx="2473">
                  <c:v>42638.483923611115</c:v>
                </c:pt>
                <c:pt idx="2474">
                  <c:v>42638.483969907407</c:v>
                </c:pt>
                <c:pt idx="2475">
                  <c:v>42638.484016203707</c:v>
                </c:pt>
                <c:pt idx="2476">
                  <c:v>42638.4840625</c:v>
                </c:pt>
                <c:pt idx="2477">
                  <c:v>42638.4841087963</c:v>
                </c:pt>
                <c:pt idx="2478">
                  <c:v>42638.484155092592</c:v>
                </c:pt>
                <c:pt idx="2479">
                  <c:v>42638.484201388892</c:v>
                </c:pt>
                <c:pt idx="2480">
                  <c:v>42638.484247685185</c:v>
                </c:pt>
                <c:pt idx="2481">
                  <c:v>42638.484293981484</c:v>
                </c:pt>
                <c:pt idx="2482">
                  <c:v>42638.484340277777</c:v>
                </c:pt>
                <c:pt idx="2483">
                  <c:v>42638.484398148146</c:v>
                </c:pt>
                <c:pt idx="2484">
                  <c:v>42638.484444444446</c:v>
                </c:pt>
                <c:pt idx="2485">
                  <c:v>42638.484490740739</c:v>
                </c:pt>
                <c:pt idx="2486">
                  <c:v>42638.484537037039</c:v>
                </c:pt>
                <c:pt idx="2487">
                  <c:v>42638.484583333331</c:v>
                </c:pt>
                <c:pt idx="2488">
                  <c:v>42638.484629629631</c:v>
                </c:pt>
                <c:pt idx="2489">
                  <c:v>42638.484675925924</c:v>
                </c:pt>
                <c:pt idx="2490">
                  <c:v>42638.484722222223</c:v>
                </c:pt>
                <c:pt idx="2491">
                  <c:v>42638.484768518516</c:v>
                </c:pt>
                <c:pt idx="2492">
                  <c:v>42638.484814814816</c:v>
                </c:pt>
                <c:pt idx="2493">
                  <c:v>42638.484907407408</c:v>
                </c:pt>
                <c:pt idx="2494">
                  <c:v>42638.484953703701</c:v>
                </c:pt>
                <c:pt idx="2495">
                  <c:v>42638.485000000001</c:v>
                </c:pt>
                <c:pt idx="2496">
                  <c:v>42638.485046296293</c:v>
                </c:pt>
                <c:pt idx="2497">
                  <c:v>42638.485092592593</c:v>
                </c:pt>
                <c:pt idx="2498">
                  <c:v>42638.485138888886</c:v>
                </c:pt>
                <c:pt idx="2499">
                  <c:v>42638.485185185185</c:v>
                </c:pt>
                <c:pt idx="2500">
                  <c:v>42638.485231481478</c:v>
                </c:pt>
                <c:pt idx="2501">
                  <c:v>42638.485277777778</c:v>
                </c:pt>
                <c:pt idx="2502">
                  <c:v>42638.485324074078</c:v>
                </c:pt>
                <c:pt idx="2503">
                  <c:v>42638.48537037037</c:v>
                </c:pt>
                <c:pt idx="2504">
                  <c:v>42638.48541666667</c:v>
                </c:pt>
                <c:pt idx="2505">
                  <c:v>42638.485462962963</c:v>
                </c:pt>
                <c:pt idx="2506">
                  <c:v>42638.485509259262</c:v>
                </c:pt>
                <c:pt idx="2507">
                  <c:v>42638.485555555555</c:v>
                </c:pt>
                <c:pt idx="2508">
                  <c:v>42638.485601851855</c:v>
                </c:pt>
                <c:pt idx="2509">
                  <c:v>42638.485648148147</c:v>
                </c:pt>
                <c:pt idx="2510">
                  <c:v>42638.485694444447</c:v>
                </c:pt>
                <c:pt idx="2511">
                  <c:v>42638.48574074074</c:v>
                </c:pt>
                <c:pt idx="2512">
                  <c:v>42638.48578703704</c:v>
                </c:pt>
                <c:pt idx="2513">
                  <c:v>42638.485833333332</c:v>
                </c:pt>
                <c:pt idx="2514">
                  <c:v>42638.485879629632</c:v>
                </c:pt>
                <c:pt idx="2515">
                  <c:v>42638.485925925925</c:v>
                </c:pt>
                <c:pt idx="2516">
                  <c:v>42638.485972222225</c:v>
                </c:pt>
                <c:pt idx="2517">
                  <c:v>42638.486018518517</c:v>
                </c:pt>
                <c:pt idx="2518">
                  <c:v>42638.486064814817</c:v>
                </c:pt>
                <c:pt idx="2519">
                  <c:v>42638.486122685186</c:v>
                </c:pt>
                <c:pt idx="2520">
                  <c:v>42638.486168981479</c:v>
                </c:pt>
                <c:pt idx="2521">
                  <c:v>42638.486215277779</c:v>
                </c:pt>
                <c:pt idx="2522">
                  <c:v>42638.486261574071</c:v>
                </c:pt>
                <c:pt idx="2523">
                  <c:v>42638.486307870371</c:v>
                </c:pt>
                <c:pt idx="2524">
                  <c:v>42638.486354166664</c:v>
                </c:pt>
                <c:pt idx="2525">
                  <c:v>42638.486400462964</c:v>
                </c:pt>
                <c:pt idx="2526">
                  <c:v>42638.486446759256</c:v>
                </c:pt>
                <c:pt idx="2527">
                  <c:v>42638.486539351848</c:v>
                </c:pt>
                <c:pt idx="2528">
                  <c:v>42638.486585648148</c:v>
                </c:pt>
                <c:pt idx="2529">
                  <c:v>42638.486631944441</c:v>
                </c:pt>
                <c:pt idx="2530">
                  <c:v>42638.486678240741</c:v>
                </c:pt>
                <c:pt idx="2531">
                  <c:v>42638.486724537041</c:v>
                </c:pt>
                <c:pt idx="2532">
                  <c:v>42638.486770833333</c:v>
                </c:pt>
                <c:pt idx="2533">
                  <c:v>42638.486817129633</c:v>
                </c:pt>
                <c:pt idx="2534">
                  <c:v>42638.486863425926</c:v>
                </c:pt>
                <c:pt idx="2535">
                  <c:v>42638.486909722225</c:v>
                </c:pt>
                <c:pt idx="2536">
                  <c:v>42638.487002314818</c:v>
                </c:pt>
                <c:pt idx="2537">
                  <c:v>42638.48704861111</c:v>
                </c:pt>
                <c:pt idx="2538">
                  <c:v>42638.48709490741</c:v>
                </c:pt>
                <c:pt idx="2539">
                  <c:v>42638.487141203703</c:v>
                </c:pt>
                <c:pt idx="2540">
                  <c:v>42638.487187500003</c:v>
                </c:pt>
                <c:pt idx="2541">
                  <c:v>42638.487233796295</c:v>
                </c:pt>
                <c:pt idx="2542">
                  <c:v>42638.487280092595</c:v>
                </c:pt>
                <c:pt idx="2543">
                  <c:v>42638.487326388888</c:v>
                </c:pt>
                <c:pt idx="2544">
                  <c:v>42638.487372685187</c:v>
                </c:pt>
                <c:pt idx="2545">
                  <c:v>42638.48741898148</c:v>
                </c:pt>
                <c:pt idx="2546">
                  <c:v>42638.48746527778</c:v>
                </c:pt>
                <c:pt idx="2547">
                  <c:v>42638.487511574072</c:v>
                </c:pt>
                <c:pt idx="2548">
                  <c:v>42638.487557870372</c:v>
                </c:pt>
                <c:pt idx="2549">
                  <c:v>42638.487604166665</c:v>
                </c:pt>
                <c:pt idx="2550">
                  <c:v>42638.487650462965</c:v>
                </c:pt>
                <c:pt idx="2551">
                  <c:v>42638.487696759257</c:v>
                </c:pt>
                <c:pt idx="2552">
                  <c:v>42638.487743055557</c:v>
                </c:pt>
                <c:pt idx="2553">
                  <c:v>42638.48778935185</c:v>
                </c:pt>
                <c:pt idx="2554">
                  <c:v>42638.487847222219</c:v>
                </c:pt>
                <c:pt idx="2555">
                  <c:v>42638.487893518519</c:v>
                </c:pt>
                <c:pt idx="2556">
                  <c:v>42638.487939814811</c:v>
                </c:pt>
                <c:pt idx="2557">
                  <c:v>42638.487986111111</c:v>
                </c:pt>
                <c:pt idx="2558">
                  <c:v>42638.488032407404</c:v>
                </c:pt>
                <c:pt idx="2559">
                  <c:v>42638.488078703704</c:v>
                </c:pt>
                <c:pt idx="2560">
                  <c:v>42638.488125000003</c:v>
                </c:pt>
                <c:pt idx="2561">
                  <c:v>42638.488171296296</c:v>
                </c:pt>
                <c:pt idx="2562">
                  <c:v>42638.488217592596</c:v>
                </c:pt>
                <c:pt idx="2563">
                  <c:v>42638.488263888888</c:v>
                </c:pt>
                <c:pt idx="2564">
                  <c:v>42638.488310185188</c:v>
                </c:pt>
                <c:pt idx="2565">
                  <c:v>42638.488356481481</c:v>
                </c:pt>
                <c:pt idx="2566">
                  <c:v>42638.488402777781</c:v>
                </c:pt>
                <c:pt idx="2567">
                  <c:v>42638.488449074073</c:v>
                </c:pt>
                <c:pt idx="2568">
                  <c:v>42638.488495370373</c:v>
                </c:pt>
                <c:pt idx="2569">
                  <c:v>42638.488541666666</c:v>
                </c:pt>
                <c:pt idx="2570">
                  <c:v>42638.488587962966</c:v>
                </c:pt>
                <c:pt idx="2571">
                  <c:v>42638.488634259258</c:v>
                </c:pt>
                <c:pt idx="2572">
                  <c:v>42638.488668981481</c:v>
                </c:pt>
                <c:pt idx="2573">
                  <c:v>42638.488715277781</c:v>
                </c:pt>
                <c:pt idx="2574">
                  <c:v>42638.488761574074</c:v>
                </c:pt>
                <c:pt idx="2575">
                  <c:v>42638.488807870373</c:v>
                </c:pt>
                <c:pt idx="2576">
                  <c:v>42638.488865740743</c:v>
                </c:pt>
                <c:pt idx="2577">
                  <c:v>42638.488912037035</c:v>
                </c:pt>
                <c:pt idx="2578">
                  <c:v>42638.488958333335</c:v>
                </c:pt>
                <c:pt idx="2579">
                  <c:v>42638.489004629628</c:v>
                </c:pt>
                <c:pt idx="2580">
                  <c:v>42638.489050925928</c:v>
                </c:pt>
                <c:pt idx="2581">
                  <c:v>42638.48909722222</c:v>
                </c:pt>
                <c:pt idx="2582">
                  <c:v>42638.48914351852</c:v>
                </c:pt>
                <c:pt idx="2583">
                  <c:v>42638.489189814813</c:v>
                </c:pt>
                <c:pt idx="2584">
                  <c:v>42638.489236111112</c:v>
                </c:pt>
                <c:pt idx="2585">
                  <c:v>42638.489282407405</c:v>
                </c:pt>
                <c:pt idx="2586">
                  <c:v>42638.489328703705</c:v>
                </c:pt>
                <c:pt idx="2587">
                  <c:v>42638.489374999997</c:v>
                </c:pt>
                <c:pt idx="2588">
                  <c:v>42638.489421296297</c:v>
                </c:pt>
                <c:pt idx="2589">
                  <c:v>42638.48946759259</c:v>
                </c:pt>
                <c:pt idx="2590">
                  <c:v>42638.48951388889</c:v>
                </c:pt>
                <c:pt idx="2591">
                  <c:v>42638.489560185182</c:v>
                </c:pt>
                <c:pt idx="2592">
                  <c:v>42638.489606481482</c:v>
                </c:pt>
                <c:pt idx="2593">
                  <c:v>42638.489652777775</c:v>
                </c:pt>
                <c:pt idx="2594">
                  <c:v>42638.489699074074</c:v>
                </c:pt>
                <c:pt idx="2595">
                  <c:v>42638.489745370367</c:v>
                </c:pt>
                <c:pt idx="2596">
                  <c:v>42638.489791666667</c:v>
                </c:pt>
                <c:pt idx="2597">
                  <c:v>42638.489837962959</c:v>
                </c:pt>
                <c:pt idx="2598">
                  <c:v>42638.489884259259</c:v>
                </c:pt>
                <c:pt idx="2599">
                  <c:v>42638.489930555559</c:v>
                </c:pt>
                <c:pt idx="2600">
                  <c:v>42638.489976851852</c:v>
                </c:pt>
                <c:pt idx="2601">
                  <c:v>42638.490023148152</c:v>
                </c:pt>
                <c:pt idx="2602">
                  <c:v>42638.490069444444</c:v>
                </c:pt>
                <c:pt idx="2603">
                  <c:v>42638.490115740744</c:v>
                </c:pt>
                <c:pt idx="2604">
                  <c:v>42638.490162037036</c:v>
                </c:pt>
                <c:pt idx="2605">
                  <c:v>42638.490208333336</c:v>
                </c:pt>
                <c:pt idx="2606">
                  <c:v>42638.490254629629</c:v>
                </c:pt>
                <c:pt idx="2607">
                  <c:v>42638.490300925929</c:v>
                </c:pt>
                <c:pt idx="2608">
                  <c:v>42638.490347222221</c:v>
                </c:pt>
                <c:pt idx="2609">
                  <c:v>42638.490393518521</c:v>
                </c:pt>
                <c:pt idx="2610">
                  <c:v>42638.490451388891</c:v>
                </c:pt>
                <c:pt idx="2611">
                  <c:v>42638.490497685183</c:v>
                </c:pt>
                <c:pt idx="2612">
                  <c:v>42638.490543981483</c:v>
                </c:pt>
                <c:pt idx="2613">
                  <c:v>42638.490590277775</c:v>
                </c:pt>
                <c:pt idx="2614">
                  <c:v>42638.490636574075</c:v>
                </c:pt>
                <c:pt idx="2615">
                  <c:v>42638.490682870368</c:v>
                </c:pt>
                <c:pt idx="2616">
                  <c:v>42638.490729166668</c:v>
                </c:pt>
                <c:pt idx="2617">
                  <c:v>42638.49077546296</c:v>
                </c:pt>
                <c:pt idx="2618">
                  <c:v>42638.49082175926</c:v>
                </c:pt>
                <c:pt idx="2619">
                  <c:v>42638.490868055553</c:v>
                </c:pt>
                <c:pt idx="2620">
                  <c:v>42638.490914351853</c:v>
                </c:pt>
                <c:pt idx="2621">
                  <c:v>42638.490960648145</c:v>
                </c:pt>
                <c:pt idx="2622">
                  <c:v>42638.491006944445</c:v>
                </c:pt>
                <c:pt idx="2623">
                  <c:v>42638.491053240738</c:v>
                </c:pt>
                <c:pt idx="2624">
                  <c:v>42638.491099537037</c:v>
                </c:pt>
                <c:pt idx="2625">
                  <c:v>42638.49114583333</c:v>
                </c:pt>
                <c:pt idx="2626">
                  <c:v>42638.49119212963</c:v>
                </c:pt>
                <c:pt idx="2627">
                  <c:v>42638.491238425922</c:v>
                </c:pt>
                <c:pt idx="2628">
                  <c:v>42638.491284722222</c:v>
                </c:pt>
                <c:pt idx="2629">
                  <c:v>42638.491331018522</c:v>
                </c:pt>
                <c:pt idx="2630">
                  <c:v>42638.491377314815</c:v>
                </c:pt>
                <c:pt idx="2631">
                  <c:v>42638.491423611114</c:v>
                </c:pt>
                <c:pt idx="2632">
                  <c:v>42638.491469907407</c:v>
                </c:pt>
                <c:pt idx="2633">
                  <c:v>42638.491516203707</c:v>
                </c:pt>
                <c:pt idx="2634">
                  <c:v>42638.491562499999</c:v>
                </c:pt>
                <c:pt idx="2635">
                  <c:v>42638.491608796299</c:v>
                </c:pt>
                <c:pt idx="2636">
                  <c:v>42638.491655092592</c:v>
                </c:pt>
                <c:pt idx="2637">
                  <c:v>42638.491701388892</c:v>
                </c:pt>
                <c:pt idx="2638">
                  <c:v>42638.491747685184</c:v>
                </c:pt>
                <c:pt idx="2639">
                  <c:v>42638.491805555554</c:v>
                </c:pt>
                <c:pt idx="2640">
                  <c:v>42638.491851851853</c:v>
                </c:pt>
                <c:pt idx="2641">
                  <c:v>42638.491898148146</c:v>
                </c:pt>
                <c:pt idx="2642">
                  <c:v>42638.491944444446</c:v>
                </c:pt>
                <c:pt idx="2643">
                  <c:v>42638.491990740738</c:v>
                </c:pt>
                <c:pt idx="2644">
                  <c:v>42638.492037037038</c:v>
                </c:pt>
                <c:pt idx="2645">
                  <c:v>42638.492083333331</c:v>
                </c:pt>
                <c:pt idx="2646">
                  <c:v>42638.492129629631</c:v>
                </c:pt>
                <c:pt idx="2647">
                  <c:v>42638.492175925923</c:v>
                </c:pt>
                <c:pt idx="2648">
                  <c:v>42638.492222222223</c:v>
                </c:pt>
                <c:pt idx="2649">
                  <c:v>42638.492268518516</c:v>
                </c:pt>
                <c:pt idx="2650">
                  <c:v>42638.492314814815</c:v>
                </c:pt>
                <c:pt idx="2651">
                  <c:v>42638.492361111108</c:v>
                </c:pt>
                <c:pt idx="2652">
                  <c:v>42638.492407407408</c:v>
                </c:pt>
                <c:pt idx="2653">
                  <c:v>42638.4924537037</c:v>
                </c:pt>
                <c:pt idx="2654">
                  <c:v>42638.4925</c:v>
                </c:pt>
                <c:pt idx="2655">
                  <c:v>42638.492546296293</c:v>
                </c:pt>
                <c:pt idx="2656">
                  <c:v>42638.492592592593</c:v>
                </c:pt>
                <c:pt idx="2657">
                  <c:v>42638.492638888885</c:v>
                </c:pt>
                <c:pt idx="2658">
                  <c:v>42638.492685185185</c:v>
                </c:pt>
                <c:pt idx="2659">
                  <c:v>42638.492731481485</c:v>
                </c:pt>
                <c:pt idx="2660">
                  <c:v>42638.492777777778</c:v>
                </c:pt>
                <c:pt idx="2661">
                  <c:v>42638.492824074077</c:v>
                </c:pt>
                <c:pt idx="2662">
                  <c:v>42638.49287037037</c:v>
                </c:pt>
                <c:pt idx="2663">
                  <c:v>42638.49291666667</c:v>
                </c:pt>
                <c:pt idx="2664">
                  <c:v>42638.492962962962</c:v>
                </c:pt>
                <c:pt idx="2665">
                  <c:v>42638.493009259262</c:v>
                </c:pt>
                <c:pt idx="2666">
                  <c:v>42638.493055555555</c:v>
                </c:pt>
                <c:pt idx="2667">
                  <c:v>42638.493101851855</c:v>
                </c:pt>
                <c:pt idx="2668">
                  <c:v>42638.493148148147</c:v>
                </c:pt>
                <c:pt idx="2669">
                  <c:v>42638.493194444447</c:v>
                </c:pt>
                <c:pt idx="2670">
                  <c:v>42638.49324074074</c:v>
                </c:pt>
                <c:pt idx="2671">
                  <c:v>42638.493287037039</c:v>
                </c:pt>
                <c:pt idx="2672">
                  <c:v>42638.493333333332</c:v>
                </c:pt>
                <c:pt idx="2673">
                  <c:v>42638.493379629632</c:v>
                </c:pt>
                <c:pt idx="2674">
                  <c:v>42638.493425925924</c:v>
                </c:pt>
                <c:pt idx="2675">
                  <c:v>42638.493472222224</c:v>
                </c:pt>
                <c:pt idx="2676">
                  <c:v>42638.493518518517</c:v>
                </c:pt>
                <c:pt idx="2677">
                  <c:v>42638.493576388886</c:v>
                </c:pt>
                <c:pt idx="2678">
                  <c:v>42638.493622685186</c:v>
                </c:pt>
                <c:pt idx="2679">
                  <c:v>42638.493668981479</c:v>
                </c:pt>
                <c:pt idx="2680">
                  <c:v>42638.493715277778</c:v>
                </c:pt>
                <c:pt idx="2681">
                  <c:v>42638.493761574071</c:v>
                </c:pt>
                <c:pt idx="2682">
                  <c:v>42638.493807870371</c:v>
                </c:pt>
                <c:pt idx="2683">
                  <c:v>42638.493854166663</c:v>
                </c:pt>
                <c:pt idx="2684">
                  <c:v>42638.493900462963</c:v>
                </c:pt>
                <c:pt idx="2685">
                  <c:v>42638.493946759256</c:v>
                </c:pt>
                <c:pt idx="2686">
                  <c:v>42638.493993055556</c:v>
                </c:pt>
                <c:pt idx="2687">
                  <c:v>42638.494039351855</c:v>
                </c:pt>
                <c:pt idx="2688">
                  <c:v>42638.494085648148</c:v>
                </c:pt>
                <c:pt idx="2689">
                  <c:v>42638.494131944448</c:v>
                </c:pt>
                <c:pt idx="2690">
                  <c:v>42638.49417824074</c:v>
                </c:pt>
                <c:pt idx="2691">
                  <c:v>42638.49422453704</c:v>
                </c:pt>
                <c:pt idx="2692">
                  <c:v>42638.494270833333</c:v>
                </c:pt>
                <c:pt idx="2693">
                  <c:v>42638.494317129633</c:v>
                </c:pt>
                <c:pt idx="2694">
                  <c:v>42638.494363425925</c:v>
                </c:pt>
                <c:pt idx="2695">
                  <c:v>42638.494409722225</c:v>
                </c:pt>
                <c:pt idx="2696">
                  <c:v>42638.494456018518</c:v>
                </c:pt>
                <c:pt idx="2697">
                  <c:v>42638.494502314818</c:v>
                </c:pt>
                <c:pt idx="2698">
                  <c:v>42638.49454861111</c:v>
                </c:pt>
                <c:pt idx="2699">
                  <c:v>42638.49459490741</c:v>
                </c:pt>
                <c:pt idx="2700">
                  <c:v>42638.494641203702</c:v>
                </c:pt>
                <c:pt idx="2701">
                  <c:v>42638.494687500002</c:v>
                </c:pt>
                <c:pt idx="2702">
                  <c:v>42638.494733796295</c:v>
                </c:pt>
                <c:pt idx="2703">
                  <c:v>42638.494780092595</c:v>
                </c:pt>
                <c:pt idx="2704">
                  <c:v>42638.494826388887</c:v>
                </c:pt>
                <c:pt idx="2705">
                  <c:v>42638.494872685187</c:v>
                </c:pt>
                <c:pt idx="2706">
                  <c:v>42638.49491898148</c:v>
                </c:pt>
                <c:pt idx="2707">
                  <c:v>42638.494976851849</c:v>
                </c:pt>
                <c:pt idx="2708">
                  <c:v>42638.495023148149</c:v>
                </c:pt>
                <c:pt idx="2709">
                  <c:v>42638.495069444441</c:v>
                </c:pt>
                <c:pt idx="2710">
                  <c:v>42638.495115740741</c:v>
                </c:pt>
                <c:pt idx="2711">
                  <c:v>42638.495162037034</c:v>
                </c:pt>
                <c:pt idx="2712">
                  <c:v>42638.495208333334</c:v>
                </c:pt>
                <c:pt idx="2713">
                  <c:v>42638.495254629626</c:v>
                </c:pt>
                <c:pt idx="2714">
                  <c:v>42638.495300925926</c:v>
                </c:pt>
                <c:pt idx="2715">
                  <c:v>42638.495347222219</c:v>
                </c:pt>
                <c:pt idx="2716">
                  <c:v>42638.495393518519</c:v>
                </c:pt>
                <c:pt idx="2717">
                  <c:v>42638.495439814818</c:v>
                </c:pt>
                <c:pt idx="2718">
                  <c:v>42638.495486111111</c:v>
                </c:pt>
                <c:pt idx="2719">
                  <c:v>42638.495532407411</c:v>
                </c:pt>
                <c:pt idx="2720">
                  <c:v>42638.495578703703</c:v>
                </c:pt>
                <c:pt idx="2721">
                  <c:v>42638.495625000003</c:v>
                </c:pt>
                <c:pt idx="2722">
                  <c:v>42638.495671296296</c:v>
                </c:pt>
                <c:pt idx="2723">
                  <c:v>42638.495717592596</c:v>
                </c:pt>
                <c:pt idx="2724">
                  <c:v>42638.495763888888</c:v>
                </c:pt>
                <c:pt idx="2725">
                  <c:v>42638.495810185188</c:v>
                </c:pt>
                <c:pt idx="2726">
                  <c:v>42638.495856481481</c:v>
                </c:pt>
                <c:pt idx="2727">
                  <c:v>42638.49590277778</c:v>
                </c:pt>
                <c:pt idx="2728">
                  <c:v>42638.495949074073</c:v>
                </c:pt>
                <c:pt idx="2729">
                  <c:v>42638.495995370373</c:v>
                </c:pt>
                <c:pt idx="2730">
                  <c:v>42638.496041666665</c:v>
                </c:pt>
                <c:pt idx="2731">
                  <c:v>42638.496087962965</c:v>
                </c:pt>
                <c:pt idx="2732">
                  <c:v>42638.496134259258</c:v>
                </c:pt>
                <c:pt idx="2733">
                  <c:v>42638.496180555558</c:v>
                </c:pt>
                <c:pt idx="2734">
                  <c:v>42638.49622685185</c:v>
                </c:pt>
                <c:pt idx="2735">
                  <c:v>42638.49627314815</c:v>
                </c:pt>
                <c:pt idx="2736">
                  <c:v>42638.496319444443</c:v>
                </c:pt>
                <c:pt idx="2737">
                  <c:v>42638.496365740742</c:v>
                </c:pt>
                <c:pt idx="2738">
                  <c:v>42638.496412037035</c:v>
                </c:pt>
                <c:pt idx="2739">
                  <c:v>42638.496458333335</c:v>
                </c:pt>
                <c:pt idx="2740">
                  <c:v>42638.496504629627</c:v>
                </c:pt>
                <c:pt idx="2741">
                  <c:v>42638.496550925927</c:v>
                </c:pt>
                <c:pt idx="2742">
                  <c:v>42638.49659722222</c:v>
                </c:pt>
                <c:pt idx="2743">
                  <c:v>42638.49664351852</c:v>
                </c:pt>
                <c:pt idx="2744">
                  <c:v>42638.496689814812</c:v>
                </c:pt>
                <c:pt idx="2745">
                  <c:v>42638.496736111112</c:v>
                </c:pt>
                <c:pt idx="2746">
                  <c:v>42638.496782407405</c:v>
                </c:pt>
                <c:pt idx="2747">
                  <c:v>42638.496828703705</c:v>
                </c:pt>
                <c:pt idx="2748">
                  <c:v>42638.496874999997</c:v>
                </c:pt>
                <c:pt idx="2749">
                  <c:v>42638.496921296297</c:v>
                </c:pt>
                <c:pt idx="2750">
                  <c:v>42638.496967592589</c:v>
                </c:pt>
                <c:pt idx="2751">
                  <c:v>42638.497013888889</c:v>
                </c:pt>
                <c:pt idx="2752">
                  <c:v>42638.497060185182</c:v>
                </c:pt>
                <c:pt idx="2753">
                  <c:v>42638.497106481482</c:v>
                </c:pt>
                <c:pt idx="2754">
                  <c:v>42638.497152777774</c:v>
                </c:pt>
                <c:pt idx="2755">
                  <c:v>42638.497199074074</c:v>
                </c:pt>
                <c:pt idx="2756">
                  <c:v>42638.497245370374</c:v>
                </c:pt>
                <c:pt idx="2757">
                  <c:v>42638.497291666667</c:v>
                </c:pt>
                <c:pt idx="2758">
                  <c:v>42638.497349537036</c:v>
                </c:pt>
                <c:pt idx="2759">
                  <c:v>42638.497395833336</c:v>
                </c:pt>
                <c:pt idx="2760">
                  <c:v>42638.497442129628</c:v>
                </c:pt>
                <c:pt idx="2761">
                  <c:v>42638.497488425928</c:v>
                </c:pt>
                <c:pt idx="2762">
                  <c:v>42638.497534722221</c:v>
                </c:pt>
                <c:pt idx="2763">
                  <c:v>42638.497581018521</c:v>
                </c:pt>
                <c:pt idx="2764">
                  <c:v>42638.497627314813</c:v>
                </c:pt>
                <c:pt idx="2765">
                  <c:v>42638.497673611113</c:v>
                </c:pt>
                <c:pt idx="2766">
                  <c:v>42638.497719907406</c:v>
                </c:pt>
                <c:pt idx="2767">
                  <c:v>42638.497766203705</c:v>
                </c:pt>
                <c:pt idx="2768">
                  <c:v>42638.497812499998</c:v>
                </c:pt>
                <c:pt idx="2769">
                  <c:v>42638.497858796298</c:v>
                </c:pt>
                <c:pt idx="2770">
                  <c:v>42638.49790509259</c:v>
                </c:pt>
                <c:pt idx="2771">
                  <c:v>42638.49795138889</c:v>
                </c:pt>
                <c:pt idx="2772">
                  <c:v>42638.497997685183</c:v>
                </c:pt>
                <c:pt idx="2773">
                  <c:v>42638.498043981483</c:v>
                </c:pt>
                <c:pt idx="2774">
                  <c:v>42638.498090277775</c:v>
                </c:pt>
                <c:pt idx="2775">
                  <c:v>42638.498136574075</c:v>
                </c:pt>
                <c:pt idx="2776">
                  <c:v>42638.498182870368</c:v>
                </c:pt>
                <c:pt idx="2777">
                  <c:v>42638.498229166667</c:v>
                </c:pt>
                <c:pt idx="2778">
                  <c:v>42638.49827546296</c:v>
                </c:pt>
                <c:pt idx="2779">
                  <c:v>42638.49832175926</c:v>
                </c:pt>
                <c:pt idx="2780">
                  <c:v>42638.498368055552</c:v>
                </c:pt>
                <c:pt idx="2781">
                  <c:v>42638.498414351852</c:v>
                </c:pt>
                <c:pt idx="2782">
                  <c:v>42638.498460648145</c:v>
                </c:pt>
                <c:pt idx="2783">
                  <c:v>42638.498506944445</c:v>
                </c:pt>
                <c:pt idx="2784">
                  <c:v>42638.498553240737</c:v>
                </c:pt>
                <c:pt idx="2785">
                  <c:v>42638.498599537037</c:v>
                </c:pt>
                <c:pt idx="2786">
                  <c:v>42638.498645833337</c:v>
                </c:pt>
                <c:pt idx="2787">
                  <c:v>42638.498692129629</c:v>
                </c:pt>
                <c:pt idx="2788">
                  <c:v>42638.498738425929</c:v>
                </c:pt>
                <c:pt idx="2789">
                  <c:v>42638.498784722222</c:v>
                </c:pt>
                <c:pt idx="2790">
                  <c:v>42638.498831018522</c:v>
                </c:pt>
                <c:pt idx="2791">
                  <c:v>42638.498877314814</c:v>
                </c:pt>
                <c:pt idx="2792">
                  <c:v>42638.498935185184</c:v>
                </c:pt>
                <c:pt idx="2793">
                  <c:v>42638.498981481483</c:v>
                </c:pt>
                <c:pt idx="2794">
                  <c:v>42638.499027777776</c:v>
                </c:pt>
                <c:pt idx="2795">
                  <c:v>42638.499074074076</c:v>
                </c:pt>
                <c:pt idx="2796">
                  <c:v>42638.499120370368</c:v>
                </c:pt>
                <c:pt idx="2797">
                  <c:v>42638.499166666668</c:v>
                </c:pt>
                <c:pt idx="2798">
                  <c:v>42638.499212962961</c:v>
                </c:pt>
                <c:pt idx="2799">
                  <c:v>42638.499259259261</c:v>
                </c:pt>
                <c:pt idx="2800">
                  <c:v>42638.499305555553</c:v>
                </c:pt>
                <c:pt idx="2801">
                  <c:v>42638.499351851853</c:v>
                </c:pt>
                <c:pt idx="2802">
                  <c:v>42638.499398148146</c:v>
                </c:pt>
                <c:pt idx="2803">
                  <c:v>42638.499444444446</c:v>
                </c:pt>
                <c:pt idx="2804">
                  <c:v>42638.499490740738</c:v>
                </c:pt>
                <c:pt idx="2805">
                  <c:v>42638.499537037038</c:v>
                </c:pt>
                <c:pt idx="2806">
                  <c:v>42638.499583333331</c:v>
                </c:pt>
                <c:pt idx="2807">
                  <c:v>42638.49962962963</c:v>
                </c:pt>
                <c:pt idx="2808">
                  <c:v>42638.499675925923</c:v>
                </c:pt>
                <c:pt idx="2809">
                  <c:v>42638.499722222223</c:v>
                </c:pt>
                <c:pt idx="2810">
                  <c:v>42638.499768518515</c:v>
                </c:pt>
                <c:pt idx="2811">
                  <c:v>42638.499814814815</c:v>
                </c:pt>
                <c:pt idx="2812">
                  <c:v>42638.499861111108</c:v>
                </c:pt>
                <c:pt idx="2813">
                  <c:v>42638.499907407408</c:v>
                </c:pt>
                <c:pt idx="2814">
                  <c:v>42638.4999537037</c:v>
                </c:pt>
                <c:pt idx="2815">
                  <c:v>42638.5</c:v>
                </c:pt>
                <c:pt idx="2816">
                  <c:v>42638.5000462963</c:v>
                </c:pt>
                <c:pt idx="2817">
                  <c:v>42638.500092592592</c:v>
                </c:pt>
                <c:pt idx="2818">
                  <c:v>42638.500138888892</c:v>
                </c:pt>
                <c:pt idx="2819">
                  <c:v>42638.500185185185</c:v>
                </c:pt>
                <c:pt idx="2820">
                  <c:v>42638.500231481485</c:v>
                </c:pt>
                <c:pt idx="2821">
                  <c:v>42638.500277777777</c:v>
                </c:pt>
                <c:pt idx="2822">
                  <c:v>42638.500324074077</c:v>
                </c:pt>
                <c:pt idx="2823">
                  <c:v>42638.50037037037</c:v>
                </c:pt>
                <c:pt idx="2824">
                  <c:v>42638.500416666669</c:v>
                </c:pt>
                <c:pt idx="2825">
                  <c:v>42638.500462962962</c:v>
                </c:pt>
                <c:pt idx="2826">
                  <c:v>42638.500509259262</c:v>
                </c:pt>
                <c:pt idx="2827">
                  <c:v>42638.500555555554</c:v>
                </c:pt>
                <c:pt idx="2828">
                  <c:v>42638.500601851854</c:v>
                </c:pt>
                <c:pt idx="2829">
                  <c:v>42638.500659722224</c:v>
                </c:pt>
                <c:pt idx="2830">
                  <c:v>42638.500706018516</c:v>
                </c:pt>
                <c:pt idx="2831">
                  <c:v>42638.500752314816</c:v>
                </c:pt>
                <c:pt idx="2832">
                  <c:v>42638.500798611109</c:v>
                </c:pt>
                <c:pt idx="2833">
                  <c:v>42638.500844907408</c:v>
                </c:pt>
                <c:pt idx="2834">
                  <c:v>42638.500891203701</c:v>
                </c:pt>
                <c:pt idx="2835">
                  <c:v>42638.500937500001</c:v>
                </c:pt>
                <c:pt idx="2836">
                  <c:v>42638.500983796293</c:v>
                </c:pt>
                <c:pt idx="2837">
                  <c:v>42638.501030092593</c:v>
                </c:pt>
                <c:pt idx="2838">
                  <c:v>42638.501076388886</c:v>
                </c:pt>
                <c:pt idx="2839">
                  <c:v>42638.501122685186</c:v>
                </c:pt>
                <c:pt idx="2840">
                  <c:v>42638.501168981478</c:v>
                </c:pt>
                <c:pt idx="2841">
                  <c:v>42638.501215277778</c:v>
                </c:pt>
                <c:pt idx="2842">
                  <c:v>42638.501261574071</c:v>
                </c:pt>
                <c:pt idx="2843">
                  <c:v>42638.501307870371</c:v>
                </c:pt>
                <c:pt idx="2844">
                  <c:v>42638.501354166663</c:v>
                </c:pt>
                <c:pt idx="2845">
                  <c:v>42638.501400462963</c:v>
                </c:pt>
                <c:pt idx="2846">
                  <c:v>42638.501446759263</c:v>
                </c:pt>
                <c:pt idx="2847">
                  <c:v>42638.501493055555</c:v>
                </c:pt>
                <c:pt idx="2848">
                  <c:v>42638.501539351855</c:v>
                </c:pt>
                <c:pt idx="2849">
                  <c:v>42638.501585648148</c:v>
                </c:pt>
                <c:pt idx="2850">
                  <c:v>42638.501631944448</c:v>
                </c:pt>
                <c:pt idx="2851">
                  <c:v>42638.50167824074</c:v>
                </c:pt>
                <c:pt idx="2852">
                  <c:v>42638.50172453704</c:v>
                </c:pt>
                <c:pt idx="2853">
                  <c:v>42638.501770833333</c:v>
                </c:pt>
                <c:pt idx="2854">
                  <c:v>42638.501817129632</c:v>
                </c:pt>
                <c:pt idx="2855">
                  <c:v>42638.501863425925</c:v>
                </c:pt>
                <c:pt idx="2856">
                  <c:v>42638.501909722225</c:v>
                </c:pt>
                <c:pt idx="2857">
                  <c:v>42638.501956018517</c:v>
                </c:pt>
                <c:pt idx="2858">
                  <c:v>42638.502002314817</c:v>
                </c:pt>
                <c:pt idx="2859">
                  <c:v>42638.50204861111</c:v>
                </c:pt>
                <c:pt idx="2860">
                  <c:v>42638.50209490741</c:v>
                </c:pt>
                <c:pt idx="2861">
                  <c:v>42638.502141203702</c:v>
                </c:pt>
                <c:pt idx="2862">
                  <c:v>42638.502187500002</c:v>
                </c:pt>
                <c:pt idx="2863">
                  <c:v>42638.502233796295</c:v>
                </c:pt>
                <c:pt idx="2864">
                  <c:v>42638.502280092594</c:v>
                </c:pt>
                <c:pt idx="2865">
                  <c:v>42638.502326388887</c:v>
                </c:pt>
                <c:pt idx="2866">
                  <c:v>42638.502372685187</c:v>
                </c:pt>
                <c:pt idx="2867">
                  <c:v>42638.502418981479</c:v>
                </c:pt>
                <c:pt idx="2868">
                  <c:v>42638.502465277779</c:v>
                </c:pt>
                <c:pt idx="2869">
                  <c:v>42638.502511574072</c:v>
                </c:pt>
                <c:pt idx="2870">
                  <c:v>42638.502557870372</c:v>
                </c:pt>
                <c:pt idx="2871">
                  <c:v>42638.502615740741</c:v>
                </c:pt>
                <c:pt idx="2872">
                  <c:v>42638.502662037034</c:v>
                </c:pt>
                <c:pt idx="2873">
                  <c:v>42638.502708333333</c:v>
                </c:pt>
                <c:pt idx="2874">
                  <c:v>42638.502754629626</c:v>
                </c:pt>
                <c:pt idx="2875">
                  <c:v>42638.502800925926</c:v>
                </c:pt>
                <c:pt idx="2876">
                  <c:v>42638.502847222226</c:v>
                </c:pt>
                <c:pt idx="2877">
                  <c:v>42638.502893518518</c:v>
                </c:pt>
                <c:pt idx="2878">
                  <c:v>42638.502939814818</c:v>
                </c:pt>
                <c:pt idx="2879">
                  <c:v>42638.502986111111</c:v>
                </c:pt>
                <c:pt idx="2880">
                  <c:v>42638.503032407411</c:v>
                </c:pt>
                <c:pt idx="2881">
                  <c:v>42638.503078703703</c:v>
                </c:pt>
                <c:pt idx="2882">
                  <c:v>42638.503125000003</c:v>
                </c:pt>
                <c:pt idx="2883">
                  <c:v>42638.503171296295</c:v>
                </c:pt>
                <c:pt idx="2884">
                  <c:v>42638.503217592595</c:v>
                </c:pt>
                <c:pt idx="2885">
                  <c:v>42638.503263888888</c:v>
                </c:pt>
                <c:pt idx="2886">
                  <c:v>42638.503310185188</c:v>
                </c:pt>
                <c:pt idx="2887">
                  <c:v>42638.50335648148</c:v>
                </c:pt>
                <c:pt idx="2888">
                  <c:v>42638.50340277778</c:v>
                </c:pt>
                <c:pt idx="2889">
                  <c:v>42638.503449074073</c:v>
                </c:pt>
                <c:pt idx="2890">
                  <c:v>42638.503495370373</c:v>
                </c:pt>
                <c:pt idx="2891">
                  <c:v>42638.503541666665</c:v>
                </c:pt>
                <c:pt idx="2892">
                  <c:v>42638.503587962965</c:v>
                </c:pt>
                <c:pt idx="2893">
                  <c:v>42638.503634259258</c:v>
                </c:pt>
                <c:pt idx="2894">
                  <c:v>42638.503680555557</c:v>
                </c:pt>
                <c:pt idx="2895">
                  <c:v>42638.50372685185</c:v>
                </c:pt>
                <c:pt idx="2896">
                  <c:v>42638.50377314815</c:v>
                </c:pt>
                <c:pt idx="2897">
                  <c:v>42638.503831018519</c:v>
                </c:pt>
                <c:pt idx="2898">
                  <c:v>42638.503877314812</c:v>
                </c:pt>
                <c:pt idx="2899">
                  <c:v>42638.503923611112</c:v>
                </c:pt>
                <c:pt idx="2900">
                  <c:v>42638.503969907404</c:v>
                </c:pt>
                <c:pt idx="2901">
                  <c:v>42638.504016203704</c:v>
                </c:pt>
                <c:pt idx="2902">
                  <c:v>42638.504062499997</c:v>
                </c:pt>
                <c:pt idx="2903">
                  <c:v>42638.504108796296</c:v>
                </c:pt>
                <c:pt idx="2904">
                  <c:v>42638.504155092596</c:v>
                </c:pt>
                <c:pt idx="2905">
                  <c:v>42638.504201388889</c:v>
                </c:pt>
                <c:pt idx="2906">
                  <c:v>42638.504247685189</c:v>
                </c:pt>
                <c:pt idx="2907">
                  <c:v>42638.504293981481</c:v>
                </c:pt>
                <c:pt idx="2908">
                  <c:v>42638.504340277781</c:v>
                </c:pt>
                <c:pt idx="2909">
                  <c:v>42638.504386574074</c:v>
                </c:pt>
                <c:pt idx="2910">
                  <c:v>42638.504432870373</c:v>
                </c:pt>
                <c:pt idx="2911">
                  <c:v>42638.504479166666</c:v>
                </c:pt>
                <c:pt idx="2912">
                  <c:v>42638.504525462966</c:v>
                </c:pt>
                <c:pt idx="2913">
                  <c:v>42638.504571759258</c:v>
                </c:pt>
                <c:pt idx="2914">
                  <c:v>42638.504618055558</c:v>
                </c:pt>
                <c:pt idx="2915">
                  <c:v>42638.504664351851</c:v>
                </c:pt>
                <c:pt idx="2916">
                  <c:v>42638.504710648151</c:v>
                </c:pt>
                <c:pt idx="2917">
                  <c:v>42638.504756944443</c:v>
                </c:pt>
                <c:pt idx="2918">
                  <c:v>42638.504803240743</c:v>
                </c:pt>
                <c:pt idx="2919">
                  <c:v>42638.504849537036</c:v>
                </c:pt>
                <c:pt idx="2920">
                  <c:v>42638.504895833335</c:v>
                </c:pt>
                <c:pt idx="2921">
                  <c:v>42638.504942129628</c:v>
                </c:pt>
                <c:pt idx="2922">
                  <c:v>42638.504988425928</c:v>
                </c:pt>
                <c:pt idx="2923">
                  <c:v>42638.50503472222</c:v>
                </c:pt>
                <c:pt idx="2924">
                  <c:v>42638.50508101852</c:v>
                </c:pt>
                <c:pt idx="2925">
                  <c:v>42638.505127314813</c:v>
                </c:pt>
                <c:pt idx="2926">
                  <c:v>42638.505173611113</c:v>
                </c:pt>
                <c:pt idx="2927">
                  <c:v>42638.505219907405</c:v>
                </c:pt>
                <c:pt idx="2928">
                  <c:v>42638.505266203705</c:v>
                </c:pt>
                <c:pt idx="2929">
                  <c:v>42638.505312499998</c:v>
                </c:pt>
                <c:pt idx="2930">
                  <c:v>42638.505358796298</c:v>
                </c:pt>
                <c:pt idx="2931">
                  <c:v>42638.50540509259</c:v>
                </c:pt>
                <c:pt idx="2932">
                  <c:v>42638.50545138889</c:v>
                </c:pt>
                <c:pt idx="2933">
                  <c:v>42638.505509259259</c:v>
                </c:pt>
                <c:pt idx="2934">
                  <c:v>42638.505555555559</c:v>
                </c:pt>
                <c:pt idx="2935">
                  <c:v>42638.505601851852</c:v>
                </c:pt>
                <c:pt idx="2936">
                  <c:v>42638.505648148152</c:v>
                </c:pt>
                <c:pt idx="2937">
                  <c:v>42638.505694444444</c:v>
                </c:pt>
                <c:pt idx="2938">
                  <c:v>42638.505740740744</c:v>
                </c:pt>
                <c:pt idx="2939">
                  <c:v>42638.505787037036</c:v>
                </c:pt>
                <c:pt idx="2940">
                  <c:v>42638.505833333336</c:v>
                </c:pt>
                <c:pt idx="2941">
                  <c:v>42638.505879629629</c:v>
                </c:pt>
                <c:pt idx="2942">
                  <c:v>42638.505925925929</c:v>
                </c:pt>
                <c:pt idx="2943">
                  <c:v>42638.505972222221</c:v>
                </c:pt>
                <c:pt idx="2944">
                  <c:v>42638.506018518521</c:v>
                </c:pt>
                <c:pt idx="2945">
                  <c:v>42638.506064814814</c:v>
                </c:pt>
                <c:pt idx="2946">
                  <c:v>42638.506111111114</c:v>
                </c:pt>
                <c:pt idx="2947">
                  <c:v>42638.506157407406</c:v>
                </c:pt>
                <c:pt idx="2948">
                  <c:v>42638.506203703706</c:v>
                </c:pt>
                <c:pt idx="2949">
                  <c:v>42638.506249999999</c:v>
                </c:pt>
                <c:pt idx="2950">
                  <c:v>42638.506296296298</c:v>
                </c:pt>
                <c:pt idx="2951">
                  <c:v>42638.506342592591</c:v>
                </c:pt>
                <c:pt idx="2952">
                  <c:v>42638.506388888891</c:v>
                </c:pt>
                <c:pt idx="2953">
                  <c:v>42638.506435185183</c:v>
                </c:pt>
                <c:pt idx="2954">
                  <c:v>42638.506481481483</c:v>
                </c:pt>
                <c:pt idx="2955">
                  <c:v>42638.506527777776</c:v>
                </c:pt>
                <c:pt idx="2956">
                  <c:v>42638.506574074076</c:v>
                </c:pt>
                <c:pt idx="2957">
                  <c:v>42638.506620370368</c:v>
                </c:pt>
                <c:pt idx="2958">
                  <c:v>42638.506666666668</c:v>
                </c:pt>
                <c:pt idx="2959">
                  <c:v>42638.506712962961</c:v>
                </c:pt>
                <c:pt idx="2960">
                  <c:v>42638.50675925926</c:v>
                </c:pt>
                <c:pt idx="2961">
                  <c:v>42638.506805555553</c:v>
                </c:pt>
                <c:pt idx="2962">
                  <c:v>42638.506851851853</c:v>
                </c:pt>
                <c:pt idx="2963">
                  <c:v>42638.506898148145</c:v>
                </c:pt>
                <c:pt idx="2964">
                  <c:v>42638.506944444445</c:v>
                </c:pt>
                <c:pt idx="2965">
                  <c:v>42638.506990740738</c:v>
                </c:pt>
                <c:pt idx="2966">
                  <c:v>42638.507037037038</c:v>
                </c:pt>
                <c:pt idx="2967">
                  <c:v>42638.50708333333</c:v>
                </c:pt>
                <c:pt idx="2968">
                  <c:v>42638.50712962963</c:v>
                </c:pt>
                <c:pt idx="2969">
                  <c:v>42638.507187499999</c:v>
                </c:pt>
                <c:pt idx="2970">
                  <c:v>42638.507233796299</c:v>
                </c:pt>
                <c:pt idx="2971">
                  <c:v>42638.507280092592</c:v>
                </c:pt>
                <c:pt idx="2972">
                  <c:v>42638.507326388892</c:v>
                </c:pt>
                <c:pt idx="2973">
                  <c:v>42638.507372685184</c:v>
                </c:pt>
                <c:pt idx="2974">
                  <c:v>42638.507418981484</c:v>
                </c:pt>
                <c:pt idx="2975">
                  <c:v>42638.507465277777</c:v>
                </c:pt>
                <c:pt idx="2976">
                  <c:v>42638.507511574076</c:v>
                </c:pt>
                <c:pt idx="2977">
                  <c:v>42638.507557870369</c:v>
                </c:pt>
                <c:pt idx="2978">
                  <c:v>42638.507604166669</c:v>
                </c:pt>
                <c:pt idx="2979">
                  <c:v>42638.507650462961</c:v>
                </c:pt>
                <c:pt idx="2980">
                  <c:v>42638.507696759261</c:v>
                </c:pt>
                <c:pt idx="2981">
                  <c:v>42638.507743055554</c:v>
                </c:pt>
                <c:pt idx="2982">
                  <c:v>42638.507789351854</c:v>
                </c:pt>
                <c:pt idx="2983">
                  <c:v>42638.507835648146</c:v>
                </c:pt>
                <c:pt idx="2984">
                  <c:v>42638.507881944446</c:v>
                </c:pt>
                <c:pt idx="2985">
                  <c:v>42638.507928240739</c:v>
                </c:pt>
                <c:pt idx="2986">
                  <c:v>42638.507974537039</c:v>
                </c:pt>
                <c:pt idx="2987">
                  <c:v>42638.508020833331</c:v>
                </c:pt>
                <c:pt idx="2988">
                  <c:v>42638.508067129631</c:v>
                </c:pt>
                <c:pt idx="2989">
                  <c:v>42638.508113425924</c:v>
                </c:pt>
                <c:pt idx="2990">
                  <c:v>42638.508159722223</c:v>
                </c:pt>
                <c:pt idx="2991">
                  <c:v>42638.508206018516</c:v>
                </c:pt>
                <c:pt idx="2992">
                  <c:v>42638.508252314816</c:v>
                </c:pt>
                <c:pt idx="2993">
                  <c:v>42638.508298611108</c:v>
                </c:pt>
                <c:pt idx="2994">
                  <c:v>42638.508344907408</c:v>
                </c:pt>
                <c:pt idx="2995">
                  <c:v>42638.508391203701</c:v>
                </c:pt>
                <c:pt idx="2996">
                  <c:v>42638.508437500001</c:v>
                </c:pt>
                <c:pt idx="2997">
                  <c:v>42638.508483796293</c:v>
                </c:pt>
                <c:pt idx="2998">
                  <c:v>42638.508530092593</c:v>
                </c:pt>
                <c:pt idx="2999">
                  <c:v>42638.508576388886</c:v>
                </c:pt>
                <c:pt idx="3000">
                  <c:v>42638.508622685185</c:v>
                </c:pt>
                <c:pt idx="3001">
                  <c:v>42638.508668981478</c:v>
                </c:pt>
                <c:pt idx="3002">
                  <c:v>42638.508715277778</c:v>
                </c:pt>
                <c:pt idx="3003">
                  <c:v>42638.508761574078</c:v>
                </c:pt>
                <c:pt idx="3004">
                  <c:v>42638.50880787037</c:v>
                </c:pt>
                <c:pt idx="3005">
                  <c:v>42638.50885416667</c:v>
                </c:pt>
                <c:pt idx="3006">
                  <c:v>42638.508900462963</c:v>
                </c:pt>
                <c:pt idx="3007">
                  <c:v>42638.508958333332</c:v>
                </c:pt>
                <c:pt idx="3008">
                  <c:v>42638.509004629632</c:v>
                </c:pt>
                <c:pt idx="3009">
                  <c:v>42638.509050925924</c:v>
                </c:pt>
                <c:pt idx="3010">
                  <c:v>42638.509097222224</c:v>
                </c:pt>
                <c:pt idx="3011">
                  <c:v>42638.509143518517</c:v>
                </c:pt>
                <c:pt idx="3012">
                  <c:v>42638.509189814817</c:v>
                </c:pt>
                <c:pt idx="3013">
                  <c:v>42638.509236111109</c:v>
                </c:pt>
                <c:pt idx="3014">
                  <c:v>42638.509282407409</c:v>
                </c:pt>
                <c:pt idx="3015">
                  <c:v>42638.509328703702</c:v>
                </c:pt>
                <c:pt idx="3016">
                  <c:v>42638.509375000001</c:v>
                </c:pt>
                <c:pt idx="3017">
                  <c:v>42638.509421296294</c:v>
                </c:pt>
                <c:pt idx="3018">
                  <c:v>42638.509467592594</c:v>
                </c:pt>
                <c:pt idx="3019">
                  <c:v>42638.509513888886</c:v>
                </c:pt>
                <c:pt idx="3020">
                  <c:v>42638.509560185186</c:v>
                </c:pt>
                <c:pt idx="3021">
                  <c:v>42638.509606481479</c:v>
                </c:pt>
                <c:pt idx="3022">
                  <c:v>42638.509652777779</c:v>
                </c:pt>
                <c:pt idx="3023">
                  <c:v>42638.509699074071</c:v>
                </c:pt>
                <c:pt idx="3024">
                  <c:v>42638.509745370371</c:v>
                </c:pt>
                <c:pt idx="3025">
                  <c:v>42638.509791666664</c:v>
                </c:pt>
                <c:pt idx="3026">
                  <c:v>42638.509837962964</c:v>
                </c:pt>
                <c:pt idx="3027">
                  <c:v>42638.509884259256</c:v>
                </c:pt>
                <c:pt idx="3028">
                  <c:v>42638.509930555556</c:v>
                </c:pt>
                <c:pt idx="3029">
                  <c:v>42638.509976851848</c:v>
                </c:pt>
                <c:pt idx="3030">
                  <c:v>42638.510023148148</c:v>
                </c:pt>
                <c:pt idx="3031">
                  <c:v>42638.510069444441</c:v>
                </c:pt>
                <c:pt idx="3032">
                  <c:v>42638.510115740741</c:v>
                </c:pt>
                <c:pt idx="3033">
                  <c:v>42638.510162037041</c:v>
                </c:pt>
                <c:pt idx="3034">
                  <c:v>42638.510208333333</c:v>
                </c:pt>
                <c:pt idx="3035">
                  <c:v>42638.510254629633</c:v>
                </c:pt>
                <c:pt idx="3036">
                  <c:v>42638.510300925926</c:v>
                </c:pt>
                <c:pt idx="3037">
                  <c:v>42638.510347222225</c:v>
                </c:pt>
                <c:pt idx="3038">
                  <c:v>42638.510393518518</c:v>
                </c:pt>
                <c:pt idx="3039">
                  <c:v>42638.510439814818</c:v>
                </c:pt>
                <c:pt idx="3040">
                  <c:v>42638.51048611111</c:v>
                </c:pt>
                <c:pt idx="3041">
                  <c:v>42638.51054398148</c:v>
                </c:pt>
                <c:pt idx="3042">
                  <c:v>42638.51059027778</c:v>
                </c:pt>
                <c:pt idx="3043">
                  <c:v>42638.510636574072</c:v>
                </c:pt>
                <c:pt idx="3044">
                  <c:v>42638.510682870372</c:v>
                </c:pt>
                <c:pt idx="3045">
                  <c:v>42638.510729166665</c:v>
                </c:pt>
                <c:pt idx="3046">
                  <c:v>42638.510775462964</c:v>
                </c:pt>
                <c:pt idx="3047">
                  <c:v>42638.510821759257</c:v>
                </c:pt>
                <c:pt idx="3048">
                  <c:v>42638.510868055557</c:v>
                </c:pt>
                <c:pt idx="3049">
                  <c:v>42638.510914351849</c:v>
                </c:pt>
                <c:pt idx="3050">
                  <c:v>42638.510960648149</c:v>
                </c:pt>
                <c:pt idx="3051">
                  <c:v>42638.511006944442</c:v>
                </c:pt>
                <c:pt idx="3052">
                  <c:v>42638.511053240742</c:v>
                </c:pt>
                <c:pt idx="3053">
                  <c:v>42638.511099537034</c:v>
                </c:pt>
                <c:pt idx="3054">
                  <c:v>42638.511145833334</c:v>
                </c:pt>
                <c:pt idx="3055">
                  <c:v>42638.511192129627</c:v>
                </c:pt>
                <c:pt idx="3056">
                  <c:v>42638.511238425926</c:v>
                </c:pt>
                <c:pt idx="3057">
                  <c:v>42638.511296296296</c:v>
                </c:pt>
                <c:pt idx="3058">
                  <c:v>42638.511342592596</c:v>
                </c:pt>
                <c:pt idx="3059">
                  <c:v>42638.511388888888</c:v>
                </c:pt>
                <c:pt idx="3060">
                  <c:v>42638.511435185188</c:v>
                </c:pt>
                <c:pt idx="3061">
                  <c:v>42638.511481481481</c:v>
                </c:pt>
                <c:pt idx="3062">
                  <c:v>42638.51152777778</c:v>
                </c:pt>
                <c:pt idx="3063">
                  <c:v>42638.511574074073</c:v>
                </c:pt>
                <c:pt idx="3064">
                  <c:v>42638.511620370373</c:v>
                </c:pt>
                <c:pt idx="3065">
                  <c:v>42638.511666666665</c:v>
                </c:pt>
                <c:pt idx="3066">
                  <c:v>42638.511712962965</c:v>
                </c:pt>
                <c:pt idx="3067">
                  <c:v>42638.511759259258</c:v>
                </c:pt>
                <c:pt idx="3068">
                  <c:v>42638.511805555558</c:v>
                </c:pt>
                <c:pt idx="3069">
                  <c:v>42638.51185185185</c:v>
                </c:pt>
                <c:pt idx="3070">
                  <c:v>42638.51189814815</c:v>
                </c:pt>
                <c:pt idx="3071">
                  <c:v>42638.511944444443</c:v>
                </c:pt>
                <c:pt idx="3072">
                  <c:v>42638.511990740742</c:v>
                </c:pt>
                <c:pt idx="3073">
                  <c:v>42638.512037037035</c:v>
                </c:pt>
                <c:pt idx="3074">
                  <c:v>42638.512083333335</c:v>
                </c:pt>
                <c:pt idx="3075">
                  <c:v>42638.512129629627</c:v>
                </c:pt>
                <c:pt idx="3076">
                  <c:v>42638.512175925927</c:v>
                </c:pt>
                <c:pt idx="3077">
                  <c:v>42638.51222222222</c:v>
                </c:pt>
                <c:pt idx="3078">
                  <c:v>42638.51226851852</c:v>
                </c:pt>
                <c:pt idx="3079">
                  <c:v>42638.512314814812</c:v>
                </c:pt>
                <c:pt idx="3080">
                  <c:v>42638.512361111112</c:v>
                </c:pt>
                <c:pt idx="3081">
                  <c:v>42638.512407407405</c:v>
                </c:pt>
                <c:pt idx="3082">
                  <c:v>42638.512453703705</c:v>
                </c:pt>
                <c:pt idx="3083">
                  <c:v>42638.512499999997</c:v>
                </c:pt>
                <c:pt idx="3084">
                  <c:v>42638.512546296297</c:v>
                </c:pt>
                <c:pt idx="3085">
                  <c:v>42638.512592592589</c:v>
                </c:pt>
                <c:pt idx="3086">
                  <c:v>42638.512638888889</c:v>
                </c:pt>
                <c:pt idx="3087">
                  <c:v>42638.512685185182</c:v>
                </c:pt>
                <c:pt idx="3088">
                  <c:v>42638.512731481482</c:v>
                </c:pt>
                <c:pt idx="3089">
                  <c:v>42638.512777777774</c:v>
                </c:pt>
                <c:pt idx="3090">
                  <c:v>42638.512824074074</c:v>
                </c:pt>
                <c:pt idx="3091">
                  <c:v>42638.512870370374</c:v>
                </c:pt>
                <c:pt idx="3092">
                  <c:v>42638.512916666667</c:v>
                </c:pt>
                <c:pt idx="3093">
                  <c:v>42638.512962962966</c:v>
                </c:pt>
                <c:pt idx="3094">
                  <c:v>42638.513009259259</c:v>
                </c:pt>
                <c:pt idx="3095">
                  <c:v>42638.513055555559</c:v>
                </c:pt>
                <c:pt idx="3096">
                  <c:v>42638.513101851851</c:v>
                </c:pt>
                <c:pt idx="3097">
                  <c:v>42638.513159722221</c:v>
                </c:pt>
                <c:pt idx="3098">
                  <c:v>42638.513206018521</c:v>
                </c:pt>
                <c:pt idx="3099">
                  <c:v>42638.513252314813</c:v>
                </c:pt>
                <c:pt idx="3100">
                  <c:v>42638.513298611113</c:v>
                </c:pt>
                <c:pt idx="3101">
                  <c:v>42638.513344907406</c:v>
                </c:pt>
                <c:pt idx="3102">
                  <c:v>42638.513391203705</c:v>
                </c:pt>
                <c:pt idx="3103">
                  <c:v>42638.513437499998</c:v>
                </c:pt>
                <c:pt idx="3104">
                  <c:v>42638.513483796298</c:v>
                </c:pt>
                <c:pt idx="3105">
                  <c:v>42638.51353009259</c:v>
                </c:pt>
                <c:pt idx="3106">
                  <c:v>42638.51357638889</c:v>
                </c:pt>
                <c:pt idx="3107">
                  <c:v>42638.513622685183</c:v>
                </c:pt>
                <c:pt idx="3108">
                  <c:v>42638.513668981483</c:v>
                </c:pt>
                <c:pt idx="3109">
                  <c:v>42638.513715277775</c:v>
                </c:pt>
                <c:pt idx="3110">
                  <c:v>42638.513761574075</c:v>
                </c:pt>
                <c:pt idx="3111">
                  <c:v>42638.513807870368</c:v>
                </c:pt>
                <c:pt idx="3112">
                  <c:v>42638.513854166667</c:v>
                </c:pt>
                <c:pt idx="3113">
                  <c:v>42638.51390046296</c:v>
                </c:pt>
                <c:pt idx="3114">
                  <c:v>42638.51394675926</c:v>
                </c:pt>
                <c:pt idx="3115">
                  <c:v>42638.513993055552</c:v>
                </c:pt>
                <c:pt idx="3116">
                  <c:v>42638.514039351852</c:v>
                </c:pt>
                <c:pt idx="3117">
                  <c:v>42638.514085648145</c:v>
                </c:pt>
                <c:pt idx="3118">
                  <c:v>42638.514131944445</c:v>
                </c:pt>
                <c:pt idx="3119">
                  <c:v>42638.514178240737</c:v>
                </c:pt>
                <c:pt idx="3120">
                  <c:v>42638.514224537037</c:v>
                </c:pt>
                <c:pt idx="3121">
                  <c:v>42638.514270833337</c:v>
                </c:pt>
                <c:pt idx="3122">
                  <c:v>42638.514317129629</c:v>
                </c:pt>
                <c:pt idx="3123">
                  <c:v>42638.514363425929</c:v>
                </c:pt>
                <c:pt idx="3124">
                  <c:v>42638.514409722222</c:v>
                </c:pt>
                <c:pt idx="3125">
                  <c:v>42638.514456018522</c:v>
                </c:pt>
                <c:pt idx="3126">
                  <c:v>42638.514502314814</c:v>
                </c:pt>
                <c:pt idx="3127">
                  <c:v>42638.514548611114</c:v>
                </c:pt>
                <c:pt idx="3128">
                  <c:v>42638.514594907407</c:v>
                </c:pt>
                <c:pt idx="3129">
                  <c:v>42638.514641203707</c:v>
                </c:pt>
                <c:pt idx="3130">
                  <c:v>42638.514687499999</c:v>
                </c:pt>
                <c:pt idx="3131">
                  <c:v>42638.514733796299</c:v>
                </c:pt>
                <c:pt idx="3132">
                  <c:v>42638.514791666668</c:v>
                </c:pt>
                <c:pt idx="3133">
                  <c:v>42638.514837962961</c:v>
                </c:pt>
                <c:pt idx="3134">
                  <c:v>42638.514884259261</c:v>
                </c:pt>
                <c:pt idx="3135">
                  <c:v>42638.514930555553</c:v>
                </c:pt>
                <c:pt idx="3136">
                  <c:v>42638.514976851853</c:v>
                </c:pt>
                <c:pt idx="3137">
                  <c:v>42638.515023148146</c:v>
                </c:pt>
                <c:pt idx="3138">
                  <c:v>42638.515069444446</c:v>
                </c:pt>
                <c:pt idx="3139">
                  <c:v>42638.515115740738</c:v>
                </c:pt>
                <c:pt idx="3140">
                  <c:v>42638.515162037038</c:v>
                </c:pt>
                <c:pt idx="3141">
                  <c:v>42638.515208333331</c:v>
                </c:pt>
                <c:pt idx="3142">
                  <c:v>42638.51525462963</c:v>
                </c:pt>
                <c:pt idx="3143">
                  <c:v>42638.515300925923</c:v>
                </c:pt>
                <c:pt idx="3144">
                  <c:v>42638.515347222223</c:v>
                </c:pt>
                <c:pt idx="3145">
                  <c:v>42638.515393518515</c:v>
                </c:pt>
                <c:pt idx="3146">
                  <c:v>42638.515439814815</c:v>
                </c:pt>
                <c:pt idx="3147">
                  <c:v>42638.515486111108</c:v>
                </c:pt>
                <c:pt idx="3148">
                  <c:v>42638.515532407408</c:v>
                </c:pt>
                <c:pt idx="3149">
                  <c:v>42638.5155787037</c:v>
                </c:pt>
                <c:pt idx="3150">
                  <c:v>42638.515625</c:v>
                </c:pt>
                <c:pt idx="3151">
                  <c:v>42638.5156712963</c:v>
                </c:pt>
                <c:pt idx="3152">
                  <c:v>42638.515717592592</c:v>
                </c:pt>
                <c:pt idx="3153">
                  <c:v>42638.515763888892</c:v>
                </c:pt>
                <c:pt idx="3154">
                  <c:v>42638.515810185185</c:v>
                </c:pt>
                <c:pt idx="3155">
                  <c:v>42638.515856481485</c:v>
                </c:pt>
                <c:pt idx="3156">
                  <c:v>42638.515902777777</c:v>
                </c:pt>
                <c:pt idx="3157">
                  <c:v>42638.515949074077</c:v>
                </c:pt>
                <c:pt idx="3158">
                  <c:v>42638.51599537037</c:v>
                </c:pt>
                <c:pt idx="3159">
                  <c:v>42638.516041666669</c:v>
                </c:pt>
                <c:pt idx="3160">
                  <c:v>42638.516087962962</c:v>
                </c:pt>
                <c:pt idx="3161">
                  <c:v>42638.516134259262</c:v>
                </c:pt>
                <c:pt idx="3162">
                  <c:v>42638.516180555554</c:v>
                </c:pt>
                <c:pt idx="3163">
                  <c:v>42638.516226851854</c:v>
                </c:pt>
                <c:pt idx="3164">
                  <c:v>42638.516273148147</c:v>
                </c:pt>
                <c:pt idx="3165">
                  <c:v>42638.516319444447</c:v>
                </c:pt>
                <c:pt idx="3166">
                  <c:v>42638.516365740739</c:v>
                </c:pt>
                <c:pt idx="3167">
                  <c:v>42638.516412037039</c:v>
                </c:pt>
                <c:pt idx="3168">
                  <c:v>42638.516458333332</c:v>
                </c:pt>
                <c:pt idx="3169">
                  <c:v>42638.516504629632</c:v>
                </c:pt>
                <c:pt idx="3170">
                  <c:v>42638.516550925924</c:v>
                </c:pt>
                <c:pt idx="3171">
                  <c:v>42638.516608796293</c:v>
                </c:pt>
                <c:pt idx="3172">
                  <c:v>42638.516655092593</c:v>
                </c:pt>
                <c:pt idx="3173">
                  <c:v>42638.516701388886</c:v>
                </c:pt>
                <c:pt idx="3174">
                  <c:v>42638.516747685186</c:v>
                </c:pt>
                <c:pt idx="3175">
                  <c:v>42638.516793981478</c:v>
                </c:pt>
                <c:pt idx="3176">
                  <c:v>42638.516840277778</c:v>
                </c:pt>
                <c:pt idx="3177">
                  <c:v>42638.516886574071</c:v>
                </c:pt>
                <c:pt idx="3178">
                  <c:v>42638.516932870371</c:v>
                </c:pt>
                <c:pt idx="3179">
                  <c:v>42638.516979166663</c:v>
                </c:pt>
                <c:pt idx="3180">
                  <c:v>42638.517025462963</c:v>
                </c:pt>
                <c:pt idx="3181">
                  <c:v>42638.517071759263</c:v>
                </c:pt>
                <c:pt idx="3182">
                  <c:v>42638.517118055555</c:v>
                </c:pt>
                <c:pt idx="3183">
                  <c:v>42638.517164351855</c:v>
                </c:pt>
                <c:pt idx="3184">
                  <c:v>42638.517210648148</c:v>
                </c:pt>
                <c:pt idx="3185">
                  <c:v>42638.517256944448</c:v>
                </c:pt>
                <c:pt idx="3186">
                  <c:v>42638.51730324074</c:v>
                </c:pt>
                <c:pt idx="3187">
                  <c:v>42638.51734953704</c:v>
                </c:pt>
                <c:pt idx="3188">
                  <c:v>42638.517395833333</c:v>
                </c:pt>
                <c:pt idx="3189">
                  <c:v>42638.517442129632</c:v>
                </c:pt>
                <c:pt idx="3190">
                  <c:v>42638.517488425925</c:v>
                </c:pt>
                <c:pt idx="3191">
                  <c:v>42638.517534722225</c:v>
                </c:pt>
                <c:pt idx="3192">
                  <c:v>42638.517581018517</c:v>
                </c:pt>
                <c:pt idx="3193">
                  <c:v>42638.517627314817</c:v>
                </c:pt>
                <c:pt idx="3194">
                  <c:v>42638.51767361111</c:v>
                </c:pt>
                <c:pt idx="3195">
                  <c:v>42638.51771990741</c:v>
                </c:pt>
                <c:pt idx="3196">
                  <c:v>42638.517766203702</c:v>
                </c:pt>
                <c:pt idx="3197">
                  <c:v>42638.517812500002</c:v>
                </c:pt>
                <c:pt idx="3198">
                  <c:v>42638.517858796295</c:v>
                </c:pt>
                <c:pt idx="3199">
                  <c:v>42638.517905092594</c:v>
                </c:pt>
                <c:pt idx="3200">
                  <c:v>42638.517951388887</c:v>
                </c:pt>
                <c:pt idx="3201">
                  <c:v>42638.517997685187</c:v>
                </c:pt>
                <c:pt idx="3202">
                  <c:v>42638.518043981479</c:v>
                </c:pt>
                <c:pt idx="3203">
                  <c:v>42638.518101851849</c:v>
                </c:pt>
                <c:pt idx="3204">
                  <c:v>42638.518148148149</c:v>
                </c:pt>
                <c:pt idx="3205">
                  <c:v>42638.518194444441</c:v>
                </c:pt>
                <c:pt idx="3206">
                  <c:v>42638.518240740741</c:v>
                </c:pt>
                <c:pt idx="3207">
                  <c:v>42638.518287037034</c:v>
                </c:pt>
                <c:pt idx="3208">
                  <c:v>42638.518333333333</c:v>
                </c:pt>
                <c:pt idx="3209">
                  <c:v>42638.518379629626</c:v>
                </c:pt>
                <c:pt idx="3210">
                  <c:v>42638.518425925926</c:v>
                </c:pt>
                <c:pt idx="3211">
                  <c:v>42638.518472222226</c:v>
                </c:pt>
                <c:pt idx="3212">
                  <c:v>42638.518518518518</c:v>
                </c:pt>
                <c:pt idx="3213">
                  <c:v>42638.518564814818</c:v>
                </c:pt>
                <c:pt idx="3214">
                  <c:v>42638.518611111111</c:v>
                </c:pt>
                <c:pt idx="3215">
                  <c:v>42638.518657407411</c:v>
                </c:pt>
                <c:pt idx="3216">
                  <c:v>42638.518703703703</c:v>
                </c:pt>
                <c:pt idx="3217">
                  <c:v>42638.518750000003</c:v>
                </c:pt>
                <c:pt idx="3218">
                  <c:v>42638.518796296295</c:v>
                </c:pt>
                <c:pt idx="3219">
                  <c:v>42638.518842592595</c:v>
                </c:pt>
                <c:pt idx="3220">
                  <c:v>42638.518888888888</c:v>
                </c:pt>
                <c:pt idx="3221">
                  <c:v>42638.518935185188</c:v>
                </c:pt>
                <c:pt idx="3222">
                  <c:v>42638.51898148148</c:v>
                </c:pt>
                <c:pt idx="3223">
                  <c:v>42638.51902777778</c:v>
                </c:pt>
                <c:pt idx="3224">
                  <c:v>42638.519074074073</c:v>
                </c:pt>
                <c:pt idx="3225">
                  <c:v>42638.519120370373</c:v>
                </c:pt>
                <c:pt idx="3226">
                  <c:v>42638.519166666665</c:v>
                </c:pt>
                <c:pt idx="3227">
                  <c:v>42638.519212962965</c:v>
                </c:pt>
                <c:pt idx="3228">
                  <c:v>42638.519259259258</c:v>
                </c:pt>
                <c:pt idx="3229">
                  <c:v>42638.519305555557</c:v>
                </c:pt>
                <c:pt idx="3230">
                  <c:v>42638.51935185185</c:v>
                </c:pt>
                <c:pt idx="3231">
                  <c:v>42638.51939814815</c:v>
                </c:pt>
                <c:pt idx="3232">
                  <c:v>42638.519444444442</c:v>
                </c:pt>
                <c:pt idx="3233">
                  <c:v>42638.519490740742</c:v>
                </c:pt>
                <c:pt idx="3234">
                  <c:v>42638.519537037035</c:v>
                </c:pt>
                <c:pt idx="3235">
                  <c:v>42638.519583333335</c:v>
                </c:pt>
                <c:pt idx="3236">
                  <c:v>42638.519629629627</c:v>
                </c:pt>
                <c:pt idx="3237">
                  <c:v>42638.519675925927</c:v>
                </c:pt>
                <c:pt idx="3238">
                  <c:v>42638.51972222222</c:v>
                </c:pt>
                <c:pt idx="3239">
                  <c:v>42638.519768518519</c:v>
                </c:pt>
                <c:pt idx="3240">
                  <c:v>42638.519814814812</c:v>
                </c:pt>
                <c:pt idx="3241">
                  <c:v>42638.519861111112</c:v>
                </c:pt>
                <c:pt idx="3242">
                  <c:v>42638.519918981481</c:v>
                </c:pt>
                <c:pt idx="3243">
                  <c:v>42638.519965277781</c:v>
                </c:pt>
                <c:pt idx="3244">
                  <c:v>42638.520011574074</c:v>
                </c:pt>
                <c:pt idx="3245">
                  <c:v>42638.520057870373</c:v>
                </c:pt>
                <c:pt idx="3246">
                  <c:v>42638.520104166666</c:v>
                </c:pt>
                <c:pt idx="3247">
                  <c:v>42638.520150462966</c:v>
                </c:pt>
                <c:pt idx="3248">
                  <c:v>42638.520196759258</c:v>
                </c:pt>
                <c:pt idx="3249">
                  <c:v>42638.520243055558</c:v>
                </c:pt>
                <c:pt idx="3250">
                  <c:v>42638.520289351851</c:v>
                </c:pt>
                <c:pt idx="3251">
                  <c:v>42638.520335648151</c:v>
                </c:pt>
                <c:pt idx="3252">
                  <c:v>42638.520381944443</c:v>
                </c:pt>
                <c:pt idx="3253">
                  <c:v>42638.520428240743</c:v>
                </c:pt>
                <c:pt idx="3254">
                  <c:v>42638.520474537036</c:v>
                </c:pt>
                <c:pt idx="3255">
                  <c:v>42638.520520833335</c:v>
                </c:pt>
                <c:pt idx="3256">
                  <c:v>42638.520567129628</c:v>
                </c:pt>
                <c:pt idx="3257">
                  <c:v>42638.520613425928</c:v>
                </c:pt>
                <c:pt idx="3258">
                  <c:v>42638.52065972222</c:v>
                </c:pt>
                <c:pt idx="3259">
                  <c:v>42638.52070601852</c:v>
                </c:pt>
                <c:pt idx="3260">
                  <c:v>42638.520752314813</c:v>
                </c:pt>
                <c:pt idx="3261">
                  <c:v>42638.520798611113</c:v>
                </c:pt>
                <c:pt idx="3262">
                  <c:v>42638.520844907405</c:v>
                </c:pt>
                <c:pt idx="3263">
                  <c:v>42638.520891203705</c:v>
                </c:pt>
                <c:pt idx="3264">
                  <c:v>42638.520937499998</c:v>
                </c:pt>
                <c:pt idx="3265">
                  <c:v>42638.520983796298</c:v>
                </c:pt>
                <c:pt idx="3266">
                  <c:v>42638.52103009259</c:v>
                </c:pt>
                <c:pt idx="3267">
                  <c:v>42638.52107638889</c:v>
                </c:pt>
                <c:pt idx="3268">
                  <c:v>42638.521122685182</c:v>
                </c:pt>
                <c:pt idx="3269">
                  <c:v>42638.521168981482</c:v>
                </c:pt>
                <c:pt idx="3270">
                  <c:v>42638.521215277775</c:v>
                </c:pt>
                <c:pt idx="3271">
                  <c:v>42638.521261574075</c:v>
                </c:pt>
                <c:pt idx="3272">
                  <c:v>42638.521307870367</c:v>
                </c:pt>
                <c:pt idx="3273">
                  <c:v>42638.521354166667</c:v>
                </c:pt>
                <c:pt idx="3274">
                  <c:v>42638.52140046296</c:v>
                </c:pt>
                <c:pt idx="3275">
                  <c:v>42638.521458333336</c:v>
                </c:pt>
                <c:pt idx="3276">
                  <c:v>42638.521504629629</c:v>
                </c:pt>
                <c:pt idx="3277">
                  <c:v>42638.521550925929</c:v>
                </c:pt>
                <c:pt idx="3278">
                  <c:v>42638.521597222221</c:v>
                </c:pt>
                <c:pt idx="3279">
                  <c:v>42638.521643518521</c:v>
                </c:pt>
                <c:pt idx="3280">
                  <c:v>42638.521689814814</c:v>
                </c:pt>
                <c:pt idx="3281">
                  <c:v>42638.521736111114</c:v>
                </c:pt>
                <c:pt idx="3282">
                  <c:v>42638.521782407406</c:v>
                </c:pt>
                <c:pt idx="3283">
                  <c:v>42638.521828703706</c:v>
                </c:pt>
                <c:pt idx="3284">
                  <c:v>42638.521874999999</c:v>
                </c:pt>
                <c:pt idx="3285">
                  <c:v>42638.521921296298</c:v>
                </c:pt>
                <c:pt idx="3286">
                  <c:v>42638.521967592591</c:v>
                </c:pt>
                <c:pt idx="3287">
                  <c:v>42638.522013888891</c:v>
                </c:pt>
                <c:pt idx="3288">
                  <c:v>42638.522060185183</c:v>
                </c:pt>
                <c:pt idx="3289">
                  <c:v>42638.522106481483</c:v>
                </c:pt>
                <c:pt idx="3290">
                  <c:v>42638.522152777776</c:v>
                </c:pt>
                <c:pt idx="3291">
                  <c:v>42638.522199074076</c:v>
                </c:pt>
                <c:pt idx="3292">
                  <c:v>42638.522245370368</c:v>
                </c:pt>
                <c:pt idx="3293">
                  <c:v>42638.522291666668</c:v>
                </c:pt>
                <c:pt idx="3294">
                  <c:v>42638.522337962961</c:v>
                </c:pt>
                <c:pt idx="3295">
                  <c:v>42638.52238425926</c:v>
                </c:pt>
                <c:pt idx="3296">
                  <c:v>42638.522430555553</c:v>
                </c:pt>
                <c:pt idx="3297">
                  <c:v>42638.522476851853</c:v>
                </c:pt>
                <c:pt idx="3298">
                  <c:v>42638.522523148145</c:v>
                </c:pt>
                <c:pt idx="3299">
                  <c:v>42638.522569444445</c:v>
                </c:pt>
                <c:pt idx="3300">
                  <c:v>42638.522615740738</c:v>
                </c:pt>
                <c:pt idx="3301">
                  <c:v>42638.522662037038</c:v>
                </c:pt>
                <c:pt idx="3302">
                  <c:v>42638.52270833333</c:v>
                </c:pt>
                <c:pt idx="3303">
                  <c:v>42638.52275462963</c:v>
                </c:pt>
                <c:pt idx="3304">
                  <c:v>42638.522800925923</c:v>
                </c:pt>
                <c:pt idx="3305">
                  <c:v>42638.522847222222</c:v>
                </c:pt>
                <c:pt idx="3306">
                  <c:v>42638.522893518515</c:v>
                </c:pt>
                <c:pt idx="3307">
                  <c:v>42638.522939814815</c:v>
                </c:pt>
                <c:pt idx="3308">
                  <c:v>42638.522986111115</c:v>
                </c:pt>
                <c:pt idx="3309">
                  <c:v>42638.523032407407</c:v>
                </c:pt>
                <c:pt idx="3310">
                  <c:v>42638.523078703707</c:v>
                </c:pt>
                <c:pt idx="3311">
                  <c:v>42638.523125</c:v>
                </c:pt>
                <c:pt idx="3312">
                  <c:v>42638.5231712963</c:v>
                </c:pt>
                <c:pt idx="3313">
                  <c:v>42638.523217592592</c:v>
                </c:pt>
                <c:pt idx="3314">
                  <c:v>42638.523263888892</c:v>
                </c:pt>
                <c:pt idx="3315">
                  <c:v>42638.523321759261</c:v>
                </c:pt>
                <c:pt idx="3316">
                  <c:v>42638.523368055554</c:v>
                </c:pt>
                <c:pt idx="3317">
                  <c:v>42638.523414351854</c:v>
                </c:pt>
                <c:pt idx="3318">
                  <c:v>42638.523460648146</c:v>
                </c:pt>
                <c:pt idx="3319">
                  <c:v>42638.523506944446</c:v>
                </c:pt>
                <c:pt idx="3320">
                  <c:v>42638.523553240739</c:v>
                </c:pt>
                <c:pt idx="3321">
                  <c:v>42638.523599537039</c:v>
                </c:pt>
                <c:pt idx="3322">
                  <c:v>42638.523645833331</c:v>
                </c:pt>
                <c:pt idx="3323">
                  <c:v>42638.523692129631</c:v>
                </c:pt>
                <c:pt idx="3324">
                  <c:v>42638.523738425924</c:v>
                </c:pt>
                <c:pt idx="3325">
                  <c:v>42638.523784722223</c:v>
                </c:pt>
                <c:pt idx="3326">
                  <c:v>42638.523831018516</c:v>
                </c:pt>
                <c:pt idx="3327">
                  <c:v>42638.523877314816</c:v>
                </c:pt>
                <c:pt idx="3328">
                  <c:v>42638.523923611108</c:v>
                </c:pt>
                <c:pt idx="3329">
                  <c:v>42638.523969907408</c:v>
                </c:pt>
                <c:pt idx="3330">
                  <c:v>42638.524016203701</c:v>
                </c:pt>
                <c:pt idx="3331">
                  <c:v>42638.524062500001</c:v>
                </c:pt>
                <c:pt idx="3332">
                  <c:v>42638.524108796293</c:v>
                </c:pt>
                <c:pt idx="3333">
                  <c:v>42638.524155092593</c:v>
                </c:pt>
                <c:pt idx="3334">
                  <c:v>42638.524201388886</c:v>
                </c:pt>
                <c:pt idx="3335">
                  <c:v>42638.524247685185</c:v>
                </c:pt>
                <c:pt idx="3336">
                  <c:v>42638.524293981478</c:v>
                </c:pt>
                <c:pt idx="3337">
                  <c:v>42638.524340277778</c:v>
                </c:pt>
                <c:pt idx="3338">
                  <c:v>42638.524386574078</c:v>
                </c:pt>
                <c:pt idx="3339">
                  <c:v>42638.52443287037</c:v>
                </c:pt>
                <c:pt idx="3340">
                  <c:v>42638.52447916667</c:v>
                </c:pt>
                <c:pt idx="3341">
                  <c:v>42638.524525462963</c:v>
                </c:pt>
                <c:pt idx="3342">
                  <c:v>42638.524571759262</c:v>
                </c:pt>
                <c:pt idx="3343">
                  <c:v>42638.524618055555</c:v>
                </c:pt>
                <c:pt idx="3344">
                  <c:v>42638.524664351855</c:v>
                </c:pt>
                <c:pt idx="3345">
                  <c:v>42638.524710648147</c:v>
                </c:pt>
                <c:pt idx="3346">
                  <c:v>42638.524756944447</c:v>
                </c:pt>
                <c:pt idx="3347">
                  <c:v>42638.52480324074</c:v>
                </c:pt>
                <c:pt idx="3348">
                  <c:v>42638.52484953704</c:v>
                </c:pt>
                <c:pt idx="3349">
                  <c:v>42638.524895833332</c:v>
                </c:pt>
                <c:pt idx="3350">
                  <c:v>42638.524942129632</c:v>
                </c:pt>
                <c:pt idx="3351">
                  <c:v>42638.524988425925</c:v>
                </c:pt>
                <c:pt idx="3352">
                  <c:v>42638.525046296294</c:v>
                </c:pt>
                <c:pt idx="3353">
                  <c:v>42638.525092592594</c:v>
                </c:pt>
                <c:pt idx="3354">
                  <c:v>42638.525138888886</c:v>
                </c:pt>
                <c:pt idx="3355">
                  <c:v>42638.525185185186</c:v>
                </c:pt>
                <c:pt idx="3356">
                  <c:v>42638.525231481479</c:v>
                </c:pt>
                <c:pt idx="3357">
                  <c:v>42638.525277777779</c:v>
                </c:pt>
                <c:pt idx="3358">
                  <c:v>42638.525324074071</c:v>
                </c:pt>
                <c:pt idx="3359">
                  <c:v>42638.525370370371</c:v>
                </c:pt>
                <c:pt idx="3360">
                  <c:v>42638.525416666664</c:v>
                </c:pt>
                <c:pt idx="3361">
                  <c:v>42638.525462962964</c:v>
                </c:pt>
                <c:pt idx="3362">
                  <c:v>42638.525509259256</c:v>
                </c:pt>
                <c:pt idx="3363">
                  <c:v>42638.525555555556</c:v>
                </c:pt>
                <c:pt idx="3364">
                  <c:v>42638.525601851848</c:v>
                </c:pt>
                <c:pt idx="3365">
                  <c:v>42638.525648148148</c:v>
                </c:pt>
                <c:pt idx="3366">
                  <c:v>42638.525694444441</c:v>
                </c:pt>
                <c:pt idx="3367">
                  <c:v>42638.525740740741</c:v>
                </c:pt>
                <c:pt idx="3368">
                  <c:v>42638.525787037041</c:v>
                </c:pt>
                <c:pt idx="3369">
                  <c:v>42638.525833333333</c:v>
                </c:pt>
                <c:pt idx="3370">
                  <c:v>42638.525879629633</c:v>
                </c:pt>
                <c:pt idx="3371">
                  <c:v>42638.525925925926</c:v>
                </c:pt>
                <c:pt idx="3372">
                  <c:v>42638.525972222225</c:v>
                </c:pt>
                <c:pt idx="3373">
                  <c:v>42638.526018518518</c:v>
                </c:pt>
                <c:pt idx="3374">
                  <c:v>42638.526064814818</c:v>
                </c:pt>
                <c:pt idx="3375">
                  <c:v>42638.52611111111</c:v>
                </c:pt>
                <c:pt idx="3376">
                  <c:v>42638.52615740741</c:v>
                </c:pt>
                <c:pt idx="3377">
                  <c:v>42638.526203703703</c:v>
                </c:pt>
                <c:pt idx="3378">
                  <c:v>42638.526250000003</c:v>
                </c:pt>
                <c:pt idx="3379">
                  <c:v>42638.526296296295</c:v>
                </c:pt>
                <c:pt idx="3380">
                  <c:v>42638.526342592595</c:v>
                </c:pt>
                <c:pt idx="3381">
                  <c:v>42638.526388888888</c:v>
                </c:pt>
                <c:pt idx="3382">
                  <c:v>42638.526435185187</c:v>
                </c:pt>
                <c:pt idx="3383">
                  <c:v>42638.526493055557</c:v>
                </c:pt>
                <c:pt idx="3384">
                  <c:v>42638.526539351849</c:v>
                </c:pt>
                <c:pt idx="3385">
                  <c:v>42638.526585648149</c:v>
                </c:pt>
                <c:pt idx="3386">
                  <c:v>42638.526631944442</c:v>
                </c:pt>
                <c:pt idx="3387">
                  <c:v>42638.526678240742</c:v>
                </c:pt>
                <c:pt idx="3388">
                  <c:v>42638.526724537034</c:v>
                </c:pt>
                <c:pt idx="3389">
                  <c:v>42638.526770833334</c:v>
                </c:pt>
              </c:numCache>
            </c:numRef>
          </c:xVal>
          <c:yVal>
            <c:numRef>
              <c:f>StdDev!$B$4:$B$3393</c:f>
              <c:numCache>
                <c:formatCode>General</c:formatCode>
                <c:ptCount val="3390"/>
                <c:pt idx="0">
                  <c:v>340</c:v>
                </c:pt>
                <c:pt idx="1">
                  <c:v>314</c:v>
                </c:pt>
                <c:pt idx="2">
                  <c:v>326</c:v>
                </c:pt>
                <c:pt idx="3">
                  <c:v>299</c:v>
                </c:pt>
                <c:pt idx="4">
                  <c:v>278</c:v>
                </c:pt>
                <c:pt idx="5">
                  <c:v>262</c:v>
                </c:pt>
                <c:pt idx="6">
                  <c:v>263</c:v>
                </c:pt>
                <c:pt idx="7">
                  <c:v>319</c:v>
                </c:pt>
                <c:pt idx="8">
                  <c:v>339</c:v>
                </c:pt>
                <c:pt idx="9">
                  <c:v>244</c:v>
                </c:pt>
                <c:pt idx="10">
                  <c:v>276</c:v>
                </c:pt>
                <c:pt idx="11">
                  <c:v>264</c:v>
                </c:pt>
                <c:pt idx="12">
                  <c:v>268</c:v>
                </c:pt>
                <c:pt idx="13">
                  <c:v>267</c:v>
                </c:pt>
                <c:pt idx="14">
                  <c:v>269</c:v>
                </c:pt>
                <c:pt idx="15">
                  <c:v>267</c:v>
                </c:pt>
                <c:pt idx="16">
                  <c:v>234</c:v>
                </c:pt>
                <c:pt idx="17">
                  <c:v>250</c:v>
                </c:pt>
                <c:pt idx="18">
                  <c:v>292</c:v>
                </c:pt>
                <c:pt idx="19">
                  <c:v>274</c:v>
                </c:pt>
                <c:pt idx="20">
                  <c:v>217</c:v>
                </c:pt>
                <c:pt idx="21">
                  <c:v>223</c:v>
                </c:pt>
                <c:pt idx="22">
                  <c:v>262</c:v>
                </c:pt>
                <c:pt idx="23">
                  <c:v>229</c:v>
                </c:pt>
                <c:pt idx="24">
                  <c:v>253</c:v>
                </c:pt>
                <c:pt idx="25">
                  <c:v>256</c:v>
                </c:pt>
                <c:pt idx="26">
                  <c:v>232</c:v>
                </c:pt>
                <c:pt idx="27">
                  <c:v>278</c:v>
                </c:pt>
                <c:pt idx="28">
                  <c:v>265</c:v>
                </c:pt>
                <c:pt idx="29">
                  <c:v>262</c:v>
                </c:pt>
                <c:pt idx="30">
                  <c:v>239</c:v>
                </c:pt>
                <c:pt idx="31">
                  <c:v>259</c:v>
                </c:pt>
                <c:pt idx="32">
                  <c:v>233</c:v>
                </c:pt>
                <c:pt idx="33">
                  <c:v>232</c:v>
                </c:pt>
                <c:pt idx="34">
                  <c:v>245</c:v>
                </c:pt>
                <c:pt idx="35">
                  <c:v>252</c:v>
                </c:pt>
                <c:pt idx="36">
                  <c:v>249</c:v>
                </c:pt>
                <c:pt idx="37">
                  <c:v>232</c:v>
                </c:pt>
                <c:pt idx="38">
                  <c:v>269</c:v>
                </c:pt>
                <c:pt idx="39">
                  <c:v>248</c:v>
                </c:pt>
                <c:pt idx="40">
                  <c:v>270</c:v>
                </c:pt>
                <c:pt idx="41">
                  <c:v>250</c:v>
                </c:pt>
                <c:pt idx="42">
                  <c:v>281</c:v>
                </c:pt>
                <c:pt idx="43">
                  <c:v>196</c:v>
                </c:pt>
                <c:pt idx="44">
                  <c:v>241</c:v>
                </c:pt>
                <c:pt idx="45">
                  <c:v>255</c:v>
                </c:pt>
                <c:pt idx="46">
                  <c:v>216</c:v>
                </c:pt>
                <c:pt idx="47">
                  <c:v>254</c:v>
                </c:pt>
                <c:pt idx="48">
                  <c:v>253</c:v>
                </c:pt>
                <c:pt idx="49">
                  <c:v>226</c:v>
                </c:pt>
                <c:pt idx="50">
                  <c:v>247</c:v>
                </c:pt>
                <c:pt idx="51">
                  <c:v>236</c:v>
                </c:pt>
                <c:pt idx="52">
                  <c:v>225</c:v>
                </c:pt>
                <c:pt idx="53">
                  <c:v>219</c:v>
                </c:pt>
                <c:pt idx="54">
                  <c:v>224</c:v>
                </c:pt>
                <c:pt idx="55">
                  <c:v>278</c:v>
                </c:pt>
                <c:pt idx="56">
                  <c:v>225</c:v>
                </c:pt>
                <c:pt idx="57">
                  <c:v>215</c:v>
                </c:pt>
                <c:pt idx="58">
                  <c:v>238</c:v>
                </c:pt>
                <c:pt idx="59">
                  <c:v>231</c:v>
                </c:pt>
                <c:pt idx="60">
                  <c:v>267</c:v>
                </c:pt>
                <c:pt idx="61">
                  <c:v>233</c:v>
                </c:pt>
                <c:pt idx="62">
                  <c:v>227</c:v>
                </c:pt>
                <c:pt idx="63">
                  <c:v>219</c:v>
                </c:pt>
                <c:pt idx="64">
                  <c:v>246</c:v>
                </c:pt>
                <c:pt idx="65">
                  <c:v>257</c:v>
                </c:pt>
                <c:pt idx="66">
                  <c:v>241</c:v>
                </c:pt>
                <c:pt idx="67">
                  <c:v>268</c:v>
                </c:pt>
                <c:pt idx="68">
                  <c:v>280</c:v>
                </c:pt>
                <c:pt idx="69">
                  <c:v>236</c:v>
                </c:pt>
                <c:pt idx="70">
                  <c:v>225</c:v>
                </c:pt>
                <c:pt idx="71">
                  <c:v>230</c:v>
                </c:pt>
                <c:pt idx="72">
                  <c:v>264</c:v>
                </c:pt>
                <c:pt idx="73">
                  <c:v>271</c:v>
                </c:pt>
                <c:pt idx="74">
                  <c:v>266</c:v>
                </c:pt>
                <c:pt idx="75">
                  <c:v>262</c:v>
                </c:pt>
                <c:pt idx="76">
                  <c:v>261</c:v>
                </c:pt>
                <c:pt idx="77">
                  <c:v>269</c:v>
                </c:pt>
                <c:pt idx="78">
                  <c:v>236</c:v>
                </c:pt>
                <c:pt idx="79">
                  <c:v>265</c:v>
                </c:pt>
                <c:pt idx="80">
                  <c:v>269</c:v>
                </c:pt>
                <c:pt idx="81">
                  <c:v>277</c:v>
                </c:pt>
                <c:pt idx="82">
                  <c:v>276</c:v>
                </c:pt>
                <c:pt idx="83">
                  <c:v>241</c:v>
                </c:pt>
                <c:pt idx="84">
                  <c:v>276</c:v>
                </c:pt>
                <c:pt idx="85">
                  <c:v>262</c:v>
                </c:pt>
                <c:pt idx="86">
                  <c:v>295</c:v>
                </c:pt>
                <c:pt idx="87">
                  <c:v>248</c:v>
                </c:pt>
                <c:pt idx="88">
                  <c:v>293</c:v>
                </c:pt>
                <c:pt idx="89">
                  <c:v>263</c:v>
                </c:pt>
                <c:pt idx="90">
                  <c:v>278</c:v>
                </c:pt>
                <c:pt idx="91">
                  <c:v>309</c:v>
                </c:pt>
                <c:pt idx="92">
                  <c:v>270</c:v>
                </c:pt>
                <c:pt idx="93">
                  <c:v>271</c:v>
                </c:pt>
                <c:pt idx="94">
                  <c:v>243</c:v>
                </c:pt>
                <c:pt idx="95">
                  <c:v>281</c:v>
                </c:pt>
                <c:pt idx="96">
                  <c:v>273</c:v>
                </c:pt>
                <c:pt idx="97">
                  <c:v>289</c:v>
                </c:pt>
                <c:pt idx="98">
                  <c:v>289</c:v>
                </c:pt>
                <c:pt idx="99">
                  <c:v>276</c:v>
                </c:pt>
                <c:pt idx="100">
                  <c:v>265</c:v>
                </c:pt>
                <c:pt idx="101">
                  <c:v>272</c:v>
                </c:pt>
                <c:pt idx="102">
                  <c:v>270</c:v>
                </c:pt>
                <c:pt idx="103">
                  <c:v>260</c:v>
                </c:pt>
                <c:pt idx="104">
                  <c:v>252</c:v>
                </c:pt>
                <c:pt idx="105">
                  <c:v>271</c:v>
                </c:pt>
                <c:pt idx="106">
                  <c:v>284</c:v>
                </c:pt>
                <c:pt idx="107">
                  <c:v>247</c:v>
                </c:pt>
                <c:pt idx="108">
                  <c:v>249</c:v>
                </c:pt>
                <c:pt idx="109">
                  <c:v>259</c:v>
                </c:pt>
                <c:pt idx="110">
                  <c:v>278</c:v>
                </c:pt>
                <c:pt idx="111">
                  <c:v>264</c:v>
                </c:pt>
                <c:pt idx="112">
                  <c:v>257</c:v>
                </c:pt>
                <c:pt idx="113">
                  <c:v>252</c:v>
                </c:pt>
                <c:pt idx="114">
                  <c:v>246</c:v>
                </c:pt>
                <c:pt idx="115">
                  <c:v>235</c:v>
                </c:pt>
                <c:pt idx="116">
                  <c:v>286</c:v>
                </c:pt>
                <c:pt idx="117">
                  <c:v>246</c:v>
                </c:pt>
                <c:pt idx="118">
                  <c:v>239</c:v>
                </c:pt>
                <c:pt idx="119">
                  <c:v>334</c:v>
                </c:pt>
                <c:pt idx="120">
                  <c:v>328</c:v>
                </c:pt>
                <c:pt idx="121">
                  <c:v>274</c:v>
                </c:pt>
                <c:pt idx="122">
                  <c:v>323</c:v>
                </c:pt>
                <c:pt idx="123">
                  <c:v>265</c:v>
                </c:pt>
                <c:pt idx="124">
                  <c:v>272</c:v>
                </c:pt>
                <c:pt idx="125">
                  <c:v>240</c:v>
                </c:pt>
                <c:pt idx="126">
                  <c:v>280</c:v>
                </c:pt>
                <c:pt idx="127">
                  <c:v>270</c:v>
                </c:pt>
                <c:pt idx="128">
                  <c:v>248</c:v>
                </c:pt>
                <c:pt idx="129">
                  <c:v>271</c:v>
                </c:pt>
                <c:pt idx="130">
                  <c:v>268</c:v>
                </c:pt>
                <c:pt idx="131">
                  <c:v>267</c:v>
                </c:pt>
                <c:pt idx="132">
                  <c:v>263</c:v>
                </c:pt>
                <c:pt idx="133">
                  <c:v>286</c:v>
                </c:pt>
                <c:pt idx="134">
                  <c:v>328</c:v>
                </c:pt>
                <c:pt idx="135">
                  <c:v>255</c:v>
                </c:pt>
                <c:pt idx="136">
                  <c:v>247</c:v>
                </c:pt>
                <c:pt idx="137">
                  <c:v>257</c:v>
                </c:pt>
                <c:pt idx="138">
                  <c:v>277</c:v>
                </c:pt>
                <c:pt idx="139">
                  <c:v>294</c:v>
                </c:pt>
                <c:pt idx="140">
                  <c:v>264</c:v>
                </c:pt>
                <c:pt idx="141">
                  <c:v>261</c:v>
                </c:pt>
                <c:pt idx="142">
                  <c:v>353</c:v>
                </c:pt>
                <c:pt idx="143">
                  <c:v>285</c:v>
                </c:pt>
                <c:pt idx="144">
                  <c:v>253</c:v>
                </c:pt>
                <c:pt idx="145">
                  <c:v>239</c:v>
                </c:pt>
                <c:pt idx="146">
                  <c:v>241</c:v>
                </c:pt>
                <c:pt idx="147">
                  <c:v>250</c:v>
                </c:pt>
                <c:pt idx="148">
                  <c:v>348</c:v>
                </c:pt>
                <c:pt idx="149">
                  <c:v>279</c:v>
                </c:pt>
                <c:pt idx="150">
                  <c:v>238</c:v>
                </c:pt>
                <c:pt idx="151">
                  <c:v>268</c:v>
                </c:pt>
                <c:pt idx="152">
                  <c:v>305</c:v>
                </c:pt>
                <c:pt idx="153">
                  <c:v>269</c:v>
                </c:pt>
                <c:pt idx="154">
                  <c:v>249</c:v>
                </c:pt>
                <c:pt idx="155">
                  <c:v>328</c:v>
                </c:pt>
                <c:pt idx="156">
                  <c:v>247</c:v>
                </c:pt>
                <c:pt idx="157">
                  <c:v>243</c:v>
                </c:pt>
                <c:pt idx="158">
                  <c:v>236</c:v>
                </c:pt>
                <c:pt idx="159">
                  <c:v>227</c:v>
                </c:pt>
                <c:pt idx="160">
                  <c:v>251</c:v>
                </c:pt>
                <c:pt idx="161">
                  <c:v>246</c:v>
                </c:pt>
                <c:pt idx="162">
                  <c:v>284</c:v>
                </c:pt>
                <c:pt idx="163">
                  <c:v>293</c:v>
                </c:pt>
                <c:pt idx="164">
                  <c:v>285</c:v>
                </c:pt>
                <c:pt idx="165">
                  <c:v>259</c:v>
                </c:pt>
                <c:pt idx="166">
                  <c:v>265</c:v>
                </c:pt>
                <c:pt idx="167">
                  <c:v>331</c:v>
                </c:pt>
                <c:pt idx="168">
                  <c:v>287</c:v>
                </c:pt>
                <c:pt idx="169">
                  <c:v>302</c:v>
                </c:pt>
                <c:pt idx="170">
                  <c:v>258</c:v>
                </c:pt>
                <c:pt idx="171">
                  <c:v>284</c:v>
                </c:pt>
                <c:pt idx="172">
                  <c:v>346</c:v>
                </c:pt>
                <c:pt idx="173">
                  <c:v>357</c:v>
                </c:pt>
                <c:pt idx="174">
                  <c:v>272</c:v>
                </c:pt>
                <c:pt idx="175">
                  <c:v>250</c:v>
                </c:pt>
                <c:pt idx="176">
                  <c:v>234</c:v>
                </c:pt>
                <c:pt idx="177">
                  <c:v>233</c:v>
                </c:pt>
                <c:pt idx="178">
                  <c:v>233</c:v>
                </c:pt>
                <c:pt idx="179">
                  <c:v>237</c:v>
                </c:pt>
                <c:pt idx="180">
                  <c:v>238</c:v>
                </c:pt>
                <c:pt idx="181">
                  <c:v>233</c:v>
                </c:pt>
                <c:pt idx="182">
                  <c:v>233</c:v>
                </c:pt>
                <c:pt idx="183">
                  <c:v>245</c:v>
                </c:pt>
                <c:pt idx="184">
                  <c:v>249</c:v>
                </c:pt>
                <c:pt idx="185">
                  <c:v>252</c:v>
                </c:pt>
                <c:pt idx="186">
                  <c:v>241</c:v>
                </c:pt>
                <c:pt idx="187">
                  <c:v>221</c:v>
                </c:pt>
                <c:pt idx="188">
                  <c:v>214</c:v>
                </c:pt>
                <c:pt idx="189">
                  <c:v>205</c:v>
                </c:pt>
                <c:pt idx="190">
                  <c:v>207</c:v>
                </c:pt>
                <c:pt idx="191">
                  <c:v>215</c:v>
                </c:pt>
                <c:pt idx="192">
                  <c:v>236</c:v>
                </c:pt>
                <c:pt idx="193">
                  <c:v>232</c:v>
                </c:pt>
                <c:pt idx="194">
                  <c:v>230</c:v>
                </c:pt>
                <c:pt idx="195">
                  <c:v>234</c:v>
                </c:pt>
                <c:pt idx="196">
                  <c:v>235</c:v>
                </c:pt>
                <c:pt idx="197">
                  <c:v>226</c:v>
                </c:pt>
                <c:pt idx="198">
                  <c:v>215</c:v>
                </c:pt>
                <c:pt idx="199">
                  <c:v>229</c:v>
                </c:pt>
                <c:pt idx="200">
                  <c:v>272</c:v>
                </c:pt>
                <c:pt idx="201">
                  <c:v>277</c:v>
                </c:pt>
                <c:pt idx="202">
                  <c:v>243</c:v>
                </c:pt>
                <c:pt idx="203">
                  <c:v>255</c:v>
                </c:pt>
                <c:pt idx="204">
                  <c:v>256</c:v>
                </c:pt>
                <c:pt idx="205">
                  <c:v>259</c:v>
                </c:pt>
                <c:pt idx="206">
                  <c:v>269</c:v>
                </c:pt>
                <c:pt idx="207">
                  <c:v>248</c:v>
                </c:pt>
                <c:pt idx="208">
                  <c:v>258</c:v>
                </c:pt>
                <c:pt idx="209">
                  <c:v>262</c:v>
                </c:pt>
                <c:pt idx="210">
                  <c:v>248</c:v>
                </c:pt>
                <c:pt idx="211">
                  <c:v>250</c:v>
                </c:pt>
                <c:pt idx="212">
                  <c:v>252</c:v>
                </c:pt>
                <c:pt idx="213">
                  <c:v>268</c:v>
                </c:pt>
                <c:pt idx="214">
                  <c:v>260</c:v>
                </c:pt>
                <c:pt idx="215">
                  <c:v>247</c:v>
                </c:pt>
                <c:pt idx="216">
                  <c:v>242</c:v>
                </c:pt>
                <c:pt idx="217">
                  <c:v>231</c:v>
                </c:pt>
                <c:pt idx="218">
                  <c:v>237</c:v>
                </c:pt>
                <c:pt idx="219">
                  <c:v>237</c:v>
                </c:pt>
                <c:pt idx="220">
                  <c:v>258</c:v>
                </c:pt>
                <c:pt idx="221">
                  <c:v>255</c:v>
                </c:pt>
                <c:pt idx="222">
                  <c:v>284</c:v>
                </c:pt>
                <c:pt idx="223">
                  <c:v>295</c:v>
                </c:pt>
                <c:pt idx="224">
                  <c:v>307</c:v>
                </c:pt>
                <c:pt idx="225">
                  <c:v>242</c:v>
                </c:pt>
                <c:pt idx="226">
                  <c:v>248</c:v>
                </c:pt>
                <c:pt idx="227">
                  <c:v>231</c:v>
                </c:pt>
                <c:pt idx="228">
                  <c:v>242</c:v>
                </c:pt>
                <c:pt idx="229">
                  <c:v>264</c:v>
                </c:pt>
                <c:pt idx="230">
                  <c:v>322</c:v>
                </c:pt>
                <c:pt idx="231">
                  <c:v>237</c:v>
                </c:pt>
                <c:pt idx="232">
                  <c:v>300</c:v>
                </c:pt>
                <c:pt idx="233">
                  <c:v>278</c:v>
                </c:pt>
                <c:pt idx="234">
                  <c:v>174</c:v>
                </c:pt>
                <c:pt idx="235">
                  <c:v>225</c:v>
                </c:pt>
                <c:pt idx="236">
                  <c:v>304</c:v>
                </c:pt>
                <c:pt idx="237">
                  <c:v>274</c:v>
                </c:pt>
                <c:pt idx="238">
                  <c:v>333</c:v>
                </c:pt>
                <c:pt idx="239">
                  <c:v>302</c:v>
                </c:pt>
                <c:pt idx="240">
                  <c:v>298</c:v>
                </c:pt>
                <c:pt idx="241">
                  <c:v>342</c:v>
                </c:pt>
                <c:pt idx="242">
                  <c:v>299</c:v>
                </c:pt>
                <c:pt idx="243">
                  <c:v>274</c:v>
                </c:pt>
                <c:pt idx="244">
                  <c:v>303</c:v>
                </c:pt>
                <c:pt idx="245">
                  <c:v>335</c:v>
                </c:pt>
                <c:pt idx="246">
                  <c:v>329</c:v>
                </c:pt>
                <c:pt idx="247">
                  <c:v>265</c:v>
                </c:pt>
                <c:pt idx="248">
                  <c:v>286</c:v>
                </c:pt>
                <c:pt idx="249">
                  <c:v>311</c:v>
                </c:pt>
                <c:pt idx="250">
                  <c:v>320</c:v>
                </c:pt>
                <c:pt idx="251">
                  <c:v>238</c:v>
                </c:pt>
                <c:pt idx="252">
                  <c:v>226</c:v>
                </c:pt>
                <c:pt idx="253">
                  <c:v>239</c:v>
                </c:pt>
                <c:pt idx="254">
                  <c:v>265</c:v>
                </c:pt>
                <c:pt idx="255">
                  <c:v>331</c:v>
                </c:pt>
                <c:pt idx="256">
                  <c:v>302</c:v>
                </c:pt>
                <c:pt idx="257">
                  <c:v>275</c:v>
                </c:pt>
                <c:pt idx="258">
                  <c:v>241</c:v>
                </c:pt>
                <c:pt idx="259">
                  <c:v>240</c:v>
                </c:pt>
                <c:pt idx="260">
                  <c:v>249</c:v>
                </c:pt>
                <c:pt idx="261">
                  <c:v>237</c:v>
                </c:pt>
                <c:pt idx="262">
                  <c:v>231</c:v>
                </c:pt>
                <c:pt idx="263">
                  <c:v>233</c:v>
                </c:pt>
                <c:pt idx="264">
                  <c:v>230</c:v>
                </c:pt>
                <c:pt idx="265">
                  <c:v>226</c:v>
                </c:pt>
                <c:pt idx="266">
                  <c:v>230</c:v>
                </c:pt>
                <c:pt idx="267">
                  <c:v>249</c:v>
                </c:pt>
                <c:pt idx="268">
                  <c:v>226</c:v>
                </c:pt>
                <c:pt idx="269">
                  <c:v>232</c:v>
                </c:pt>
                <c:pt idx="270">
                  <c:v>249</c:v>
                </c:pt>
                <c:pt idx="271">
                  <c:v>257</c:v>
                </c:pt>
                <c:pt idx="272">
                  <c:v>274</c:v>
                </c:pt>
                <c:pt idx="273">
                  <c:v>264</c:v>
                </c:pt>
                <c:pt idx="274">
                  <c:v>272</c:v>
                </c:pt>
                <c:pt idx="275">
                  <c:v>305</c:v>
                </c:pt>
                <c:pt idx="276">
                  <c:v>274</c:v>
                </c:pt>
                <c:pt idx="277">
                  <c:v>244</c:v>
                </c:pt>
                <c:pt idx="278">
                  <c:v>250</c:v>
                </c:pt>
                <c:pt idx="279">
                  <c:v>246</c:v>
                </c:pt>
                <c:pt idx="280">
                  <c:v>254</c:v>
                </c:pt>
                <c:pt idx="281">
                  <c:v>248</c:v>
                </c:pt>
                <c:pt idx="282">
                  <c:v>243</c:v>
                </c:pt>
                <c:pt idx="283">
                  <c:v>247</c:v>
                </c:pt>
                <c:pt idx="284">
                  <c:v>243</c:v>
                </c:pt>
                <c:pt idx="285">
                  <c:v>244</c:v>
                </c:pt>
                <c:pt idx="286">
                  <c:v>234</c:v>
                </c:pt>
                <c:pt idx="287">
                  <c:v>242</c:v>
                </c:pt>
                <c:pt idx="288">
                  <c:v>253</c:v>
                </c:pt>
                <c:pt idx="289">
                  <c:v>236</c:v>
                </c:pt>
                <c:pt idx="290">
                  <c:v>234</c:v>
                </c:pt>
                <c:pt idx="291">
                  <c:v>239</c:v>
                </c:pt>
                <c:pt idx="292">
                  <c:v>234</c:v>
                </c:pt>
                <c:pt idx="293">
                  <c:v>217</c:v>
                </c:pt>
                <c:pt idx="294">
                  <c:v>226</c:v>
                </c:pt>
                <c:pt idx="295">
                  <c:v>226</c:v>
                </c:pt>
                <c:pt idx="296">
                  <c:v>237</c:v>
                </c:pt>
                <c:pt idx="297">
                  <c:v>231</c:v>
                </c:pt>
                <c:pt idx="298">
                  <c:v>240</c:v>
                </c:pt>
                <c:pt idx="299">
                  <c:v>239</c:v>
                </c:pt>
                <c:pt idx="300">
                  <c:v>241</c:v>
                </c:pt>
                <c:pt idx="301">
                  <c:v>238</c:v>
                </c:pt>
                <c:pt idx="302">
                  <c:v>236</c:v>
                </c:pt>
                <c:pt idx="303">
                  <c:v>237</c:v>
                </c:pt>
                <c:pt idx="304">
                  <c:v>243</c:v>
                </c:pt>
                <c:pt idx="305">
                  <c:v>230</c:v>
                </c:pt>
                <c:pt idx="306">
                  <c:v>257</c:v>
                </c:pt>
                <c:pt idx="307">
                  <c:v>338</c:v>
                </c:pt>
                <c:pt idx="308">
                  <c:v>315</c:v>
                </c:pt>
                <c:pt idx="309">
                  <c:v>239</c:v>
                </c:pt>
                <c:pt idx="310">
                  <c:v>273</c:v>
                </c:pt>
                <c:pt idx="311">
                  <c:v>257</c:v>
                </c:pt>
                <c:pt idx="312">
                  <c:v>259</c:v>
                </c:pt>
                <c:pt idx="313">
                  <c:v>264</c:v>
                </c:pt>
                <c:pt idx="314">
                  <c:v>279</c:v>
                </c:pt>
                <c:pt idx="315">
                  <c:v>283</c:v>
                </c:pt>
                <c:pt idx="316">
                  <c:v>159</c:v>
                </c:pt>
                <c:pt idx="317">
                  <c:v>312</c:v>
                </c:pt>
                <c:pt idx="318">
                  <c:v>245</c:v>
                </c:pt>
                <c:pt idx="319">
                  <c:v>297</c:v>
                </c:pt>
                <c:pt idx="320">
                  <c:v>228</c:v>
                </c:pt>
                <c:pt idx="321">
                  <c:v>269</c:v>
                </c:pt>
                <c:pt idx="322">
                  <c:v>262</c:v>
                </c:pt>
                <c:pt idx="323">
                  <c:v>257</c:v>
                </c:pt>
                <c:pt idx="324">
                  <c:v>243</c:v>
                </c:pt>
                <c:pt idx="325">
                  <c:v>259</c:v>
                </c:pt>
                <c:pt idx="326">
                  <c:v>235</c:v>
                </c:pt>
                <c:pt idx="327">
                  <c:v>242</c:v>
                </c:pt>
                <c:pt idx="328">
                  <c:v>249</c:v>
                </c:pt>
                <c:pt idx="329">
                  <c:v>298</c:v>
                </c:pt>
                <c:pt idx="330">
                  <c:v>292</c:v>
                </c:pt>
                <c:pt idx="331">
                  <c:v>305</c:v>
                </c:pt>
                <c:pt idx="332">
                  <c:v>261</c:v>
                </c:pt>
                <c:pt idx="333">
                  <c:v>278</c:v>
                </c:pt>
                <c:pt idx="334">
                  <c:v>252</c:v>
                </c:pt>
                <c:pt idx="335">
                  <c:v>251</c:v>
                </c:pt>
                <c:pt idx="336">
                  <c:v>254</c:v>
                </c:pt>
                <c:pt idx="337">
                  <c:v>243</c:v>
                </c:pt>
                <c:pt idx="338">
                  <c:v>280</c:v>
                </c:pt>
                <c:pt idx="339">
                  <c:v>297</c:v>
                </c:pt>
                <c:pt idx="340">
                  <c:v>311</c:v>
                </c:pt>
                <c:pt idx="341">
                  <c:v>291</c:v>
                </c:pt>
                <c:pt idx="342">
                  <c:v>248</c:v>
                </c:pt>
                <c:pt idx="343">
                  <c:v>264</c:v>
                </c:pt>
                <c:pt idx="344">
                  <c:v>247</c:v>
                </c:pt>
                <c:pt idx="345">
                  <c:v>259</c:v>
                </c:pt>
                <c:pt idx="346">
                  <c:v>271</c:v>
                </c:pt>
                <c:pt idx="347">
                  <c:v>220</c:v>
                </c:pt>
                <c:pt idx="348">
                  <c:v>254</c:v>
                </c:pt>
                <c:pt idx="349">
                  <c:v>229</c:v>
                </c:pt>
                <c:pt idx="350">
                  <c:v>245</c:v>
                </c:pt>
                <c:pt idx="351">
                  <c:v>258</c:v>
                </c:pt>
                <c:pt idx="352">
                  <c:v>264</c:v>
                </c:pt>
                <c:pt idx="353">
                  <c:v>238</c:v>
                </c:pt>
                <c:pt idx="354">
                  <c:v>250</c:v>
                </c:pt>
                <c:pt idx="355">
                  <c:v>258</c:v>
                </c:pt>
                <c:pt idx="356">
                  <c:v>281</c:v>
                </c:pt>
                <c:pt idx="357">
                  <c:v>269</c:v>
                </c:pt>
                <c:pt idx="358">
                  <c:v>274</c:v>
                </c:pt>
                <c:pt idx="359">
                  <c:v>276</c:v>
                </c:pt>
                <c:pt idx="360">
                  <c:v>253</c:v>
                </c:pt>
                <c:pt idx="361">
                  <c:v>241</c:v>
                </c:pt>
                <c:pt idx="362">
                  <c:v>255</c:v>
                </c:pt>
                <c:pt idx="363">
                  <c:v>238</c:v>
                </c:pt>
                <c:pt idx="364">
                  <c:v>258</c:v>
                </c:pt>
                <c:pt idx="365">
                  <c:v>259</c:v>
                </c:pt>
                <c:pt idx="366">
                  <c:v>265</c:v>
                </c:pt>
                <c:pt idx="367">
                  <c:v>258</c:v>
                </c:pt>
                <c:pt idx="368">
                  <c:v>268</c:v>
                </c:pt>
                <c:pt idx="369">
                  <c:v>260</c:v>
                </c:pt>
                <c:pt idx="370">
                  <c:v>306</c:v>
                </c:pt>
                <c:pt idx="371">
                  <c:v>261</c:v>
                </c:pt>
                <c:pt idx="372">
                  <c:v>311</c:v>
                </c:pt>
                <c:pt idx="373">
                  <c:v>284</c:v>
                </c:pt>
                <c:pt idx="374">
                  <c:v>272</c:v>
                </c:pt>
                <c:pt idx="375">
                  <c:v>276</c:v>
                </c:pt>
                <c:pt idx="376">
                  <c:v>295</c:v>
                </c:pt>
                <c:pt idx="377">
                  <c:v>271</c:v>
                </c:pt>
                <c:pt idx="378">
                  <c:v>272</c:v>
                </c:pt>
                <c:pt idx="379">
                  <c:v>267</c:v>
                </c:pt>
                <c:pt idx="380">
                  <c:v>310</c:v>
                </c:pt>
                <c:pt idx="381">
                  <c:v>303</c:v>
                </c:pt>
                <c:pt idx="382">
                  <c:v>313</c:v>
                </c:pt>
                <c:pt idx="383">
                  <c:v>263</c:v>
                </c:pt>
                <c:pt idx="384">
                  <c:v>291</c:v>
                </c:pt>
                <c:pt idx="385">
                  <c:v>317</c:v>
                </c:pt>
                <c:pt idx="386">
                  <c:v>332</c:v>
                </c:pt>
                <c:pt idx="387">
                  <c:v>238</c:v>
                </c:pt>
                <c:pt idx="388">
                  <c:v>270</c:v>
                </c:pt>
                <c:pt idx="389">
                  <c:v>297</c:v>
                </c:pt>
                <c:pt idx="390">
                  <c:v>305</c:v>
                </c:pt>
                <c:pt idx="391">
                  <c:v>280</c:v>
                </c:pt>
                <c:pt idx="392">
                  <c:v>262</c:v>
                </c:pt>
                <c:pt idx="393">
                  <c:v>261</c:v>
                </c:pt>
                <c:pt idx="394">
                  <c:v>355</c:v>
                </c:pt>
                <c:pt idx="395">
                  <c:v>348</c:v>
                </c:pt>
                <c:pt idx="396">
                  <c:v>315</c:v>
                </c:pt>
                <c:pt idx="397">
                  <c:v>320</c:v>
                </c:pt>
                <c:pt idx="398">
                  <c:v>271</c:v>
                </c:pt>
                <c:pt idx="399">
                  <c:v>277</c:v>
                </c:pt>
                <c:pt idx="400">
                  <c:v>257</c:v>
                </c:pt>
                <c:pt idx="401">
                  <c:v>271</c:v>
                </c:pt>
                <c:pt idx="402">
                  <c:v>343</c:v>
                </c:pt>
                <c:pt idx="403">
                  <c:v>251</c:v>
                </c:pt>
                <c:pt idx="404">
                  <c:v>254</c:v>
                </c:pt>
                <c:pt idx="405">
                  <c:v>277</c:v>
                </c:pt>
                <c:pt idx="406">
                  <c:v>268</c:v>
                </c:pt>
                <c:pt idx="407">
                  <c:v>248</c:v>
                </c:pt>
                <c:pt idx="408">
                  <c:v>271</c:v>
                </c:pt>
                <c:pt idx="409">
                  <c:v>311</c:v>
                </c:pt>
                <c:pt idx="410">
                  <c:v>314</c:v>
                </c:pt>
                <c:pt idx="411">
                  <c:v>298</c:v>
                </c:pt>
                <c:pt idx="412">
                  <c:v>260</c:v>
                </c:pt>
                <c:pt idx="413">
                  <c:v>270</c:v>
                </c:pt>
                <c:pt idx="414">
                  <c:v>289</c:v>
                </c:pt>
                <c:pt idx="415">
                  <c:v>332</c:v>
                </c:pt>
                <c:pt idx="416">
                  <c:v>323</c:v>
                </c:pt>
                <c:pt idx="417">
                  <c:v>309</c:v>
                </c:pt>
                <c:pt idx="418">
                  <c:v>272</c:v>
                </c:pt>
                <c:pt idx="419">
                  <c:v>244</c:v>
                </c:pt>
                <c:pt idx="420">
                  <c:v>304</c:v>
                </c:pt>
                <c:pt idx="421">
                  <c:v>251</c:v>
                </c:pt>
                <c:pt idx="422">
                  <c:v>237</c:v>
                </c:pt>
                <c:pt idx="423">
                  <c:v>238</c:v>
                </c:pt>
                <c:pt idx="424">
                  <c:v>296</c:v>
                </c:pt>
                <c:pt idx="425">
                  <c:v>353</c:v>
                </c:pt>
                <c:pt idx="426">
                  <c:v>286</c:v>
                </c:pt>
                <c:pt idx="427">
                  <c:v>262</c:v>
                </c:pt>
                <c:pt idx="428">
                  <c:v>269</c:v>
                </c:pt>
                <c:pt idx="429">
                  <c:v>260</c:v>
                </c:pt>
                <c:pt idx="430">
                  <c:v>273</c:v>
                </c:pt>
                <c:pt idx="431">
                  <c:v>276</c:v>
                </c:pt>
                <c:pt idx="432">
                  <c:v>286</c:v>
                </c:pt>
                <c:pt idx="433">
                  <c:v>285</c:v>
                </c:pt>
                <c:pt idx="434">
                  <c:v>341</c:v>
                </c:pt>
                <c:pt idx="435">
                  <c:v>307</c:v>
                </c:pt>
                <c:pt idx="436">
                  <c:v>271</c:v>
                </c:pt>
                <c:pt idx="437">
                  <c:v>254</c:v>
                </c:pt>
                <c:pt idx="438">
                  <c:v>294</c:v>
                </c:pt>
                <c:pt idx="439">
                  <c:v>271</c:v>
                </c:pt>
                <c:pt idx="440">
                  <c:v>289</c:v>
                </c:pt>
                <c:pt idx="441">
                  <c:v>284</c:v>
                </c:pt>
                <c:pt idx="442">
                  <c:v>242</c:v>
                </c:pt>
                <c:pt idx="443">
                  <c:v>245</c:v>
                </c:pt>
                <c:pt idx="444">
                  <c:v>264</c:v>
                </c:pt>
                <c:pt idx="445">
                  <c:v>264</c:v>
                </c:pt>
                <c:pt idx="446">
                  <c:v>255</c:v>
                </c:pt>
                <c:pt idx="447">
                  <c:v>285</c:v>
                </c:pt>
                <c:pt idx="448">
                  <c:v>250</c:v>
                </c:pt>
                <c:pt idx="449">
                  <c:v>251</c:v>
                </c:pt>
                <c:pt idx="450">
                  <c:v>236</c:v>
                </c:pt>
                <c:pt idx="451">
                  <c:v>266</c:v>
                </c:pt>
                <c:pt idx="452">
                  <c:v>321</c:v>
                </c:pt>
                <c:pt idx="453">
                  <c:v>275</c:v>
                </c:pt>
                <c:pt idx="454">
                  <c:v>251</c:v>
                </c:pt>
                <c:pt idx="455">
                  <c:v>249</c:v>
                </c:pt>
                <c:pt idx="456">
                  <c:v>229</c:v>
                </c:pt>
                <c:pt idx="457">
                  <c:v>244</c:v>
                </c:pt>
                <c:pt idx="458">
                  <c:v>299</c:v>
                </c:pt>
                <c:pt idx="459">
                  <c:v>289</c:v>
                </c:pt>
                <c:pt idx="460">
                  <c:v>270</c:v>
                </c:pt>
                <c:pt idx="461">
                  <c:v>277</c:v>
                </c:pt>
                <c:pt idx="462">
                  <c:v>308</c:v>
                </c:pt>
                <c:pt idx="463">
                  <c:v>262</c:v>
                </c:pt>
                <c:pt idx="464">
                  <c:v>296</c:v>
                </c:pt>
                <c:pt idx="465">
                  <c:v>301</c:v>
                </c:pt>
                <c:pt idx="466">
                  <c:v>278</c:v>
                </c:pt>
                <c:pt idx="467">
                  <c:v>260</c:v>
                </c:pt>
                <c:pt idx="468">
                  <c:v>246</c:v>
                </c:pt>
                <c:pt idx="469">
                  <c:v>269</c:v>
                </c:pt>
                <c:pt idx="470">
                  <c:v>247</c:v>
                </c:pt>
                <c:pt idx="471">
                  <c:v>285</c:v>
                </c:pt>
                <c:pt idx="472">
                  <c:v>262</c:v>
                </c:pt>
                <c:pt idx="473">
                  <c:v>289</c:v>
                </c:pt>
                <c:pt idx="474">
                  <c:v>252</c:v>
                </c:pt>
                <c:pt idx="475">
                  <c:v>250</c:v>
                </c:pt>
                <c:pt idx="476">
                  <c:v>272</c:v>
                </c:pt>
                <c:pt idx="477">
                  <c:v>334</c:v>
                </c:pt>
                <c:pt idx="478">
                  <c:v>221</c:v>
                </c:pt>
                <c:pt idx="479">
                  <c:v>277</c:v>
                </c:pt>
                <c:pt idx="480">
                  <c:v>269</c:v>
                </c:pt>
                <c:pt idx="481">
                  <c:v>252</c:v>
                </c:pt>
                <c:pt idx="482">
                  <c:v>285</c:v>
                </c:pt>
                <c:pt idx="483">
                  <c:v>267</c:v>
                </c:pt>
                <c:pt idx="484">
                  <c:v>247</c:v>
                </c:pt>
                <c:pt idx="485">
                  <c:v>311</c:v>
                </c:pt>
                <c:pt idx="486">
                  <c:v>290</c:v>
                </c:pt>
                <c:pt idx="487">
                  <c:v>359</c:v>
                </c:pt>
                <c:pt idx="488">
                  <c:v>251</c:v>
                </c:pt>
                <c:pt idx="489">
                  <c:v>244</c:v>
                </c:pt>
                <c:pt idx="490">
                  <c:v>251</c:v>
                </c:pt>
                <c:pt idx="491">
                  <c:v>219</c:v>
                </c:pt>
                <c:pt idx="492">
                  <c:v>278</c:v>
                </c:pt>
                <c:pt idx="493">
                  <c:v>291</c:v>
                </c:pt>
                <c:pt idx="494">
                  <c:v>211</c:v>
                </c:pt>
                <c:pt idx="495">
                  <c:v>221</c:v>
                </c:pt>
                <c:pt idx="496">
                  <c:v>289</c:v>
                </c:pt>
                <c:pt idx="497">
                  <c:v>300</c:v>
                </c:pt>
                <c:pt idx="498">
                  <c:v>232</c:v>
                </c:pt>
                <c:pt idx="499">
                  <c:v>235</c:v>
                </c:pt>
                <c:pt idx="500">
                  <c:v>218</c:v>
                </c:pt>
                <c:pt idx="501">
                  <c:v>252</c:v>
                </c:pt>
                <c:pt idx="502">
                  <c:v>271</c:v>
                </c:pt>
                <c:pt idx="503">
                  <c:v>312</c:v>
                </c:pt>
                <c:pt idx="504">
                  <c:v>289</c:v>
                </c:pt>
                <c:pt idx="505">
                  <c:v>339</c:v>
                </c:pt>
                <c:pt idx="506">
                  <c:v>235</c:v>
                </c:pt>
                <c:pt idx="507">
                  <c:v>255</c:v>
                </c:pt>
                <c:pt idx="508">
                  <c:v>299</c:v>
                </c:pt>
                <c:pt idx="509">
                  <c:v>291</c:v>
                </c:pt>
                <c:pt idx="510">
                  <c:v>306</c:v>
                </c:pt>
                <c:pt idx="511">
                  <c:v>297</c:v>
                </c:pt>
                <c:pt idx="512">
                  <c:v>304</c:v>
                </c:pt>
                <c:pt idx="513">
                  <c:v>289</c:v>
                </c:pt>
                <c:pt idx="514">
                  <c:v>262</c:v>
                </c:pt>
                <c:pt idx="515">
                  <c:v>234</c:v>
                </c:pt>
                <c:pt idx="516">
                  <c:v>268</c:v>
                </c:pt>
                <c:pt idx="517">
                  <c:v>217</c:v>
                </c:pt>
                <c:pt idx="518">
                  <c:v>293</c:v>
                </c:pt>
                <c:pt idx="519">
                  <c:v>264</c:v>
                </c:pt>
                <c:pt idx="520">
                  <c:v>240</c:v>
                </c:pt>
                <c:pt idx="521">
                  <c:v>278</c:v>
                </c:pt>
                <c:pt idx="522">
                  <c:v>298</c:v>
                </c:pt>
                <c:pt idx="523">
                  <c:v>278</c:v>
                </c:pt>
                <c:pt idx="524">
                  <c:v>286</c:v>
                </c:pt>
                <c:pt idx="525">
                  <c:v>245</c:v>
                </c:pt>
                <c:pt idx="526">
                  <c:v>239</c:v>
                </c:pt>
                <c:pt idx="527">
                  <c:v>304</c:v>
                </c:pt>
                <c:pt idx="528">
                  <c:v>258</c:v>
                </c:pt>
                <c:pt idx="529">
                  <c:v>317</c:v>
                </c:pt>
                <c:pt idx="530">
                  <c:v>322</c:v>
                </c:pt>
                <c:pt idx="531">
                  <c:v>315</c:v>
                </c:pt>
                <c:pt idx="532">
                  <c:v>259</c:v>
                </c:pt>
                <c:pt idx="533">
                  <c:v>321</c:v>
                </c:pt>
                <c:pt idx="534">
                  <c:v>298</c:v>
                </c:pt>
                <c:pt idx="535">
                  <c:v>276</c:v>
                </c:pt>
                <c:pt idx="536">
                  <c:v>299</c:v>
                </c:pt>
                <c:pt idx="537">
                  <c:v>229</c:v>
                </c:pt>
                <c:pt idx="538">
                  <c:v>296</c:v>
                </c:pt>
                <c:pt idx="539">
                  <c:v>276</c:v>
                </c:pt>
                <c:pt idx="540">
                  <c:v>340</c:v>
                </c:pt>
                <c:pt idx="541">
                  <c:v>284</c:v>
                </c:pt>
                <c:pt idx="542">
                  <c:v>310</c:v>
                </c:pt>
                <c:pt idx="543">
                  <c:v>300</c:v>
                </c:pt>
                <c:pt idx="544">
                  <c:v>284</c:v>
                </c:pt>
                <c:pt idx="545">
                  <c:v>319</c:v>
                </c:pt>
                <c:pt idx="546">
                  <c:v>266</c:v>
                </c:pt>
                <c:pt idx="547">
                  <c:v>328</c:v>
                </c:pt>
                <c:pt idx="548">
                  <c:v>311</c:v>
                </c:pt>
                <c:pt idx="549">
                  <c:v>261</c:v>
                </c:pt>
                <c:pt idx="550">
                  <c:v>287</c:v>
                </c:pt>
                <c:pt idx="551">
                  <c:v>270</c:v>
                </c:pt>
                <c:pt idx="552">
                  <c:v>292</c:v>
                </c:pt>
                <c:pt idx="553">
                  <c:v>272</c:v>
                </c:pt>
                <c:pt idx="554">
                  <c:v>301</c:v>
                </c:pt>
                <c:pt idx="555">
                  <c:v>256</c:v>
                </c:pt>
                <c:pt idx="556">
                  <c:v>259</c:v>
                </c:pt>
                <c:pt idx="557">
                  <c:v>231</c:v>
                </c:pt>
                <c:pt idx="558">
                  <c:v>290</c:v>
                </c:pt>
                <c:pt idx="559">
                  <c:v>301</c:v>
                </c:pt>
                <c:pt idx="560">
                  <c:v>260</c:v>
                </c:pt>
                <c:pt idx="561">
                  <c:v>237</c:v>
                </c:pt>
                <c:pt idx="562">
                  <c:v>254</c:v>
                </c:pt>
                <c:pt idx="563">
                  <c:v>248</c:v>
                </c:pt>
                <c:pt idx="564">
                  <c:v>254</c:v>
                </c:pt>
                <c:pt idx="565">
                  <c:v>258</c:v>
                </c:pt>
                <c:pt idx="566">
                  <c:v>321</c:v>
                </c:pt>
                <c:pt idx="567">
                  <c:v>310</c:v>
                </c:pt>
                <c:pt idx="568">
                  <c:v>300</c:v>
                </c:pt>
                <c:pt idx="569">
                  <c:v>264</c:v>
                </c:pt>
                <c:pt idx="570">
                  <c:v>298</c:v>
                </c:pt>
                <c:pt idx="571">
                  <c:v>252</c:v>
                </c:pt>
                <c:pt idx="572">
                  <c:v>249</c:v>
                </c:pt>
                <c:pt idx="573">
                  <c:v>243</c:v>
                </c:pt>
                <c:pt idx="574">
                  <c:v>214</c:v>
                </c:pt>
                <c:pt idx="575">
                  <c:v>196</c:v>
                </c:pt>
                <c:pt idx="576">
                  <c:v>233</c:v>
                </c:pt>
                <c:pt idx="577">
                  <c:v>217</c:v>
                </c:pt>
                <c:pt idx="578">
                  <c:v>262</c:v>
                </c:pt>
                <c:pt idx="579">
                  <c:v>243</c:v>
                </c:pt>
                <c:pt idx="580">
                  <c:v>224</c:v>
                </c:pt>
                <c:pt idx="581">
                  <c:v>269</c:v>
                </c:pt>
                <c:pt idx="582">
                  <c:v>237</c:v>
                </c:pt>
                <c:pt idx="583">
                  <c:v>232</c:v>
                </c:pt>
                <c:pt idx="584">
                  <c:v>245</c:v>
                </c:pt>
                <c:pt idx="585">
                  <c:v>252</c:v>
                </c:pt>
                <c:pt idx="586">
                  <c:v>243</c:v>
                </c:pt>
                <c:pt idx="587">
                  <c:v>264</c:v>
                </c:pt>
                <c:pt idx="588">
                  <c:v>254</c:v>
                </c:pt>
                <c:pt idx="589">
                  <c:v>255</c:v>
                </c:pt>
                <c:pt idx="590">
                  <c:v>243</c:v>
                </c:pt>
                <c:pt idx="591">
                  <c:v>242</c:v>
                </c:pt>
                <c:pt idx="592">
                  <c:v>241</c:v>
                </c:pt>
                <c:pt idx="593">
                  <c:v>340</c:v>
                </c:pt>
                <c:pt idx="594">
                  <c:v>313</c:v>
                </c:pt>
                <c:pt idx="595">
                  <c:v>277</c:v>
                </c:pt>
                <c:pt idx="596">
                  <c:v>316</c:v>
                </c:pt>
                <c:pt idx="597">
                  <c:v>309</c:v>
                </c:pt>
                <c:pt idx="598">
                  <c:v>251</c:v>
                </c:pt>
                <c:pt idx="599">
                  <c:v>249</c:v>
                </c:pt>
                <c:pt idx="600">
                  <c:v>248</c:v>
                </c:pt>
                <c:pt idx="601">
                  <c:v>306</c:v>
                </c:pt>
                <c:pt idx="602">
                  <c:v>283</c:v>
                </c:pt>
                <c:pt idx="603">
                  <c:v>263</c:v>
                </c:pt>
                <c:pt idx="604">
                  <c:v>227</c:v>
                </c:pt>
                <c:pt idx="605">
                  <c:v>290</c:v>
                </c:pt>
                <c:pt idx="606">
                  <c:v>285</c:v>
                </c:pt>
                <c:pt idx="607">
                  <c:v>314</c:v>
                </c:pt>
                <c:pt idx="608">
                  <c:v>259</c:v>
                </c:pt>
                <c:pt idx="609">
                  <c:v>246</c:v>
                </c:pt>
                <c:pt idx="610">
                  <c:v>298</c:v>
                </c:pt>
                <c:pt idx="611">
                  <c:v>255</c:v>
                </c:pt>
                <c:pt idx="612">
                  <c:v>243</c:v>
                </c:pt>
                <c:pt idx="613">
                  <c:v>277</c:v>
                </c:pt>
                <c:pt idx="614">
                  <c:v>272</c:v>
                </c:pt>
                <c:pt idx="615">
                  <c:v>306</c:v>
                </c:pt>
                <c:pt idx="616">
                  <c:v>275</c:v>
                </c:pt>
                <c:pt idx="617">
                  <c:v>308</c:v>
                </c:pt>
                <c:pt idx="618">
                  <c:v>332</c:v>
                </c:pt>
                <c:pt idx="619">
                  <c:v>289</c:v>
                </c:pt>
                <c:pt idx="620">
                  <c:v>262</c:v>
                </c:pt>
                <c:pt idx="621">
                  <c:v>245</c:v>
                </c:pt>
                <c:pt idx="622">
                  <c:v>269</c:v>
                </c:pt>
                <c:pt idx="623">
                  <c:v>275</c:v>
                </c:pt>
                <c:pt idx="624">
                  <c:v>280</c:v>
                </c:pt>
                <c:pt idx="625">
                  <c:v>267</c:v>
                </c:pt>
                <c:pt idx="626">
                  <c:v>258</c:v>
                </c:pt>
                <c:pt idx="627">
                  <c:v>228</c:v>
                </c:pt>
                <c:pt idx="628">
                  <c:v>243</c:v>
                </c:pt>
                <c:pt idx="629">
                  <c:v>257</c:v>
                </c:pt>
                <c:pt idx="630">
                  <c:v>250</c:v>
                </c:pt>
                <c:pt idx="631">
                  <c:v>320</c:v>
                </c:pt>
                <c:pt idx="632">
                  <c:v>273</c:v>
                </c:pt>
                <c:pt idx="633">
                  <c:v>277</c:v>
                </c:pt>
                <c:pt idx="634">
                  <c:v>251</c:v>
                </c:pt>
                <c:pt idx="635">
                  <c:v>244</c:v>
                </c:pt>
                <c:pt idx="636">
                  <c:v>251</c:v>
                </c:pt>
                <c:pt idx="637">
                  <c:v>245</c:v>
                </c:pt>
                <c:pt idx="638">
                  <c:v>244</c:v>
                </c:pt>
                <c:pt idx="639">
                  <c:v>267</c:v>
                </c:pt>
                <c:pt idx="640">
                  <c:v>251</c:v>
                </c:pt>
                <c:pt idx="641">
                  <c:v>245</c:v>
                </c:pt>
                <c:pt idx="642">
                  <c:v>239</c:v>
                </c:pt>
                <c:pt idx="643">
                  <c:v>253</c:v>
                </c:pt>
                <c:pt idx="644">
                  <c:v>228</c:v>
                </c:pt>
                <c:pt idx="645">
                  <c:v>227</c:v>
                </c:pt>
                <c:pt idx="646">
                  <c:v>229</c:v>
                </c:pt>
                <c:pt idx="647">
                  <c:v>239</c:v>
                </c:pt>
                <c:pt idx="648">
                  <c:v>237</c:v>
                </c:pt>
                <c:pt idx="649">
                  <c:v>229</c:v>
                </c:pt>
                <c:pt idx="650">
                  <c:v>229</c:v>
                </c:pt>
                <c:pt idx="651">
                  <c:v>246</c:v>
                </c:pt>
                <c:pt idx="652">
                  <c:v>252</c:v>
                </c:pt>
                <c:pt idx="653">
                  <c:v>245</c:v>
                </c:pt>
                <c:pt idx="654">
                  <c:v>245</c:v>
                </c:pt>
                <c:pt idx="655">
                  <c:v>243</c:v>
                </c:pt>
                <c:pt idx="656">
                  <c:v>242</c:v>
                </c:pt>
                <c:pt idx="657">
                  <c:v>240</c:v>
                </c:pt>
                <c:pt idx="658">
                  <c:v>248</c:v>
                </c:pt>
                <c:pt idx="659">
                  <c:v>245</c:v>
                </c:pt>
                <c:pt idx="660">
                  <c:v>242</c:v>
                </c:pt>
                <c:pt idx="661">
                  <c:v>247</c:v>
                </c:pt>
                <c:pt idx="662">
                  <c:v>247</c:v>
                </c:pt>
                <c:pt idx="663">
                  <c:v>245</c:v>
                </c:pt>
                <c:pt idx="664">
                  <c:v>244</c:v>
                </c:pt>
                <c:pt idx="665">
                  <c:v>244</c:v>
                </c:pt>
                <c:pt idx="666">
                  <c:v>242</c:v>
                </c:pt>
                <c:pt idx="667">
                  <c:v>237</c:v>
                </c:pt>
                <c:pt idx="668">
                  <c:v>233</c:v>
                </c:pt>
                <c:pt idx="669">
                  <c:v>234</c:v>
                </c:pt>
                <c:pt idx="670">
                  <c:v>235</c:v>
                </c:pt>
                <c:pt idx="671">
                  <c:v>230</c:v>
                </c:pt>
                <c:pt idx="672">
                  <c:v>229</c:v>
                </c:pt>
                <c:pt idx="673">
                  <c:v>233</c:v>
                </c:pt>
                <c:pt idx="674">
                  <c:v>233</c:v>
                </c:pt>
                <c:pt idx="675">
                  <c:v>234</c:v>
                </c:pt>
                <c:pt idx="676">
                  <c:v>232</c:v>
                </c:pt>
                <c:pt idx="677">
                  <c:v>231</c:v>
                </c:pt>
                <c:pt idx="678">
                  <c:v>231</c:v>
                </c:pt>
                <c:pt idx="679">
                  <c:v>232</c:v>
                </c:pt>
                <c:pt idx="680">
                  <c:v>232</c:v>
                </c:pt>
                <c:pt idx="681">
                  <c:v>229</c:v>
                </c:pt>
                <c:pt idx="682">
                  <c:v>230</c:v>
                </c:pt>
                <c:pt idx="683">
                  <c:v>233</c:v>
                </c:pt>
                <c:pt idx="684">
                  <c:v>231</c:v>
                </c:pt>
                <c:pt idx="685">
                  <c:v>228</c:v>
                </c:pt>
                <c:pt idx="686">
                  <c:v>226</c:v>
                </c:pt>
                <c:pt idx="687">
                  <c:v>222</c:v>
                </c:pt>
                <c:pt idx="688">
                  <c:v>226</c:v>
                </c:pt>
                <c:pt idx="689">
                  <c:v>236</c:v>
                </c:pt>
                <c:pt idx="690">
                  <c:v>240</c:v>
                </c:pt>
                <c:pt idx="691">
                  <c:v>238</c:v>
                </c:pt>
                <c:pt idx="692">
                  <c:v>227</c:v>
                </c:pt>
                <c:pt idx="693">
                  <c:v>233</c:v>
                </c:pt>
                <c:pt idx="694">
                  <c:v>227</c:v>
                </c:pt>
                <c:pt idx="695">
                  <c:v>219</c:v>
                </c:pt>
                <c:pt idx="696">
                  <c:v>221</c:v>
                </c:pt>
                <c:pt idx="697">
                  <c:v>227</c:v>
                </c:pt>
                <c:pt idx="698">
                  <c:v>228</c:v>
                </c:pt>
                <c:pt idx="699">
                  <c:v>234</c:v>
                </c:pt>
                <c:pt idx="700">
                  <c:v>231</c:v>
                </c:pt>
                <c:pt idx="701">
                  <c:v>231</c:v>
                </c:pt>
                <c:pt idx="702">
                  <c:v>233</c:v>
                </c:pt>
                <c:pt idx="703">
                  <c:v>230</c:v>
                </c:pt>
                <c:pt idx="704">
                  <c:v>235</c:v>
                </c:pt>
                <c:pt idx="705">
                  <c:v>232</c:v>
                </c:pt>
                <c:pt idx="706">
                  <c:v>233</c:v>
                </c:pt>
                <c:pt idx="707">
                  <c:v>234</c:v>
                </c:pt>
                <c:pt idx="708">
                  <c:v>233</c:v>
                </c:pt>
                <c:pt idx="709">
                  <c:v>231</c:v>
                </c:pt>
                <c:pt idx="710">
                  <c:v>232</c:v>
                </c:pt>
                <c:pt idx="711">
                  <c:v>234</c:v>
                </c:pt>
                <c:pt idx="712">
                  <c:v>229</c:v>
                </c:pt>
                <c:pt idx="713">
                  <c:v>232</c:v>
                </c:pt>
                <c:pt idx="714">
                  <c:v>228</c:v>
                </c:pt>
                <c:pt idx="715">
                  <c:v>226</c:v>
                </c:pt>
                <c:pt idx="716">
                  <c:v>229</c:v>
                </c:pt>
                <c:pt idx="717">
                  <c:v>238</c:v>
                </c:pt>
                <c:pt idx="718">
                  <c:v>236</c:v>
                </c:pt>
                <c:pt idx="719">
                  <c:v>238</c:v>
                </c:pt>
                <c:pt idx="720">
                  <c:v>234</c:v>
                </c:pt>
                <c:pt idx="721">
                  <c:v>231</c:v>
                </c:pt>
                <c:pt idx="722">
                  <c:v>231</c:v>
                </c:pt>
                <c:pt idx="723">
                  <c:v>237</c:v>
                </c:pt>
                <c:pt idx="724">
                  <c:v>243</c:v>
                </c:pt>
                <c:pt idx="725">
                  <c:v>231</c:v>
                </c:pt>
                <c:pt idx="726">
                  <c:v>232</c:v>
                </c:pt>
                <c:pt idx="727">
                  <c:v>231</c:v>
                </c:pt>
                <c:pt idx="728">
                  <c:v>231</c:v>
                </c:pt>
                <c:pt idx="729">
                  <c:v>231</c:v>
                </c:pt>
                <c:pt idx="730">
                  <c:v>230</c:v>
                </c:pt>
                <c:pt idx="731">
                  <c:v>229</c:v>
                </c:pt>
                <c:pt idx="732">
                  <c:v>230</c:v>
                </c:pt>
                <c:pt idx="733">
                  <c:v>235</c:v>
                </c:pt>
                <c:pt idx="734">
                  <c:v>233</c:v>
                </c:pt>
                <c:pt idx="735">
                  <c:v>240</c:v>
                </c:pt>
                <c:pt idx="736">
                  <c:v>237</c:v>
                </c:pt>
                <c:pt idx="737">
                  <c:v>230</c:v>
                </c:pt>
                <c:pt idx="738">
                  <c:v>238</c:v>
                </c:pt>
                <c:pt idx="739">
                  <c:v>229</c:v>
                </c:pt>
                <c:pt idx="740">
                  <c:v>234</c:v>
                </c:pt>
                <c:pt idx="741">
                  <c:v>235</c:v>
                </c:pt>
                <c:pt idx="742">
                  <c:v>236</c:v>
                </c:pt>
                <c:pt idx="743">
                  <c:v>242</c:v>
                </c:pt>
                <c:pt idx="744">
                  <c:v>242</c:v>
                </c:pt>
                <c:pt idx="745">
                  <c:v>244</c:v>
                </c:pt>
                <c:pt idx="746">
                  <c:v>240</c:v>
                </c:pt>
                <c:pt idx="747">
                  <c:v>238</c:v>
                </c:pt>
                <c:pt idx="748">
                  <c:v>243</c:v>
                </c:pt>
                <c:pt idx="749">
                  <c:v>243</c:v>
                </c:pt>
                <c:pt idx="750">
                  <c:v>250</c:v>
                </c:pt>
                <c:pt idx="751">
                  <c:v>246</c:v>
                </c:pt>
                <c:pt idx="752">
                  <c:v>242</c:v>
                </c:pt>
                <c:pt idx="753">
                  <c:v>237</c:v>
                </c:pt>
                <c:pt idx="754">
                  <c:v>245</c:v>
                </c:pt>
                <c:pt idx="755">
                  <c:v>252</c:v>
                </c:pt>
                <c:pt idx="756">
                  <c:v>273</c:v>
                </c:pt>
                <c:pt idx="757">
                  <c:v>258</c:v>
                </c:pt>
                <c:pt idx="758">
                  <c:v>253</c:v>
                </c:pt>
                <c:pt idx="759">
                  <c:v>247</c:v>
                </c:pt>
                <c:pt idx="760">
                  <c:v>233</c:v>
                </c:pt>
                <c:pt idx="761">
                  <c:v>264</c:v>
                </c:pt>
                <c:pt idx="762">
                  <c:v>260</c:v>
                </c:pt>
                <c:pt idx="763">
                  <c:v>260</c:v>
                </c:pt>
                <c:pt idx="764">
                  <c:v>280</c:v>
                </c:pt>
                <c:pt idx="765">
                  <c:v>259</c:v>
                </c:pt>
                <c:pt idx="766">
                  <c:v>255</c:v>
                </c:pt>
                <c:pt idx="767">
                  <c:v>290</c:v>
                </c:pt>
                <c:pt idx="768">
                  <c:v>339</c:v>
                </c:pt>
                <c:pt idx="769">
                  <c:v>311</c:v>
                </c:pt>
                <c:pt idx="770">
                  <c:v>335</c:v>
                </c:pt>
                <c:pt idx="771">
                  <c:v>310</c:v>
                </c:pt>
                <c:pt idx="772">
                  <c:v>309</c:v>
                </c:pt>
                <c:pt idx="773">
                  <c:v>270</c:v>
                </c:pt>
                <c:pt idx="774">
                  <c:v>267</c:v>
                </c:pt>
                <c:pt idx="775">
                  <c:v>261</c:v>
                </c:pt>
                <c:pt idx="776">
                  <c:v>282</c:v>
                </c:pt>
                <c:pt idx="777">
                  <c:v>257</c:v>
                </c:pt>
                <c:pt idx="778">
                  <c:v>253</c:v>
                </c:pt>
                <c:pt idx="779">
                  <c:v>242</c:v>
                </c:pt>
                <c:pt idx="780">
                  <c:v>259</c:v>
                </c:pt>
                <c:pt idx="781">
                  <c:v>254</c:v>
                </c:pt>
                <c:pt idx="782">
                  <c:v>301</c:v>
                </c:pt>
                <c:pt idx="783">
                  <c:v>268</c:v>
                </c:pt>
                <c:pt idx="784">
                  <c:v>297</c:v>
                </c:pt>
                <c:pt idx="785">
                  <c:v>309</c:v>
                </c:pt>
                <c:pt idx="786">
                  <c:v>288</c:v>
                </c:pt>
                <c:pt idx="787">
                  <c:v>300</c:v>
                </c:pt>
                <c:pt idx="788">
                  <c:v>236</c:v>
                </c:pt>
                <c:pt idx="789">
                  <c:v>262</c:v>
                </c:pt>
                <c:pt idx="790">
                  <c:v>273</c:v>
                </c:pt>
                <c:pt idx="791">
                  <c:v>232</c:v>
                </c:pt>
                <c:pt idx="792">
                  <c:v>258</c:v>
                </c:pt>
                <c:pt idx="793">
                  <c:v>260</c:v>
                </c:pt>
                <c:pt idx="794">
                  <c:v>246</c:v>
                </c:pt>
                <c:pt idx="795">
                  <c:v>236</c:v>
                </c:pt>
                <c:pt idx="796">
                  <c:v>279</c:v>
                </c:pt>
                <c:pt idx="797">
                  <c:v>292</c:v>
                </c:pt>
                <c:pt idx="798">
                  <c:v>256</c:v>
                </c:pt>
                <c:pt idx="799">
                  <c:v>266</c:v>
                </c:pt>
                <c:pt idx="800">
                  <c:v>239</c:v>
                </c:pt>
                <c:pt idx="801">
                  <c:v>263</c:v>
                </c:pt>
                <c:pt idx="802">
                  <c:v>246</c:v>
                </c:pt>
                <c:pt idx="803">
                  <c:v>287</c:v>
                </c:pt>
                <c:pt idx="804">
                  <c:v>233</c:v>
                </c:pt>
                <c:pt idx="805">
                  <c:v>276</c:v>
                </c:pt>
                <c:pt idx="806">
                  <c:v>257</c:v>
                </c:pt>
                <c:pt idx="807">
                  <c:v>278</c:v>
                </c:pt>
                <c:pt idx="808">
                  <c:v>257</c:v>
                </c:pt>
                <c:pt idx="809">
                  <c:v>263</c:v>
                </c:pt>
                <c:pt idx="810">
                  <c:v>281</c:v>
                </c:pt>
                <c:pt idx="811">
                  <c:v>269</c:v>
                </c:pt>
                <c:pt idx="812">
                  <c:v>283</c:v>
                </c:pt>
                <c:pt idx="813">
                  <c:v>260</c:v>
                </c:pt>
                <c:pt idx="814">
                  <c:v>218</c:v>
                </c:pt>
                <c:pt idx="815">
                  <c:v>250</c:v>
                </c:pt>
                <c:pt idx="816">
                  <c:v>259</c:v>
                </c:pt>
                <c:pt idx="817">
                  <c:v>224</c:v>
                </c:pt>
                <c:pt idx="818">
                  <c:v>260</c:v>
                </c:pt>
                <c:pt idx="819">
                  <c:v>254</c:v>
                </c:pt>
                <c:pt idx="820">
                  <c:v>298</c:v>
                </c:pt>
                <c:pt idx="821">
                  <c:v>254</c:v>
                </c:pt>
                <c:pt idx="822">
                  <c:v>261</c:v>
                </c:pt>
                <c:pt idx="823">
                  <c:v>257</c:v>
                </c:pt>
                <c:pt idx="824">
                  <c:v>261</c:v>
                </c:pt>
                <c:pt idx="825">
                  <c:v>295</c:v>
                </c:pt>
                <c:pt idx="826">
                  <c:v>243</c:v>
                </c:pt>
                <c:pt idx="827">
                  <c:v>274</c:v>
                </c:pt>
                <c:pt idx="828">
                  <c:v>235</c:v>
                </c:pt>
                <c:pt idx="829">
                  <c:v>255</c:v>
                </c:pt>
                <c:pt idx="830">
                  <c:v>263</c:v>
                </c:pt>
                <c:pt idx="831">
                  <c:v>251</c:v>
                </c:pt>
                <c:pt idx="832">
                  <c:v>240</c:v>
                </c:pt>
                <c:pt idx="833">
                  <c:v>267</c:v>
                </c:pt>
                <c:pt idx="834">
                  <c:v>295</c:v>
                </c:pt>
                <c:pt idx="835">
                  <c:v>262</c:v>
                </c:pt>
                <c:pt idx="836">
                  <c:v>259</c:v>
                </c:pt>
                <c:pt idx="837">
                  <c:v>249</c:v>
                </c:pt>
                <c:pt idx="838">
                  <c:v>239</c:v>
                </c:pt>
                <c:pt idx="839">
                  <c:v>247</c:v>
                </c:pt>
                <c:pt idx="840">
                  <c:v>337</c:v>
                </c:pt>
                <c:pt idx="841">
                  <c:v>276</c:v>
                </c:pt>
                <c:pt idx="842">
                  <c:v>291</c:v>
                </c:pt>
                <c:pt idx="843">
                  <c:v>269</c:v>
                </c:pt>
                <c:pt idx="844">
                  <c:v>292</c:v>
                </c:pt>
                <c:pt idx="845">
                  <c:v>254</c:v>
                </c:pt>
                <c:pt idx="846">
                  <c:v>304</c:v>
                </c:pt>
                <c:pt idx="847">
                  <c:v>249</c:v>
                </c:pt>
                <c:pt idx="848">
                  <c:v>268</c:v>
                </c:pt>
                <c:pt idx="849">
                  <c:v>284</c:v>
                </c:pt>
                <c:pt idx="850">
                  <c:v>263</c:v>
                </c:pt>
                <c:pt idx="851">
                  <c:v>296</c:v>
                </c:pt>
                <c:pt idx="852">
                  <c:v>282</c:v>
                </c:pt>
                <c:pt idx="853">
                  <c:v>266</c:v>
                </c:pt>
                <c:pt idx="854">
                  <c:v>277</c:v>
                </c:pt>
                <c:pt idx="855">
                  <c:v>229</c:v>
                </c:pt>
                <c:pt idx="856">
                  <c:v>325</c:v>
                </c:pt>
                <c:pt idx="857">
                  <c:v>293</c:v>
                </c:pt>
                <c:pt idx="858">
                  <c:v>261</c:v>
                </c:pt>
                <c:pt idx="859">
                  <c:v>241</c:v>
                </c:pt>
                <c:pt idx="860">
                  <c:v>265</c:v>
                </c:pt>
                <c:pt idx="861">
                  <c:v>272</c:v>
                </c:pt>
                <c:pt idx="862">
                  <c:v>285</c:v>
                </c:pt>
                <c:pt idx="863">
                  <c:v>237</c:v>
                </c:pt>
                <c:pt idx="864">
                  <c:v>242</c:v>
                </c:pt>
                <c:pt idx="865">
                  <c:v>272</c:v>
                </c:pt>
                <c:pt idx="866">
                  <c:v>227</c:v>
                </c:pt>
                <c:pt idx="867">
                  <c:v>259</c:v>
                </c:pt>
                <c:pt idx="868">
                  <c:v>309</c:v>
                </c:pt>
                <c:pt idx="869">
                  <c:v>305</c:v>
                </c:pt>
                <c:pt idx="870">
                  <c:v>268</c:v>
                </c:pt>
                <c:pt idx="871">
                  <c:v>171</c:v>
                </c:pt>
                <c:pt idx="872">
                  <c:v>308</c:v>
                </c:pt>
                <c:pt idx="873">
                  <c:v>298</c:v>
                </c:pt>
                <c:pt idx="874">
                  <c:v>289</c:v>
                </c:pt>
                <c:pt idx="875">
                  <c:v>298</c:v>
                </c:pt>
                <c:pt idx="876">
                  <c:v>274</c:v>
                </c:pt>
                <c:pt idx="877">
                  <c:v>255</c:v>
                </c:pt>
                <c:pt idx="878">
                  <c:v>266</c:v>
                </c:pt>
                <c:pt idx="879">
                  <c:v>305</c:v>
                </c:pt>
                <c:pt idx="880">
                  <c:v>242</c:v>
                </c:pt>
                <c:pt idx="881">
                  <c:v>248</c:v>
                </c:pt>
                <c:pt idx="882">
                  <c:v>313</c:v>
                </c:pt>
                <c:pt idx="883">
                  <c:v>284</c:v>
                </c:pt>
                <c:pt idx="884">
                  <c:v>273</c:v>
                </c:pt>
                <c:pt idx="885">
                  <c:v>278</c:v>
                </c:pt>
                <c:pt idx="886">
                  <c:v>269</c:v>
                </c:pt>
                <c:pt idx="887">
                  <c:v>286</c:v>
                </c:pt>
                <c:pt idx="888">
                  <c:v>274</c:v>
                </c:pt>
                <c:pt idx="889">
                  <c:v>271</c:v>
                </c:pt>
                <c:pt idx="890">
                  <c:v>284</c:v>
                </c:pt>
                <c:pt idx="891">
                  <c:v>315</c:v>
                </c:pt>
                <c:pt idx="892">
                  <c:v>293</c:v>
                </c:pt>
                <c:pt idx="893">
                  <c:v>234</c:v>
                </c:pt>
                <c:pt idx="894">
                  <c:v>244</c:v>
                </c:pt>
                <c:pt idx="895">
                  <c:v>310</c:v>
                </c:pt>
                <c:pt idx="896">
                  <c:v>320</c:v>
                </c:pt>
                <c:pt idx="897">
                  <c:v>277</c:v>
                </c:pt>
                <c:pt idx="898">
                  <c:v>257</c:v>
                </c:pt>
                <c:pt idx="899">
                  <c:v>263</c:v>
                </c:pt>
                <c:pt idx="900">
                  <c:v>322</c:v>
                </c:pt>
                <c:pt idx="901">
                  <c:v>283</c:v>
                </c:pt>
                <c:pt idx="902">
                  <c:v>274</c:v>
                </c:pt>
                <c:pt idx="903">
                  <c:v>248</c:v>
                </c:pt>
                <c:pt idx="904">
                  <c:v>259</c:v>
                </c:pt>
                <c:pt idx="905">
                  <c:v>277</c:v>
                </c:pt>
                <c:pt idx="906">
                  <c:v>286</c:v>
                </c:pt>
                <c:pt idx="907">
                  <c:v>283</c:v>
                </c:pt>
                <c:pt idx="908">
                  <c:v>298</c:v>
                </c:pt>
                <c:pt idx="909">
                  <c:v>299</c:v>
                </c:pt>
                <c:pt idx="910">
                  <c:v>323</c:v>
                </c:pt>
                <c:pt idx="911">
                  <c:v>302</c:v>
                </c:pt>
                <c:pt idx="912">
                  <c:v>317</c:v>
                </c:pt>
                <c:pt idx="913">
                  <c:v>264</c:v>
                </c:pt>
                <c:pt idx="914">
                  <c:v>281</c:v>
                </c:pt>
                <c:pt idx="915">
                  <c:v>262</c:v>
                </c:pt>
                <c:pt idx="916">
                  <c:v>276</c:v>
                </c:pt>
                <c:pt idx="917">
                  <c:v>266</c:v>
                </c:pt>
                <c:pt idx="918">
                  <c:v>309</c:v>
                </c:pt>
                <c:pt idx="919">
                  <c:v>271</c:v>
                </c:pt>
                <c:pt idx="920">
                  <c:v>254</c:v>
                </c:pt>
                <c:pt idx="921">
                  <c:v>281</c:v>
                </c:pt>
                <c:pt idx="922">
                  <c:v>327</c:v>
                </c:pt>
                <c:pt idx="923">
                  <c:v>336</c:v>
                </c:pt>
                <c:pt idx="924">
                  <c:v>276</c:v>
                </c:pt>
                <c:pt idx="925">
                  <c:v>286</c:v>
                </c:pt>
                <c:pt idx="926">
                  <c:v>276</c:v>
                </c:pt>
                <c:pt idx="927">
                  <c:v>282</c:v>
                </c:pt>
                <c:pt idx="928">
                  <c:v>273</c:v>
                </c:pt>
                <c:pt idx="929">
                  <c:v>269</c:v>
                </c:pt>
                <c:pt idx="930">
                  <c:v>314</c:v>
                </c:pt>
                <c:pt idx="931">
                  <c:v>268</c:v>
                </c:pt>
                <c:pt idx="932">
                  <c:v>270</c:v>
                </c:pt>
                <c:pt idx="933">
                  <c:v>294</c:v>
                </c:pt>
                <c:pt idx="934">
                  <c:v>264</c:v>
                </c:pt>
                <c:pt idx="935">
                  <c:v>273</c:v>
                </c:pt>
                <c:pt idx="936">
                  <c:v>270</c:v>
                </c:pt>
                <c:pt idx="937">
                  <c:v>276</c:v>
                </c:pt>
                <c:pt idx="938">
                  <c:v>331</c:v>
                </c:pt>
                <c:pt idx="939">
                  <c:v>343</c:v>
                </c:pt>
                <c:pt idx="940">
                  <c:v>294</c:v>
                </c:pt>
                <c:pt idx="941">
                  <c:v>248</c:v>
                </c:pt>
                <c:pt idx="942">
                  <c:v>276</c:v>
                </c:pt>
                <c:pt idx="943">
                  <c:v>267</c:v>
                </c:pt>
                <c:pt idx="944">
                  <c:v>257</c:v>
                </c:pt>
                <c:pt idx="945">
                  <c:v>274</c:v>
                </c:pt>
                <c:pt idx="946">
                  <c:v>265</c:v>
                </c:pt>
                <c:pt idx="947">
                  <c:v>274</c:v>
                </c:pt>
                <c:pt idx="948">
                  <c:v>252</c:v>
                </c:pt>
                <c:pt idx="949">
                  <c:v>328</c:v>
                </c:pt>
                <c:pt idx="950">
                  <c:v>276</c:v>
                </c:pt>
                <c:pt idx="951">
                  <c:v>293</c:v>
                </c:pt>
                <c:pt idx="952">
                  <c:v>261</c:v>
                </c:pt>
                <c:pt idx="953">
                  <c:v>246</c:v>
                </c:pt>
                <c:pt idx="954">
                  <c:v>263</c:v>
                </c:pt>
                <c:pt idx="955">
                  <c:v>250</c:v>
                </c:pt>
                <c:pt idx="956">
                  <c:v>261</c:v>
                </c:pt>
                <c:pt idx="957">
                  <c:v>247</c:v>
                </c:pt>
                <c:pt idx="958">
                  <c:v>257</c:v>
                </c:pt>
                <c:pt idx="959">
                  <c:v>266</c:v>
                </c:pt>
                <c:pt idx="960">
                  <c:v>286</c:v>
                </c:pt>
                <c:pt idx="961">
                  <c:v>257</c:v>
                </c:pt>
                <c:pt idx="962">
                  <c:v>277</c:v>
                </c:pt>
                <c:pt idx="963">
                  <c:v>257</c:v>
                </c:pt>
                <c:pt idx="964">
                  <c:v>264</c:v>
                </c:pt>
                <c:pt idx="965">
                  <c:v>266</c:v>
                </c:pt>
                <c:pt idx="966">
                  <c:v>261</c:v>
                </c:pt>
                <c:pt idx="967">
                  <c:v>239</c:v>
                </c:pt>
                <c:pt idx="968">
                  <c:v>249</c:v>
                </c:pt>
                <c:pt idx="969">
                  <c:v>254</c:v>
                </c:pt>
                <c:pt idx="970">
                  <c:v>251</c:v>
                </c:pt>
                <c:pt idx="971">
                  <c:v>260</c:v>
                </c:pt>
                <c:pt idx="972">
                  <c:v>252</c:v>
                </c:pt>
                <c:pt idx="973">
                  <c:v>248</c:v>
                </c:pt>
                <c:pt idx="974">
                  <c:v>245</c:v>
                </c:pt>
                <c:pt idx="975">
                  <c:v>274</c:v>
                </c:pt>
                <c:pt idx="976">
                  <c:v>272</c:v>
                </c:pt>
                <c:pt idx="977">
                  <c:v>250</c:v>
                </c:pt>
                <c:pt idx="978">
                  <c:v>258</c:v>
                </c:pt>
                <c:pt idx="979">
                  <c:v>256</c:v>
                </c:pt>
                <c:pt idx="980">
                  <c:v>254</c:v>
                </c:pt>
                <c:pt idx="981">
                  <c:v>253</c:v>
                </c:pt>
                <c:pt idx="982">
                  <c:v>246</c:v>
                </c:pt>
                <c:pt idx="983">
                  <c:v>239</c:v>
                </c:pt>
                <c:pt idx="984">
                  <c:v>242</c:v>
                </c:pt>
                <c:pt idx="985">
                  <c:v>247</c:v>
                </c:pt>
                <c:pt idx="986">
                  <c:v>239</c:v>
                </c:pt>
                <c:pt idx="987">
                  <c:v>247</c:v>
                </c:pt>
                <c:pt idx="988">
                  <c:v>255</c:v>
                </c:pt>
                <c:pt idx="989">
                  <c:v>255</c:v>
                </c:pt>
                <c:pt idx="990">
                  <c:v>247</c:v>
                </c:pt>
                <c:pt idx="991">
                  <c:v>249</c:v>
                </c:pt>
                <c:pt idx="992">
                  <c:v>253</c:v>
                </c:pt>
                <c:pt idx="993">
                  <c:v>248</c:v>
                </c:pt>
                <c:pt idx="994">
                  <c:v>246</c:v>
                </c:pt>
                <c:pt idx="995">
                  <c:v>254</c:v>
                </c:pt>
                <c:pt idx="996">
                  <c:v>258</c:v>
                </c:pt>
                <c:pt idx="997">
                  <c:v>266</c:v>
                </c:pt>
                <c:pt idx="998">
                  <c:v>267</c:v>
                </c:pt>
                <c:pt idx="999">
                  <c:v>261</c:v>
                </c:pt>
                <c:pt idx="1000">
                  <c:v>281</c:v>
                </c:pt>
                <c:pt idx="1001">
                  <c:v>275</c:v>
                </c:pt>
                <c:pt idx="1002">
                  <c:v>271</c:v>
                </c:pt>
                <c:pt idx="1003">
                  <c:v>267</c:v>
                </c:pt>
                <c:pt idx="1004">
                  <c:v>254</c:v>
                </c:pt>
                <c:pt idx="1005">
                  <c:v>247</c:v>
                </c:pt>
                <c:pt idx="1006">
                  <c:v>255</c:v>
                </c:pt>
                <c:pt idx="1007">
                  <c:v>261</c:v>
                </c:pt>
                <c:pt idx="1008">
                  <c:v>262</c:v>
                </c:pt>
                <c:pt idx="1009">
                  <c:v>263</c:v>
                </c:pt>
                <c:pt idx="1010">
                  <c:v>272</c:v>
                </c:pt>
                <c:pt idx="1011">
                  <c:v>271</c:v>
                </c:pt>
                <c:pt idx="1012">
                  <c:v>274</c:v>
                </c:pt>
                <c:pt idx="1013">
                  <c:v>258</c:v>
                </c:pt>
                <c:pt idx="1014">
                  <c:v>263</c:v>
                </c:pt>
                <c:pt idx="1015">
                  <c:v>260</c:v>
                </c:pt>
                <c:pt idx="1016">
                  <c:v>251</c:v>
                </c:pt>
                <c:pt idx="1017">
                  <c:v>261</c:v>
                </c:pt>
                <c:pt idx="1018">
                  <c:v>247</c:v>
                </c:pt>
                <c:pt idx="1019">
                  <c:v>248</c:v>
                </c:pt>
                <c:pt idx="1020">
                  <c:v>261</c:v>
                </c:pt>
                <c:pt idx="1021">
                  <c:v>269</c:v>
                </c:pt>
                <c:pt idx="1022">
                  <c:v>269</c:v>
                </c:pt>
                <c:pt idx="1023">
                  <c:v>271</c:v>
                </c:pt>
                <c:pt idx="1024">
                  <c:v>267</c:v>
                </c:pt>
                <c:pt idx="1025">
                  <c:v>262</c:v>
                </c:pt>
                <c:pt idx="1026">
                  <c:v>251</c:v>
                </c:pt>
                <c:pt idx="1027">
                  <c:v>249</c:v>
                </c:pt>
                <c:pt idx="1028">
                  <c:v>244</c:v>
                </c:pt>
                <c:pt idx="1029">
                  <c:v>246</c:v>
                </c:pt>
                <c:pt idx="1030">
                  <c:v>245</c:v>
                </c:pt>
                <c:pt idx="1031">
                  <c:v>264</c:v>
                </c:pt>
                <c:pt idx="1032">
                  <c:v>272</c:v>
                </c:pt>
                <c:pt idx="1033">
                  <c:v>257</c:v>
                </c:pt>
                <c:pt idx="1034">
                  <c:v>258</c:v>
                </c:pt>
                <c:pt idx="1035">
                  <c:v>256</c:v>
                </c:pt>
                <c:pt idx="1036">
                  <c:v>252</c:v>
                </c:pt>
                <c:pt idx="1037">
                  <c:v>240</c:v>
                </c:pt>
                <c:pt idx="1038">
                  <c:v>254</c:v>
                </c:pt>
                <c:pt idx="1039">
                  <c:v>260</c:v>
                </c:pt>
                <c:pt idx="1040">
                  <c:v>289</c:v>
                </c:pt>
                <c:pt idx="1041">
                  <c:v>248</c:v>
                </c:pt>
                <c:pt idx="1042">
                  <c:v>248</c:v>
                </c:pt>
                <c:pt idx="1043">
                  <c:v>260</c:v>
                </c:pt>
                <c:pt idx="1044">
                  <c:v>259</c:v>
                </c:pt>
                <c:pt idx="1045">
                  <c:v>255</c:v>
                </c:pt>
                <c:pt idx="1046">
                  <c:v>252</c:v>
                </c:pt>
                <c:pt idx="1047">
                  <c:v>251</c:v>
                </c:pt>
                <c:pt idx="1048">
                  <c:v>249</c:v>
                </c:pt>
                <c:pt idx="1049">
                  <c:v>247</c:v>
                </c:pt>
                <c:pt idx="1050">
                  <c:v>260</c:v>
                </c:pt>
                <c:pt idx="1051">
                  <c:v>254</c:v>
                </c:pt>
                <c:pt idx="1052">
                  <c:v>251</c:v>
                </c:pt>
                <c:pt idx="1053">
                  <c:v>253</c:v>
                </c:pt>
                <c:pt idx="1054">
                  <c:v>246</c:v>
                </c:pt>
                <c:pt idx="1055">
                  <c:v>249</c:v>
                </c:pt>
                <c:pt idx="1056">
                  <c:v>241</c:v>
                </c:pt>
                <c:pt idx="1057">
                  <c:v>244</c:v>
                </c:pt>
                <c:pt idx="1058">
                  <c:v>245</c:v>
                </c:pt>
                <c:pt idx="1059">
                  <c:v>247</c:v>
                </c:pt>
                <c:pt idx="1060">
                  <c:v>251</c:v>
                </c:pt>
                <c:pt idx="1061">
                  <c:v>249</c:v>
                </c:pt>
                <c:pt idx="1062">
                  <c:v>249</c:v>
                </c:pt>
                <c:pt idx="1063">
                  <c:v>250</c:v>
                </c:pt>
                <c:pt idx="1064">
                  <c:v>253</c:v>
                </c:pt>
                <c:pt idx="1065">
                  <c:v>251</c:v>
                </c:pt>
                <c:pt idx="1066">
                  <c:v>253</c:v>
                </c:pt>
                <c:pt idx="1067">
                  <c:v>246</c:v>
                </c:pt>
                <c:pt idx="1068">
                  <c:v>254</c:v>
                </c:pt>
                <c:pt idx="1069">
                  <c:v>259</c:v>
                </c:pt>
                <c:pt idx="1070">
                  <c:v>241</c:v>
                </c:pt>
                <c:pt idx="1071">
                  <c:v>252</c:v>
                </c:pt>
                <c:pt idx="1072">
                  <c:v>250</c:v>
                </c:pt>
                <c:pt idx="1073">
                  <c:v>248</c:v>
                </c:pt>
                <c:pt idx="1074">
                  <c:v>247</c:v>
                </c:pt>
                <c:pt idx="1075">
                  <c:v>247</c:v>
                </c:pt>
                <c:pt idx="1076">
                  <c:v>239</c:v>
                </c:pt>
                <c:pt idx="1077">
                  <c:v>242</c:v>
                </c:pt>
                <c:pt idx="1078">
                  <c:v>250</c:v>
                </c:pt>
                <c:pt idx="1079">
                  <c:v>251</c:v>
                </c:pt>
                <c:pt idx="1080">
                  <c:v>247</c:v>
                </c:pt>
                <c:pt idx="1081">
                  <c:v>255</c:v>
                </c:pt>
                <c:pt idx="1082">
                  <c:v>250</c:v>
                </c:pt>
                <c:pt idx="1083">
                  <c:v>252</c:v>
                </c:pt>
                <c:pt idx="1084">
                  <c:v>255</c:v>
                </c:pt>
                <c:pt idx="1085">
                  <c:v>251</c:v>
                </c:pt>
                <c:pt idx="1086">
                  <c:v>254</c:v>
                </c:pt>
                <c:pt idx="1087">
                  <c:v>250</c:v>
                </c:pt>
                <c:pt idx="1088">
                  <c:v>249</c:v>
                </c:pt>
                <c:pt idx="1089">
                  <c:v>245</c:v>
                </c:pt>
                <c:pt idx="1090">
                  <c:v>254</c:v>
                </c:pt>
                <c:pt idx="1091">
                  <c:v>266</c:v>
                </c:pt>
                <c:pt idx="1092">
                  <c:v>257</c:v>
                </c:pt>
                <c:pt idx="1093">
                  <c:v>247</c:v>
                </c:pt>
                <c:pt idx="1094">
                  <c:v>245</c:v>
                </c:pt>
                <c:pt idx="1095">
                  <c:v>251</c:v>
                </c:pt>
                <c:pt idx="1096">
                  <c:v>265</c:v>
                </c:pt>
                <c:pt idx="1097">
                  <c:v>255</c:v>
                </c:pt>
                <c:pt idx="1098">
                  <c:v>278</c:v>
                </c:pt>
                <c:pt idx="1099">
                  <c:v>251</c:v>
                </c:pt>
                <c:pt idx="1100">
                  <c:v>254</c:v>
                </c:pt>
                <c:pt idx="1101">
                  <c:v>253</c:v>
                </c:pt>
                <c:pt idx="1102">
                  <c:v>252</c:v>
                </c:pt>
                <c:pt idx="1103">
                  <c:v>241</c:v>
                </c:pt>
                <c:pt idx="1104">
                  <c:v>248</c:v>
                </c:pt>
                <c:pt idx="1105">
                  <c:v>247</c:v>
                </c:pt>
                <c:pt idx="1106">
                  <c:v>234</c:v>
                </c:pt>
                <c:pt idx="1107">
                  <c:v>236</c:v>
                </c:pt>
                <c:pt idx="1108">
                  <c:v>230</c:v>
                </c:pt>
                <c:pt idx="1109">
                  <c:v>229</c:v>
                </c:pt>
                <c:pt idx="1110">
                  <c:v>261</c:v>
                </c:pt>
                <c:pt idx="1111">
                  <c:v>258</c:v>
                </c:pt>
                <c:pt idx="1112">
                  <c:v>254</c:v>
                </c:pt>
                <c:pt idx="1113">
                  <c:v>260</c:v>
                </c:pt>
                <c:pt idx="1114">
                  <c:v>244</c:v>
                </c:pt>
                <c:pt idx="1115">
                  <c:v>256</c:v>
                </c:pt>
                <c:pt idx="1116">
                  <c:v>251</c:v>
                </c:pt>
                <c:pt idx="1117">
                  <c:v>269</c:v>
                </c:pt>
                <c:pt idx="1118">
                  <c:v>283</c:v>
                </c:pt>
                <c:pt idx="1119">
                  <c:v>271</c:v>
                </c:pt>
                <c:pt idx="1120">
                  <c:v>319</c:v>
                </c:pt>
                <c:pt idx="1121">
                  <c:v>312</c:v>
                </c:pt>
                <c:pt idx="1122">
                  <c:v>322</c:v>
                </c:pt>
                <c:pt idx="1123">
                  <c:v>284</c:v>
                </c:pt>
                <c:pt idx="1124">
                  <c:v>289</c:v>
                </c:pt>
                <c:pt idx="1125">
                  <c:v>280</c:v>
                </c:pt>
                <c:pt idx="1126">
                  <c:v>287</c:v>
                </c:pt>
                <c:pt idx="1127">
                  <c:v>289</c:v>
                </c:pt>
                <c:pt idx="1128">
                  <c:v>255</c:v>
                </c:pt>
                <c:pt idx="1129">
                  <c:v>291</c:v>
                </c:pt>
                <c:pt idx="1130">
                  <c:v>170</c:v>
                </c:pt>
                <c:pt idx="1131">
                  <c:v>241</c:v>
                </c:pt>
                <c:pt idx="1132">
                  <c:v>248</c:v>
                </c:pt>
                <c:pt idx="1133">
                  <c:v>278</c:v>
                </c:pt>
                <c:pt idx="1134">
                  <c:v>335</c:v>
                </c:pt>
                <c:pt idx="1135">
                  <c:v>292</c:v>
                </c:pt>
                <c:pt idx="1136">
                  <c:v>250</c:v>
                </c:pt>
                <c:pt idx="1137">
                  <c:v>250</c:v>
                </c:pt>
                <c:pt idx="1138">
                  <c:v>312</c:v>
                </c:pt>
                <c:pt idx="1139">
                  <c:v>287</c:v>
                </c:pt>
                <c:pt idx="1140">
                  <c:v>355</c:v>
                </c:pt>
                <c:pt idx="1141">
                  <c:v>280</c:v>
                </c:pt>
                <c:pt idx="1142">
                  <c:v>307</c:v>
                </c:pt>
                <c:pt idx="1143">
                  <c:v>305</c:v>
                </c:pt>
                <c:pt idx="1144">
                  <c:v>293</c:v>
                </c:pt>
                <c:pt idx="1145">
                  <c:v>291</c:v>
                </c:pt>
                <c:pt idx="1146">
                  <c:v>265</c:v>
                </c:pt>
                <c:pt idx="1147">
                  <c:v>302</c:v>
                </c:pt>
                <c:pt idx="1148">
                  <c:v>355</c:v>
                </c:pt>
                <c:pt idx="1149">
                  <c:v>322</c:v>
                </c:pt>
                <c:pt idx="1150">
                  <c:v>333</c:v>
                </c:pt>
                <c:pt idx="1151">
                  <c:v>164</c:v>
                </c:pt>
                <c:pt idx="1152">
                  <c:v>259</c:v>
                </c:pt>
                <c:pt idx="1153">
                  <c:v>288</c:v>
                </c:pt>
                <c:pt idx="1154">
                  <c:v>318</c:v>
                </c:pt>
                <c:pt idx="1155">
                  <c:v>343</c:v>
                </c:pt>
                <c:pt idx="1156">
                  <c:v>303</c:v>
                </c:pt>
                <c:pt idx="1157">
                  <c:v>279</c:v>
                </c:pt>
                <c:pt idx="1158">
                  <c:v>310</c:v>
                </c:pt>
                <c:pt idx="1159">
                  <c:v>261</c:v>
                </c:pt>
                <c:pt idx="1160">
                  <c:v>265</c:v>
                </c:pt>
                <c:pt idx="1161">
                  <c:v>285</c:v>
                </c:pt>
                <c:pt idx="1162">
                  <c:v>320</c:v>
                </c:pt>
                <c:pt idx="1163">
                  <c:v>315</c:v>
                </c:pt>
                <c:pt idx="1164">
                  <c:v>360</c:v>
                </c:pt>
                <c:pt idx="1165">
                  <c:v>342</c:v>
                </c:pt>
                <c:pt idx="1166">
                  <c:v>252</c:v>
                </c:pt>
                <c:pt idx="1167">
                  <c:v>277</c:v>
                </c:pt>
                <c:pt idx="1168">
                  <c:v>268</c:v>
                </c:pt>
                <c:pt idx="1169">
                  <c:v>268</c:v>
                </c:pt>
                <c:pt idx="1170">
                  <c:v>288</c:v>
                </c:pt>
                <c:pt idx="1171">
                  <c:v>355</c:v>
                </c:pt>
                <c:pt idx="1172">
                  <c:v>308</c:v>
                </c:pt>
                <c:pt idx="1173">
                  <c:v>274</c:v>
                </c:pt>
                <c:pt idx="1174">
                  <c:v>306</c:v>
                </c:pt>
                <c:pt idx="1175">
                  <c:v>260</c:v>
                </c:pt>
                <c:pt idx="1176">
                  <c:v>250</c:v>
                </c:pt>
                <c:pt idx="1177">
                  <c:v>293</c:v>
                </c:pt>
                <c:pt idx="1178">
                  <c:v>264</c:v>
                </c:pt>
                <c:pt idx="1179">
                  <c:v>263</c:v>
                </c:pt>
                <c:pt idx="1180">
                  <c:v>263</c:v>
                </c:pt>
                <c:pt idx="1181">
                  <c:v>302</c:v>
                </c:pt>
                <c:pt idx="1182">
                  <c:v>327</c:v>
                </c:pt>
                <c:pt idx="1183">
                  <c:v>269</c:v>
                </c:pt>
                <c:pt idx="1184">
                  <c:v>291</c:v>
                </c:pt>
                <c:pt idx="1185">
                  <c:v>290</c:v>
                </c:pt>
                <c:pt idx="1186">
                  <c:v>306</c:v>
                </c:pt>
                <c:pt idx="1187">
                  <c:v>260</c:v>
                </c:pt>
                <c:pt idx="1188">
                  <c:v>267</c:v>
                </c:pt>
                <c:pt idx="1189">
                  <c:v>257</c:v>
                </c:pt>
                <c:pt idx="1190">
                  <c:v>242</c:v>
                </c:pt>
                <c:pt idx="1191">
                  <c:v>271</c:v>
                </c:pt>
                <c:pt idx="1192">
                  <c:v>307</c:v>
                </c:pt>
                <c:pt idx="1193">
                  <c:v>282</c:v>
                </c:pt>
                <c:pt idx="1194">
                  <c:v>298</c:v>
                </c:pt>
                <c:pt idx="1195">
                  <c:v>268</c:v>
                </c:pt>
                <c:pt idx="1196">
                  <c:v>261</c:v>
                </c:pt>
                <c:pt idx="1197">
                  <c:v>316</c:v>
                </c:pt>
                <c:pt idx="1198">
                  <c:v>295</c:v>
                </c:pt>
                <c:pt idx="1199">
                  <c:v>293</c:v>
                </c:pt>
                <c:pt idx="1200">
                  <c:v>298</c:v>
                </c:pt>
                <c:pt idx="1201">
                  <c:v>329</c:v>
                </c:pt>
                <c:pt idx="1202">
                  <c:v>293</c:v>
                </c:pt>
                <c:pt idx="1203">
                  <c:v>300</c:v>
                </c:pt>
                <c:pt idx="1204">
                  <c:v>266</c:v>
                </c:pt>
                <c:pt idx="1205">
                  <c:v>274</c:v>
                </c:pt>
                <c:pt idx="1206">
                  <c:v>344</c:v>
                </c:pt>
                <c:pt idx="1207">
                  <c:v>334</c:v>
                </c:pt>
                <c:pt idx="1208">
                  <c:v>322</c:v>
                </c:pt>
                <c:pt idx="1209">
                  <c:v>314</c:v>
                </c:pt>
                <c:pt idx="1210">
                  <c:v>243</c:v>
                </c:pt>
                <c:pt idx="1211">
                  <c:v>265</c:v>
                </c:pt>
                <c:pt idx="1212">
                  <c:v>342</c:v>
                </c:pt>
                <c:pt idx="1213">
                  <c:v>325</c:v>
                </c:pt>
                <c:pt idx="1214">
                  <c:v>333</c:v>
                </c:pt>
                <c:pt idx="1215">
                  <c:v>314</c:v>
                </c:pt>
                <c:pt idx="1216">
                  <c:v>271</c:v>
                </c:pt>
                <c:pt idx="1217">
                  <c:v>251</c:v>
                </c:pt>
                <c:pt idx="1218">
                  <c:v>246</c:v>
                </c:pt>
                <c:pt idx="1219">
                  <c:v>256</c:v>
                </c:pt>
                <c:pt idx="1220">
                  <c:v>257</c:v>
                </c:pt>
                <c:pt idx="1221">
                  <c:v>256</c:v>
                </c:pt>
                <c:pt idx="1222">
                  <c:v>272</c:v>
                </c:pt>
                <c:pt idx="1223">
                  <c:v>332</c:v>
                </c:pt>
                <c:pt idx="1224">
                  <c:v>278</c:v>
                </c:pt>
                <c:pt idx="1225">
                  <c:v>300</c:v>
                </c:pt>
                <c:pt idx="1226">
                  <c:v>318</c:v>
                </c:pt>
                <c:pt idx="1227">
                  <c:v>291</c:v>
                </c:pt>
                <c:pt idx="1228">
                  <c:v>271</c:v>
                </c:pt>
                <c:pt idx="1229">
                  <c:v>249</c:v>
                </c:pt>
                <c:pt idx="1230">
                  <c:v>295</c:v>
                </c:pt>
                <c:pt idx="1231">
                  <c:v>272</c:v>
                </c:pt>
                <c:pt idx="1232">
                  <c:v>262</c:v>
                </c:pt>
                <c:pt idx="1233">
                  <c:v>257</c:v>
                </c:pt>
                <c:pt idx="1234">
                  <c:v>269</c:v>
                </c:pt>
                <c:pt idx="1235">
                  <c:v>281</c:v>
                </c:pt>
                <c:pt idx="1236">
                  <c:v>257</c:v>
                </c:pt>
                <c:pt idx="1237">
                  <c:v>255</c:v>
                </c:pt>
                <c:pt idx="1238">
                  <c:v>257</c:v>
                </c:pt>
                <c:pt idx="1239">
                  <c:v>263</c:v>
                </c:pt>
                <c:pt idx="1240">
                  <c:v>279</c:v>
                </c:pt>
                <c:pt idx="1241">
                  <c:v>268</c:v>
                </c:pt>
                <c:pt idx="1242">
                  <c:v>260</c:v>
                </c:pt>
                <c:pt idx="1243">
                  <c:v>261</c:v>
                </c:pt>
                <c:pt idx="1244">
                  <c:v>265</c:v>
                </c:pt>
                <c:pt idx="1245">
                  <c:v>253</c:v>
                </c:pt>
                <c:pt idx="1246">
                  <c:v>257</c:v>
                </c:pt>
                <c:pt idx="1247">
                  <c:v>257</c:v>
                </c:pt>
                <c:pt idx="1248">
                  <c:v>255</c:v>
                </c:pt>
                <c:pt idx="1249">
                  <c:v>304</c:v>
                </c:pt>
                <c:pt idx="1250">
                  <c:v>289</c:v>
                </c:pt>
                <c:pt idx="1251">
                  <c:v>257</c:v>
                </c:pt>
                <c:pt idx="1252">
                  <c:v>259</c:v>
                </c:pt>
                <c:pt idx="1253">
                  <c:v>269</c:v>
                </c:pt>
                <c:pt idx="1254">
                  <c:v>277</c:v>
                </c:pt>
                <c:pt idx="1255">
                  <c:v>261</c:v>
                </c:pt>
                <c:pt idx="1256">
                  <c:v>285</c:v>
                </c:pt>
                <c:pt idx="1257">
                  <c:v>274</c:v>
                </c:pt>
                <c:pt idx="1258">
                  <c:v>288</c:v>
                </c:pt>
                <c:pt idx="1259">
                  <c:v>259</c:v>
                </c:pt>
                <c:pt idx="1260">
                  <c:v>277</c:v>
                </c:pt>
                <c:pt idx="1261">
                  <c:v>274</c:v>
                </c:pt>
                <c:pt idx="1262">
                  <c:v>263</c:v>
                </c:pt>
                <c:pt idx="1263">
                  <c:v>273</c:v>
                </c:pt>
                <c:pt idx="1264">
                  <c:v>279</c:v>
                </c:pt>
                <c:pt idx="1265">
                  <c:v>272</c:v>
                </c:pt>
                <c:pt idx="1266">
                  <c:v>269</c:v>
                </c:pt>
                <c:pt idx="1267">
                  <c:v>275</c:v>
                </c:pt>
                <c:pt idx="1268">
                  <c:v>297</c:v>
                </c:pt>
                <c:pt idx="1269">
                  <c:v>274</c:v>
                </c:pt>
                <c:pt idx="1270">
                  <c:v>259</c:v>
                </c:pt>
                <c:pt idx="1271">
                  <c:v>255</c:v>
                </c:pt>
                <c:pt idx="1272">
                  <c:v>246</c:v>
                </c:pt>
                <c:pt idx="1273">
                  <c:v>253</c:v>
                </c:pt>
                <c:pt idx="1274">
                  <c:v>253</c:v>
                </c:pt>
                <c:pt idx="1275">
                  <c:v>261</c:v>
                </c:pt>
                <c:pt idx="1276">
                  <c:v>254</c:v>
                </c:pt>
                <c:pt idx="1277">
                  <c:v>265</c:v>
                </c:pt>
                <c:pt idx="1278">
                  <c:v>252</c:v>
                </c:pt>
                <c:pt idx="1279">
                  <c:v>255</c:v>
                </c:pt>
                <c:pt idx="1280">
                  <c:v>251</c:v>
                </c:pt>
                <c:pt idx="1281">
                  <c:v>265</c:v>
                </c:pt>
                <c:pt idx="1282">
                  <c:v>261</c:v>
                </c:pt>
                <c:pt idx="1283">
                  <c:v>258</c:v>
                </c:pt>
                <c:pt idx="1284">
                  <c:v>258</c:v>
                </c:pt>
                <c:pt idx="1285">
                  <c:v>282</c:v>
                </c:pt>
                <c:pt idx="1286">
                  <c:v>249</c:v>
                </c:pt>
                <c:pt idx="1287">
                  <c:v>284</c:v>
                </c:pt>
                <c:pt idx="1288">
                  <c:v>296</c:v>
                </c:pt>
                <c:pt idx="1289">
                  <c:v>267</c:v>
                </c:pt>
                <c:pt idx="1290">
                  <c:v>307</c:v>
                </c:pt>
                <c:pt idx="1291">
                  <c:v>250</c:v>
                </c:pt>
                <c:pt idx="1292">
                  <c:v>301</c:v>
                </c:pt>
                <c:pt idx="1293">
                  <c:v>291</c:v>
                </c:pt>
                <c:pt idx="1294">
                  <c:v>319</c:v>
                </c:pt>
                <c:pt idx="1295">
                  <c:v>276</c:v>
                </c:pt>
                <c:pt idx="1296">
                  <c:v>276</c:v>
                </c:pt>
                <c:pt idx="1297">
                  <c:v>293</c:v>
                </c:pt>
                <c:pt idx="1298">
                  <c:v>291</c:v>
                </c:pt>
                <c:pt idx="1299">
                  <c:v>258</c:v>
                </c:pt>
                <c:pt idx="1300">
                  <c:v>274</c:v>
                </c:pt>
                <c:pt idx="1301">
                  <c:v>316</c:v>
                </c:pt>
                <c:pt idx="1302">
                  <c:v>274</c:v>
                </c:pt>
                <c:pt idx="1303">
                  <c:v>272</c:v>
                </c:pt>
                <c:pt idx="1304">
                  <c:v>292</c:v>
                </c:pt>
                <c:pt idx="1305">
                  <c:v>257</c:v>
                </c:pt>
                <c:pt idx="1306">
                  <c:v>269</c:v>
                </c:pt>
                <c:pt idx="1307">
                  <c:v>272</c:v>
                </c:pt>
                <c:pt idx="1308">
                  <c:v>283</c:v>
                </c:pt>
                <c:pt idx="1309">
                  <c:v>287</c:v>
                </c:pt>
                <c:pt idx="1310">
                  <c:v>331</c:v>
                </c:pt>
                <c:pt idx="1311">
                  <c:v>276</c:v>
                </c:pt>
                <c:pt idx="1312">
                  <c:v>282</c:v>
                </c:pt>
                <c:pt idx="1313">
                  <c:v>320</c:v>
                </c:pt>
                <c:pt idx="1314">
                  <c:v>304</c:v>
                </c:pt>
                <c:pt idx="1315">
                  <c:v>266</c:v>
                </c:pt>
                <c:pt idx="1316">
                  <c:v>303</c:v>
                </c:pt>
                <c:pt idx="1317">
                  <c:v>355</c:v>
                </c:pt>
                <c:pt idx="1318">
                  <c:v>286</c:v>
                </c:pt>
                <c:pt idx="1319">
                  <c:v>293</c:v>
                </c:pt>
                <c:pt idx="1320">
                  <c:v>294</c:v>
                </c:pt>
                <c:pt idx="1321">
                  <c:v>253</c:v>
                </c:pt>
                <c:pt idx="1322">
                  <c:v>258</c:v>
                </c:pt>
                <c:pt idx="1323">
                  <c:v>298</c:v>
                </c:pt>
                <c:pt idx="1324">
                  <c:v>298</c:v>
                </c:pt>
                <c:pt idx="1325">
                  <c:v>273</c:v>
                </c:pt>
                <c:pt idx="1326">
                  <c:v>285</c:v>
                </c:pt>
                <c:pt idx="1327">
                  <c:v>271</c:v>
                </c:pt>
                <c:pt idx="1328">
                  <c:v>269</c:v>
                </c:pt>
                <c:pt idx="1329">
                  <c:v>295</c:v>
                </c:pt>
                <c:pt idx="1330">
                  <c:v>251</c:v>
                </c:pt>
                <c:pt idx="1331">
                  <c:v>267</c:v>
                </c:pt>
                <c:pt idx="1332">
                  <c:v>268</c:v>
                </c:pt>
                <c:pt idx="1333">
                  <c:v>285</c:v>
                </c:pt>
                <c:pt idx="1334">
                  <c:v>273</c:v>
                </c:pt>
                <c:pt idx="1335">
                  <c:v>272</c:v>
                </c:pt>
                <c:pt idx="1336">
                  <c:v>278</c:v>
                </c:pt>
                <c:pt idx="1337">
                  <c:v>285</c:v>
                </c:pt>
                <c:pt idx="1338">
                  <c:v>284</c:v>
                </c:pt>
                <c:pt idx="1339">
                  <c:v>291</c:v>
                </c:pt>
                <c:pt idx="1340">
                  <c:v>289</c:v>
                </c:pt>
                <c:pt idx="1341">
                  <c:v>267</c:v>
                </c:pt>
                <c:pt idx="1342">
                  <c:v>267</c:v>
                </c:pt>
                <c:pt idx="1343">
                  <c:v>276</c:v>
                </c:pt>
                <c:pt idx="1344">
                  <c:v>279</c:v>
                </c:pt>
                <c:pt idx="1345">
                  <c:v>287</c:v>
                </c:pt>
                <c:pt idx="1346">
                  <c:v>273</c:v>
                </c:pt>
                <c:pt idx="1347">
                  <c:v>274</c:v>
                </c:pt>
                <c:pt idx="1348">
                  <c:v>249</c:v>
                </c:pt>
                <c:pt idx="1349">
                  <c:v>253</c:v>
                </c:pt>
                <c:pt idx="1350">
                  <c:v>272</c:v>
                </c:pt>
                <c:pt idx="1351">
                  <c:v>292</c:v>
                </c:pt>
                <c:pt idx="1352">
                  <c:v>296</c:v>
                </c:pt>
                <c:pt idx="1353">
                  <c:v>279</c:v>
                </c:pt>
                <c:pt idx="1354">
                  <c:v>275</c:v>
                </c:pt>
                <c:pt idx="1355">
                  <c:v>255</c:v>
                </c:pt>
                <c:pt idx="1356">
                  <c:v>254</c:v>
                </c:pt>
                <c:pt idx="1357">
                  <c:v>237</c:v>
                </c:pt>
                <c:pt idx="1358">
                  <c:v>245</c:v>
                </c:pt>
                <c:pt idx="1359">
                  <c:v>252</c:v>
                </c:pt>
                <c:pt idx="1360">
                  <c:v>260</c:v>
                </c:pt>
                <c:pt idx="1361">
                  <c:v>264</c:v>
                </c:pt>
                <c:pt idx="1362">
                  <c:v>302</c:v>
                </c:pt>
                <c:pt idx="1363">
                  <c:v>271</c:v>
                </c:pt>
                <c:pt idx="1364">
                  <c:v>263</c:v>
                </c:pt>
                <c:pt idx="1365">
                  <c:v>250</c:v>
                </c:pt>
                <c:pt idx="1366">
                  <c:v>267</c:v>
                </c:pt>
                <c:pt idx="1367">
                  <c:v>329</c:v>
                </c:pt>
                <c:pt idx="1368">
                  <c:v>290</c:v>
                </c:pt>
                <c:pt idx="1369">
                  <c:v>256</c:v>
                </c:pt>
                <c:pt idx="1370">
                  <c:v>268</c:v>
                </c:pt>
                <c:pt idx="1371">
                  <c:v>270</c:v>
                </c:pt>
                <c:pt idx="1372">
                  <c:v>248</c:v>
                </c:pt>
                <c:pt idx="1373">
                  <c:v>282</c:v>
                </c:pt>
                <c:pt idx="1374">
                  <c:v>265</c:v>
                </c:pt>
                <c:pt idx="1375">
                  <c:v>282</c:v>
                </c:pt>
                <c:pt idx="1376">
                  <c:v>279</c:v>
                </c:pt>
                <c:pt idx="1377">
                  <c:v>293</c:v>
                </c:pt>
                <c:pt idx="1378">
                  <c:v>251</c:v>
                </c:pt>
                <c:pt idx="1379">
                  <c:v>262</c:v>
                </c:pt>
                <c:pt idx="1380">
                  <c:v>282</c:v>
                </c:pt>
                <c:pt idx="1381">
                  <c:v>283</c:v>
                </c:pt>
                <c:pt idx="1382">
                  <c:v>264</c:v>
                </c:pt>
                <c:pt idx="1383">
                  <c:v>260</c:v>
                </c:pt>
                <c:pt idx="1384">
                  <c:v>278</c:v>
                </c:pt>
                <c:pt idx="1385">
                  <c:v>281</c:v>
                </c:pt>
                <c:pt idx="1386">
                  <c:v>284</c:v>
                </c:pt>
                <c:pt idx="1387">
                  <c:v>304</c:v>
                </c:pt>
                <c:pt idx="1388">
                  <c:v>292</c:v>
                </c:pt>
                <c:pt idx="1389">
                  <c:v>287</c:v>
                </c:pt>
                <c:pt idx="1390">
                  <c:v>285</c:v>
                </c:pt>
                <c:pt idx="1391">
                  <c:v>307</c:v>
                </c:pt>
                <c:pt idx="1392">
                  <c:v>290</c:v>
                </c:pt>
                <c:pt idx="1393">
                  <c:v>281</c:v>
                </c:pt>
                <c:pt idx="1394">
                  <c:v>292</c:v>
                </c:pt>
                <c:pt idx="1395">
                  <c:v>275</c:v>
                </c:pt>
                <c:pt idx="1396">
                  <c:v>268</c:v>
                </c:pt>
                <c:pt idx="1397">
                  <c:v>269</c:v>
                </c:pt>
                <c:pt idx="1398">
                  <c:v>271</c:v>
                </c:pt>
                <c:pt idx="1399">
                  <c:v>279</c:v>
                </c:pt>
                <c:pt idx="1400">
                  <c:v>265</c:v>
                </c:pt>
                <c:pt idx="1401">
                  <c:v>294</c:v>
                </c:pt>
                <c:pt idx="1402">
                  <c:v>283</c:v>
                </c:pt>
                <c:pt idx="1403">
                  <c:v>279</c:v>
                </c:pt>
                <c:pt idx="1404">
                  <c:v>294</c:v>
                </c:pt>
                <c:pt idx="1405">
                  <c:v>274</c:v>
                </c:pt>
                <c:pt idx="1406">
                  <c:v>250</c:v>
                </c:pt>
                <c:pt idx="1407">
                  <c:v>265</c:v>
                </c:pt>
                <c:pt idx="1408">
                  <c:v>254</c:v>
                </c:pt>
                <c:pt idx="1409">
                  <c:v>294</c:v>
                </c:pt>
                <c:pt idx="1410">
                  <c:v>266</c:v>
                </c:pt>
                <c:pt idx="1411">
                  <c:v>248</c:v>
                </c:pt>
                <c:pt idx="1412">
                  <c:v>264</c:v>
                </c:pt>
                <c:pt idx="1413">
                  <c:v>263</c:v>
                </c:pt>
                <c:pt idx="1414">
                  <c:v>248</c:v>
                </c:pt>
                <c:pt idx="1415">
                  <c:v>262</c:v>
                </c:pt>
                <c:pt idx="1416">
                  <c:v>265</c:v>
                </c:pt>
                <c:pt idx="1417">
                  <c:v>249</c:v>
                </c:pt>
                <c:pt idx="1418">
                  <c:v>271</c:v>
                </c:pt>
                <c:pt idx="1419">
                  <c:v>287</c:v>
                </c:pt>
                <c:pt idx="1420">
                  <c:v>284</c:v>
                </c:pt>
                <c:pt idx="1421">
                  <c:v>268</c:v>
                </c:pt>
                <c:pt idx="1422">
                  <c:v>270</c:v>
                </c:pt>
                <c:pt idx="1423">
                  <c:v>257</c:v>
                </c:pt>
                <c:pt idx="1424">
                  <c:v>262</c:v>
                </c:pt>
                <c:pt idx="1425">
                  <c:v>256</c:v>
                </c:pt>
                <c:pt idx="1426">
                  <c:v>249</c:v>
                </c:pt>
                <c:pt idx="1427">
                  <c:v>257</c:v>
                </c:pt>
                <c:pt idx="1428">
                  <c:v>294</c:v>
                </c:pt>
                <c:pt idx="1429">
                  <c:v>248</c:v>
                </c:pt>
                <c:pt idx="1430">
                  <c:v>259</c:v>
                </c:pt>
                <c:pt idx="1431">
                  <c:v>241</c:v>
                </c:pt>
                <c:pt idx="1432">
                  <c:v>249</c:v>
                </c:pt>
                <c:pt idx="1433">
                  <c:v>254</c:v>
                </c:pt>
                <c:pt idx="1434">
                  <c:v>292</c:v>
                </c:pt>
                <c:pt idx="1435">
                  <c:v>276</c:v>
                </c:pt>
                <c:pt idx="1436">
                  <c:v>250</c:v>
                </c:pt>
                <c:pt idx="1437">
                  <c:v>284</c:v>
                </c:pt>
                <c:pt idx="1438">
                  <c:v>231</c:v>
                </c:pt>
                <c:pt idx="1439">
                  <c:v>238</c:v>
                </c:pt>
                <c:pt idx="1440">
                  <c:v>233</c:v>
                </c:pt>
                <c:pt idx="1441">
                  <c:v>264</c:v>
                </c:pt>
                <c:pt idx="1442">
                  <c:v>276</c:v>
                </c:pt>
                <c:pt idx="1443">
                  <c:v>276</c:v>
                </c:pt>
                <c:pt idx="1444">
                  <c:v>286</c:v>
                </c:pt>
                <c:pt idx="1445">
                  <c:v>272</c:v>
                </c:pt>
                <c:pt idx="1446">
                  <c:v>324</c:v>
                </c:pt>
                <c:pt idx="1447">
                  <c:v>277</c:v>
                </c:pt>
                <c:pt idx="1448">
                  <c:v>278</c:v>
                </c:pt>
                <c:pt idx="1449">
                  <c:v>286</c:v>
                </c:pt>
                <c:pt idx="1450">
                  <c:v>279</c:v>
                </c:pt>
                <c:pt idx="1451">
                  <c:v>275</c:v>
                </c:pt>
                <c:pt idx="1452">
                  <c:v>256</c:v>
                </c:pt>
                <c:pt idx="1453">
                  <c:v>271</c:v>
                </c:pt>
                <c:pt idx="1454">
                  <c:v>269</c:v>
                </c:pt>
                <c:pt idx="1455">
                  <c:v>269</c:v>
                </c:pt>
                <c:pt idx="1456">
                  <c:v>284</c:v>
                </c:pt>
                <c:pt idx="1457">
                  <c:v>238</c:v>
                </c:pt>
                <c:pt idx="1458">
                  <c:v>306</c:v>
                </c:pt>
                <c:pt idx="1459">
                  <c:v>320</c:v>
                </c:pt>
                <c:pt idx="1460">
                  <c:v>296</c:v>
                </c:pt>
                <c:pt idx="1461">
                  <c:v>259</c:v>
                </c:pt>
                <c:pt idx="1462">
                  <c:v>269</c:v>
                </c:pt>
                <c:pt idx="1463">
                  <c:v>257</c:v>
                </c:pt>
                <c:pt idx="1464">
                  <c:v>264</c:v>
                </c:pt>
                <c:pt idx="1465">
                  <c:v>253</c:v>
                </c:pt>
                <c:pt idx="1466">
                  <c:v>255</c:v>
                </c:pt>
                <c:pt idx="1467">
                  <c:v>254</c:v>
                </c:pt>
                <c:pt idx="1468">
                  <c:v>247</c:v>
                </c:pt>
                <c:pt idx="1469">
                  <c:v>246</c:v>
                </c:pt>
                <c:pt idx="1470">
                  <c:v>250</c:v>
                </c:pt>
                <c:pt idx="1471">
                  <c:v>245</c:v>
                </c:pt>
                <c:pt idx="1472">
                  <c:v>246</c:v>
                </c:pt>
                <c:pt idx="1473">
                  <c:v>262</c:v>
                </c:pt>
                <c:pt idx="1474">
                  <c:v>266</c:v>
                </c:pt>
                <c:pt idx="1475">
                  <c:v>257</c:v>
                </c:pt>
                <c:pt idx="1476">
                  <c:v>245</c:v>
                </c:pt>
                <c:pt idx="1477">
                  <c:v>236</c:v>
                </c:pt>
                <c:pt idx="1478">
                  <c:v>253</c:v>
                </c:pt>
                <c:pt idx="1479">
                  <c:v>271</c:v>
                </c:pt>
                <c:pt idx="1480">
                  <c:v>260</c:v>
                </c:pt>
                <c:pt idx="1481">
                  <c:v>244</c:v>
                </c:pt>
                <c:pt idx="1482">
                  <c:v>250</c:v>
                </c:pt>
                <c:pt idx="1483">
                  <c:v>241</c:v>
                </c:pt>
                <c:pt idx="1484">
                  <c:v>242</c:v>
                </c:pt>
                <c:pt idx="1485">
                  <c:v>255</c:v>
                </c:pt>
                <c:pt idx="1486">
                  <c:v>269</c:v>
                </c:pt>
                <c:pt idx="1487">
                  <c:v>328</c:v>
                </c:pt>
                <c:pt idx="1488">
                  <c:v>303</c:v>
                </c:pt>
                <c:pt idx="1489">
                  <c:v>252</c:v>
                </c:pt>
                <c:pt idx="1490">
                  <c:v>268</c:v>
                </c:pt>
                <c:pt idx="1491">
                  <c:v>291</c:v>
                </c:pt>
                <c:pt idx="1492">
                  <c:v>283</c:v>
                </c:pt>
                <c:pt idx="1493">
                  <c:v>274</c:v>
                </c:pt>
                <c:pt idx="1494">
                  <c:v>266</c:v>
                </c:pt>
                <c:pt idx="1495">
                  <c:v>258</c:v>
                </c:pt>
                <c:pt idx="1496">
                  <c:v>296</c:v>
                </c:pt>
                <c:pt idx="1497">
                  <c:v>257</c:v>
                </c:pt>
                <c:pt idx="1498">
                  <c:v>280</c:v>
                </c:pt>
                <c:pt idx="1499">
                  <c:v>251</c:v>
                </c:pt>
                <c:pt idx="1500">
                  <c:v>256</c:v>
                </c:pt>
                <c:pt idx="1501">
                  <c:v>289</c:v>
                </c:pt>
                <c:pt idx="1502">
                  <c:v>264</c:v>
                </c:pt>
                <c:pt idx="1503">
                  <c:v>266</c:v>
                </c:pt>
                <c:pt idx="1504">
                  <c:v>251</c:v>
                </c:pt>
                <c:pt idx="1505">
                  <c:v>263</c:v>
                </c:pt>
                <c:pt idx="1506">
                  <c:v>259</c:v>
                </c:pt>
                <c:pt idx="1507">
                  <c:v>263</c:v>
                </c:pt>
                <c:pt idx="1508">
                  <c:v>261</c:v>
                </c:pt>
                <c:pt idx="1509">
                  <c:v>299</c:v>
                </c:pt>
                <c:pt idx="1510">
                  <c:v>338</c:v>
                </c:pt>
                <c:pt idx="1511">
                  <c:v>276</c:v>
                </c:pt>
                <c:pt idx="1512">
                  <c:v>274</c:v>
                </c:pt>
                <c:pt idx="1513">
                  <c:v>273</c:v>
                </c:pt>
                <c:pt idx="1514">
                  <c:v>300</c:v>
                </c:pt>
                <c:pt idx="1515">
                  <c:v>264</c:v>
                </c:pt>
                <c:pt idx="1516">
                  <c:v>306</c:v>
                </c:pt>
                <c:pt idx="1517">
                  <c:v>289</c:v>
                </c:pt>
                <c:pt idx="1518">
                  <c:v>275</c:v>
                </c:pt>
                <c:pt idx="1519">
                  <c:v>229</c:v>
                </c:pt>
                <c:pt idx="1520">
                  <c:v>236</c:v>
                </c:pt>
                <c:pt idx="1521">
                  <c:v>268</c:v>
                </c:pt>
                <c:pt idx="1522">
                  <c:v>303</c:v>
                </c:pt>
                <c:pt idx="1523">
                  <c:v>280</c:v>
                </c:pt>
                <c:pt idx="1524">
                  <c:v>271</c:v>
                </c:pt>
                <c:pt idx="1525">
                  <c:v>255</c:v>
                </c:pt>
                <c:pt idx="1526">
                  <c:v>262</c:v>
                </c:pt>
                <c:pt idx="1527">
                  <c:v>299</c:v>
                </c:pt>
                <c:pt idx="1528">
                  <c:v>296</c:v>
                </c:pt>
                <c:pt idx="1529">
                  <c:v>322</c:v>
                </c:pt>
                <c:pt idx="1530">
                  <c:v>296</c:v>
                </c:pt>
                <c:pt idx="1531">
                  <c:v>312</c:v>
                </c:pt>
                <c:pt idx="1532">
                  <c:v>275</c:v>
                </c:pt>
                <c:pt idx="1533">
                  <c:v>268</c:v>
                </c:pt>
                <c:pt idx="1534">
                  <c:v>328</c:v>
                </c:pt>
                <c:pt idx="1535">
                  <c:v>322</c:v>
                </c:pt>
                <c:pt idx="1536">
                  <c:v>262</c:v>
                </c:pt>
                <c:pt idx="1537">
                  <c:v>257</c:v>
                </c:pt>
                <c:pt idx="1538">
                  <c:v>272</c:v>
                </c:pt>
                <c:pt idx="1539">
                  <c:v>296</c:v>
                </c:pt>
                <c:pt idx="1540">
                  <c:v>282</c:v>
                </c:pt>
                <c:pt idx="1541">
                  <c:v>269</c:v>
                </c:pt>
                <c:pt idx="1542">
                  <c:v>258</c:v>
                </c:pt>
                <c:pt idx="1543">
                  <c:v>288</c:v>
                </c:pt>
                <c:pt idx="1544">
                  <c:v>308</c:v>
                </c:pt>
                <c:pt idx="1545">
                  <c:v>302</c:v>
                </c:pt>
                <c:pt idx="1546">
                  <c:v>271</c:v>
                </c:pt>
                <c:pt idx="1547">
                  <c:v>277</c:v>
                </c:pt>
                <c:pt idx="1548">
                  <c:v>286</c:v>
                </c:pt>
                <c:pt idx="1549">
                  <c:v>262</c:v>
                </c:pt>
                <c:pt idx="1550">
                  <c:v>314</c:v>
                </c:pt>
                <c:pt idx="1551">
                  <c:v>270</c:v>
                </c:pt>
                <c:pt idx="1552">
                  <c:v>262</c:v>
                </c:pt>
                <c:pt idx="1553">
                  <c:v>247</c:v>
                </c:pt>
                <c:pt idx="1554">
                  <c:v>269</c:v>
                </c:pt>
                <c:pt idx="1555">
                  <c:v>285</c:v>
                </c:pt>
                <c:pt idx="1556">
                  <c:v>273</c:v>
                </c:pt>
                <c:pt idx="1557">
                  <c:v>285</c:v>
                </c:pt>
                <c:pt idx="1558">
                  <c:v>263</c:v>
                </c:pt>
                <c:pt idx="1559">
                  <c:v>262</c:v>
                </c:pt>
                <c:pt idx="1560">
                  <c:v>244</c:v>
                </c:pt>
                <c:pt idx="1561">
                  <c:v>243</c:v>
                </c:pt>
                <c:pt idx="1562">
                  <c:v>269</c:v>
                </c:pt>
                <c:pt idx="1563">
                  <c:v>274</c:v>
                </c:pt>
                <c:pt idx="1564">
                  <c:v>293</c:v>
                </c:pt>
                <c:pt idx="1565">
                  <c:v>302</c:v>
                </c:pt>
                <c:pt idx="1566">
                  <c:v>290</c:v>
                </c:pt>
                <c:pt idx="1567">
                  <c:v>321</c:v>
                </c:pt>
                <c:pt idx="1568">
                  <c:v>284</c:v>
                </c:pt>
                <c:pt idx="1569">
                  <c:v>254</c:v>
                </c:pt>
                <c:pt idx="1570">
                  <c:v>277</c:v>
                </c:pt>
                <c:pt idx="1571">
                  <c:v>264</c:v>
                </c:pt>
                <c:pt idx="1572">
                  <c:v>283</c:v>
                </c:pt>
                <c:pt idx="1573">
                  <c:v>277</c:v>
                </c:pt>
                <c:pt idx="1574">
                  <c:v>289</c:v>
                </c:pt>
                <c:pt idx="1575">
                  <c:v>270</c:v>
                </c:pt>
                <c:pt idx="1576">
                  <c:v>258</c:v>
                </c:pt>
                <c:pt idx="1577">
                  <c:v>289</c:v>
                </c:pt>
                <c:pt idx="1578">
                  <c:v>267</c:v>
                </c:pt>
                <c:pt idx="1579">
                  <c:v>253</c:v>
                </c:pt>
                <c:pt idx="1580">
                  <c:v>247</c:v>
                </c:pt>
                <c:pt idx="1581">
                  <c:v>246</c:v>
                </c:pt>
                <c:pt idx="1582">
                  <c:v>311</c:v>
                </c:pt>
                <c:pt idx="1583">
                  <c:v>263</c:v>
                </c:pt>
                <c:pt idx="1584">
                  <c:v>267</c:v>
                </c:pt>
                <c:pt idx="1585">
                  <c:v>303</c:v>
                </c:pt>
                <c:pt idx="1586">
                  <c:v>256</c:v>
                </c:pt>
                <c:pt idx="1587">
                  <c:v>234</c:v>
                </c:pt>
                <c:pt idx="1588">
                  <c:v>242</c:v>
                </c:pt>
                <c:pt idx="1589">
                  <c:v>253</c:v>
                </c:pt>
                <c:pt idx="1590">
                  <c:v>265</c:v>
                </c:pt>
                <c:pt idx="1591">
                  <c:v>322</c:v>
                </c:pt>
                <c:pt idx="1592">
                  <c:v>262</c:v>
                </c:pt>
                <c:pt idx="1593">
                  <c:v>306</c:v>
                </c:pt>
                <c:pt idx="1594">
                  <c:v>281</c:v>
                </c:pt>
                <c:pt idx="1595">
                  <c:v>281</c:v>
                </c:pt>
                <c:pt idx="1596">
                  <c:v>298</c:v>
                </c:pt>
                <c:pt idx="1597">
                  <c:v>307</c:v>
                </c:pt>
                <c:pt idx="1598">
                  <c:v>300</c:v>
                </c:pt>
                <c:pt idx="1599">
                  <c:v>307</c:v>
                </c:pt>
                <c:pt idx="1600">
                  <c:v>310</c:v>
                </c:pt>
                <c:pt idx="1601">
                  <c:v>268</c:v>
                </c:pt>
                <c:pt idx="1602">
                  <c:v>245</c:v>
                </c:pt>
                <c:pt idx="1603">
                  <c:v>258</c:v>
                </c:pt>
                <c:pt idx="1604">
                  <c:v>264</c:v>
                </c:pt>
                <c:pt idx="1605">
                  <c:v>243</c:v>
                </c:pt>
                <c:pt idx="1606">
                  <c:v>256</c:v>
                </c:pt>
                <c:pt idx="1607">
                  <c:v>265</c:v>
                </c:pt>
                <c:pt idx="1608">
                  <c:v>297</c:v>
                </c:pt>
                <c:pt idx="1609">
                  <c:v>256</c:v>
                </c:pt>
                <c:pt idx="1610">
                  <c:v>269</c:v>
                </c:pt>
                <c:pt idx="1611">
                  <c:v>330</c:v>
                </c:pt>
                <c:pt idx="1612">
                  <c:v>260</c:v>
                </c:pt>
                <c:pt idx="1613">
                  <c:v>274</c:v>
                </c:pt>
                <c:pt idx="1614">
                  <c:v>280</c:v>
                </c:pt>
                <c:pt idx="1615">
                  <c:v>265</c:v>
                </c:pt>
                <c:pt idx="1616">
                  <c:v>250</c:v>
                </c:pt>
                <c:pt idx="1617">
                  <c:v>281</c:v>
                </c:pt>
                <c:pt idx="1618">
                  <c:v>268</c:v>
                </c:pt>
                <c:pt idx="1619">
                  <c:v>274</c:v>
                </c:pt>
                <c:pt idx="1620">
                  <c:v>270</c:v>
                </c:pt>
                <c:pt idx="1621">
                  <c:v>243</c:v>
                </c:pt>
                <c:pt idx="1622">
                  <c:v>324</c:v>
                </c:pt>
                <c:pt idx="1623">
                  <c:v>272</c:v>
                </c:pt>
                <c:pt idx="1624">
                  <c:v>283</c:v>
                </c:pt>
                <c:pt idx="1625">
                  <c:v>291</c:v>
                </c:pt>
                <c:pt idx="1626">
                  <c:v>246</c:v>
                </c:pt>
                <c:pt idx="1627">
                  <c:v>251</c:v>
                </c:pt>
                <c:pt idx="1628">
                  <c:v>233</c:v>
                </c:pt>
                <c:pt idx="1629">
                  <c:v>278</c:v>
                </c:pt>
                <c:pt idx="1630">
                  <c:v>274</c:v>
                </c:pt>
                <c:pt idx="1631">
                  <c:v>243</c:v>
                </c:pt>
                <c:pt idx="1632">
                  <c:v>299</c:v>
                </c:pt>
                <c:pt idx="1633">
                  <c:v>258</c:v>
                </c:pt>
                <c:pt idx="1634">
                  <c:v>258</c:v>
                </c:pt>
                <c:pt idx="1635">
                  <c:v>250</c:v>
                </c:pt>
                <c:pt idx="1636">
                  <c:v>296</c:v>
                </c:pt>
                <c:pt idx="1637">
                  <c:v>295</c:v>
                </c:pt>
                <c:pt idx="1638">
                  <c:v>279</c:v>
                </c:pt>
                <c:pt idx="1639">
                  <c:v>267</c:v>
                </c:pt>
                <c:pt idx="1640">
                  <c:v>254</c:v>
                </c:pt>
                <c:pt idx="1641">
                  <c:v>266</c:v>
                </c:pt>
                <c:pt idx="1642">
                  <c:v>228</c:v>
                </c:pt>
                <c:pt idx="1643">
                  <c:v>254</c:v>
                </c:pt>
                <c:pt idx="1644">
                  <c:v>303</c:v>
                </c:pt>
                <c:pt idx="1645">
                  <c:v>287</c:v>
                </c:pt>
                <c:pt idx="1646">
                  <c:v>238</c:v>
                </c:pt>
                <c:pt idx="1647">
                  <c:v>311</c:v>
                </c:pt>
                <c:pt idx="1648">
                  <c:v>292</c:v>
                </c:pt>
                <c:pt idx="1649">
                  <c:v>277</c:v>
                </c:pt>
                <c:pt idx="1650">
                  <c:v>245</c:v>
                </c:pt>
                <c:pt idx="1651">
                  <c:v>259</c:v>
                </c:pt>
                <c:pt idx="1652">
                  <c:v>304</c:v>
                </c:pt>
                <c:pt idx="1653">
                  <c:v>283</c:v>
                </c:pt>
                <c:pt idx="1654">
                  <c:v>257</c:v>
                </c:pt>
                <c:pt idx="1655">
                  <c:v>260</c:v>
                </c:pt>
                <c:pt idx="1656">
                  <c:v>296</c:v>
                </c:pt>
                <c:pt idx="1657">
                  <c:v>279</c:v>
                </c:pt>
                <c:pt idx="1658">
                  <c:v>247</c:v>
                </c:pt>
                <c:pt idx="1659">
                  <c:v>294</c:v>
                </c:pt>
                <c:pt idx="1660">
                  <c:v>280</c:v>
                </c:pt>
                <c:pt idx="1661">
                  <c:v>266</c:v>
                </c:pt>
                <c:pt idx="1662">
                  <c:v>221</c:v>
                </c:pt>
                <c:pt idx="1663">
                  <c:v>261</c:v>
                </c:pt>
                <c:pt idx="1664">
                  <c:v>261</c:v>
                </c:pt>
                <c:pt idx="1665">
                  <c:v>267</c:v>
                </c:pt>
                <c:pt idx="1666">
                  <c:v>272</c:v>
                </c:pt>
                <c:pt idx="1667">
                  <c:v>338</c:v>
                </c:pt>
                <c:pt idx="1668">
                  <c:v>285</c:v>
                </c:pt>
                <c:pt idx="1669">
                  <c:v>320</c:v>
                </c:pt>
                <c:pt idx="1670">
                  <c:v>288</c:v>
                </c:pt>
                <c:pt idx="1671">
                  <c:v>273</c:v>
                </c:pt>
                <c:pt idx="1672">
                  <c:v>261</c:v>
                </c:pt>
                <c:pt idx="1673">
                  <c:v>266</c:v>
                </c:pt>
                <c:pt idx="1674">
                  <c:v>264</c:v>
                </c:pt>
                <c:pt idx="1675">
                  <c:v>280</c:v>
                </c:pt>
                <c:pt idx="1676">
                  <c:v>256</c:v>
                </c:pt>
                <c:pt idx="1677">
                  <c:v>280</c:v>
                </c:pt>
                <c:pt idx="1678">
                  <c:v>334</c:v>
                </c:pt>
                <c:pt idx="1679">
                  <c:v>303</c:v>
                </c:pt>
                <c:pt idx="1680">
                  <c:v>304</c:v>
                </c:pt>
                <c:pt idx="1681">
                  <c:v>261</c:v>
                </c:pt>
                <c:pt idx="1682">
                  <c:v>265</c:v>
                </c:pt>
                <c:pt idx="1683">
                  <c:v>293</c:v>
                </c:pt>
                <c:pt idx="1684">
                  <c:v>272</c:v>
                </c:pt>
                <c:pt idx="1685">
                  <c:v>278</c:v>
                </c:pt>
                <c:pt idx="1686">
                  <c:v>205</c:v>
                </c:pt>
                <c:pt idx="1687">
                  <c:v>258</c:v>
                </c:pt>
                <c:pt idx="1688">
                  <c:v>245</c:v>
                </c:pt>
                <c:pt idx="1689">
                  <c:v>274</c:v>
                </c:pt>
                <c:pt idx="1690">
                  <c:v>254</c:v>
                </c:pt>
                <c:pt idx="1691">
                  <c:v>251</c:v>
                </c:pt>
                <c:pt idx="1692">
                  <c:v>284</c:v>
                </c:pt>
                <c:pt idx="1693">
                  <c:v>252</c:v>
                </c:pt>
                <c:pt idx="1694">
                  <c:v>262</c:v>
                </c:pt>
                <c:pt idx="1695">
                  <c:v>261</c:v>
                </c:pt>
                <c:pt idx="1696">
                  <c:v>262</c:v>
                </c:pt>
                <c:pt idx="1697">
                  <c:v>261</c:v>
                </c:pt>
                <c:pt idx="1698">
                  <c:v>258</c:v>
                </c:pt>
                <c:pt idx="1699">
                  <c:v>254</c:v>
                </c:pt>
                <c:pt idx="1700">
                  <c:v>271</c:v>
                </c:pt>
                <c:pt idx="1701">
                  <c:v>266</c:v>
                </c:pt>
                <c:pt idx="1702">
                  <c:v>245</c:v>
                </c:pt>
                <c:pt idx="1703">
                  <c:v>253</c:v>
                </c:pt>
                <c:pt idx="1704">
                  <c:v>247</c:v>
                </c:pt>
                <c:pt idx="1705">
                  <c:v>270</c:v>
                </c:pt>
                <c:pt idx="1706">
                  <c:v>295</c:v>
                </c:pt>
                <c:pt idx="1707">
                  <c:v>300</c:v>
                </c:pt>
                <c:pt idx="1708">
                  <c:v>331</c:v>
                </c:pt>
                <c:pt idx="1709">
                  <c:v>316</c:v>
                </c:pt>
                <c:pt idx="1710">
                  <c:v>325</c:v>
                </c:pt>
                <c:pt idx="1711">
                  <c:v>327</c:v>
                </c:pt>
                <c:pt idx="1712">
                  <c:v>288</c:v>
                </c:pt>
                <c:pt idx="1713">
                  <c:v>316</c:v>
                </c:pt>
                <c:pt idx="1714">
                  <c:v>313</c:v>
                </c:pt>
                <c:pt idx="1715">
                  <c:v>315</c:v>
                </c:pt>
                <c:pt idx="1716">
                  <c:v>340</c:v>
                </c:pt>
                <c:pt idx="1717">
                  <c:v>300</c:v>
                </c:pt>
                <c:pt idx="1718">
                  <c:v>278</c:v>
                </c:pt>
                <c:pt idx="1719">
                  <c:v>249</c:v>
                </c:pt>
                <c:pt idx="1720">
                  <c:v>356</c:v>
                </c:pt>
                <c:pt idx="1721">
                  <c:v>289</c:v>
                </c:pt>
                <c:pt idx="1722">
                  <c:v>303</c:v>
                </c:pt>
                <c:pt idx="1723">
                  <c:v>308</c:v>
                </c:pt>
                <c:pt idx="1724">
                  <c:v>318</c:v>
                </c:pt>
                <c:pt idx="1725">
                  <c:v>266</c:v>
                </c:pt>
                <c:pt idx="1726">
                  <c:v>274</c:v>
                </c:pt>
                <c:pt idx="1727">
                  <c:v>255</c:v>
                </c:pt>
                <c:pt idx="1728">
                  <c:v>343</c:v>
                </c:pt>
                <c:pt idx="1729">
                  <c:v>274</c:v>
                </c:pt>
                <c:pt idx="1730">
                  <c:v>289</c:v>
                </c:pt>
                <c:pt idx="1731">
                  <c:v>276</c:v>
                </c:pt>
                <c:pt idx="1732">
                  <c:v>321</c:v>
                </c:pt>
                <c:pt idx="1733">
                  <c:v>306</c:v>
                </c:pt>
                <c:pt idx="1734">
                  <c:v>322</c:v>
                </c:pt>
                <c:pt idx="1735">
                  <c:v>241</c:v>
                </c:pt>
                <c:pt idx="1736">
                  <c:v>260</c:v>
                </c:pt>
                <c:pt idx="1737">
                  <c:v>247</c:v>
                </c:pt>
                <c:pt idx="1738">
                  <c:v>258</c:v>
                </c:pt>
                <c:pt idx="1739">
                  <c:v>249</c:v>
                </c:pt>
                <c:pt idx="1740">
                  <c:v>315</c:v>
                </c:pt>
                <c:pt idx="1741">
                  <c:v>331</c:v>
                </c:pt>
                <c:pt idx="1742">
                  <c:v>257</c:v>
                </c:pt>
                <c:pt idx="1743">
                  <c:v>259</c:v>
                </c:pt>
                <c:pt idx="1744">
                  <c:v>265</c:v>
                </c:pt>
                <c:pt idx="1745">
                  <c:v>270</c:v>
                </c:pt>
                <c:pt idx="1746">
                  <c:v>352</c:v>
                </c:pt>
                <c:pt idx="1747">
                  <c:v>290</c:v>
                </c:pt>
                <c:pt idx="1748">
                  <c:v>308</c:v>
                </c:pt>
                <c:pt idx="1749">
                  <c:v>295</c:v>
                </c:pt>
                <c:pt idx="1750">
                  <c:v>253</c:v>
                </c:pt>
                <c:pt idx="1751">
                  <c:v>307</c:v>
                </c:pt>
                <c:pt idx="1752">
                  <c:v>316</c:v>
                </c:pt>
                <c:pt idx="1753">
                  <c:v>279</c:v>
                </c:pt>
                <c:pt idx="1754">
                  <c:v>245</c:v>
                </c:pt>
                <c:pt idx="1755">
                  <c:v>344</c:v>
                </c:pt>
                <c:pt idx="1756">
                  <c:v>281</c:v>
                </c:pt>
                <c:pt idx="1757">
                  <c:v>310</c:v>
                </c:pt>
                <c:pt idx="1758">
                  <c:v>249</c:v>
                </c:pt>
                <c:pt idx="1759">
                  <c:v>246</c:v>
                </c:pt>
                <c:pt idx="1760">
                  <c:v>273</c:v>
                </c:pt>
                <c:pt idx="1761">
                  <c:v>299</c:v>
                </c:pt>
                <c:pt idx="1762">
                  <c:v>244</c:v>
                </c:pt>
                <c:pt idx="1763">
                  <c:v>278</c:v>
                </c:pt>
                <c:pt idx="1764">
                  <c:v>256</c:v>
                </c:pt>
                <c:pt idx="1765">
                  <c:v>266</c:v>
                </c:pt>
                <c:pt idx="1766">
                  <c:v>239</c:v>
                </c:pt>
                <c:pt idx="1767">
                  <c:v>271</c:v>
                </c:pt>
                <c:pt idx="1768">
                  <c:v>257</c:v>
                </c:pt>
                <c:pt idx="1769">
                  <c:v>263</c:v>
                </c:pt>
                <c:pt idx="1770">
                  <c:v>270</c:v>
                </c:pt>
                <c:pt idx="1771">
                  <c:v>347</c:v>
                </c:pt>
                <c:pt idx="1772">
                  <c:v>248</c:v>
                </c:pt>
                <c:pt idx="1773">
                  <c:v>255</c:v>
                </c:pt>
                <c:pt idx="1774">
                  <c:v>319</c:v>
                </c:pt>
                <c:pt idx="1775">
                  <c:v>293</c:v>
                </c:pt>
                <c:pt idx="1776">
                  <c:v>320</c:v>
                </c:pt>
                <c:pt idx="1777">
                  <c:v>341</c:v>
                </c:pt>
                <c:pt idx="1778">
                  <c:v>283</c:v>
                </c:pt>
                <c:pt idx="1779">
                  <c:v>275</c:v>
                </c:pt>
                <c:pt idx="1780">
                  <c:v>306</c:v>
                </c:pt>
                <c:pt idx="1781">
                  <c:v>334</c:v>
                </c:pt>
                <c:pt idx="1782">
                  <c:v>303</c:v>
                </c:pt>
                <c:pt idx="1783">
                  <c:v>290</c:v>
                </c:pt>
                <c:pt idx="1784">
                  <c:v>324</c:v>
                </c:pt>
                <c:pt idx="1785">
                  <c:v>320</c:v>
                </c:pt>
                <c:pt idx="1786">
                  <c:v>251</c:v>
                </c:pt>
                <c:pt idx="1787">
                  <c:v>290</c:v>
                </c:pt>
                <c:pt idx="1788">
                  <c:v>294</c:v>
                </c:pt>
                <c:pt idx="1789">
                  <c:v>303</c:v>
                </c:pt>
                <c:pt idx="1790">
                  <c:v>308</c:v>
                </c:pt>
                <c:pt idx="1791">
                  <c:v>287</c:v>
                </c:pt>
                <c:pt idx="1792">
                  <c:v>234</c:v>
                </c:pt>
                <c:pt idx="1793">
                  <c:v>245</c:v>
                </c:pt>
                <c:pt idx="1794">
                  <c:v>243</c:v>
                </c:pt>
                <c:pt idx="1795">
                  <c:v>235</c:v>
                </c:pt>
                <c:pt idx="1796">
                  <c:v>295</c:v>
                </c:pt>
                <c:pt idx="1797">
                  <c:v>292</c:v>
                </c:pt>
                <c:pt idx="1798">
                  <c:v>289</c:v>
                </c:pt>
                <c:pt idx="1799">
                  <c:v>351</c:v>
                </c:pt>
                <c:pt idx="1800">
                  <c:v>339</c:v>
                </c:pt>
                <c:pt idx="1801">
                  <c:v>258</c:v>
                </c:pt>
                <c:pt idx="1802">
                  <c:v>247</c:v>
                </c:pt>
                <c:pt idx="1803">
                  <c:v>250</c:v>
                </c:pt>
                <c:pt idx="1804">
                  <c:v>264</c:v>
                </c:pt>
                <c:pt idx="1805">
                  <c:v>269</c:v>
                </c:pt>
                <c:pt idx="1806">
                  <c:v>285</c:v>
                </c:pt>
                <c:pt idx="1807">
                  <c:v>300</c:v>
                </c:pt>
                <c:pt idx="1808">
                  <c:v>354</c:v>
                </c:pt>
                <c:pt idx="1809">
                  <c:v>316</c:v>
                </c:pt>
                <c:pt idx="1810">
                  <c:v>276</c:v>
                </c:pt>
                <c:pt idx="1811">
                  <c:v>295</c:v>
                </c:pt>
                <c:pt idx="1812">
                  <c:v>335</c:v>
                </c:pt>
                <c:pt idx="1813">
                  <c:v>287</c:v>
                </c:pt>
                <c:pt idx="1814">
                  <c:v>314</c:v>
                </c:pt>
                <c:pt idx="1815">
                  <c:v>329</c:v>
                </c:pt>
                <c:pt idx="1816">
                  <c:v>323</c:v>
                </c:pt>
                <c:pt idx="1817">
                  <c:v>331</c:v>
                </c:pt>
                <c:pt idx="1818">
                  <c:v>328</c:v>
                </c:pt>
                <c:pt idx="1819">
                  <c:v>319</c:v>
                </c:pt>
                <c:pt idx="1820">
                  <c:v>251</c:v>
                </c:pt>
                <c:pt idx="1821">
                  <c:v>252</c:v>
                </c:pt>
                <c:pt idx="1822">
                  <c:v>312</c:v>
                </c:pt>
                <c:pt idx="1823">
                  <c:v>305</c:v>
                </c:pt>
                <c:pt idx="1824">
                  <c:v>301</c:v>
                </c:pt>
                <c:pt idx="1825">
                  <c:v>320</c:v>
                </c:pt>
                <c:pt idx="1826">
                  <c:v>335</c:v>
                </c:pt>
                <c:pt idx="1827">
                  <c:v>303</c:v>
                </c:pt>
                <c:pt idx="1828">
                  <c:v>288</c:v>
                </c:pt>
                <c:pt idx="1829">
                  <c:v>270</c:v>
                </c:pt>
                <c:pt idx="1830">
                  <c:v>296</c:v>
                </c:pt>
                <c:pt idx="1831">
                  <c:v>258</c:v>
                </c:pt>
                <c:pt idx="1832">
                  <c:v>222</c:v>
                </c:pt>
                <c:pt idx="1833">
                  <c:v>304</c:v>
                </c:pt>
                <c:pt idx="1834">
                  <c:v>313</c:v>
                </c:pt>
                <c:pt idx="1835">
                  <c:v>274</c:v>
                </c:pt>
                <c:pt idx="1836">
                  <c:v>273</c:v>
                </c:pt>
                <c:pt idx="1837">
                  <c:v>242</c:v>
                </c:pt>
                <c:pt idx="1838">
                  <c:v>260</c:v>
                </c:pt>
                <c:pt idx="1839">
                  <c:v>272</c:v>
                </c:pt>
                <c:pt idx="1840">
                  <c:v>221</c:v>
                </c:pt>
                <c:pt idx="1841">
                  <c:v>281</c:v>
                </c:pt>
                <c:pt idx="1842">
                  <c:v>257</c:v>
                </c:pt>
                <c:pt idx="1843">
                  <c:v>305</c:v>
                </c:pt>
                <c:pt idx="1844">
                  <c:v>357</c:v>
                </c:pt>
                <c:pt idx="1845">
                  <c:v>279</c:v>
                </c:pt>
                <c:pt idx="1846">
                  <c:v>308</c:v>
                </c:pt>
                <c:pt idx="1847">
                  <c:v>290</c:v>
                </c:pt>
                <c:pt idx="1848">
                  <c:v>278</c:v>
                </c:pt>
                <c:pt idx="1849">
                  <c:v>290</c:v>
                </c:pt>
                <c:pt idx="1850">
                  <c:v>248</c:v>
                </c:pt>
                <c:pt idx="1851">
                  <c:v>284</c:v>
                </c:pt>
                <c:pt idx="1852">
                  <c:v>288</c:v>
                </c:pt>
                <c:pt idx="1853">
                  <c:v>285</c:v>
                </c:pt>
                <c:pt idx="1854">
                  <c:v>272</c:v>
                </c:pt>
                <c:pt idx="1855">
                  <c:v>284</c:v>
                </c:pt>
                <c:pt idx="1856">
                  <c:v>284</c:v>
                </c:pt>
                <c:pt idx="1857">
                  <c:v>269</c:v>
                </c:pt>
                <c:pt idx="1858">
                  <c:v>290</c:v>
                </c:pt>
                <c:pt idx="1859">
                  <c:v>244</c:v>
                </c:pt>
                <c:pt idx="1860">
                  <c:v>304</c:v>
                </c:pt>
                <c:pt idx="1861">
                  <c:v>292</c:v>
                </c:pt>
                <c:pt idx="1862">
                  <c:v>323</c:v>
                </c:pt>
                <c:pt idx="1863">
                  <c:v>327</c:v>
                </c:pt>
                <c:pt idx="1864">
                  <c:v>255</c:v>
                </c:pt>
                <c:pt idx="1865">
                  <c:v>240</c:v>
                </c:pt>
                <c:pt idx="1866">
                  <c:v>259</c:v>
                </c:pt>
                <c:pt idx="1867">
                  <c:v>269</c:v>
                </c:pt>
                <c:pt idx="1868">
                  <c:v>297</c:v>
                </c:pt>
                <c:pt idx="1869">
                  <c:v>350</c:v>
                </c:pt>
                <c:pt idx="1870">
                  <c:v>314</c:v>
                </c:pt>
                <c:pt idx="1871">
                  <c:v>275</c:v>
                </c:pt>
                <c:pt idx="1872">
                  <c:v>273</c:v>
                </c:pt>
                <c:pt idx="1873">
                  <c:v>317</c:v>
                </c:pt>
                <c:pt idx="1874">
                  <c:v>243</c:v>
                </c:pt>
                <c:pt idx="1875">
                  <c:v>283</c:v>
                </c:pt>
                <c:pt idx="1876">
                  <c:v>309</c:v>
                </c:pt>
                <c:pt idx="1877">
                  <c:v>278</c:v>
                </c:pt>
                <c:pt idx="1878">
                  <c:v>272</c:v>
                </c:pt>
                <c:pt idx="1879">
                  <c:v>260</c:v>
                </c:pt>
                <c:pt idx="1880">
                  <c:v>265</c:v>
                </c:pt>
                <c:pt idx="1881">
                  <c:v>236</c:v>
                </c:pt>
                <c:pt idx="1882">
                  <c:v>259</c:v>
                </c:pt>
                <c:pt idx="1883">
                  <c:v>304</c:v>
                </c:pt>
                <c:pt idx="1884">
                  <c:v>275</c:v>
                </c:pt>
                <c:pt idx="1885">
                  <c:v>247</c:v>
                </c:pt>
                <c:pt idx="1886">
                  <c:v>265</c:v>
                </c:pt>
                <c:pt idx="1887">
                  <c:v>306</c:v>
                </c:pt>
                <c:pt idx="1888">
                  <c:v>236</c:v>
                </c:pt>
                <c:pt idx="1889">
                  <c:v>241</c:v>
                </c:pt>
                <c:pt idx="1890">
                  <c:v>256</c:v>
                </c:pt>
                <c:pt idx="1891">
                  <c:v>255</c:v>
                </c:pt>
                <c:pt idx="1892">
                  <c:v>260</c:v>
                </c:pt>
                <c:pt idx="1893">
                  <c:v>278</c:v>
                </c:pt>
                <c:pt idx="1894">
                  <c:v>241</c:v>
                </c:pt>
                <c:pt idx="1895">
                  <c:v>301</c:v>
                </c:pt>
                <c:pt idx="1896">
                  <c:v>317</c:v>
                </c:pt>
                <c:pt idx="1897">
                  <c:v>294</c:v>
                </c:pt>
                <c:pt idx="1898">
                  <c:v>301</c:v>
                </c:pt>
                <c:pt idx="1899">
                  <c:v>268</c:v>
                </c:pt>
                <c:pt idx="1900">
                  <c:v>272</c:v>
                </c:pt>
                <c:pt idx="1901">
                  <c:v>265</c:v>
                </c:pt>
                <c:pt idx="1902">
                  <c:v>240</c:v>
                </c:pt>
                <c:pt idx="1903">
                  <c:v>353</c:v>
                </c:pt>
                <c:pt idx="1904">
                  <c:v>317</c:v>
                </c:pt>
                <c:pt idx="1905">
                  <c:v>290</c:v>
                </c:pt>
                <c:pt idx="1906">
                  <c:v>273</c:v>
                </c:pt>
                <c:pt idx="1907">
                  <c:v>266</c:v>
                </c:pt>
                <c:pt idx="1908">
                  <c:v>252</c:v>
                </c:pt>
                <c:pt idx="1909">
                  <c:v>250</c:v>
                </c:pt>
                <c:pt idx="1910">
                  <c:v>230</c:v>
                </c:pt>
                <c:pt idx="1911">
                  <c:v>226</c:v>
                </c:pt>
                <c:pt idx="1912">
                  <c:v>228</c:v>
                </c:pt>
                <c:pt idx="1913">
                  <c:v>294</c:v>
                </c:pt>
                <c:pt idx="1914">
                  <c:v>266</c:v>
                </c:pt>
                <c:pt idx="1915">
                  <c:v>257</c:v>
                </c:pt>
                <c:pt idx="1916">
                  <c:v>267</c:v>
                </c:pt>
                <c:pt idx="1917">
                  <c:v>280</c:v>
                </c:pt>
                <c:pt idx="1918">
                  <c:v>285</c:v>
                </c:pt>
                <c:pt idx="1919">
                  <c:v>279</c:v>
                </c:pt>
                <c:pt idx="1920">
                  <c:v>291</c:v>
                </c:pt>
                <c:pt idx="1921">
                  <c:v>281</c:v>
                </c:pt>
                <c:pt idx="1922">
                  <c:v>269</c:v>
                </c:pt>
                <c:pt idx="1923">
                  <c:v>270</c:v>
                </c:pt>
                <c:pt idx="1924">
                  <c:v>266</c:v>
                </c:pt>
                <c:pt idx="1925">
                  <c:v>250</c:v>
                </c:pt>
                <c:pt idx="1926">
                  <c:v>254</c:v>
                </c:pt>
                <c:pt idx="1927">
                  <c:v>255</c:v>
                </c:pt>
                <c:pt idx="1928">
                  <c:v>253</c:v>
                </c:pt>
                <c:pt idx="1929">
                  <c:v>247</c:v>
                </c:pt>
                <c:pt idx="1930">
                  <c:v>251</c:v>
                </c:pt>
                <c:pt idx="1931">
                  <c:v>252</c:v>
                </c:pt>
                <c:pt idx="1932">
                  <c:v>247</c:v>
                </c:pt>
                <c:pt idx="1933">
                  <c:v>255</c:v>
                </c:pt>
                <c:pt idx="1934">
                  <c:v>262</c:v>
                </c:pt>
                <c:pt idx="1935">
                  <c:v>260</c:v>
                </c:pt>
                <c:pt idx="1936">
                  <c:v>256</c:v>
                </c:pt>
                <c:pt idx="1937">
                  <c:v>267</c:v>
                </c:pt>
                <c:pt idx="1938">
                  <c:v>273</c:v>
                </c:pt>
                <c:pt idx="1939">
                  <c:v>269</c:v>
                </c:pt>
                <c:pt idx="1940">
                  <c:v>269</c:v>
                </c:pt>
                <c:pt idx="1941">
                  <c:v>274</c:v>
                </c:pt>
                <c:pt idx="1942">
                  <c:v>272</c:v>
                </c:pt>
                <c:pt idx="1943">
                  <c:v>268</c:v>
                </c:pt>
                <c:pt idx="1944">
                  <c:v>267</c:v>
                </c:pt>
                <c:pt idx="1945">
                  <c:v>268</c:v>
                </c:pt>
                <c:pt idx="1946">
                  <c:v>271</c:v>
                </c:pt>
                <c:pt idx="1947">
                  <c:v>269</c:v>
                </c:pt>
                <c:pt idx="1948">
                  <c:v>260</c:v>
                </c:pt>
                <c:pt idx="1949">
                  <c:v>282</c:v>
                </c:pt>
                <c:pt idx="1950">
                  <c:v>284</c:v>
                </c:pt>
                <c:pt idx="1951">
                  <c:v>277</c:v>
                </c:pt>
                <c:pt idx="1952">
                  <c:v>269</c:v>
                </c:pt>
                <c:pt idx="1953">
                  <c:v>273</c:v>
                </c:pt>
                <c:pt idx="1954">
                  <c:v>259</c:v>
                </c:pt>
                <c:pt idx="1955">
                  <c:v>247</c:v>
                </c:pt>
                <c:pt idx="1956">
                  <c:v>257</c:v>
                </c:pt>
                <c:pt idx="1957">
                  <c:v>259</c:v>
                </c:pt>
                <c:pt idx="1958">
                  <c:v>260</c:v>
                </c:pt>
                <c:pt idx="1959">
                  <c:v>271</c:v>
                </c:pt>
                <c:pt idx="1960">
                  <c:v>275</c:v>
                </c:pt>
                <c:pt idx="1961">
                  <c:v>269</c:v>
                </c:pt>
                <c:pt idx="1962">
                  <c:v>274</c:v>
                </c:pt>
                <c:pt idx="1963">
                  <c:v>283</c:v>
                </c:pt>
                <c:pt idx="1964">
                  <c:v>286</c:v>
                </c:pt>
                <c:pt idx="1965">
                  <c:v>284</c:v>
                </c:pt>
                <c:pt idx="1966">
                  <c:v>271</c:v>
                </c:pt>
                <c:pt idx="1967">
                  <c:v>272</c:v>
                </c:pt>
                <c:pt idx="1968">
                  <c:v>261</c:v>
                </c:pt>
                <c:pt idx="1969">
                  <c:v>258</c:v>
                </c:pt>
                <c:pt idx="1970">
                  <c:v>263</c:v>
                </c:pt>
                <c:pt idx="1971">
                  <c:v>258</c:v>
                </c:pt>
                <c:pt idx="1972">
                  <c:v>260</c:v>
                </c:pt>
                <c:pt idx="1973">
                  <c:v>249</c:v>
                </c:pt>
                <c:pt idx="1974">
                  <c:v>251</c:v>
                </c:pt>
                <c:pt idx="1975">
                  <c:v>251</c:v>
                </c:pt>
                <c:pt idx="1976">
                  <c:v>256</c:v>
                </c:pt>
                <c:pt idx="1977">
                  <c:v>257</c:v>
                </c:pt>
                <c:pt idx="1978">
                  <c:v>272</c:v>
                </c:pt>
                <c:pt idx="1979">
                  <c:v>262</c:v>
                </c:pt>
                <c:pt idx="1980">
                  <c:v>276</c:v>
                </c:pt>
                <c:pt idx="1981">
                  <c:v>260</c:v>
                </c:pt>
                <c:pt idx="1982">
                  <c:v>263</c:v>
                </c:pt>
                <c:pt idx="1983">
                  <c:v>255</c:v>
                </c:pt>
                <c:pt idx="1984">
                  <c:v>254</c:v>
                </c:pt>
                <c:pt idx="1985">
                  <c:v>254</c:v>
                </c:pt>
                <c:pt idx="1986">
                  <c:v>259</c:v>
                </c:pt>
                <c:pt idx="1987">
                  <c:v>263</c:v>
                </c:pt>
                <c:pt idx="1988">
                  <c:v>262</c:v>
                </c:pt>
                <c:pt idx="1989">
                  <c:v>279</c:v>
                </c:pt>
                <c:pt idx="1990">
                  <c:v>277</c:v>
                </c:pt>
                <c:pt idx="1991">
                  <c:v>272</c:v>
                </c:pt>
                <c:pt idx="1992">
                  <c:v>256</c:v>
                </c:pt>
                <c:pt idx="1993">
                  <c:v>257</c:v>
                </c:pt>
                <c:pt idx="1994">
                  <c:v>268</c:v>
                </c:pt>
                <c:pt idx="1995">
                  <c:v>256</c:v>
                </c:pt>
                <c:pt idx="1996">
                  <c:v>259</c:v>
                </c:pt>
                <c:pt idx="1997">
                  <c:v>265</c:v>
                </c:pt>
                <c:pt idx="1998">
                  <c:v>255</c:v>
                </c:pt>
                <c:pt idx="1999">
                  <c:v>275</c:v>
                </c:pt>
                <c:pt idx="2000">
                  <c:v>269</c:v>
                </c:pt>
                <c:pt idx="2001">
                  <c:v>264</c:v>
                </c:pt>
                <c:pt idx="2002">
                  <c:v>288</c:v>
                </c:pt>
                <c:pt idx="2003">
                  <c:v>284</c:v>
                </c:pt>
                <c:pt idx="2004">
                  <c:v>266</c:v>
                </c:pt>
                <c:pt idx="2005">
                  <c:v>256</c:v>
                </c:pt>
                <c:pt idx="2006">
                  <c:v>259</c:v>
                </c:pt>
                <c:pt idx="2007">
                  <c:v>261</c:v>
                </c:pt>
                <c:pt idx="2008">
                  <c:v>259</c:v>
                </c:pt>
                <c:pt idx="2009">
                  <c:v>258</c:v>
                </c:pt>
                <c:pt idx="2010">
                  <c:v>259</c:v>
                </c:pt>
                <c:pt idx="2011">
                  <c:v>269</c:v>
                </c:pt>
                <c:pt idx="2012">
                  <c:v>294</c:v>
                </c:pt>
                <c:pt idx="2013">
                  <c:v>274</c:v>
                </c:pt>
                <c:pt idx="2014">
                  <c:v>262</c:v>
                </c:pt>
                <c:pt idx="2015">
                  <c:v>264</c:v>
                </c:pt>
                <c:pt idx="2016">
                  <c:v>280</c:v>
                </c:pt>
                <c:pt idx="2017">
                  <c:v>261</c:v>
                </c:pt>
                <c:pt idx="2018">
                  <c:v>275</c:v>
                </c:pt>
                <c:pt idx="2019">
                  <c:v>267</c:v>
                </c:pt>
                <c:pt idx="2020">
                  <c:v>258</c:v>
                </c:pt>
                <c:pt idx="2021">
                  <c:v>270</c:v>
                </c:pt>
                <c:pt idx="2022">
                  <c:v>292</c:v>
                </c:pt>
                <c:pt idx="2023">
                  <c:v>267</c:v>
                </c:pt>
                <c:pt idx="2024">
                  <c:v>260</c:v>
                </c:pt>
                <c:pt idx="2025">
                  <c:v>258</c:v>
                </c:pt>
                <c:pt idx="2026">
                  <c:v>257</c:v>
                </c:pt>
                <c:pt idx="2027">
                  <c:v>265</c:v>
                </c:pt>
                <c:pt idx="2028">
                  <c:v>246</c:v>
                </c:pt>
                <c:pt idx="2029">
                  <c:v>254</c:v>
                </c:pt>
                <c:pt idx="2030">
                  <c:v>258</c:v>
                </c:pt>
                <c:pt idx="2031">
                  <c:v>288</c:v>
                </c:pt>
                <c:pt idx="2032">
                  <c:v>286</c:v>
                </c:pt>
                <c:pt idx="2033">
                  <c:v>267</c:v>
                </c:pt>
                <c:pt idx="2034">
                  <c:v>282</c:v>
                </c:pt>
                <c:pt idx="2035">
                  <c:v>303</c:v>
                </c:pt>
                <c:pt idx="2036">
                  <c:v>273</c:v>
                </c:pt>
                <c:pt idx="2037">
                  <c:v>259</c:v>
                </c:pt>
                <c:pt idx="2038">
                  <c:v>276</c:v>
                </c:pt>
                <c:pt idx="2039">
                  <c:v>276</c:v>
                </c:pt>
                <c:pt idx="2040">
                  <c:v>292</c:v>
                </c:pt>
                <c:pt idx="2041">
                  <c:v>291</c:v>
                </c:pt>
                <c:pt idx="2042">
                  <c:v>318</c:v>
                </c:pt>
                <c:pt idx="2043">
                  <c:v>311</c:v>
                </c:pt>
                <c:pt idx="2044">
                  <c:v>306</c:v>
                </c:pt>
                <c:pt idx="2045">
                  <c:v>274</c:v>
                </c:pt>
                <c:pt idx="2046">
                  <c:v>258</c:v>
                </c:pt>
                <c:pt idx="2047">
                  <c:v>277</c:v>
                </c:pt>
                <c:pt idx="2048">
                  <c:v>280</c:v>
                </c:pt>
                <c:pt idx="2049">
                  <c:v>254</c:v>
                </c:pt>
                <c:pt idx="2050">
                  <c:v>251</c:v>
                </c:pt>
                <c:pt idx="2051">
                  <c:v>277</c:v>
                </c:pt>
                <c:pt idx="2052">
                  <c:v>247</c:v>
                </c:pt>
                <c:pt idx="2053">
                  <c:v>304</c:v>
                </c:pt>
                <c:pt idx="2054">
                  <c:v>290</c:v>
                </c:pt>
                <c:pt idx="2055">
                  <c:v>264</c:v>
                </c:pt>
                <c:pt idx="2056">
                  <c:v>257</c:v>
                </c:pt>
                <c:pt idx="2057">
                  <c:v>273</c:v>
                </c:pt>
                <c:pt idx="2058">
                  <c:v>258</c:v>
                </c:pt>
                <c:pt idx="2059">
                  <c:v>273</c:v>
                </c:pt>
                <c:pt idx="2060">
                  <c:v>298</c:v>
                </c:pt>
                <c:pt idx="2061">
                  <c:v>303</c:v>
                </c:pt>
                <c:pt idx="2062">
                  <c:v>356</c:v>
                </c:pt>
                <c:pt idx="2063">
                  <c:v>293</c:v>
                </c:pt>
                <c:pt idx="2064">
                  <c:v>302</c:v>
                </c:pt>
                <c:pt idx="2065">
                  <c:v>327</c:v>
                </c:pt>
                <c:pt idx="2066">
                  <c:v>296</c:v>
                </c:pt>
                <c:pt idx="2067">
                  <c:v>349</c:v>
                </c:pt>
                <c:pt idx="2068">
                  <c:v>280</c:v>
                </c:pt>
                <c:pt idx="2069">
                  <c:v>280</c:v>
                </c:pt>
                <c:pt idx="2070">
                  <c:v>262</c:v>
                </c:pt>
                <c:pt idx="2071">
                  <c:v>246</c:v>
                </c:pt>
                <c:pt idx="2072">
                  <c:v>292</c:v>
                </c:pt>
                <c:pt idx="2073">
                  <c:v>340</c:v>
                </c:pt>
                <c:pt idx="2074">
                  <c:v>292</c:v>
                </c:pt>
                <c:pt idx="2075">
                  <c:v>226</c:v>
                </c:pt>
                <c:pt idx="2076">
                  <c:v>313</c:v>
                </c:pt>
                <c:pt idx="2077">
                  <c:v>250</c:v>
                </c:pt>
                <c:pt idx="2078">
                  <c:v>346</c:v>
                </c:pt>
                <c:pt idx="2079">
                  <c:v>357</c:v>
                </c:pt>
                <c:pt idx="2080">
                  <c:v>353</c:v>
                </c:pt>
                <c:pt idx="2081">
                  <c:v>309</c:v>
                </c:pt>
                <c:pt idx="2082">
                  <c:v>335</c:v>
                </c:pt>
                <c:pt idx="2083">
                  <c:v>315</c:v>
                </c:pt>
                <c:pt idx="2084">
                  <c:v>337</c:v>
                </c:pt>
                <c:pt idx="2085">
                  <c:v>330</c:v>
                </c:pt>
                <c:pt idx="2086">
                  <c:v>264</c:v>
                </c:pt>
                <c:pt idx="2087">
                  <c:v>261</c:v>
                </c:pt>
                <c:pt idx="2088">
                  <c:v>274</c:v>
                </c:pt>
                <c:pt idx="2089">
                  <c:v>333</c:v>
                </c:pt>
                <c:pt idx="2090">
                  <c:v>349</c:v>
                </c:pt>
                <c:pt idx="2091">
                  <c:v>297</c:v>
                </c:pt>
                <c:pt idx="2092">
                  <c:v>354</c:v>
                </c:pt>
                <c:pt idx="2093">
                  <c:v>292</c:v>
                </c:pt>
                <c:pt idx="2094">
                  <c:v>346</c:v>
                </c:pt>
                <c:pt idx="2095">
                  <c:v>355</c:v>
                </c:pt>
                <c:pt idx="2096">
                  <c:v>327</c:v>
                </c:pt>
                <c:pt idx="2097">
                  <c:v>279</c:v>
                </c:pt>
                <c:pt idx="2098">
                  <c:v>278</c:v>
                </c:pt>
                <c:pt idx="2099">
                  <c:v>331</c:v>
                </c:pt>
                <c:pt idx="2100">
                  <c:v>290</c:v>
                </c:pt>
                <c:pt idx="2101">
                  <c:v>298</c:v>
                </c:pt>
                <c:pt idx="2102">
                  <c:v>345</c:v>
                </c:pt>
                <c:pt idx="2103">
                  <c:v>318</c:v>
                </c:pt>
                <c:pt idx="2104">
                  <c:v>333</c:v>
                </c:pt>
                <c:pt idx="2105">
                  <c:v>327</c:v>
                </c:pt>
                <c:pt idx="2106">
                  <c:v>303</c:v>
                </c:pt>
                <c:pt idx="2107">
                  <c:v>346</c:v>
                </c:pt>
                <c:pt idx="2108">
                  <c:v>306</c:v>
                </c:pt>
                <c:pt idx="2109">
                  <c:v>329</c:v>
                </c:pt>
                <c:pt idx="2110">
                  <c:v>298</c:v>
                </c:pt>
                <c:pt idx="2111">
                  <c:v>252</c:v>
                </c:pt>
                <c:pt idx="2112">
                  <c:v>279</c:v>
                </c:pt>
                <c:pt idx="2113">
                  <c:v>294</c:v>
                </c:pt>
                <c:pt idx="2114">
                  <c:v>290</c:v>
                </c:pt>
                <c:pt idx="2115">
                  <c:v>254</c:v>
                </c:pt>
                <c:pt idx="2116">
                  <c:v>260</c:v>
                </c:pt>
                <c:pt idx="2117">
                  <c:v>286</c:v>
                </c:pt>
                <c:pt idx="2118">
                  <c:v>302</c:v>
                </c:pt>
                <c:pt idx="2119">
                  <c:v>276</c:v>
                </c:pt>
                <c:pt idx="2120">
                  <c:v>269</c:v>
                </c:pt>
                <c:pt idx="2121">
                  <c:v>312</c:v>
                </c:pt>
                <c:pt idx="2122">
                  <c:v>310</c:v>
                </c:pt>
                <c:pt idx="2123">
                  <c:v>348</c:v>
                </c:pt>
                <c:pt idx="2124">
                  <c:v>314</c:v>
                </c:pt>
                <c:pt idx="2125">
                  <c:v>238</c:v>
                </c:pt>
                <c:pt idx="2126">
                  <c:v>307</c:v>
                </c:pt>
                <c:pt idx="2127">
                  <c:v>267</c:v>
                </c:pt>
                <c:pt idx="2128">
                  <c:v>310</c:v>
                </c:pt>
                <c:pt idx="2129">
                  <c:v>288</c:v>
                </c:pt>
                <c:pt idx="2130">
                  <c:v>286</c:v>
                </c:pt>
                <c:pt idx="2131">
                  <c:v>289</c:v>
                </c:pt>
                <c:pt idx="2132">
                  <c:v>256</c:v>
                </c:pt>
                <c:pt idx="2133">
                  <c:v>262</c:v>
                </c:pt>
                <c:pt idx="2134">
                  <c:v>334</c:v>
                </c:pt>
                <c:pt idx="2135">
                  <c:v>298</c:v>
                </c:pt>
                <c:pt idx="2136">
                  <c:v>285</c:v>
                </c:pt>
                <c:pt idx="2137">
                  <c:v>273</c:v>
                </c:pt>
                <c:pt idx="2138">
                  <c:v>281</c:v>
                </c:pt>
                <c:pt idx="2139">
                  <c:v>296</c:v>
                </c:pt>
                <c:pt idx="2140">
                  <c:v>333</c:v>
                </c:pt>
                <c:pt idx="2141">
                  <c:v>328</c:v>
                </c:pt>
                <c:pt idx="2142">
                  <c:v>284</c:v>
                </c:pt>
                <c:pt idx="2143">
                  <c:v>314</c:v>
                </c:pt>
                <c:pt idx="2144">
                  <c:v>345</c:v>
                </c:pt>
                <c:pt idx="2145">
                  <c:v>319</c:v>
                </c:pt>
                <c:pt idx="2146">
                  <c:v>354</c:v>
                </c:pt>
                <c:pt idx="2147">
                  <c:v>323</c:v>
                </c:pt>
                <c:pt idx="2148">
                  <c:v>335</c:v>
                </c:pt>
                <c:pt idx="2149">
                  <c:v>317</c:v>
                </c:pt>
                <c:pt idx="2150">
                  <c:v>297</c:v>
                </c:pt>
                <c:pt idx="2151">
                  <c:v>324</c:v>
                </c:pt>
                <c:pt idx="2152">
                  <c:v>327</c:v>
                </c:pt>
                <c:pt idx="2153">
                  <c:v>321</c:v>
                </c:pt>
                <c:pt idx="2154">
                  <c:v>291</c:v>
                </c:pt>
                <c:pt idx="2155">
                  <c:v>278</c:v>
                </c:pt>
                <c:pt idx="2156">
                  <c:v>307</c:v>
                </c:pt>
                <c:pt idx="2157">
                  <c:v>289</c:v>
                </c:pt>
                <c:pt idx="2158">
                  <c:v>270</c:v>
                </c:pt>
                <c:pt idx="2159">
                  <c:v>303</c:v>
                </c:pt>
                <c:pt idx="2160">
                  <c:v>336</c:v>
                </c:pt>
                <c:pt idx="2161">
                  <c:v>274</c:v>
                </c:pt>
                <c:pt idx="2162">
                  <c:v>293</c:v>
                </c:pt>
                <c:pt idx="2163">
                  <c:v>275</c:v>
                </c:pt>
                <c:pt idx="2164">
                  <c:v>274</c:v>
                </c:pt>
                <c:pt idx="2165">
                  <c:v>329</c:v>
                </c:pt>
                <c:pt idx="2166">
                  <c:v>355</c:v>
                </c:pt>
                <c:pt idx="2167">
                  <c:v>291</c:v>
                </c:pt>
                <c:pt idx="2168">
                  <c:v>310</c:v>
                </c:pt>
                <c:pt idx="2169">
                  <c:v>324</c:v>
                </c:pt>
                <c:pt idx="2170">
                  <c:v>291</c:v>
                </c:pt>
                <c:pt idx="2171">
                  <c:v>328</c:v>
                </c:pt>
                <c:pt idx="2172">
                  <c:v>292</c:v>
                </c:pt>
                <c:pt idx="2173">
                  <c:v>301</c:v>
                </c:pt>
                <c:pt idx="2174">
                  <c:v>258</c:v>
                </c:pt>
                <c:pt idx="2175">
                  <c:v>291</c:v>
                </c:pt>
                <c:pt idx="2176">
                  <c:v>334</c:v>
                </c:pt>
                <c:pt idx="2177">
                  <c:v>314</c:v>
                </c:pt>
                <c:pt idx="2178">
                  <c:v>275</c:v>
                </c:pt>
                <c:pt idx="2179">
                  <c:v>303</c:v>
                </c:pt>
                <c:pt idx="2180">
                  <c:v>297</c:v>
                </c:pt>
                <c:pt idx="2181">
                  <c:v>289</c:v>
                </c:pt>
                <c:pt idx="2182">
                  <c:v>288</c:v>
                </c:pt>
                <c:pt idx="2183">
                  <c:v>308</c:v>
                </c:pt>
                <c:pt idx="2184">
                  <c:v>313</c:v>
                </c:pt>
                <c:pt idx="2185">
                  <c:v>308</c:v>
                </c:pt>
                <c:pt idx="2186">
                  <c:v>286</c:v>
                </c:pt>
                <c:pt idx="2187">
                  <c:v>296</c:v>
                </c:pt>
                <c:pt idx="2188">
                  <c:v>294</c:v>
                </c:pt>
                <c:pt idx="2189">
                  <c:v>282</c:v>
                </c:pt>
                <c:pt idx="2190">
                  <c:v>286</c:v>
                </c:pt>
                <c:pt idx="2191">
                  <c:v>287</c:v>
                </c:pt>
                <c:pt idx="2192">
                  <c:v>311</c:v>
                </c:pt>
                <c:pt idx="2193">
                  <c:v>266</c:v>
                </c:pt>
                <c:pt idx="2194">
                  <c:v>344</c:v>
                </c:pt>
                <c:pt idx="2195">
                  <c:v>293</c:v>
                </c:pt>
                <c:pt idx="2196">
                  <c:v>263</c:v>
                </c:pt>
                <c:pt idx="2197">
                  <c:v>277</c:v>
                </c:pt>
                <c:pt idx="2198">
                  <c:v>251</c:v>
                </c:pt>
                <c:pt idx="2199">
                  <c:v>294</c:v>
                </c:pt>
                <c:pt idx="2200">
                  <c:v>305</c:v>
                </c:pt>
                <c:pt idx="2201">
                  <c:v>315</c:v>
                </c:pt>
                <c:pt idx="2202">
                  <c:v>328</c:v>
                </c:pt>
                <c:pt idx="2203">
                  <c:v>276</c:v>
                </c:pt>
                <c:pt idx="2204">
                  <c:v>319</c:v>
                </c:pt>
                <c:pt idx="2205">
                  <c:v>348</c:v>
                </c:pt>
                <c:pt idx="2206">
                  <c:v>273</c:v>
                </c:pt>
                <c:pt idx="2207">
                  <c:v>310</c:v>
                </c:pt>
                <c:pt idx="2208">
                  <c:v>278</c:v>
                </c:pt>
                <c:pt idx="2209">
                  <c:v>315</c:v>
                </c:pt>
                <c:pt idx="2210">
                  <c:v>307</c:v>
                </c:pt>
                <c:pt idx="2211">
                  <c:v>291</c:v>
                </c:pt>
                <c:pt idx="2212">
                  <c:v>296</c:v>
                </c:pt>
                <c:pt idx="2213">
                  <c:v>332</c:v>
                </c:pt>
                <c:pt idx="2214">
                  <c:v>313</c:v>
                </c:pt>
                <c:pt idx="2215">
                  <c:v>298</c:v>
                </c:pt>
                <c:pt idx="2216">
                  <c:v>281</c:v>
                </c:pt>
                <c:pt idx="2217">
                  <c:v>255</c:v>
                </c:pt>
                <c:pt idx="2218">
                  <c:v>245</c:v>
                </c:pt>
                <c:pt idx="2219">
                  <c:v>266</c:v>
                </c:pt>
                <c:pt idx="2220">
                  <c:v>280</c:v>
                </c:pt>
                <c:pt idx="2221">
                  <c:v>267</c:v>
                </c:pt>
                <c:pt idx="2222">
                  <c:v>264</c:v>
                </c:pt>
                <c:pt idx="2223">
                  <c:v>275</c:v>
                </c:pt>
                <c:pt idx="2224">
                  <c:v>264</c:v>
                </c:pt>
                <c:pt idx="2225">
                  <c:v>286</c:v>
                </c:pt>
                <c:pt idx="2226">
                  <c:v>294</c:v>
                </c:pt>
                <c:pt idx="2227">
                  <c:v>268</c:v>
                </c:pt>
                <c:pt idx="2228">
                  <c:v>267</c:v>
                </c:pt>
                <c:pt idx="2229">
                  <c:v>263</c:v>
                </c:pt>
                <c:pt idx="2230">
                  <c:v>268</c:v>
                </c:pt>
                <c:pt idx="2231">
                  <c:v>266</c:v>
                </c:pt>
                <c:pt idx="2232">
                  <c:v>257</c:v>
                </c:pt>
                <c:pt idx="2233">
                  <c:v>257</c:v>
                </c:pt>
                <c:pt idx="2234">
                  <c:v>255</c:v>
                </c:pt>
                <c:pt idx="2235">
                  <c:v>255</c:v>
                </c:pt>
                <c:pt idx="2236">
                  <c:v>254</c:v>
                </c:pt>
                <c:pt idx="2237">
                  <c:v>250</c:v>
                </c:pt>
                <c:pt idx="2238">
                  <c:v>252</c:v>
                </c:pt>
                <c:pt idx="2239">
                  <c:v>265</c:v>
                </c:pt>
                <c:pt idx="2240">
                  <c:v>261</c:v>
                </c:pt>
                <c:pt idx="2241">
                  <c:v>252</c:v>
                </c:pt>
                <c:pt idx="2242">
                  <c:v>274</c:v>
                </c:pt>
                <c:pt idx="2243">
                  <c:v>276</c:v>
                </c:pt>
                <c:pt idx="2244">
                  <c:v>292</c:v>
                </c:pt>
                <c:pt idx="2245">
                  <c:v>266</c:v>
                </c:pt>
                <c:pt idx="2246">
                  <c:v>267</c:v>
                </c:pt>
                <c:pt idx="2247">
                  <c:v>278</c:v>
                </c:pt>
                <c:pt idx="2248">
                  <c:v>270</c:v>
                </c:pt>
                <c:pt idx="2249">
                  <c:v>271</c:v>
                </c:pt>
                <c:pt idx="2250">
                  <c:v>275</c:v>
                </c:pt>
                <c:pt idx="2251">
                  <c:v>268</c:v>
                </c:pt>
                <c:pt idx="2252">
                  <c:v>272</c:v>
                </c:pt>
                <c:pt idx="2253">
                  <c:v>267</c:v>
                </c:pt>
                <c:pt idx="2254">
                  <c:v>258</c:v>
                </c:pt>
                <c:pt idx="2255">
                  <c:v>275</c:v>
                </c:pt>
                <c:pt idx="2256">
                  <c:v>273</c:v>
                </c:pt>
                <c:pt idx="2257">
                  <c:v>281</c:v>
                </c:pt>
                <c:pt idx="2258">
                  <c:v>291</c:v>
                </c:pt>
                <c:pt idx="2259">
                  <c:v>263</c:v>
                </c:pt>
                <c:pt idx="2260">
                  <c:v>262</c:v>
                </c:pt>
                <c:pt idx="2261">
                  <c:v>272</c:v>
                </c:pt>
                <c:pt idx="2262">
                  <c:v>274</c:v>
                </c:pt>
                <c:pt idx="2263">
                  <c:v>264</c:v>
                </c:pt>
                <c:pt idx="2264">
                  <c:v>260</c:v>
                </c:pt>
                <c:pt idx="2265">
                  <c:v>258</c:v>
                </c:pt>
                <c:pt idx="2266">
                  <c:v>259</c:v>
                </c:pt>
                <c:pt idx="2267">
                  <c:v>261</c:v>
                </c:pt>
                <c:pt idx="2268">
                  <c:v>267</c:v>
                </c:pt>
                <c:pt idx="2269">
                  <c:v>262</c:v>
                </c:pt>
                <c:pt idx="2270">
                  <c:v>247</c:v>
                </c:pt>
                <c:pt idx="2271">
                  <c:v>247</c:v>
                </c:pt>
                <c:pt idx="2272">
                  <c:v>264</c:v>
                </c:pt>
                <c:pt idx="2273">
                  <c:v>293</c:v>
                </c:pt>
                <c:pt idx="2274">
                  <c:v>292</c:v>
                </c:pt>
                <c:pt idx="2275">
                  <c:v>278</c:v>
                </c:pt>
                <c:pt idx="2276">
                  <c:v>304</c:v>
                </c:pt>
                <c:pt idx="2277">
                  <c:v>265</c:v>
                </c:pt>
                <c:pt idx="2278">
                  <c:v>261</c:v>
                </c:pt>
                <c:pt idx="2279">
                  <c:v>264</c:v>
                </c:pt>
                <c:pt idx="2280">
                  <c:v>231</c:v>
                </c:pt>
                <c:pt idx="2281">
                  <c:v>245</c:v>
                </c:pt>
                <c:pt idx="2282">
                  <c:v>249</c:v>
                </c:pt>
                <c:pt idx="2283">
                  <c:v>252</c:v>
                </c:pt>
                <c:pt idx="2284">
                  <c:v>246</c:v>
                </c:pt>
                <c:pt idx="2285">
                  <c:v>260</c:v>
                </c:pt>
                <c:pt idx="2286">
                  <c:v>251</c:v>
                </c:pt>
                <c:pt idx="2287">
                  <c:v>259</c:v>
                </c:pt>
                <c:pt idx="2288">
                  <c:v>272</c:v>
                </c:pt>
                <c:pt idx="2289">
                  <c:v>247</c:v>
                </c:pt>
                <c:pt idx="2290">
                  <c:v>249</c:v>
                </c:pt>
                <c:pt idx="2291">
                  <c:v>265</c:v>
                </c:pt>
                <c:pt idx="2292">
                  <c:v>258</c:v>
                </c:pt>
                <c:pt idx="2293">
                  <c:v>277</c:v>
                </c:pt>
                <c:pt idx="2294">
                  <c:v>265</c:v>
                </c:pt>
                <c:pt idx="2295">
                  <c:v>249</c:v>
                </c:pt>
                <c:pt idx="2296">
                  <c:v>258</c:v>
                </c:pt>
                <c:pt idx="2297">
                  <c:v>258</c:v>
                </c:pt>
                <c:pt idx="2298">
                  <c:v>244</c:v>
                </c:pt>
                <c:pt idx="2299">
                  <c:v>252</c:v>
                </c:pt>
                <c:pt idx="2300">
                  <c:v>237</c:v>
                </c:pt>
                <c:pt idx="2301">
                  <c:v>230</c:v>
                </c:pt>
                <c:pt idx="2302">
                  <c:v>243</c:v>
                </c:pt>
                <c:pt idx="2303">
                  <c:v>249</c:v>
                </c:pt>
                <c:pt idx="2304">
                  <c:v>274</c:v>
                </c:pt>
                <c:pt idx="2305">
                  <c:v>254</c:v>
                </c:pt>
                <c:pt idx="2306">
                  <c:v>258</c:v>
                </c:pt>
                <c:pt idx="2307">
                  <c:v>283</c:v>
                </c:pt>
                <c:pt idx="2308">
                  <c:v>253</c:v>
                </c:pt>
                <c:pt idx="2309">
                  <c:v>263</c:v>
                </c:pt>
                <c:pt idx="2310">
                  <c:v>272</c:v>
                </c:pt>
                <c:pt idx="2311">
                  <c:v>256</c:v>
                </c:pt>
                <c:pt idx="2312">
                  <c:v>259</c:v>
                </c:pt>
                <c:pt idx="2313">
                  <c:v>263</c:v>
                </c:pt>
                <c:pt idx="2314">
                  <c:v>262</c:v>
                </c:pt>
                <c:pt idx="2315">
                  <c:v>258</c:v>
                </c:pt>
                <c:pt idx="2316">
                  <c:v>258</c:v>
                </c:pt>
                <c:pt idx="2317">
                  <c:v>256</c:v>
                </c:pt>
                <c:pt idx="2318">
                  <c:v>258</c:v>
                </c:pt>
                <c:pt idx="2319">
                  <c:v>250</c:v>
                </c:pt>
                <c:pt idx="2320">
                  <c:v>252</c:v>
                </c:pt>
                <c:pt idx="2321">
                  <c:v>243</c:v>
                </c:pt>
                <c:pt idx="2322">
                  <c:v>250</c:v>
                </c:pt>
                <c:pt idx="2323">
                  <c:v>237</c:v>
                </c:pt>
                <c:pt idx="2324">
                  <c:v>255</c:v>
                </c:pt>
                <c:pt idx="2325">
                  <c:v>242</c:v>
                </c:pt>
                <c:pt idx="2326">
                  <c:v>248</c:v>
                </c:pt>
                <c:pt idx="2327">
                  <c:v>250</c:v>
                </c:pt>
                <c:pt idx="2328">
                  <c:v>244</c:v>
                </c:pt>
                <c:pt idx="2329">
                  <c:v>243</c:v>
                </c:pt>
                <c:pt idx="2330">
                  <c:v>244</c:v>
                </c:pt>
                <c:pt idx="2331">
                  <c:v>240</c:v>
                </c:pt>
                <c:pt idx="2332">
                  <c:v>255</c:v>
                </c:pt>
                <c:pt idx="2333">
                  <c:v>260</c:v>
                </c:pt>
                <c:pt idx="2334">
                  <c:v>340</c:v>
                </c:pt>
                <c:pt idx="2335">
                  <c:v>307</c:v>
                </c:pt>
                <c:pt idx="2336">
                  <c:v>249</c:v>
                </c:pt>
                <c:pt idx="2337">
                  <c:v>293</c:v>
                </c:pt>
                <c:pt idx="2338">
                  <c:v>338</c:v>
                </c:pt>
                <c:pt idx="2339">
                  <c:v>316</c:v>
                </c:pt>
                <c:pt idx="2340">
                  <c:v>338</c:v>
                </c:pt>
                <c:pt idx="2341">
                  <c:v>267</c:v>
                </c:pt>
                <c:pt idx="2342">
                  <c:v>278</c:v>
                </c:pt>
                <c:pt idx="2343">
                  <c:v>300</c:v>
                </c:pt>
                <c:pt idx="2344">
                  <c:v>256</c:v>
                </c:pt>
                <c:pt idx="2345">
                  <c:v>295</c:v>
                </c:pt>
                <c:pt idx="2346">
                  <c:v>302</c:v>
                </c:pt>
                <c:pt idx="2347">
                  <c:v>309</c:v>
                </c:pt>
                <c:pt idx="2348">
                  <c:v>280</c:v>
                </c:pt>
                <c:pt idx="2349">
                  <c:v>312</c:v>
                </c:pt>
                <c:pt idx="2350">
                  <c:v>265</c:v>
                </c:pt>
                <c:pt idx="2351">
                  <c:v>280</c:v>
                </c:pt>
                <c:pt idx="2352">
                  <c:v>357</c:v>
                </c:pt>
                <c:pt idx="2353">
                  <c:v>329</c:v>
                </c:pt>
                <c:pt idx="2354">
                  <c:v>328</c:v>
                </c:pt>
                <c:pt idx="2355">
                  <c:v>314</c:v>
                </c:pt>
                <c:pt idx="2356">
                  <c:v>346</c:v>
                </c:pt>
                <c:pt idx="2357">
                  <c:v>318</c:v>
                </c:pt>
                <c:pt idx="2358">
                  <c:v>348</c:v>
                </c:pt>
                <c:pt idx="2359">
                  <c:v>341</c:v>
                </c:pt>
                <c:pt idx="2360">
                  <c:v>334</c:v>
                </c:pt>
                <c:pt idx="2361">
                  <c:v>259</c:v>
                </c:pt>
                <c:pt idx="2362">
                  <c:v>302</c:v>
                </c:pt>
                <c:pt idx="2363">
                  <c:v>354</c:v>
                </c:pt>
                <c:pt idx="2364">
                  <c:v>228</c:v>
                </c:pt>
                <c:pt idx="2365">
                  <c:v>346</c:v>
                </c:pt>
                <c:pt idx="2366">
                  <c:v>325</c:v>
                </c:pt>
                <c:pt idx="2367">
                  <c:v>315</c:v>
                </c:pt>
                <c:pt idx="2368">
                  <c:v>332</c:v>
                </c:pt>
                <c:pt idx="2369">
                  <c:v>346</c:v>
                </c:pt>
                <c:pt idx="2370">
                  <c:v>334</c:v>
                </c:pt>
                <c:pt idx="2371">
                  <c:v>335</c:v>
                </c:pt>
                <c:pt idx="2372">
                  <c:v>328</c:v>
                </c:pt>
                <c:pt idx="2373">
                  <c:v>258</c:v>
                </c:pt>
                <c:pt idx="2374">
                  <c:v>267</c:v>
                </c:pt>
                <c:pt idx="2375">
                  <c:v>301</c:v>
                </c:pt>
                <c:pt idx="2376">
                  <c:v>345</c:v>
                </c:pt>
                <c:pt idx="2377">
                  <c:v>281</c:v>
                </c:pt>
                <c:pt idx="2378">
                  <c:v>311</c:v>
                </c:pt>
                <c:pt idx="2379">
                  <c:v>348</c:v>
                </c:pt>
                <c:pt idx="2380">
                  <c:v>271</c:v>
                </c:pt>
                <c:pt idx="2381">
                  <c:v>254</c:v>
                </c:pt>
                <c:pt idx="2382">
                  <c:v>263</c:v>
                </c:pt>
                <c:pt idx="2383">
                  <c:v>282</c:v>
                </c:pt>
                <c:pt idx="2384">
                  <c:v>315</c:v>
                </c:pt>
                <c:pt idx="2385">
                  <c:v>295</c:v>
                </c:pt>
                <c:pt idx="2386">
                  <c:v>274</c:v>
                </c:pt>
                <c:pt idx="2387">
                  <c:v>270</c:v>
                </c:pt>
                <c:pt idx="2388">
                  <c:v>268</c:v>
                </c:pt>
                <c:pt idx="2389">
                  <c:v>311</c:v>
                </c:pt>
                <c:pt idx="2390">
                  <c:v>269</c:v>
                </c:pt>
                <c:pt idx="2391">
                  <c:v>248</c:v>
                </c:pt>
                <c:pt idx="2392">
                  <c:v>343</c:v>
                </c:pt>
                <c:pt idx="2393">
                  <c:v>261</c:v>
                </c:pt>
                <c:pt idx="2394">
                  <c:v>261</c:v>
                </c:pt>
                <c:pt idx="2395">
                  <c:v>279</c:v>
                </c:pt>
                <c:pt idx="2396">
                  <c:v>315</c:v>
                </c:pt>
                <c:pt idx="2397">
                  <c:v>269</c:v>
                </c:pt>
                <c:pt idx="2398">
                  <c:v>285</c:v>
                </c:pt>
                <c:pt idx="2399">
                  <c:v>320</c:v>
                </c:pt>
                <c:pt idx="2400">
                  <c:v>270</c:v>
                </c:pt>
                <c:pt idx="2401">
                  <c:v>246</c:v>
                </c:pt>
                <c:pt idx="2402">
                  <c:v>274</c:v>
                </c:pt>
                <c:pt idx="2403">
                  <c:v>242</c:v>
                </c:pt>
                <c:pt idx="2404">
                  <c:v>286</c:v>
                </c:pt>
                <c:pt idx="2405">
                  <c:v>292</c:v>
                </c:pt>
                <c:pt idx="2406">
                  <c:v>322</c:v>
                </c:pt>
                <c:pt idx="2407">
                  <c:v>283</c:v>
                </c:pt>
                <c:pt idx="2408">
                  <c:v>341</c:v>
                </c:pt>
                <c:pt idx="2409">
                  <c:v>355</c:v>
                </c:pt>
                <c:pt idx="2410">
                  <c:v>328</c:v>
                </c:pt>
                <c:pt idx="2411">
                  <c:v>255</c:v>
                </c:pt>
                <c:pt idx="2412">
                  <c:v>288</c:v>
                </c:pt>
                <c:pt idx="2413">
                  <c:v>331</c:v>
                </c:pt>
                <c:pt idx="2414">
                  <c:v>305</c:v>
                </c:pt>
                <c:pt idx="2415">
                  <c:v>336</c:v>
                </c:pt>
                <c:pt idx="2416">
                  <c:v>324</c:v>
                </c:pt>
                <c:pt idx="2417">
                  <c:v>332</c:v>
                </c:pt>
                <c:pt idx="2418">
                  <c:v>233</c:v>
                </c:pt>
                <c:pt idx="2419">
                  <c:v>319</c:v>
                </c:pt>
                <c:pt idx="2420">
                  <c:v>279</c:v>
                </c:pt>
                <c:pt idx="2421">
                  <c:v>298</c:v>
                </c:pt>
                <c:pt idx="2422">
                  <c:v>319</c:v>
                </c:pt>
                <c:pt idx="2423">
                  <c:v>281</c:v>
                </c:pt>
                <c:pt idx="2424">
                  <c:v>283</c:v>
                </c:pt>
                <c:pt idx="2425">
                  <c:v>344</c:v>
                </c:pt>
                <c:pt idx="2426">
                  <c:v>270</c:v>
                </c:pt>
                <c:pt idx="2427">
                  <c:v>244</c:v>
                </c:pt>
                <c:pt idx="2428">
                  <c:v>266</c:v>
                </c:pt>
                <c:pt idx="2429">
                  <c:v>283</c:v>
                </c:pt>
                <c:pt idx="2430">
                  <c:v>293</c:v>
                </c:pt>
                <c:pt idx="2431">
                  <c:v>298</c:v>
                </c:pt>
                <c:pt idx="2432">
                  <c:v>291</c:v>
                </c:pt>
                <c:pt idx="2433">
                  <c:v>292</c:v>
                </c:pt>
                <c:pt idx="2434">
                  <c:v>262</c:v>
                </c:pt>
                <c:pt idx="2435">
                  <c:v>302</c:v>
                </c:pt>
                <c:pt idx="2436">
                  <c:v>356</c:v>
                </c:pt>
                <c:pt idx="2437">
                  <c:v>332</c:v>
                </c:pt>
                <c:pt idx="2438">
                  <c:v>278</c:v>
                </c:pt>
                <c:pt idx="2439">
                  <c:v>299</c:v>
                </c:pt>
                <c:pt idx="2440">
                  <c:v>308</c:v>
                </c:pt>
                <c:pt idx="2441">
                  <c:v>311</c:v>
                </c:pt>
                <c:pt idx="2442">
                  <c:v>287</c:v>
                </c:pt>
                <c:pt idx="2443">
                  <c:v>246</c:v>
                </c:pt>
                <c:pt idx="2444">
                  <c:v>300</c:v>
                </c:pt>
                <c:pt idx="2445">
                  <c:v>264</c:v>
                </c:pt>
                <c:pt idx="2446">
                  <c:v>300</c:v>
                </c:pt>
                <c:pt idx="2447">
                  <c:v>320</c:v>
                </c:pt>
                <c:pt idx="2448">
                  <c:v>272</c:v>
                </c:pt>
                <c:pt idx="2449">
                  <c:v>265</c:v>
                </c:pt>
                <c:pt idx="2450">
                  <c:v>352</c:v>
                </c:pt>
                <c:pt idx="2451">
                  <c:v>317</c:v>
                </c:pt>
                <c:pt idx="2452">
                  <c:v>253</c:v>
                </c:pt>
                <c:pt idx="2453">
                  <c:v>303</c:v>
                </c:pt>
                <c:pt idx="2454">
                  <c:v>285</c:v>
                </c:pt>
                <c:pt idx="2455">
                  <c:v>354</c:v>
                </c:pt>
                <c:pt idx="2456">
                  <c:v>353</c:v>
                </c:pt>
                <c:pt idx="2457">
                  <c:v>303</c:v>
                </c:pt>
                <c:pt idx="2458">
                  <c:v>258</c:v>
                </c:pt>
                <c:pt idx="2459">
                  <c:v>289</c:v>
                </c:pt>
                <c:pt idx="2460">
                  <c:v>349</c:v>
                </c:pt>
                <c:pt idx="2461">
                  <c:v>347</c:v>
                </c:pt>
                <c:pt idx="2462">
                  <c:v>312</c:v>
                </c:pt>
                <c:pt idx="2463">
                  <c:v>284</c:v>
                </c:pt>
                <c:pt idx="2464">
                  <c:v>338</c:v>
                </c:pt>
                <c:pt idx="2465">
                  <c:v>309</c:v>
                </c:pt>
                <c:pt idx="2466">
                  <c:v>312</c:v>
                </c:pt>
                <c:pt idx="2467">
                  <c:v>286</c:v>
                </c:pt>
                <c:pt idx="2468">
                  <c:v>293</c:v>
                </c:pt>
                <c:pt idx="2469">
                  <c:v>287</c:v>
                </c:pt>
                <c:pt idx="2470">
                  <c:v>279</c:v>
                </c:pt>
                <c:pt idx="2471">
                  <c:v>257</c:v>
                </c:pt>
                <c:pt idx="2472">
                  <c:v>308</c:v>
                </c:pt>
                <c:pt idx="2473">
                  <c:v>349</c:v>
                </c:pt>
                <c:pt idx="2474">
                  <c:v>309</c:v>
                </c:pt>
                <c:pt idx="2475">
                  <c:v>297</c:v>
                </c:pt>
                <c:pt idx="2476">
                  <c:v>264</c:v>
                </c:pt>
                <c:pt idx="2477">
                  <c:v>279</c:v>
                </c:pt>
                <c:pt idx="2478">
                  <c:v>275</c:v>
                </c:pt>
                <c:pt idx="2479">
                  <c:v>249</c:v>
                </c:pt>
                <c:pt idx="2480">
                  <c:v>249</c:v>
                </c:pt>
                <c:pt idx="2481">
                  <c:v>275</c:v>
                </c:pt>
                <c:pt idx="2482">
                  <c:v>258</c:v>
                </c:pt>
                <c:pt idx="2483">
                  <c:v>320</c:v>
                </c:pt>
                <c:pt idx="2484">
                  <c:v>269</c:v>
                </c:pt>
                <c:pt idx="2485">
                  <c:v>324</c:v>
                </c:pt>
                <c:pt idx="2486">
                  <c:v>265</c:v>
                </c:pt>
                <c:pt idx="2487">
                  <c:v>292</c:v>
                </c:pt>
                <c:pt idx="2488">
                  <c:v>269</c:v>
                </c:pt>
                <c:pt idx="2489">
                  <c:v>274</c:v>
                </c:pt>
                <c:pt idx="2490">
                  <c:v>357</c:v>
                </c:pt>
                <c:pt idx="2491">
                  <c:v>261</c:v>
                </c:pt>
                <c:pt idx="2492">
                  <c:v>273</c:v>
                </c:pt>
                <c:pt idx="2493">
                  <c:v>273</c:v>
                </c:pt>
                <c:pt idx="2494">
                  <c:v>260</c:v>
                </c:pt>
                <c:pt idx="2495">
                  <c:v>251</c:v>
                </c:pt>
                <c:pt idx="2496">
                  <c:v>285</c:v>
                </c:pt>
                <c:pt idx="2497">
                  <c:v>265</c:v>
                </c:pt>
                <c:pt idx="2498">
                  <c:v>272</c:v>
                </c:pt>
                <c:pt idx="2499">
                  <c:v>338</c:v>
                </c:pt>
                <c:pt idx="2500">
                  <c:v>295</c:v>
                </c:pt>
                <c:pt idx="2501">
                  <c:v>235</c:v>
                </c:pt>
                <c:pt idx="2502">
                  <c:v>244</c:v>
                </c:pt>
                <c:pt idx="2503">
                  <c:v>251</c:v>
                </c:pt>
                <c:pt idx="2504">
                  <c:v>305</c:v>
                </c:pt>
                <c:pt idx="2505">
                  <c:v>315</c:v>
                </c:pt>
                <c:pt idx="2506">
                  <c:v>337</c:v>
                </c:pt>
                <c:pt idx="2507">
                  <c:v>279</c:v>
                </c:pt>
                <c:pt idx="2508">
                  <c:v>321</c:v>
                </c:pt>
                <c:pt idx="2509">
                  <c:v>343</c:v>
                </c:pt>
                <c:pt idx="2510">
                  <c:v>295</c:v>
                </c:pt>
                <c:pt idx="2511">
                  <c:v>292</c:v>
                </c:pt>
                <c:pt idx="2512">
                  <c:v>321</c:v>
                </c:pt>
                <c:pt idx="2513">
                  <c:v>284</c:v>
                </c:pt>
                <c:pt idx="2514">
                  <c:v>302</c:v>
                </c:pt>
                <c:pt idx="2515">
                  <c:v>322</c:v>
                </c:pt>
                <c:pt idx="2516">
                  <c:v>318</c:v>
                </c:pt>
                <c:pt idx="2517">
                  <c:v>315</c:v>
                </c:pt>
                <c:pt idx="2518">
                  <c:v>265</c:v>
                </c:pt>
                <c:pt idx="2519">
                  <c:v>281</c:v>
                </c:pt>
                <c:pt idx="2520">
                  <c:v>237</c:v>
                </c:pt>
                <c:pt idx="2521">
                  <c:v>289</c:v>
                </c:pt>
                <c:pt idx="2522">
                  <c:v>260</c:v>
                </c:pt>
                <c:pt idx="2523">
                  <c:v>289</c:v>
                </c:pt>
                <c:pt idx="2524">
                  <c:v>320</c:v>
                </c:pt>
                <c:pt idx="2525">
                  <c:v>297</c:v>
                </c:pt>
                <c:pt idx="2526">
                  <c:v>281</c:v>
                </c:pt>
                <c:pt idx="2527">
                  <c:v>270</c:v>
                </c:pt>
                <c:pt idx="2528">
                  <c:v>269</c:v>
                </c:pt>
                <c:pt idx="2529">
                  <c:v>345</c:v>
                </c:pt>
                <c:pt idx="2530">
                  <c:v>324</c:v>
                </c:pt>
                <c:pt idx="2531">
                  <c:v>317</c:v>
                </c:pt>
                <c:pt idx="2532">
                  <c:v>333</c:v>
                </c:pt>
                <c:pt idx="2533">
                  <c:v>324</c:v>
                </c:pt>
                <c:pt idx="2534">
                  <c:v>265</c:v>
                </c:pt>
                <c:pt idx="2535">
                  <c:v>339</c:v>
                </c:pt>
                <c:pt idx="2536">
                  <c:v>309</c:v>
                </c:pt>
                <c:pt idx="2537">
                  <c:v>281</c:v>
                </c:pt>
                <c:pt idx="2538">
                  <c:v>311</c:v>
                </c:pt>
                <c:pt idx="2539">
                  <c:v>290</c:v>
                </c:pt>
                <c:pt idx="2540">
                  <c:v>264</c:v>
                </c:pt>
                <c:pt idx="2541">
                  <c:v>284</c:v>
                </c:pt>
                <c:pt idx="2542">
                  <c:v>260</c:v>
                </c:pt>
                <c:pt idx="2543">
                  <c:v>270</c:v>
                </c:pt>
                <c:pt idx="2544">
                  <c:v>281</c:v>
                </c:pt>
                <c:pt idx="2545">
                  <c:v>325</c:v>
                </c:pt>
                <c:pt idx="2546">
                  <c:v>324</c:v>
                </c:pt>
                <c:pt idx="2547">
                  <c:v>335</c:v>
                </c:pt>
                <c:pt idx="2548">
                  <c:v>318</c:v>
                </c:pt>
                <c:pt idx="2549">
                  <c:v>275</c:v>
                </c:pt>
                <c:pt idx="2550">
                  <c:v>284</c:v>
                </c:pt>
                <c:pt idx="2551">
                  <c:v>270</c:v>
                </c:pt>
                <c:pt idx="2552">
                  <c:v>260</c:v>
                </c:pt>
                <c:pt idx="2553">
                  <c:v>284</c:v>
                </c:pt>
                <c:pt idx="2554">
                  <c:v>284</c:v>
                </c:pt>
                <c:pt idx="2555">
                  <c:v>275</c:v>
                </c:pt>
                <c:pt idx="2556">
                  <c:v>265</c:v>
                </c:pt>
                <c:pt idx="2557">
                  <c:v>265</c:v>
                </c:pt>
                <c:pt idx="2558">
                  <c:v>267</c:v>
                </c:pt>
                <c:pt idx="2559">
                  <c:v>271</c:v>
                </c:pt>
                <c:pt idx="2560">
                  <c:v>285</c:v>
                </c:pt>
                <c:pt idx="2561">
                  <c:v>271</c:v>
                </c:pt>
                <c:pt idx="2562">
                  <c:v>272</c:v>
                </c:pt>
                <c:pt idx="2563">
                  <c:v>275</c:v>
                </c:pt>
                <c:pt idx="2564">
                  <c:v>283</c:v>
                </c:pt>
                <c:pt idx="2565">
                  <c:v>268</c:v>
                </c:pt>
                <c:pt idx="2566">
                  <c:v>243</c:v>
                </c:pt>
                <c:pt idx="2567">
                  <c:v>255</c:v>
                </c:pt>
                <c:pt idx="2568">
                  <c:v>240</c:v>
                </c:pt>
                <c:pt idx="2569">
                  <c:v>244</c:v>
                </c:pt>
                <c:pt idx="2570">
                  <c:v>262</c:v>
                </c:pt>
                <c:pt idx="2571">
                  <c:v>269</c:v>
                </c:pt>
                <c:pt idx="2572">
                  <c:v>266</c:v>
                </c:pt>
                <c:pt idx="2573">
                  <c:v>262</c:v>
                </c:pt>
                <c:pt idx="2574">
                  <c:v>268</c:v>
                </c:pt>
                <c:pt idx="2575">
                  <c:v>271</c:v>
                </c:pt>
                <c:pt idx="2576">
                  <c:v>270</c:v>
                </c:pt>
                <c:pt idx="2577">
                  <c:v>257</c:v>
                </c:pt>
                <c:pt idx="2578">
                  <c:v>278</c:v>
                </c:pt>
                <c:pt idx="2579">
                  <c:v>258</c:v>
                </c:pt>
                <c:pt idx="2580">
                  <c:v>258</c:v>
                </c:pt>
                <c:pt idx="2581">
                  <c:v>271</c:v>
                </c:pt>
                <c:pt idx="2582">
                  <c:v>263</c:v>
                </c:pt>
                <c:pt idx="2583">
                  <c:v>261</c:v>
                </c:pt>
                <c:pt idx="2584">
                  <c:v>265</c:v>
                </c:pt>
                <c:pt idx="2585">
                  <c:v>261</c:v>
                </c:pt>
                <c:pt idx="2586">
                  <c:v>256</c:v>
                </c:pt>
                <c:pt idx="2587">
                  <c:v>252</c:v>
                </c:pt>
                <c:pt idx="2588">
                  <c:v>276</c:v>
                </c:pt>
                <c:pt idx="2589">
                  <c:v>269</c:v>
                </c:pt>
                <c:pt idx="2590">
                  <c:v>261</c:v>
                </c:pt>
                <c:pt idx="2591">
                  <c:v>315</c:v>
                </c:pt>
                <c:pt idx="2592">
                  <c:v>302</c:v>
                </c:pt>
                <c:pt idx="2593">
                  <c:v>275</c:v>
                </c:pt>
                <c:pt idx="2594">
                  <c:v>265</c:v>
                </c:pt>
                <c:pt idx="2595">
                  <c:v>260</c:v>
                </c:pt>
                <c:pt idx="2596">
                  <c:v>263</c:v>
                </c:pt>
                <c:pt idx="2597">
                  <c:v>255</c:v>
                </c:pt>
                <c:pt idx="2598">
                  <c:v>247</c:v>
                </c:pt>
                <c:pt idx="2599">
                  <c:v>241</c:v>
                </c:pt>
                <c:pt idx="2600">
                  <c:v>245</c:v>
                </c:pt>
                <c:pt idx="2601">
                  <c:v>253</c:v>
                </c:pt>
                <c:pt idx="2602">
                  <c:v>254</c:v>
                </c:pt>
                <c:pt idx="2603">
                  <c:v>254</c:v>
                </c:pt>
                <c:pt idx="2604">
                  <c:v>256</c:v>
                </c:pt>
                <c:pt idx="2605">
                  <c:v>258</c:v>
                </c:pt>
                <c:pt idx="2606">
                  <c:v>253</c:v>
                </c:pt>
                <c:pt idx="2607">
                  <c:v>255</c:v>
                </c:pt>
                <c:pt idx="2608">
                  <c:v>258</c:v>
                </c:pt>
                <c:pt idx="2609">
                  <c:v>257</c:v>
                </c:pt>
                <c:pt idx="2610">
                  <c:v>260</c:v>
                </c:pt>
                <c:pt idx="2611">
                  <c:v>249</c:v>
                </c:pt>
                <c:pt idx="2612">
                  <c:v>254</c:v>
                </c:pt>
                <c:pt idx="2613">
                  <c:v>253</c:v>
                </c:pt>
                <c:pt idx="2614">
                  <c:v>247</c:v>
                </c:pt>
                <c:pt idx="2615">
                  <c:v>251</c:v>
                </c:pt>
                <c:pt idx="2616">
                  <c:v>247</c:v>
                </c:pt>
                <c:pt idx="2617">
                  <c:v>237</c:v>
                </c:pt>
                <c:pt idx="2618">
                  <c:v>253</c:v>
                </c:pt>
                <c:pt idx="2619">
                  <c:v>253</c:v>
                </c:pt>
                <c:pt idx="2620">
                  <c:v>248</c:v>
                </c:pt>
                <c:pt idx="2621">
                  <c:v>256</c:v>
                </c:pt>
                <c:pt idx="2622">
                  <c:v>254</c:v>
                </c:pt>
                <c:pt idx="2623">
                  <c:v>255</c:v>
                </c:pt>
                <c:pt idx="2624">
                  <c:v>254</c:v>
                </c:pt>
                <c:pt idx="2625">
                  <c:v>258</c:v>
                </c:pt>
                <c:pt idx="2626">
                  <c:v>249</c:v>
                </c:pt>
                <c:pt idx="2627">
                  <c:v>254</c:v>
                </c:pt>
                <c:pt idx="2628">
                  <c:v>251</c:v>
                </c:pt>
                <c:pt idx="2629">
                  <c:v>267</c:v>
                </c:pt>
                <c:pt idx="2630">
                  <c:v>259</c:v>
                </c:pt>
                <c:pt idx="2631">
                  <c:v>262</c:v>
                </c:pt>
                <c:pt idx="2632">
                  <c:v>257</c:v>
                </c:pt>
                <c:pt idx="2633">
                  <c:v>263</c:v>
                </c:pt>
                <c:pt idx="2634">
                  <c:v>281</c:v>
                </c:pt>
                <c:pt idx="2635">
                  <c:v>264</c:v>
                </c:pt>
                <c:pt idx="2636">
                  <c:v>268</c:v>
                </c:pt>
                <c:pt idx="2637">
                  <c:v>267</c:v>
                </c:pt>
                <c:pt idx="2638">
                  <c:v>261</c:v>
                </c:pt>
                <c:pt idx="2639">
                  <c:v>253</c:v>
                </c:pt>
                <c:pt idx="2640">
                  <c:v>254</c:v>
                </c:pt>
                <c:pt idx="2641">
                  <c:v>256</c:v>
                </c:pt>
                <c:pt idx="2642">
                  <c:v>264</c:v>
                </c:pt>
                <c:pt idx="2643">
                  <c:v>252</c:v>
                </c:pt>
                <c:pt idx="2644">
                  <c:v>250</c:v>
                </c:pt>
                <c:pt idx="2645">
                  <c:v>249</c:v>
                </c:pt>
                <c:pt idx="2646">
                  <c:v>246</c:v>
                </c:pt>
                <c:pt idx="2647">
                  <c:v>240</c:v>
                </c:pt>
                <c:pt idx="2648">
                  <c:v>250</c:v>
                </c:pt>
                <c:pt idx="2649">
                  <c:v>250</c:v>
                </c:pt>
                <c:pt idx="2650">
                  <c:v>249</c:v>
                </c:pt>
                <c:pt idx="2651">
                  <c:v>247</c:v>
                </c:pt>
                <c:pt idx="2652">
                  <c:v>256</c:v>
                </c:pt>
                <c:pt idx="2653">
                  <c:v>257</c:v>
                </c:pt>
                <c:pt idx="2654">
                  <c:v>249</c:v>
                </c:pt>
                <c:pt idx="2655">
                  <c:v>251</c:v>
                </c:pt>
                <c:pt idx="2656">
                  <c:v>259</c:v>
                </c:pt>
                <c:pt idx="2657">
                  <c:v>257</c:v>
                </c:pt>
                <c:pt idx="2658">
                  <c:v>258</c:v>
                </c:pt>
                <c:pt idx="2659">
                  <c:v>253</c:v>
                </c:pt>
                <c:pt idx="2660">
                  <c:v>249</c:v>
                </c:pt>
                <c:pt idx="2661">
                  <c:v>277</c:v>
                </c:pt>
                <c:pt idx="2662">
                  <c:v>261</c:v>
                </c:pt>
                <c:pt idx="2663">
                  <c:v>271</c:v>
                </c:pt>
                <c:pt idx="2664">
                  <c:v>280</c:v>
                </c:pt>
                <c:pt idx="2665">
                  <c:v>289</c:v>
                </c:pt>
                <c:pt idx="2666">
                  <c:v>280</c:v>
                </c:pt>
                <c:pt idx="2667">
                  <c:v>273</c:v>
                </c:pt>
                <c:pt idx="2668">
                  <c:v>259</c:v>
                </c:pt>
                <c:pt idx="2669">
                  <c:v>251</c:v>
                </c:pt>
                <c:pt idx="2670">
                  <c:v>250</c:v>
                </c:pt>
                <c:pt idx="2671">
                  <c:v>248</c:v>
                </c:pt>
                <c:pt idx="2672">
                  <c:v>252</c:v>
                </c:pt>
                <c:pt idx="2673">
                  <c:v>262</c:v>
                </c:pt>
                <c:pt idx="2674">
                  <c:v>254</c:v>
                </c:pt>
                <c:pt idx="2675">
                  <c:v>249</c:v>
                </c:pt>
                <c:pt idx="2676">
                  <c:v>279</c:v>
                </c:pt>
                <c:pt idx="2677">
                  <c:v>275</c:v>
                </c:pt>
                <c:pt idx="2678">
                  <c:v>266</c:v>
                </c:pt>
                <c:pt idx="2679">
                  <c:v>270</c:v>
                </c:pt>
                <c:pt idx="2680">
                  <c:v>270</c:v>
                </c:pt>
                <c:pt idx="2681">
                  <c:v>266</c:v>
                </c:pt>
                <c:pt idx="2682">
                  <c:v>261</c:v>
                </c:pt>
                <c:pt idx="2683">
                  <c:v>270</c:v>
                </c:pt>
                <c:pt idx="2684">
                  <c:v>262</c:v>
                </c:pt>
                <c:pt idx="2685">
                  <c:v>270</c:v>
                </c:pt>
                <c:pt idx="2686">
                  <c:v>268</c:v>
                </c:pt>
                <c:pt idx="2687">
                  <c:v>267</c:v>
                </c:pt>
                <c:pt idx="2688">
                  <c:v>276</c:v>
                </c:pt>
                <c:pt idx="2689">
                  <c:v>281</c:v>
                </c:pt>
                <c:pt idx="2690">
                  <c:v>266</c:v>
                </c:pt>
                <c:pt idx="2691">
                  <c:v>279</c:v>
                </c:pt>
                <c:pt idx="2692">
                  <c:v>261</c:v>
                </c:pt>
                <c:pt idx="2693">
                  <c:v>263</c:v>
                </c:pt>
                <c:pt idx="2694">
                  <c:v>268</c:v>
                </c:pt>
                <c:pt idx="2695">
                  <c:v>261</c:v>
                </c:pt>
                <c:pt idx="2696">
                  <c:v>256</c:v>
                </c:pt>
                <c:pt idx="2697">
                  <c:v>245</c:v>
                </c:pt>
                <c:pt idx="2698">
                  <c:v>245</c:v>
                </c:pt>
                <c:pt idx="2699">
                  <c:v>244</c:v>
                </c:pt>
                <c:pt idx="2700">
                  <c:v>248</c:v>
                </c:pt>
                <c:pt idx="2701">
                  <c:v>249</c:v>
                </c:pt>
                <c:pt idx="2702">
                  <c:v>255</c:v>
                </c:pt>
                <c:pt idx="2703">
                  <c:v>254</c:v>
                </c:pt>
                <c:pt idx="2704">
                  <c:v>250</c:v>
                </c:pt>
                <c:pt idx="2705">
                  <c:v>237</c:v>
                </c:pt>
                <c:pt idx="2706">
                  <c:v>243</c:v>
                </c:pt>
                <c:pt idx="2707">
                  <c:v>243</c:v>
                </c:pt>
                <c:pt idx="2708">
                  <c:v>239</c:v>
                </c:pt>
                <c:pt idx="2709">
                  <c:v>247</c:v>
                </c:pt>
                <c:pt idx="2710">
                  <c:v>250</c:v>
                </c:pt>
                <c:pt idx="2711">
                  <c:v>255</c:v>
                </c:pt>
                <c:pt idx="2712">
                  <c:v>258</c:v>
                </c:pt>
                <c:pt idx="2713">
                  <c:v>252</c:v>
                </c:pt>
                <c:pt idx="2714">
                  <c:v>255</c:v>
                </c:pt>
                <c:pt idx="2715">
                  <c:v>260</c:v>
                </c:pt>
                <c:pt idx="2716">
                  <c:v>252</c:v>
                </c:pt>
                <c:pt idx="2717">
                  <c:v>264</c:v>
                </c:pt>
                <c:pt idx="2718">
                  <c:v>272</c:v>
                </c:pt>
                <c:pt idx="2719">
                  <c:v>260</c:v>
                </c:pt>
                <c:pt idx="2720">
                  <c:v>275</c:v>
                </c:pt>
                <c:pt idx="2721">
                  <c:v>268</c:v>
                </c:pt>
                <c:pt idx="2722">
                  <c:v>264</c:v>
                </c:pt>
                <c:pt idx="2723">
                  <c:v>259</c:v>
                </c:pt>
                <c:pt idx="2724">
                  <c:v>253</c:v>
                </c:pt>
                <c:pt idx="2725">
                  <c:v>290</c:v>
                </c:pt>
                <c:pt idx="2726">
                  <c:v>277</c:v>
                </c:pt>
                <c:pt idx="2727">
                  <c:v>255</c:v>
                </c:pt>
                <c:pt idx="2728">
                  <c:v>260</c:v>
                </c:pt>
                <c:pt idx="2729">
                  <c:v>268</c:v>
                </c:pt>
                <c:pt idx="2730">
                  <c:v>272</c:v>
                </c:pt>
                <c:pt idx="2731">
                  <c:v>282</c:v>
                </c:pt>
                <c:pt idx="2732">
                  <c:v>272</c:v>
                </c:pt>
                <c:pt idx="2733">
                  <c:v>275</c:v>
                </c:pt>
                <c:pt idx="2734">
                  <c:v>270</c:v>
                </c:pt>
                <c:pt idx="2735">
                  <c:v>263</c:v>
                </c:pt>
                <c:pt idx="2736">
                  <c:v>266</c:v>
                </c:pt>
                <c:pt idx="2737">
                  <c:v>259</c:v>
                </c:pt>
                <c:pt idx="2738">
                  <c:v>261</c:v>
                </c:pt>
                <c:pt idx="2739">
                  <c:v>255</c:v>
                </c:pt>
                <c:pt idx="2740">
                  <c:v>256</c:v>
                </c:pt>
                <c:pt idx="2741">
                  <c:v>259</c:v>
                </c:pt>
                <c:pt idx="2742">
                  <c:v>258</c:v>
                </c:pt>
                <c:pt idx="2743">
                  <c:v>247</c:v>
                </c:pt>
                <c:pt idx="2744">
                  <c:v>252</c:v>
                </c:pt>
                <c:pt idx="2745">
                  <c:v>252</c:v>
                </c:pt>
                <c:pt idx="2746">
                  <c:v>259</c:v>
                </c:pt>
                <c:pt idx="2747">
                  <c:v>251</c:v>
                </c:pt>
                <c:pt idx="2748">
                  <c:v>253</c:v>
                </c:pt>
                <c:pt idx="2749">
                  <c:v>249</c:v>
                </c:pt>
                <c:pt idx="2750">
                  <c:v>251</c:v>
                </c:pt>
                <c:pt idx="2751">
                  <c:v>266</c:v>
                </c:pt>
                <c:pt idx="2752">
                  <c:v>251</c:v>
                </c:pt>
                <c:pt idx="2753">
                  <c:v>250</c:v>
                </c:pt>
                <c:pt idx="2754">
                  <c:v>252</c:v>
                </c:pt>
                <c:pt idx="2755">
                  <c:v>246</c:v>
                </c:pt>
                <c:pt idx="2756">
                  <c:v>251</c:v>
                </c:pt>
                <c:pt idx="2757">
                  <c:v>241</c:v>
                </c:pt>
                <c:pt idx="2758">
                  <c:v>245</c:v>
                </c:pt>
                <c:pt idx="2759">
                  <c:v>245</c:v>
                </c:pt>
                <c:pt idx="2760">
                  <c:v>253</c:v>
                </c:pt>
                <c:pt idx="2761">
                  <c:v>248</c:v>
                </c:pt>
                <c:pt idx="2762">
                  <c:v>250</c:v>
                </c:pt>
                <c:pt idx="2763">
                  <c:v>248</c:v>
                </c:pt>
                <c:pt idx="2764">
                  <c:v>250</c:v>
                </c:pt>
                <c:pt idx="2765">
                  <c:v>248</c:v>
                </c:pt>
                <c:pt idx="2766">
                  <c:v>250</c:v>
                </c:pt>
                <c:pt idx="2767">
                  <c:v>254</c:v>
                </c:pt>
                <c:pt idx="2768">
                  <c:v>254</c:v>
                </c:pt>
                <c:pt idx="2769">
                  <c:v>255</c:v>
                </c:pt>
                <c:pt idx="2770">
                  <c:v>254</c:v>
                </c:pt>
                <c:pt idx="2771">
                  <c:v>249</c:v>
                </c:pt>
                <c:pt idx="2772">
                  <c:v>248</c:v>
                </c:pt>
                <c:pt idx="2773">
                  <c:v>254</c:v>
                </c:pt>
                <c:pt idx="2774">
                  <c:v>251</c:v>
                </c:pt>
                <c:pt idx="2775">
                  <c:v>250</c:v>
                </c:pt>
                <c:pt idx="2776">
                  <c:v>248</c:v>
                </c:pt>
                <c:pt idx="2777">
                  <c:v>254</c:v>
                </c:pt>
                <c:pt idx="2778">
                  <c:v>252</c:v>
                </c:pt>
                <c:pt idx="2779">
                  <c:v>248</c:v>
                </c:pt>
                <c:pt idx="2780">
                  <c:v>253</c:v>
                </c:pt>
                <c:pt idx="2781">
                  <c:v>248</c:v>
                </c:pt>
                <c:pt idx="2782">
                  <c:v>241</c:v>
                </c:pt>
                <c:pt idx="2783">
                  <c:v>235</c:v>
                </c:pt>
                <c:pt idx="2784">
                  <c:v>239</c:v>
                </c:pt>
                <c:pt idx="2785">
                  <c:v>244</c:v>
                </c:pt>
                <c:pt idx="2786">
                  <c:v>239</c:v>
                </c:pt>
                <c:pt idx="2787">
                  <c:v>248</c:v>
                </c:pt>
                <c:pt idx="2788">
                  <c:v>246</c:v>
                </c:pt>
                <c:pt idx="2789">
                  <c:v>250</c:v>
                </c:pt>
                <c:pt idx="2790">
                  <c:v>242</c:v>
                </c:pt>
                <c:pt idx="2791">
                  <c:v>243</c:v>
                </c:pt>
                <c:pt idx="2792">
                  <c:v>246</c:v>
                </c:pt>
                <c:pt idx="2793">
                  <c:v>234</c:v>
                </c:pt>
                <c:pt idx="2794">
                  <c:v>245</c:v>
                </c:pt>
                <c:pt idx="2795">
                  <c:v>245</c:v>
                </c:pt>
                <c:pt idx="2796">
                  <c:v>245</c:v>
                </c:pt>
                <c:pt idx="2797">
                  <c:v>249</c:v>
                </c:pt>
                <c:pt idx="2798">
                  <c:v>239</c:v>
                </c:pt>
                <c:pt idx="2799">
                  <c:v>239</c:v>
                </c:pt>
                <c:pt idx="2800">
                  <c:v>236</c:v>
                </c:pt>
                <c:pt idx="2801">
                  <c:v>233</c:v>
                </c:pt>
                <c:pt idx="2802">
                  <c:v>238</c:v>
                </c:pt>
                <c:pt idx="2803">
                  <c:v>232</c:v>
                </c:pt>
                <c:pt idx="2804">
                  <c:v>245</c:v>
                </c:pt>
                <c:pt idx="2805">
                  <c:v>246</c:v>
                </c:pt>
                <c:pt idx="2806">
                  <c:v>252</c:v>
                </c:pt>
                <c:pt idx="2807">
                  <c:v>246</c:v>
                </c:pt>
                <c:pt idx="2808">
                  <c:v>242</c:v>
                </c:pt>
                <c:pt idx="2809">
                  <c:v>245</c:v>
                </c:pt>
                <c:pt idx="2810">
                  <c:v>248</c:v>
                </c:pt>
                <c:pt idx="2811">
                  <c:v>237</c:v>
                </c:pt>
                <c:pt idx="2812">
                  <c:v>239</c:v>
                </c:pt>
                <c:pt idx="2813">
                  <c:v>242</c:v>
                </c:pt>
                <c:pt idx="2814">
                  <c:v>242</c:v>
                </c:pt>
                <c:pt idx="2815">
                  <c:v>247</c:v>
                </c:pt>
                <c:pt idx="2816">
                  <c:v>250</c:v>
                </c:pt>
                <c:pt idx="2817">
                  <c:v>242</c:v>
                </c:pt>
                <c:pt idx="2818">
                  <c:v>239</c:v>
                </c:pt>
                <c:pt idx="2819">
                  <c:v>239</c:v>
                </c:pt>
                <c:pt idx="2820">
                  <c:v>244</c:v>
                </c:pt>
                <c:pt idx="2821">
                  <c:v>245</c:v>
                </c:pt>
                <c:pt idx="2822">
                  <c:v>243</c:v>
                </c:pt>
                <c:pt idx="2823">
                  <c:v>243</c:v>
                </c:pt>
                <c:pt idx="2824">
                  <c:v>235</c:v>
                </c:pt>
                <c:pt idx="2825">
                  <c:v>235</c:v>
                </c:pt>
                <c:pt idx="2826">
                  <c:v>243</c:v>
                </c:pt>
                <c:pt idx="2827">
                  <c:v>244</c:v>
                </c:pt>
                <c:pt idx="2828">
                  <c:v>230</c:v>
                </c:pt>
                <c:pt idx="2829">
                  <c:v>241</c:v>
                </c:pt>
                <c:pt idx="2830">
                  <c:v>240</c:v>
                </c:pt>
                <c:pt idx="2831">
                  <c:v>242</c:v>
                </c:pt>
                <c:pt idx="2832">
                  <c:v>237</c:v>
                </c:pt>
                <c:pt idx="2833">
                  <c:v>239</c:v>
                </c:pt>
                <c:pt idx="2834">
                  <c:v>242</c:v>
                </c:pt>
                <c:pt idx="2835">
                  <c:v>239</c:v>
                </c:pt>
                <c:pt idx="2836">
                  <c:v>242</c:v>
                </c:pt>
                <c:pt idx="2837">
                  <c:v>241</c:v>
                </c:pt>
                <c:pt idx="2838">
                  <c:v>241</c:v>
                </c:pt>
                <c:pt idx="2839">
                  <c:v>238</c:v>
                </c:pt>
                <c:pt idx="2840">
                  <c:v>246</c:v>
                </c:pt>
                <c:pt idx="2841">
                  <c:v>246</c:v>
                </c:pt>
                <c:pt idx="2842">
                  <c:v>244</c:v>
                </c:pt>
                <c:pt idx="2843">
                  <c:v>244</c:v>
                </c:pt>
                <c:pt idx="2844">
                  <c:v>247</c:v>
                </c:pt>
                <c:pt idx="2845">
                  <c:v>239</c:v>
                </c:pt>
                <c:pt idx="2846">
                  <c:v>248</c:v>
                </c:pt>
                <c:pt idx="2847">
                  <c:v>246</c:v>
                </c:pt>
                <c:pt idx="2848">
                  <c:v>248</c:v>
                </c:pt>
                <c:pt idx="2849">
                  <c:v>247</c:v>
                </c:pt>
                <c:pt idx="2850">
                  <c:v>253</c:v>
                </c:pt>
                <c:pt idx="2851">
                  <c:v>253</c:v>
                </c:pt>
                <c:pt idx="2852">
                  <c:v>249</c:v>
                </c:pt>
                <c:pt idx="2853">
                  <c:v>250</c:v>
                </c:pt>
                <c:pt idx="2854">
                  <c:v>255</c:v>
                </c:pt>
                <c:pt idx="2855">
                  <c:v>252</c:v>
                </c:pt>
                <c:pt idx="2856">
                  <c:v>247</c:v>
                </c:pt>
                <c:pt idx="2857">
                  <c:v>242</c:v>
                </c:pt>
                <c:pt idx="2858">
                  <c:v>252</c:v>
                </c:pt>
                <c:pt idx="2859">
                  <c:v>246</c:v>
                </c:pt>
                <c:pt idx="2860">
                  <c:v>254</c:v>
                </c:pt>
                <c:pt idx="2861">
                  <c:v>251</c:v>
                </c:pt>
                <c:pt idx="2862">
                  <c:v>240</c:v>
                </c:pt>
                <c:pt idx="2863">
                  <c:v>233</c:v>
                </c:pt>
                <c:pt idx="2864">
                  <c:v>230</c:v>
                </c:pt>
                <c:pt idx="2865">
                  <c:v>234</c:v>
                </c:pt>
                <c:pt idx="2866">
                  <c:v>245</c:v>
                </c:pt>
                <c:pt idx="2867">
                  <c:v>248</c:v>
                </c:pt>
                <c:pt idx="2868">
                  <c:v>238</c:v>
                </c:pt>
                <c:pt idx="2869">
                  <c:v>237</c:v>
                </c:pt>
                <c:pt idx="2870">
                  <c:v>235</c:v>
                </c:pt>
                <c:pt idx="2871">
                  <c:v>232</c:v>
                </c:pt>
                <c:pt idx="2872">
                  <c:v>235</c:v>
                </c:pt>
                <c:pt idx="2873">
                  <c:v>240</c:v>
                </c:pt>
                <c:pt idx="2874">
                  <c:v>240</c:v>
                </c:pt>
                <c:pt idx="2875">
                  <c:v>240</c:v>
                </c:pt>
                <c:pt idx="2876">
                  <c:v>232</c:v>
                </c:pt>
                <c:pt idx="2877">
                  <c:v>240</c:v>
                </c:pt>
                <c:pt idx="2878">
                  <c:v>241</c:v>
                </c:pt>
                <c:pt idx="2879">
                  <c:v>241</c:v>
                </c:pt>
                <c:pt idx="2880">
                  <c:v>236</c:v>
                </c:pt>
                <c:pt idx="2881">
                  <c:v>243</c:v>
                </c:pt>
                <c:pt idx="2882">
                  <c:v>240</c:v>
                </c:pt>
                <c:pt idx="2883">
                  <c:v>247</c:v>
                </c:pt>
                <c:pt idx="2884">
                  <c:v>240</c:v>
                </c:pt>
                <c:pt idx="2885">
                  <c:v>244</c:v>
                </c:pt>
                <c:pt idx="2886">
                  <c:v>239</c:v>
                </c:pt>
                <c:pt idx="2887">
                  <c:v>234</c:v>
                </c:pt>
                <c:pt idx="2888">
                  <c:v>248</c:v>
                </c:pt>
                <c:pt idx="2889">
                  <c:v>252</c:v>
                </c:pt>
                <c:pt idx="2890">
                  <c:v>250</c:v>
                </c:pt>
                <c:pt idx="2891">
                  <c:v>241</c:v>
                </c:pt>
                <c:pt idx="2892">
                  <c:v>240</c:v>
                </c:pt>
                <c:pt idx="2893">
                  <c:v>245</c:v>
                </c:pt>
                <c:pt idx="2894">
                  <c:v>245</c:v>
                </c:pt>
                <c:pt idx="2895">
                  <c:v>249</c:v>
                </c:pt>
                <c:pt idx="2896">
                  <c:v>250</c:v>
                </c:pt>
                <c:pt idx="2897">
                  <c:v>248</c:v>
                </c:pt>
                <c:pt idx="2898">
                  <c:v>250</c:v>
                </c:pt>
                <c:pt idx="2899">
                  <c:v>248</c:v>
                </c:pt>
                <c:pt idx="2900">
                  <c:v>249</c:v>
                </c:pt>
                <c:pt idx="2901">
                  <c:v>252</c:v>
                </c:pt>
                <c:pt idx="2902">
                  <c:v>253</c:v>
                </c:pt>
                <c:pt idx="2903">
                  <c:v>254</c:v>
                </c:pt>
                <c:pt idx="2904">
                  <c:v>259</c:v>
                </c:pt>
                <c:pt idx="2905">
                  <c:v>255</c:v>
                </c:pt>
                <c:pt idx="2906">
                  <c:v>254</c:v>
                </c:pt>
                <c:pt idx="2907">
                  <c:v>250</c:v>
                </c:pt>
                <c:pt idx="2908">
                  <c:v>244</c:v>
                </c:pt>
                <c:pt idx="2909">
                  <c:v>242</c:v>
                </c:pt>
                <c:pt idx="2910">
                  <c:v>240</c:v>
                </c:pt>
                <c:pt idx="2911">
                  <c:v>241</c:v>
                </c:pt>
                <c:pt idx="2912">
                  <c:v>246</c:v>
                </c:pt>
                <c:pt idx="2913">
                  <c:v>243</c:v>
                </c:pt>
                <c:pt idx="2914">
                  <c:v>243</c:v>
                </c:pt>
                <c:pt idx="2915">
                  <c:v>240</c:v>
                </c:pt>
                <c:pt idx="2916">
                  <c:v>244</c:v>
                </c:pt>
                <c:pt idx="2917">
                  <c:v>246</c:v>
                </c:pt>
                <c:pt idx="2918">
                  <c:v>246</c:v>
                </c:pt>
                <c:pt idx="2919">
                  <c:v>256</c:v>
                </c:pt>
                <c:pt idx="2920">
                  <c:v>248</c:v>
                </c:pt>
                <c:pt idx="2921">
                  <c:v>243</c:v>
                </c:pt>
                <c:pt idx="2922">
                  <c:v>243</c:v>
                </c:pt>
                <c:pt idx="2923">
                  <c:v>248</c:v>
                </c:pt>
                <c:pt idx="2924">
                  <c:v>246</c:v>
                </c:pt>
                <c:pt idx="2925">
                  <c:v>253</c:v>
                </c:pt>
                <c:pt idx="2926">
                  <c:v>262</c:v>
                </c:pt>
                <c:pt idx="2927">
                  <c:v>251</c:v>
                </c:pt>
                <c:pt idx="2928">
                  <c:v>249</c:v>
                </c:pt>
                <c:pt idx="2929">
                  <c:v>243</c:v>
                </c:pt>
                <c:pt idx="2930">
                  <c:v>238</c:v>
                </c:pt>
                <c:pt idx="2931">
                  <c:v>236</c:v>
                </c:pt>
                <c:pt idx="2932">
                  <c:v>239</c:v>
                </c:pt>
                <c:pt idx="2933">
                  <c:v>242</c:v>
                </c:pt>
                <c:pt idx="2934">
                  <c:v>244</c:v>
                </c:pt>
                <c:pt idx="2935">
                  <c:v>252</c:v>
                </c:pt>
                <c:pt idx="2936">
                  <c:v>266</c:v>
                </c:pt>
                <c:pt idx="2937">
                  <c:v>280</c:v>
                </c:pt>
                <c:pt idx="2938">
                  <c:v>250</c:v>
                </c:pt>
                <c:pt idx="2939">
                  <c:v>257</c:v>
                </c:pt>
                <c:pt idx="2940">
                  <c:v>255</c:v>
                </c:pt>
                <c:pt idx="2941">
                  <c:v>257</c:v>
                </c:pt>
                <c:pt idx="2942">
                  <c:v>255</c:v>
                </c:pt>
                <c:pt idx="2943">
                  <c:v>255</c:v>
                </c:pt>
                <c:pt idx="2944">
                  <c:v>259</c:v>
                </c:pt>
                <c:pt idx="2945">
                  <c:v>263</c:v>
                </c:pt>
                <c:pt idx="2946">
                  <c:v>262</c:v>
                </c:pt>
                <c:pt idx="2947">
                  <c:v>263</c:v>
                </c:pt>
                <c:pt idx="2948">
                  <c:v>265</c:v>
                </c:pt>
                <c:pt idx="2949">
                  <c:v>268</c:v>
                </c:pt>
                <c:pt idx="2950">
                  <c:v>268</c:v>
                </c:pt>
                <c:pt idx="2951">
                  <c:v>261</c:v>
                </c:pt>
                <c:pt idx="2952">
                  <c:v>262</c:v>
                </c:pt>
                <c:pt idx="2953">
                  <c:v>268</c:v>
                </c:pt>
                <c:pt idx="2954">
                  <c:v>267</c:v>
                </c:pt>
                <c:pt idx="2955">
                  <c:v>269</c:v>
                </c:pt>
                <c:pt idx="2956">
                  <c:v>264</c:v>
                </c:pt>
                <c:pt idx="2957">
                  <c:v>263</c:v>
                </c:pt>
                <c:pt idx="2958">
                  <c:v>267</c:v>
                </c:pt>
                <c:pt idx="2959">
                  <c:v>262</c:v>
                </c:pt>
                <c:pt idx="2960">
                  <c:v>260</c:v>
                </c:pt>
                <c:pt idx="2961">
                  <c:v>257</c:v>
                </c:pt>
                <c:pt idx="2962">
                  <c:v>247</c:v>
                </c:pt>
                <c:pt idx="2963">
                  <c:v>261</c:v>
                </c:pt>
                <c:pt idx="2964">
                  <c:v>265</c:v>
                </c:pt>
                <c:pt idx="2965">
                  <c:v>259</c:v>
                </c:pt>
                <c:pt idx="2966">
                  <c:v>266</c:v>
                </c:pt>
                <c:pt idx="2967">
                  <c:v>250</c:v>
                </c:pt>
                <c:pt idx="2968">
                  <c:v>251</c:v>
                </c:pt>
                <c:pt idx="2969">
                  <c:v>257</c:v>
                </c:pt>
                <c:pt idx="2970">
                  <c:v>253</c:v>
                </c:pt>
                <c:pt idx="2971">
                  <c:v>254</c:v>
                </c:pt>
                <c:pt idx="2972">
                  <c:v>250</c:v>
                </c:pt>
                <c:pt idx="2973">
                  <c:v>259</c:v>
                </c:pt>
                <c:pt idx="2974">
                  <c:v>254</c:v>
                </c:pt>
                <c:pt idx="2975">
                  <c:v>248</c:v>
                </c:pt>
                <c:pt idx="2976">
                  <c:v>247</c:v>
                </c:pt>
                <c:pt idx="2977">
                  <c:v>262</c:v>
                </c:pt>
                <c:pt idx="2978">
                  <c:v>249</c:v>
                </c:pt>
                <c:pt idx="2979">
                  <c:v>249</c:v>
                </c:pt>
                <c:pt idx="2980">
                  <c:v>253</c:v>
                </c:pt>
                <c:pt idx="2981">
                  <c:v>257</c:v>
                </c:pt>
                <c:pt idx="2982">
                  <c:v>257</c:v>
                </c:pt>
                <c:pt idx="2983">
                  <c:v>249</c:v>
                </c:pt>
                <c:pt idx="2984">
                  <c:v>242</c:v>
                </c:pt>
                <c:pt idx="2985">
                  <c:v>233</c:v>
                </c:pt>
                <c:pt idx="2986">
                  <c:v>231</c:v>
                </c:pt>
                <c:pt idx="2987">
                  <c:v>250</c:v>
                </c:pt>
                <c:pt idx="2988">
                  <c:v>245</c:v>
                </c:pt>
                <c:pt idx="2989">
                  <c:v>238</c:v>
                </c:pt>
                <c:pt idx="2990">
                  <c:v>237</c:v>
                </c:pt>
                <c:pt idx="2991">
                  <c:v>242</c:v>
                </c:pt>
                <c:pt idx="2992">
                  <c:v>247</c:v>
                </c:pt>
                <c:pt idx="2993">
                  <c:v>253</c:v>
                </c:pt>
                <c:pt idx="2994">
                  <c:v>256</c:v>
                </c:pt>
                <c:pt idx="2995">
                  <c:v>248</c:v>
                </c:pt>
                <c:pt idx="2996">
                  <c:v>249</c:v>
                </c:pt>
                <c:pt idx="2997">
                  <c:v>231</c:v>
                </c:pt>
                <c:pt idx="2998">
                  <c:v>241</c:v>
                </c:pt>
                <c:pt idx="2999">
                  <c:v>237</c:v>
                </c:pt>
                <c:pt idx="3000">
                  <c:v>237</c:v>
                </c:pt>
                <c:pt idx="3001">
                  <c:v>238</c:v>
                </c:pt>
                <c:pt idx="3002">
                  <c:v>237</c:v>
                </c:pt>
                <c:pt idx="3003">
                  <c:v>241</c:v>
                </c:pt>
                <c:pt idx="3004">
                  <c:v>243</c:v>
                </c:pt>
                <c:pt idx="3005">
                  <c:v>227</c:v>
                </c:pt>
                <c:pt idx="3006">
                  <c:v>224</c:v>
                </c:pt>
                <c:pt idx="3007">
                  <c:v>228</c:v>
                </c:pt>
                <c:pt idx="3008">
                  <c:v>236</c:v>
                </c:pt>
                <c:pt idx="3009">
                  <c:v>237</c:v>
                </c:pt>
                <c:pt idx="3010">
                  <c:v>243</c:v>
                </c:pt>
                <c:pt idx="3011">
                  <c:v>259</c:v>
                </c:pt>
                <c:pt idx="3012">
                  <c:v>257</c:v>
                </c:pt>
                <c:pt idx="3013">
                  <c:v>235</c:v>
                </c:pt>
                <c:pt idx="3014">
                  <c:v>236</c:v>
                </c:pt>
                <c:pt idx="3015">
                  <c:v>232</c:v>
                </c:pt>
                <c:pt idx="3016">
                  <c:v>227</c:v>
                </c:pt>
                <c:pt idx="3017">
                  <c:v>229</c:v>
                </c:pt>
                <c:pt idx="3018">
                  <c:v>226</c:v>
                </c:pt>
                <c:pt idx="3019">
                  <c:v>232</c:v>
                </c:pt>
                <c:pt idx="3020">
                  <c:v>235</c:v>
                </c:pt>
                <c:pt idx="3021">
                  <c:v>239</c:v>
                </c:pt>
                <c:pt idx="3022">
                  <c:v>235</c:v>
                </c:pt>
                <c:pt idx="3023">
                  <c:v>235</c:v>
                </c:pt>
                <c:pt idx="3024">
                  <c:v>235</c:v>
                </c:pt>
                <c:pt idx="3025">
                  <c:v>241</c:v>
                </c:pt>
                <c:pt idx="3026">
                  <c:v>237</c:v>
                </c:pt>
                <c:pt idx="3027">
                  <c:v>229</c:v>
                </c:pt>
                <c:pt idx="3028">
                  <c:v>230</c:v>
                </c:pt>
                <c:pt idx="3029">
                  <c:v>237</c:v>
                </c:pt>
                <c:pt idx="3030">
                  <c:v>228</c:v>
                </c:pt>
                <c:pt idx="3031">
                  <c:v>227</c:v>
                </c:pt>
                <c:pt idx="3032">
                  <c:v>232</c:v>
                </c:pt>
                <c:pt idx="3033">
                  <c:v>233</c:v>
                </c:pt>
                <c:pt idx="3034">
                  <c:v>228</c:v>
                </c:pt>
                <c:pt idx="3035">
                  <c:v>235</c:v>
                </c:pt>
                <c:pt idx="3036">
                  <c:v>224</c:v>
                </c:pt>
                <c:pt idx="3037">
                  <c:v>221</c:v>
                </c:pt>
                <c:pt idx="3038">
                  <c:v>234</c:v>
                </c:pt>
                <c:pt idx="3039">
                  <c:v>229</c:v>
                </c:pt>
                <c:pt idx="3040">
                  <c:v>226</c:v>
                </c:pt>
                <c:pt idx="3041">
                  <c:v>235</c:v>
                </c:pt>
                <c:pt idx="3042">
                  <c:v>238</c:v>
                </c:pt>
                <c:pt idx="3043">
                  <c:v>246</c:v>
                </c:pt>
                <c:pt idx="3044">
                  <c:v>248</c:v>
                </c:pt>
                <c:pt idx="3045">
                  <c:v>250</c:v>
                </c:pt>
                <c:pt idx="3046">
                  <c:v>248</c:v>
                </c:pt>
                <c:pt idx="3047">
                  <c:v>252</c:v>
                </c:pt>
                <c:pt idx="3048">
                  <c:v>252</c:v>
                </c:pt>
                <c:pt idx="3049">
                  <c:v>256</c:v>
                </c:pt>
                <c:pt idx="3050">
                  <c:v>255</c:v>
                </c:pt>
                <c:pt idx="3051">
                  <c:v>257</c:v>
                </c:pt>
                <c:pt idx="3052">
                  <c:v>248</c:v>
                </c:pt>
                <c:pt idx="3053">
                  <c:v>263</c:v>
                </c:pt>
                <c:pt idx="3054">
                  <c:v>282</c:v>
                </c:pt>
                <c:pt idx="3055">
                  <c:v>238</c:v>
                </c:pt>
                <c:pt idx="3056">
                  <c:v>312</c:v>
                </c:pt>
                <c:pt idx="3057">
                  <c:v>326</c:v>
                </c:pt>
                <c:pt idx="3058">
                  <c:v>299</c:v>
                </c:pt>
                <c:pt idx="3059">
                  <c:v>254</c:v>
                </c:pt>
                <c:pt idx="3060">
                  <c:v>290</c:v>
                </c:pt>
                <c:pt idx="3061">
                  <c:v>297</c:v>
                </c:pt>
                <c:pt idx="3062">
                  <c:v>267</c:v>
                </c:pt>
                <c:pt idx="3063">
                  <c:v>272</c:v>
                </c:pt>
                <c:pt idx="3064">
                  <c:v>262</c:v>
                </c:pt>
                <c:pt idx="3065">
                  <c:v>265</c:v>
                </c:pt>
                <c:pt idx="3066">
                  <c:v>256</c:v>
                </c:pt>
                <c:pt idx="3067">
                  <c:v>254</c:v>
                </c:pt>
                <c:pt idx="3068">
                  <c:v>247</c:v>
                </c:pt>
                <c:pt idx="3069">
                  <c:v>242</c:v>
                </c:pt>
                <c:pt idx="3070">
                  <c:v>235</c:v>
                </c:pt>
                <c:pt idx="3071">
                  <c:v>241</c:v>
                </c:pt>
                <c:pt idx="3072">
                  <c:v>256</c:v>
                </c:pt>
                <c:pt idx="3073">
                  <c:v>251</c:v>
                </c:pt>
                <c:pt idx="3074">
                  <c:v>234</c:v>
                </c:pt>
                <c:pt idx="3075">
                  <c:v>230</c:v>
                </c:pt>
                <c:pt idx="3076">
                  <c:v>235</c:v>
                </c:pt>
                <c:pt idx="3077">
                  <c:v>229</c:v>
                </c:pt>
                <c:pt idx="3078">
                  <c:v>234</c:v>
                </c:pt>
                <c:pt idx="3079">
                  <c:v>243</c:v>
                </c:pt>
                <c:pt idx="3080">
                  <c:v>246</c:v>
                </c:pt>
                <c:pt idx="3081">
                  <c:v>249</c:v>
                </c:pt>
                <c:pt idx="3082">
                  <c:v>255</c:v>
                </c:pt>
                <c:pt idx="3083">
                  <c:v>280</c:v>
                </c:pt>
                <c:pt idx="3084">
                  <c:v>288</c:v>
                </c:pt>
                <c:pt idx="3085">
                  <c:v>311</c:v>
                </c:pt>
                <c:pt idx="3086">
                  <c:v>288</c:v>
                </c:pt>
                <c:pt idx="3087">
                  <c:v>276</c:v>
                </c:pt>
                <c:pt idx="3088">
                  <c:v>285</c:v>
                </c:pt>
                <c:pt idx="3089">
                  <c:v>250</c:v>
                </c:pt>
                <c:pt idx="3090">
                  <c:v>254</c:v>
                </c:pt>
                <c:pt idx="3091">
                  <c:v>305</c:v>
                </c:pt>
                <c:pt idx="3092">
                  <c:v>275</c:v>
                </c:pt>
                <c:pt idx="3093">
                  <c:v>292</c:v>
                </c:pt>
                <c:pt idx="3094">
                  <c:v>245</c:v>
                </c:pt>
                <c:pt idx="3095">
                  <c:v>306</c:v>
                </c:pt>
                <c:pt idx="3096">
                  <c:v>329</c:v>
                </c:pt>
                <c:pt idx="3097">
                  <c:v>333</c:v>
                </c:pt>
                <c:pt idx="3098">
                  <c:v>300</c:v>
                </c:pt>
                <c:pt idx="3099">
                  <c:v>295</c:v>
                </c:pt>
                <c:pt idx="3100">
                  <c:v>278</c:v>
                </c:pt>
                <c:pt idx="3101">
                  <c:v>282</c:v>
                </c:pt>
                <c:pt idx="3102">
                  <c:v>277</c:v>
                </c:pt>
                <c:pt idx="3103">
                  <c:v>300</c:v>
                </c:pt>
                <c:pt idx="3104">
                  <c:v>305</c:v>
                </c:pt>
                <c:pt idx="3105">
                  <c:v>351</c:v>
                </c:pt>
                <c:pt idx="3106">
                  <c:v>280</c:v>
                </c:pt>
                <c:pt idx="3107">
                  <c:v>296</c:v>
                </c:pt>
                <c:pt idx="3108">
                  <c:v>258</c:v>
                </c:pt>
                <c:pt idx="3109">
                  <c:v>254</c:v>
                </c:pt>
                <c:pt idx="3110">
                  <c:v>272</c:v>
                </c:pt>
                <c:pt idx="3111">
                  <c:v>284</c:v>
                </c:pt>
                <c:pt idx="3112">
                  <c:v>293</c:v>
                </c:pt>
                <c:pt idx="3113">
                  <c:v>270</c:v>
                </c:pt>
                <c:pt idx="3114">
                  <c:v>263</c:v>
                </c:pt>
                <c:pt idx="3115">
                  <c:v>255</c:v>
                </c:pt>
                <c:pt idx="3116">
                  <c:v>265</c:v>
                </c:pt>
                <c:pt idx="3117">
                  <c:v>261</c:v>
                </c:pt>
                <c:pt idx="3118">
                  <c:v>255</c:v>
                </c:pt>
                <c:pt idx="3119">
                  <c:v>245</c:v>
                </c:pt>
                <c:pt idx="3120">
                  <c:v>257</c:v>
                </c:pt>
                <c:pt idx="3121">
                  <c:v>253</c:v>
                </c:pt>
                <c:pt idx="3122">
                  <c:v>241</c:v>
                </c:pt>
                <c:pt idx="3123">
                  <c:v>235</c:v>
                </c:pt>
                <c:pt idx="3124">
                  <c:v>244</c:v>
                </c:pt>
                <c:pt idx="3125">
                  <c:v>247</c:v>
                </c:pt>
                <c:pt idx="3126">
                  <c:v>256</c:v>
                </c:pt>
                <c:pt idx="3127">
                  <c:v>256</c:v>
                </c:pt>
                <c:pt idx="3128">
                  <c:v>255</c:v>
                </c:pt>
                <c:pt idx="3129">
                  <c:v>264</c:v>
                </c:pt>
                <c:pt idx="3130">
                  <c:v>266</c:v>
                </c:pt>
                <c:pt idx="3131">
                  <c:v>270</c:v>
                </c:pt>
                <c:pt idx="3132">
                  <c:v>268</c:v>
                </c:pt>
                <c:pt idx="3133">
                  <c:v>255</c:v>
                </c:pt>
                <c:pt idx="3134">
                  <c:v>265</c:v>
                </c:pt>
                <c:pt idx="3135">
                  <c:v>256</c:v>
                </c:pt>
                <c:pt idx="3136">
                  <c:v>258</c:v>
                </c:pt>
                <c:pt idx="3137">
                  <c:v>250</c:v>
                </c:pt>
                <c:pt idx="3138">
                  <c:v>248</c:v>
                </c:pt>
                <c:pt idx="3139">
                  <c:v>261</c:v>
                </c:pt>
                <c:pt idx="3140">
                  <c:v>270</c:v>
                </c:pt>
                <c:pt idx="3141">
                  <c:v>262</c:v>
                </c:pt>
                <c:pt idx="3142">
                  <c:v>261</c:v>
                </c:pt>
                <c:pt idx="3143">
                  <c:v>257</c:v>
                </c:pt>
                <c:pt idx="3144">
                  <c:v>241</c:v>
                </c:pt>
                <c:pt idx="3145">
                  <c:v>233</c:v>
                </c:pt>
                <c:pt idx="3146">
                  <c:v>252</c:v>
                </c:pt>
                <c:pt idx="3147">
                  <c:v>245</c:v>
                </c:pt>
                <c:pt idx="3148">
                  <c:v>230</c:v>
                </c:pt>
                <c:pt idx="3149">
                  <c:v>235</c:v>
                </c:pt>
                <c:pt idx="3150">
                  <c:v>237</c:v>
                </c:pt>
                <c:pt idx="3151">
                  <c:v>240</c:v>
                </c:pt>
                <c:pt idx="3152">
                  <c:v>257</c:v>
                </c:pt>
                <c:pt idx="3153">
                  <c:v>286</c:v>
                </c:pt>
                <c:pt idx="3154">
                  <c:v>256</c:v>
                </c:pt>
                <c:pt idx="3155">
                  <c:v>275</c:v>
                </c:pt>
                <c:pt idx="3156">
                  <c:v>249</c:v>
                </c:pt>
                <c:pt idx="3157">
                  <c:v>246</c:v>
                </c:pt>
                <c:pt idx="3158">
                  <c:v>230</c:v>
                </c:pt>
                <c:pt idx="3159">
                  <c:v>254</c:v>
                </c:pt>
                <c:pt idx="3160">
                  <c:v>235</c:v>
                </c:pt>
                <c:pt idx="3161">
                  <c:v>336</c:v>
                </c:pt>
                <c:pt idx="3162">
                  <c:v>252</c:v>
                </c:pt>
                <c:pt idx="3163">
                  <c:v>257</c:v>
                </c:pt>
                <c:pt idx="3164">
                  <c:v>256</c:v>
                </c:pt>
                <c:pt idx="3165">
                  <c:v>258</c:v>
                </c:pt>
                <c:pt idx="3166">
                  <c:v>253</c:v>
                </c:pt>
                <c:pt idx="3167">
                  <c:v>254</c:v>
                </c:pt>
                <c:pt idx="3168">
                  <c:v>257</c:v>
                </c:pt>
                <c:pt idx="3169">
                  <c:v>234</c:v>
                </c:pt>
                <c:pt idx="3170">
                  <c:v>276</c:v>
                </c:pt>
                <c:pt idx="3171">
                  <c:v>275</c:v>
                </c:pt>
                <c:pt idx="3172">
                  <c:v>239</c:v>
                </c:pt>
                <c:pt idx="3173">
                  <c:v>254</c:v>
                </c:pt>
                <c:pt idx="3174">
                  <c:v>253</c:v>
                </c:pt>
                <c:pt idx="3175">
                  <c:v>252</c:v>
                </c:pt>
                <c:pt idx="3176">
                  <c:v>248</c:v>
                </c:pt>
                <c:pt idx="3177">
                  <c:v>243</c:v>
                </c:pt>
                <c:pt idx="3178">
                  <c:v>259</c:v>
                </c:pt>
                <c:pt idx="3179">
                  <c:v>249</c:v>
                </c:pt>
                <c:pt idx="3180">
                  <c:v>245</c:v>
                </c:pt>
                <c:pt idx="3181">
                  <c:v>238</c:v>
                </c:pt>
                <c:pt idx="3182">
                  <c:v>244</c:v>
                </c:pt>
                <c:pt idx="3183">
                  <c:v>259</c:v>
                </c:pt>
                <c:pt idx="3184">
                  <c:v>255</c:v>
                </c:pt>
                <c:pt idx="3185">
                  <c:v>255</c:v>
                </c:pt>
                <c:pt idx="3186">
                  <c:v>257</c:v>
                </c:pt>
                <c:pt idx="3187">
                  <c:v>249</c:v>
                </c:pt>
                <c:pt idx="3188">
                  <c:v>242</c:v>
                </c:pt>
                <c:pt idx="3189">
                  <c:v>246</c:v>
                </c:pt>
                <c:pt idx="3190">
                  <c:v>242</c:v>
                </c:pt>
                <c:pt idx="3191">
                  <c:v>260</c:v>
                </c:pt>
                <c:pt idx="3192">
                  <c:v>256</c:v>
                </c:pt>
                <c:pt idx="3193">
                  <c:v>256</c:v>
                </c:pt>
                <c:pt idx="3194">
                  <c:v>256</c:v>
                </c:pt>
                <c:pt idx="3195">
                  <c:v>248</c:v>
                </c:pt>
                <c:pt idx="3196">
                  <c:v>254</c:v>
                </c:pt>
                <c:pt idx="3197">
                  <c:v>251</c:v>
                </c:pt>
                <c:pt idx="3198">
                  <c:v>296</c:v>
                </c:pt>
                <c:pt idx="3199">
                  <c:v>262</c:v>
                </c:pt>
                <c:pt idx="3200">
                  <c:v>258</c:v>
                </c:pt>
                <c:pt idx="3201">
                  <c:v>253</c:v>
                </c:pt>
                <c:pt idx="3202">
                  <c:v>256</c:v>
                </c:pt>
                <c:pt idx="3203">
                  <c:v>259</c:v>
                </c:pt>
                <c:pt idx="3204">
                  <c:v>248</c:v>
                </c:pt>
                <c:pt idx="3205">
                  <c:v>256</c:v>
                </c:pt>
                <c:pt idx="3206">
                  <c:v>244</c:v>
                </c:pt>
                <c:pt idx="3207">
                  <c:v>256</c:v>
                </c:pt>
                <c:pt idx="3208">
                  <c:v>247</c:v>
                </c:pt>
                <c:pt idx="3209">
                  <c:v>253</c:v>
                </c:pt>
                <c:pt idx="3210">
                  <c:v>256</c:v>
                </c:pt>
                <c:pt idx="3211">
                  <c:v>258</c:v>
                </c:pt>
                <c:pt idx="3212">
                  <c:v>275</c:v>
                </c:pt>
                <c:pt idx="3213">
                  <c:v>270</c:v>
                </c:pt>
                <c:pt idx="3214">
                  <c:v>261</c:v>
                </c:pt>
                <c:pt idx="3215">
                  <c:v>250</c:v>
                </c:pt>
                <c:pt idx="3216">
                  <c:v>237</c:v>
                </c:pt>
                <c:pt idx="3217">
                  <c:v>223</c:v>
                </c:pt>
                <c:pt idx="3218">
                  <c:v>248</c:v>
                </c:pt>
                <c:pt idx="3219">
                  <c:v>248</c:v>
                </c:pt>
                <c:pt idx="3220">
                  <c:v>252</c:v>
                </c:pt>
                <c:pt idx="3221">
                  <c:v>249</c:v>
                </c:pt>
                <c:pt idx="3222">
                  <c:v>247</c:v>
                </c:pt>
                <c:pt idx="3223">
                  <c:v>235</c:v>
                </c:pt>
                <c:pt idx="3224">
                  <c:v>237</c:v>
                </c:pt>
                <c:pt idx="3225">
                  <c:v>238</c:v>
                </c:pt>
                <c:pt idx="3226">
                  <c:v>244</c:v>
                </c:pt>
                <c:pt idx="3227">
                  <c:v>241</c:v>
                </c:pt>
                <c:pt idx="3228">
                  <c:v>239</c:v>
                </c:pt>
                <c:pt idx="3229">
                  <c:v>254</c:v>
                </c:pt>
                <c:pt idx="3230">
                  <c:v>239</c:v>
                </c:pt>
                <c:pt idx="3231">
                  <c:v>233</c:v>
                </c:pt>
                <c:pt idx="3232">
                  <c:v>249</c:v>
                </c:pt>
                <c:pt idx="3233">
                  <c:v>240</c:v>
                </c:pt>
                <c:pt idx="3234">
                  <c:v>241</c:v>
                </c:pt>
                <c:pt idx="3235">
                  <c:v>249</c:v>
                </c:pt>
                <c:pt idx="3236">
                  <c:v>255</c:v>
                </c:pt>
                <c:pt idx="3237">
                  <c:v>245</c:v>
                </c:pt>
                <c:pt idx="3238">
                  <c:v>241</c:v>
                </c:pt>
                <c:pt idx="3239">
                  <c:v>256</c:v>
                </c:pt>
                <c:pt idx="3240">
                  <c:v>246</c:v>
                </c:pt>
                <c:pt idx="3241">
                  <c:v>245</c:v>
                </c:pt>
                <c:pt idx="3242">
                  <c:v>214</c:v>
                </c:pt>
                <c:pt idx="3243">
                  <c:v>216</c:v>
                </c:pt>
                <c:pt idx="3244">
                  <c:v>212</c:v>
                </c:pt>
                <c:pt idx="3245">
                  <c:v>218</c:v>
                </c:pt>
                <c:pt idx="3246">
                  <c:v>211</c:v>
                </c:pt>
                <c:pt idx="3247">
                  <c:v>218</c:v>
                </c:pt>
                <c:pt idx="3248">
                  <c:v>223</c:v>
                </c:pt>
                <c:pt idx="3249">
                  <c:v>228</c:v>
                </c:pt>
                <c:pt idx="3250">
                  <c:v>244</c:v>
                </c:pt>
                <c:pt idx="3251">
                  <c:v>238</c:v>
                </c:pt>
                <c:pt idx="3252">
                  <c:v>245</c:v>
                </c:pt>
                <c:pt idx="3253">
                  <c:v>235</c:v>
                </c:pt>
                <c:pt idx="3254">
                  <c:v>251</c:v>
                </c:pt>
                <c:pt idx="3255">
                  <c:v>234</c:v>
                </c:pt>
                <c:pt idx="3256">
                  <c:v>248</c:v>
                </c:pt>
                <c:pt idx="3257">
                  <c:v>238</c:v>
                </c:pt>
                <c:pt idx="3258">
                  <c:v>245</c:v>
                </c:pt>
                <c:pt idx="3259">
                  <c:v>235</c:v>
                </c:pt>
                <c:pt idx="3260">
                  <c:v>233</c:v>
                </c:pt>
                <c:pt idx="3261">
                  <c:v>221</c:v>
                </c:pt>
                <c:pt idx="3262">
                  <c:v>229</c:v>
                </c:pt>
                <c:pt idx="3263">
                  <c:v>226</c:v>
                </c:pt>
                <c:pt idx="3264">
                  <c:v>231</c:v>
                </c:pt>
                <c:pt idx="3265">
                  <c:v>240</c:v>
                </c:pt>
                <c:pt idx="3266">
                  <c:v>249</c:v>
                </c:pt>
                <c:pt idx="3267">
                  <c:v>238</c:v>
                </c:pt>
                <c:pt idx="3268">
                  <c:v>234</c:v>
                </c:pt>
                <c:pt idx="3269">
                  <c:v>226</c:v>
                </c:pt>
                <c:pt idx="3270">
                  <c:v>242</c:v>
                </c:pt>
                <c:pt idx="3271">
                  <c:v>240</c:v>
                </c:pt>
                <c:pt idx="3272">
                  <c:v>233</c:v>
                </c:pt>
                <c:pt idx="3273">
                  <c:v>236</c:v>
                </c:pt>
                <c:pt idx="3274">
                  <c:v>233</c:v>
                </c:pt>
                <c:pt idx="3275">
                  <c:v>244</c:v>
                </c:pt>
                <c:pt idx="3276">
                  <c:v>243</c:v>
                </c:pt>
                <c:pt idx="3277">
                  <c:v>240</c:v>
                </c:pt>
                <c:pt idx="3278">
                  <c:v>241</c:v>
                </c:pt>
                <c:pt idx="3279">
                  <c:v>247</c:v>
                </c:pt>
                <c:pt idx="3280">
                  <c:v>233</c:v>
                </c:pt>
                <c:pt idx="3281">
                  <c:v>223</c:v>
                </c:pt>
                <c:pt idx="3282">
                  <c:v>216</c:v>
                </c:pt>
                <c:pt idx="3283">
                  <c:v>219</c:v>
                </c:pt>
                <c:pt idx="3284">
                  <c:v>221</c:v>
                </c:pt>
                <c:pt idx="3285">
                  <c:v>228</c:v>
                </c:pt>
                <c:pt idx="3286">
                  <c:v>227</c:v>
                </c:pt>
                <c:pt idx="3287">
                  <c:v>230</c:v>
                </c:pt>
                <c:pt idx="3288">
                  <c:v>234</c:v>
                </c:pt>
                <c:pt idx="3289">
                  <c:v>246</c:v>
                </c:pt>
                <c:pt idx="3290">
                  <c:v>242</c:v>
                </c:pt>
                <c:pt idx="3291">
                  <c:v>244</c:v>
                </c:pt>
                <c:pt idx="3292">
                  <c:v>239</c:v>
                </c:pt>
                <c:pt idx="3293">
                  <c:v>240</c:v>
                </c:pt>
                <c:pt idx="3294">
                  <c:v>236</c:v>
                </c:pt>
                <c:pt idx="3295">
                  <c:v>226</c:v>
                </c:pt>
                <c:pt idx="3296">
                  <c:v>234</c:v>
                </c:pt>
                <c:pt idx="3297">
                  <c:v>244</c:v>
                </c:pt>
                <c:pt idx="3298">
                  <c:v>233</c:v>
                </c:pt>
                <c:pt idx="3299">
                  <c:v>225</c:v>
                </c:pt>
                <c:pt idx="3300">
                  <c:v>236</c:v>
                </c:pt>
                <c:pt idx="3301">
                  <c:v>237</c:v>
                </c:pt>
                <c:pt idx="3302">
                  <c:v>244</c:v>
                </c:pt>
                <c:pt idx="3303">
                  <c:v>244</c:v>
                </c:pt>
                <c:pt idx="3304">
                  <c:v>236</c:v>
                </c:pt>
                <c:pt idx="3305">
                  <c:v>246</c:v>
                </c:pt>
                <c:pt idx="3306">
                  <c:v>240</c:v>
                </c:pt>
                <c:pt idx="3307">
                  <c:v>233</c:v>
                </c:pt>
                <c:pt idx="3308">
                  <c:v>232</c:v>
                </c:pt>
                <c:pt idx="3309">
                  <c:v>228</c:v>
                </c:pt>
                <c:pt idx="3310">
                  <c:v>230</c:v>
                </c:pt>
                <c:pt idx="3311">
                  <c:v>234</c:v>
                </c:pt>
                <c:pt idx="3312">
                  <c:v>236</c:v>
                </c:pt>
                <c:pt idx="3313">
                  <c:v>245</c:v>
                </c:pt>
                <c:pt idx="3314">
                  <c:v>245</c:v>
                </c:pt>
                <c:pt idx="3315">
                  <c:v>236</c:v>
                </c:pt>
                <c:pt idx="3316">
                  <c:v>237</c:v>
                </c:pt>
                <c:pt idx="3317">
                  <c:v>240</c:v>
                </c:pt>
                <c:pt idx="3318">
                  <c:v>236</c:v>
                </c:pt>
                <c:pt idx="3319">
                  <c:v>252</c:v>
                </c:pt>
                <c:pt idx="3320">
                  <c:v>250</c:v>
                </c:pt>
                <c:pt idx="3321">
                  <c:v>242</c:v>
                </c:pt>
                <c:pt idx="3322">
                  <c:v>235</c:v>
                </c:pt>
                <c:pt idx="3323">
                  <c:v>238</c:v>
                </c:pt>
                <c:pt idx="3324">
                  <c:v>240</c:v>
                </c:pt>
                <c:pt idx="3325">
                  <c:v>224</c:v>
                </c:pt>
                <c:pt idx="3326">
                  <c:v>228</c:v>
                </c:pt>
                <c:pt idx="3327">
                  <c:v>221</c:v>
                </c:pt>
                <c:pt idx="3328">
                  <c:v>227</c:v>
                </c:pt>
                <c:pt idx="3329">
                  <c:v>236</c:v>
                </c:pt>
                <c:pt idx="3330">
                  <c:v>236</c:v>
                </c:pt>
                <c:pt idx="3331">
                  <c:v>227</c:v>
                </c:pt>
                <c:pt idx="3332">
                  <c:v>233</c:v>
                </c:pt>
                <c:pt idx="3333">
                  <c:v>232</c:v>
                </c:pt>
                <c:pt idx="3334">
                  <c:v>233</c:v>
                </c:pt>
                <c:pt idx="3335">
                  <c:v>239</c:v>
                </c:pt>
                <c:pt idx="3336">
                  <c:v>231</c:v>
                </c:pt>
                <c:pt idx="3337">
                  <c:v>235</c:v>
                </c:pt>
                <c:pt idx="3338">
                  <c:v>241</c:v>
                </c:pt>
                <c:pt idx="3339">
                  <c:v>234</c:v>
                </c:pt>
                <c:pt idx="3340">
                  <c:v>242</c:v>
                </c:pt>
                <c:pt idx="3341">
                  <c:v>235</c:v>
                </c:pt>
                <c:pt idx="3342">
                  <c:v>235</c:v>
                </c:pt>
                <c:pt idx="3343">
                  <c:v>234</c:v>
                </c:pt>
                <c:pt idx="3344">
                  <c:v>237</c:v>
                </c:pt>
                <c:pt idx="3345">
                  <c:v>233</c:v>
                </c:pt>
                <c:pt idx="3346">
                  <c:v>234</c:v>
                </c:pt>
                <c:pt idx="3347">
                  <c:v>243</c:v>
                </c:pt>
                <c:pt idx="3348">
                  <c:v>231</c:v>
                </c:pt>
                <c:pt idx="3349">
                  <c:v>248</c:v>
                </c:pt>
                <c:pt idx="3350">
                  <c:v>237</c:v>
                </c:pt>
                <c:pt idx="3351">
                  <c:v>227</c:v>
                </c:pt>
                <c:pt idx="3352">
                  <c:v>239</c:v>
                </c:pt>
                <c:pt idx="3353">
                  <c:v>244</c:v>
                </c:pt>
                <c:pt idx="3354">
                  <c:v>247</c:v>
                </c:pt>
                <c:pt idx="3355">
                  <c:v>251</c:v>
                </c:pt>
                <c:pt idx="3356">
                  <c:v>253</c:v>
                </c:pt>
                <c:pt idx="3357">
                  <c:v>250</c:v>
                </c:pt>
                <c:pt idx="3358">
                  <c:v>254</c:v>
                </c:pt>
                <c:pt idx="3359">
                  <c:v>241</c:v>
                </c:pt>
                <c:pt idx="3360">
                  <c:v>254</c:v>
                </c:pt>
                <c:pt idx="3361">
                  <c:v>253</c:v>
                </c:pt>
                <c:pt idx="3362">
                  <c:v>251</c:v>
                </c:pt>
                <c:pt idx="3363">
                  <c:v>250</c:v>
                </c:pt>
                <c:pt idx="3364">
                  <c:v>249</c:v>
                </c:pt>
                <c:pt idx="3365">
                  <c:v>260</c:v>
                </c:pt>
                <c:pt idx="3366">
                  <c:v>247</c:v>
                </c:pt>
                <c:pt idx="3367">
                  <c:v>250</c:v>
                </c:pt>
                <c:pt idx="3368">
                  <c:v>247</c:v>
                </c:pt>
                <c:pt idx="3369">
                  <c:v>252</c:v>
                </c:pt>
                <c:pt idx="3370">
                  <c:v>236</c:v>
                </c:pt>
                <c:pt idx="3371">
                  <c:v>238</c:v>
                </c:pt>
                <c:pt idx="3372">
                  <c:v>242</c:v>
                </c:pt>
                <c:pt idx="3373">
                  <c:v>248</c:v>
                </c:pt>
                <c:pt idx="3374">
                  <c:v>237</c:v>
                </c:pt>
                <c:pt idx="3375">
                  <c:v>257</c:v>
                </c:pt>
                <c:pt idx="3376">
                  <c:v>264</c:v>
                </c:pt>
                <c:pt idx="3377">
                  <c:v>265</c:v>
                </c:pt>
                <c:pt idx="3378">
                  <c:v>243</c:v>
                </c:pt>
                <c:pt idx="3379">
                  <c:v>248</c:v>
                </c:pt>
                <c:pt idx="3380">
                  <c:v>246</c:v>
                </c:pt>
                <c:pt idx="3381">
                  <c:v>240</c:v>
                </c:pt>
                <c:pt idx="3382">
                  <c:v>246</c:v>
                </c:pt>
                <c:pt idx="3383">
                  <c:v>250</c:v>
                </c:pt>
                <c:pt idx="3384">
                  <c:v>249</c:v>
                </c:pt>
                <c:pt idx="3385">
                  <c:v>251</c:v>
                </c:pt>
                <c:pt idx="3386">
                  <c:v>254</c:v>
                </c:pt>
                <c:pt idx="3387">
                  <c:v>257</c:v>
                </c:pt>
                <c:pt idx="3388">
                  <c:v>244</c:v>
                </c:pt>
                <c:pt idx="3389">
                  <c:v>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EB-49FE-B7AC-8FAD1F3B3D31}"/>
            </c:ext>
          </c:extLst>
        </c:ser>
        <c:ser>
          <c:idx val="1"/>
          <c:order val="1"/>
          <c:tx>
            <c:strRef>
              <c:f>StdDev!$E$2</c:f>
              <c:strCache>
                <c:ptCount val="1"/>
                <c:pt idx="0">
                  <c:v>avg TWD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StdDev!$A$4:$A$3393</c:f>
              <c:numCache>
                <c:formatCode>yyyy\-mm\-dd\ hh:mm:ss</c:formatCode>
                <c:ptCount val="3390"/>
                <c:pt idx="0">
                  <c:v>42638.366828703707</c:v>
                </c:pt>
                <c:pt idx="1">
                  <c:v>42638.366875</c:v>
                </c:pt>
                <c:pt idx="2">
                  <c:v>42638.3669212963</c:v>
                </c:pt>
                <c:pt idx="3">
                  <c:v>42638.366967592592</c:v>
                </c:pt>
                <c:pt idx="4">
                  <c:v>42638.367013888892</c:v>
                </c:pt>
                <c:pt idx="5">
                  <c:v>42638.367060185185</c:v>
                </c:pt>
                <c:pt idx="6">
                  <c:v>42638.367106481484</c:v>
                </c:pt>
                <c:pt idx="7">
                  <c:v>42638.367152777777</c:v>
                </c:pt>
                <c:pt idx="8">
                  <c:v>42638.367199074077</c:v>
                </c:pt>
                <c:pt idx="9">
                  <c:v>42638.367245370369</c:v>
                </c:pt>
                <c:pt idx="10">
                  <c:v>42638.367291666669</c:v>
                </c:pt>
                <c:pt idx="11">
                  <c:v>42638.367337962962</c:v>
                </c:pt>
                <c:pt idx="12">
                  <c:v>42638.367384259262</c:v>
                </c:pt>
                <c:pt idx="13">
                  <c:v>42638.367430555554</c:v>
                </c:pt>
                <c:pt idx="14">
                  <c:v>42638.367476851854</c:v>
                </c:pt>
                <c:pt idx="15">
                  <c:v>42638.367534722223</c:v>
                </c:pt>
                <c:pt idx="16">
                  <c:v>42638.367581018516</c:v>
                </c:pt>
                <c:pt idx="17">
                  <c:v>42638.367627314816</c:v>
                </c:pt>
                <c:pt idx="18">
                  <c:v>42638.367719907408</c:v>
                </c:pt>
                <c:pt idx="19">
                  <c:v>42638.367766203701</c:v>
                </c:pt>
                <c:pt idx="20">
                  <c:v>42638.367812500001</c:v>
                </c:pt>
                <c:pt idx="21">
                  <c:v>42638.367858796293</c:v>
                </c:pt>
                <c:pt idx="22">
                  <c:v>42638.367905092593</c:v>
                </c:pt>
                <c:pt idx="23">
                  <c:v>42638.367951388886</c:v>
                </c:pt>
                <c:pt idx="24">
                  <c:v>42638.367997685185</c:v>
                </c:pt>
                <c:pt idx="25">
                  <c:v>42638.368043981478</c:v>
                </c:pt>
                <c:pt idx="26">
                  <c:v>42638.368090277778</c:v>
                </c:pt>
                <c:pt idx="27">
                  <c:v>42638.36818287037</c:v>
                </c:pt>
                <c:pt idx="28">
                  <c:v>42638.36822916667</c:v>
                </c:pt>
                <c:pt idx="29">
                  <c:v>42638.368275462963</c:v>
                </c:pt>
                <c:pt idx="30">
                  <c:v>42638.368321759262</c:v>
                </c:pt>
                <c:pt idx="31">
                  <c:v>42638.368368055555</c:v>
                </c:pt>
                <c:pt idx="32">
                  <c:v>42638.368414351855</c:v>
                </c:pt>
                <c:pt idx="33">
                  <c:v>42638.368460648147</c:v>
                </c:pt>
                <c:pt idx="34">
                  <c:v>42638.368506944447</c:v>
                </c:pt>
                <c:pt idx="35">
                  <c:v>42638.36855324074</c:v>
                </c:pt>
                <c:pt idx="36">
                  <c:v>42638.36859953704</c:v>
                </c:pt>
                <c:pt idx="37">
                  <c:v>42638.368645833332</c:v>
                </c:pt>
                <c:pt idx="38">
                  <c:v>42638.368692129632</c:v>
                </c:pt>
                <c:pt idx="39">
                  <c:v>42638.368738425925</c:v>
                </c:pt>
                <c:pt idx="40">
                  <c:v>42638.368784722225</c:v>
                </c:pt>
                <c:pt idx="41">
                  <c:v>42638.368831018517</c:v>
                </c:pt>
                <c:pt idx="42">
                  <c:v>42638.368877314817</c:v>
                </c:pt>
                <c:pt idx="43">
                  <c:v>42638.368923611109</c:v>
                </c:pt>
                <c:pt idx="44">
                  <c:v>42638.368969907409</c:v>
                </c:pt>
                <c:pt idx="45">
                  <c:v>42638.369016203702</c:v>
                </c:pt>
                <c:pt idx="46">
                  <c:v>42638.369062500002</c:v>
                </c:pt>
                <c:pt idx="47">
                  <c:v>42638.369108796294</c:v>
                </c:pt>
                <c:pt idx="48">
                  <c:v>42638.369155092594</c:v>
                </c:pt>
                <c:pt idx="49">
                  <c:v>42638.369201388887</c:v>
                </c:pt>
                <c:pt idx="50">
                  <c:v>42638.369247685187</c:v>
                </c:pt>
                <c:pt idx="51">
                  <c:v>42638.369293981479</c:v>
                </c:pt>
                <c:pt idx="52">
                  <c:v>42638.369351851848</c:v>
                </c:pt>
                <c:pt idx="53">
                  <c:v>42638.369398148148</c:v>
                </c:pt>
                <c:pt idx="54">
                  <c:v>42638.369444444441</c:v>
                </c:pt>
                <c:pt idx="55">
                  <c:v>42638.369490740741</c:v>
                </c:pt>
                <c:pt idx="56">
                  <c:v>42638.369537037041</c:v>
                </c:pt>
                <c:pt idx="57">
                  <c:v>42638.369583333333</c:v>
                </c:pt>
                <c:pt idx="58">
                  <c:v>42638.369629629633</c:v>
                </c:pt>
                <c:pt idx="59">
                  <c:v>42638.369675925926</c:v>
                </c:pt>
                <c:pt idx="60">
                  <c:v>42638.369722222225</c:v>
                </c:pt>
                <c:pt idx="61">
                  <c:v>42638.369768518518</c:v>
                </c:pt>
                <c:pt idx="62">
                  <c:v>42638.369814814818</c:v>
                </c:pt>
                <c:pt idx="63">
                  <c:v>42638.36986111111</c:v>
                </c:pt>
                <c:pt idx="64">
                  <c:v>42638.36990740741</c:v>
                </c:pt>
                <c:pt idx="65">
                  <c:v>42638.369953703703</c:v>
                </c:pt>
                <c:pt idx="66">
                  <c:v>42638.37</c:v>
                </c:pt>
                <c:pt idx="67">
                  <c:v>42638.370046296295</c:v>
                </c:pt>
                <c:pt idx="68">
                  <c:v>42638.370092592595</c:v>
                </c:pt>
                <c:pt idx="69">
                  <c:v>42638.370138888888</c:v>
                </c:pt>
                <c:pt idx="70">
                  <c:v>42638.370185185187</c:v>
                </c:pt>
                <c:pt idx="71">
                  <c:v>42638.37023148148</c:v>
                </c:pt>
                <c:pt idx="72">
                  <c:v>42638.37027777778</c:v>
                </c:pt>
                <c:pt idx="73">
                  <c:v>42638.370324074072</c:v>
                </c:pt>
                <c:pt idx="74">
                  <c:v>42638.370370370372</c:v>
                </c:pt>
                <c:pt idx="75">
                  <c:v>42638.370416666665</c:v>
                </c:pt>
                <c:pt idx="76">
                  <c:v>42638.370462962965</c:v>
                </c:pt>
                <c:pt idx="77">
                  <c:v>42638.370509259257</c:v>
                </c:pt>
                <c:pt idx="78">
                  <c:v>42638.370555555557</c:v>
                </c:pt>
                <c:pt idx="79">
                  <c:v>42638.37060185185</c:v>
                </c:pt>
                <c:pt idx="80">
                  <c:v>42638.370648148149</c:v>
                </c:pt>
                <c:pt idx="81">
                  <c:v>42638.370694444442</c:v>
                </c:pt>
                <c:pt idx="82">
                  <c:v>42638.370740740742</c:v>
                </c:pt>
                <c:pt idx="83">
                  <c:v>42638.370787037034</c:v>
                </c:pt>
                <c:pt idx="84">
                  <c:v>42638.370833333334</c:v>
                </c:pt>
                <c:pt idx="85">
                  <c:v>42638.370879629627</c:v>
                </c:pt>
                <c:pt idx="86">
                  <c:v>42638.370937500003</c:v>
                </c:pt>
                <c:pt idx="87">
                  <c:v>42638.370983796296</c:v>
                </c:pt>
                <c:pt idx="88">
                  <c:v>42638.371030092596</c:v>
                </c:pt>
                <c:pt idx="89">
                  <c:v>42638.371076388888</c:v>
                </c:pt>
                <c:pt idx="90">
                  <c:v>42638.371111111112</c:v>
                </c:pt>
                <c:pt idx="91">
                  <c:v>42638.371168981481</c:v>
                </c:pt>
                <c:pt idx="92">
                  <c:v>42638.371215277781</c:v>
                </c:pt>
                <c:pt idx="93">
                  <c:v>42638.371261574073</c:v>
                </c:pt>
                <c:pt idx="94">
                  <c:v>42638.371307870373</c:v>
                </c:pt>
                <c:pt idx="95">
                  <c:v>42638.371354166666</c:v>
                </c:pt>
                <c:pt idx="96">
                  <c:v>42638.371400462966</c:v>
                </c:pt>
                <c:pt idx="97">
                  <c:v>42638.371446759258</c:v>
                </c:pt>
                <c:pt idx="98">
                  <c:v>42638.371493055558</c:v>
                </c:pt>
                <c:pt idx="99">
                  <c:v>42638.371539351851</c:v>
                </c:pt>
                <c:pt idx="100">
                  <c:v>42638.37158564815</c:v>
                </c:pt>
                <c:pt idx="101">
                  <c:v>42638.371631944443</c:v>
                </c:pt>
                <c:pt idx="102">
                  <c:v>42638.371678240743</c:v>
                </c:pt>
                <c:pt idx="103">
                  <c:v>42638.371724537035</c:v>
                </c:pt>
                <c:pt idx="104">
                  <c:v>42638.371770833335</c:v>
                </c:pt>
                <c:pt idx="105">
                  <c:v>42638.371817129628</c:v>
                </c:pt>
                <c:pt idx="106">
                  <c:v>42638.371863425928</c:v>
                </c:pt>
                <c:pt idx="107">
                  <c:v>42638.37190972222</c:v>
                </c:pt>
                <c:pt idx="108">
                  <c:v>42638.37195601852</c:v>
                </c:pt>
                <c:pt idx="109">
                  <c:v>42638.372002314813</c:v>
                </c:pt>
                <c:pt idx="110">
                  <c:v>42638.372048611112</c:v>
                </c:pt>
                <c:pt idx="111">
                  <c:v>42638.372094907405</c:v>
                </c:pt>
                <c:pt idx="112">
                  <c:v>42638.372141203705</c:v>
                </c:pt>
                <c:pt idx="113">
                  <c:v>42638.372187499997</c:v>
                </c:pt>
                <c:pt idx="114">
                  <c:v>42638.372233796297</c:v>
                </c:pt>
                <c:pt idx="115">
                  <c:v>42638.37228009259</c:v>
                </c:pt>
                <c:pt idx="116">
                  <c:v>42638.37232638889</c:v>
                </c:pt>
                <c:pt idx="117">
                  <c:v>42638.372372685182</c:v>
                </c:pt>
                <c:pt idx="118">
                  <c:v>42638.372418981482</c:v>
                </c:pt>
                <c:pt idx="119">
                  <c:v>42638.372465277775</c:v>
                </c:pt>
                <c:pt idx="120">
                  <c:v>42638.372511574074</c:v>
                </c:pt>
                <c:pt idx="121">
                  <c:v>42638.372604166667</c:v>
                </c:pt>
                <c:pt idx="122">
                  <c:v>42638.372650462959</c:v>
                </c:pt>
                <c:pt idx="123">
                  <c:v>42638.372754629629</c:v>
                </c:pt>
                <c:pt idx="124">
                  <c:v>42638.372800925928</c:v>
                </c:pt>
                <c:pt idx="125">
                  <c:v>42638.372847222221</c:v>
                </c:pt>
                <c:pt idx="126">
                  <c:v>42638.372893518521</c:v>
                </c:pt>
                <c:pt idx="127">
                  <c:v>42638.372939814813</c:v>
                </c:pt>
                <c:pt idx="128">
                  <c:v>42638.372986111113</c:v>
                </c:pt>
                <c:pt idx="129">
                  <c:v>42638.373032407406</c:v>
                </c:pt>
                <c:pt idx="130">
                  <c:v>42638.373078703706</c:v>
                </c:pt>
                <c:pt idx="131">
                  <c:v>42638.373124999998</c:v>
                </c:pt>
                <c:pt idx="132">
                  <c:v>42638.373171296298</c:v>
                </c:pt>
                <c:pt idx="133">
                  <c:v>42638.373217592591</c:v>
                </c:pt>
                <c:pt idx="134">
                  <c:v>42638.373263888891</c:v>
                </c:pt>
                <c:pt idx="135">
                  <c:v>42638.373310185183</c:v>
                </c:pt>
                <c:pt idx="136">
                  <c:v>42638.373356481483</c:v>
                </c:pt>
                <c:pt idx="137">
                  <c:v>42638.373402777775</c:v>
                </c:pt>
                <c:pt idx="138">
                  <c:v>42638.373449074075</c:v>
                </c:pt>
                <c:pt idx="139">
                  <c:v>42638.373495370368</c:v>
                </c:pt>
                <c:pt idx="140">
                  <c:v>42638.373541666668</c:v>
                </c:pt>
                <c:pt idx="141">
                  <c:v>42638.37358796296</c:v>
                </c:pt>
                <c:pt idx="142">
                  <c:v>42638.37363425926</c:v>
                </c:pt>
                <c:pt idx="143">
                  <c:v>42638.373680555553</c:v>
                </c:pt>
                <c:pt idx="144">
                  <c:v>42638.373726851853</c:v>
                </c:pt>
                <c:pt idx="145">
                  <c:v>42638.373773148145</c:v>
                </c:pt>
                <c:pt idx="146">
                  <c:v>42638.373819444445</c:v>
                </c:pt>
                <c:pt idx="147">
                  <c:v>42638.373865740738</c:v>
                </c:pt>
                <c:pt idx="148">
                  <c:v>42638.373912037037</c:v>
                </c:pt>
                <c:pt idx="149">
                  <c:v>42638.37395833333</c:v>
                </c:pt>
                <c:pt idx="150">
                  <c:v>42638.37400462963</c:v>
                </c:pt>
                <c:pt idx="151">
                  <c:v>42638.374050925922</c:v>
                </c:pt>
                <c:pt idx="152">
                  <c:v>42638.374097222222</c:v>
                </c:pt>
                <c:pt idx="153">
                  <c:v>42638.374143518522</c:v>
                </c:pt>
                <c:pt idx="154">
                  <c:v>42638.374189814815</c:v>
                </c:pt>
                <c:pt idx="155">
                  <c:v>42638.374236111114</c:v>
                </c:pt>
                <c:pt idx="156">
                  <c:v>42638.374293981484</c:v>
                </c:pt>
                <c:pt idx="157">
                  <c:v>42638.374340277776</c:v>
                </c:pt>
                <c:pt idx="158">
                  <c:v>42638.374386574076</c:v>
                </c:pt>
                <c:pt idx="159">
                  <c:v>42638.374432870369</c:v>
                </c:pt>
                <c:pt idx="160">
                  <c:v>42638.374479166669</c:v>
                </c:pt>
                <c:pt idx="161">
                  <c:v>42638.374525462961</c:v>
                </c:pt>
                <c:pt idx="162">
                  <c:v>42638.374571759261</c:v>
                </c:pt>
                <c:pt idx="163">
                  <c:v>42638.374618055554</c:v>
                </c:pt>
                <c:pt idx="164">
                  <c:v>42638.374664351853</c:v>
                </c:pt>
                <c:pt idx="165">
                  <c:v>42638.374710648146</c:v>
                </c:pt>
                <c:pt idx="166">
                  <c:v>42638.374756944446</c:v>
                </c:pt>
                <c:pt idx="167">
                  <c:v>42638.374803240738</c:v>
                </c:pt>
                <c:pt idx="168">
                  <c:v>42638.374849537038</c:v>
                </c:pt>
                <c:pt idx="169">
                  <c:v>42638.374895833331</c:v>
                </c:pt>
                <c:pt idx="170">
                  <c:v>42638.374942129631</c:v>
                </c:pt>
                <c:pt idx="171">
                  <c:v>42638.374988425923</c:v>
                </c:pt>
                <c:pt idx="172">
                  <c:v>42638.375034722223</c:v>
                </c:pt>
                <c:pt idx="173">
                  <c:v>42638.375081018516</c:v>
                </c:pt>
                <c:pt idx="174">
                  <c:v>42638.375127314815</c:v>
                </c:pt>
                <c:pt idx="175">
                  <c:v>42638.375173611108</c:v>
                </c:pt>
                <c:pt idx="176">
                  <c:v>42638.375219907408</c:v>
                </c:pt>
                <c:pt idx="177">
                  <c:v>42638.3752662037</c:v>
                </c:pt>
                <c:pt idx="178">
                  <c:v>42638.3753125</c:v>
                </c:pt>
                <c:pt idx="179">
                  <c:v>42638.375358796293</c:v>
                </c:pt>
                <c:pt idx="180">
                  <c:v>42638.375405092593</c:v>
                </c:pt>
                <c:pt idx="181">
                  <c:v>42638.375451388885</c:v>
                </c:pt>
                <c:pt idx="182">
                  <c:v>42638.375497685185</c:v>
                </c:pt>
                <c:pt idx="183">
                  <c:v>42638.375543981485</c:v>
                </c:pt>
                <c:pt idx="184">
                  <c:v>42638.375590277778</c:v>
                </c:pt>
                <c:pt idx="185">
                  <c:v>42638.375636574077</c:v>
                </c:pt>
                <c:pt idx="186">
                  <c:v>42638.37568287037</c:v>
                </c:pt>
                <c:pt idx="187">
                  <c:v>42638.37572916667</c:v>
                </c:pt>
                <c:pt idx="188">
                  <c:v>42638.375775462962</c:v>
                </c:pt>
                <c:pt idx="189">
                  <c:v>42638.375821759262</c:v>
                </c:pt>
                <c:pt idx="190">
                  <c:v>42638.375868055555</c:v>
                </c:pt>
                <c:pt idx="191">
                  <c:v>42638.375925925924</c:v>
                </c:pt>
                <c:pt idx="192">
                  <c:v>42638.375972222224</c:v>
                </c:pt>
                <c:pt idx="193">
                  <c:v>42638.376018518517</c:v>
                </c:pt>
                <c:pt idx="194">
                  <c:v>42638.376064814816</c:v>
                </c:pt>
                <c:pt idx="195">
                  <c:v>42638.376111111109</c:v>
                </c:pt>
                <c:pt idx="196">
                  <c:v>42638.376157407409</c:v>
                </c:pt>
                <c:pt idx="197">
                  <c:v>42638.376203703701</c:v>
                </c:pt>
                <c:pt idx="198">
                  <c:v>42638.376250000001</c:v>
                </c:pt>
                <c:pt idx="199">
                  <c:v>42638.376296296294</c:v>
                </c:pt>
                <c:pt idx="200">
                  <c:v>42638.376342592594</c:v>
                </c:pt>
                <c:pt idx="201">
                  <c:v>42638.376388888886</c:v>
                </c:pt>
                <c:pt idx="202">
                  <c:v>42638.376435185186</c:v>
                </c:pt>
                <c:pt idx="203">
                  <c:v>42638.376481481479</c:v>
                </c:pt>
                <c:pt idx="204">
                  <c:v>42638.376527777778</c:v>
                </c:pt>
                <c:pt idx="205">
                  <c:v>42638.376574074071</c:v>
                </c:pt>
                <c:pt idx="206">
                  <c:v>42638.376620370371</c:v>
                </c:pt>
                <c:pt idx="207">
                  <c:v>42638.376666666663</c:v>
                </c:pt>
                <c:pt idx="208">
                  <c:v>42638.376712962963</c:v>
                </c:pt>
                <c:pt idx="209">
                  <c:v>42638.376759259256</c:v>
                </c:pt>
                <c:pt idx="210">
                  <c:v>42638.376805555556</c:v>
                </c:pt>
                <c:pt idx="211">
                  <c:v>42638.376851851855</c:v>
                </c:pt>
                <c:pt idx="212">
                  <c:v>42638.376898148148</c:v>
                </c:pt>
                <c:pt idx="213">
                  <c:v>42638.376944444448</c:v>
                </c:pt>
                <c:pt idx="214">
                  <c:v>42638.37699074074</c:v>
                </c:pt>
                <c:pt idx="215">
                  <c:v>42638.37703703704</c:v>
                </c:pt>
                <c:pt idx="216">
                  <c:v>42638.377083333333</c:v>
                </c:pt>
                <c:pt idx="217">
                  <c:v>42638.377129629633</c:v>
                </c:pt>
                <c:pt idx="218">
                  <c:v>42638.377175925925</c:v>
                </c:pt>
                <c:pt idx="219">
                  <c:v>42638.377222222225</c:v>
                </c:pt>
                <c:pt idx="220">
                  <c:v>42638.377268518518</c:v>
                </c:pt>
                <c:pt idx="221">
                  <c:v>42638.377314814818</c:v>
                </c:pt>
                <c:pt idx="222">
                  <c:v>42638.37736111111</c:v>
                </c:pt>
                <c:pt idx="223">
                  <c:v>42638.37740740741</c:v>
                </c:pt>
                <c:pt idx="224">
                  <c:v>42638.377453703702</c:v>
                </c:pt>
                <c:pt idx="225">
                  <c:v>42638.377500000002</c:v>
                </c:pt>
                <c:pt idx="226">
                  <c:v>42638.377546296295</c:v>
                </c:pt>
                <c:pt idx="227">
                  <c:v>42638.377592592595</c:v>
                </c:pt>
                <c:pt idx="228">
                  <c:v>42638.377638888887</c:v>
                </c:pt>
                <c:pt idx="229">
                  <c:v>42638.377685185187</c:v>
                </c:pt>
                <c:pt idx="230">
                  <c:v>42638.37773148148</c:v>
                </c:pt>
                <c:pt idx="231">
                  <c:v>42638.37777777778</c:v>
                </c:pt>
                <c:pt idx="232">
                  <c:v>42638.377824074072</c:v>
                </c:pt>
                <c:pt idx="233">
                  <c:v>42638.377881944441</c:v>
                </c:pt>
                <c:pt idx="234">
                  <c:v>42638.377928240741</c:v>
                </c:pt>
                <c:pt idx="235">
                  <c:v>42638.377974537034</c:v>
                </c:pt>
                <c:pt idx="236">
                  <c:v>42638.378020833334</c:v>
                </c:pt>
                <c:pt idx="237">
                  <c:v>42638.378067129626</c:v>
                </c:pt>
                <c:pt idx="238">
                  <c:v>42638.378113425926</c:v>
                </c:pt>
                <c:pt idx="239">
                  <c:v>42638.378159722219</c:v>
                </c:pt>
                <c:pt idx="240">
                  <c:v>42638.378206018519</c:v>
                </c:pt>
                <c:pt idx="241">
                  <c:v>42638.378252314818</c:v>
                </c:pt>
                <c:pt idx="242">
                  <c:v>42638.378298611111</c:v>
                </c:pt>
                <c:pt idx="243">
                  <c:v>42638.378344907411</c:v>
                </c:pt>
                <c:pt idx="244">
                  <c:v>42638.378391203703</c:v>
                </c:pt>
                <c:pt idx="245">
                  <c:v>42638.378437500003</c:v>
                </c:pt>
                <c:pt idx="246">
                  <c:v>42638.378483796296</c:v>
                </c:pt>
                <c:pt idx="247">
                  <c:v>42638.378530092596</c:v>
                </c:pt>
                <c:pt idx="248">
                  <c:v>42638.378576388888</c:v>
                </c:pt>
                <c:pt idx="249">
                  <c:v>42638.378622685188</c:v>
                </c:pt>
                <c:pt idx="250">
                  <c:v>42638.378668981481</c:v>
                </c:pt>
                <c:pt idx="251">
                  <c:v>42638.37871527778</c:v>
                </c:pt>
                <c:pt idx="252">
                  <c:v>42638.378761574073</c:v>
                </c:pt>
                <c:pt idx="253">
                  <c:v>42638.378807870373</c:v>
                </c:pt>
                <c:pt idx="254">
                  <c:v>42638.378854166665</c:v>
                </c:pt>
                <c:pt idx="255">
                  <c:v>42638.378900462965</c:v>
                </c:pt>
                <c:pt idx="256">
                  <c:v>42638.378946759258</c:v>
                </c:pt>
                <c:pt idx="257">
                  <c:v>42638.378993055558</c:v>
                </c:pt>
                <c:pt idx="258">
                  <c:v>42638.37903935185</c:v>
                </c:pt>
                <c:pt idx="259">
                  <c:v>42638.37908564815</c:v>
                </c:pt>
                <c:pt idx="260">
                  <c:v>42638.379131944443</c:v>
                </c:pt>
                <c:pt idx="261">
                  <c:v>42638.379178240742</c:v>
                </c:pt>
                <c:pt idx="262">
                  <c:v>42638.379224537035</c:v>
                </c:pt>
                <c:pt idx="263">
                  <c:v>42638.379270833335</c:v>
                </c:pt>
                <c:pt idx="264">
                  <c:v>42638.379317129627</c:v>
                </c:pt>
                <c:pt idx="265">
                  <c:v>42638.379363425927</c:v>
                </c:pt>
                <c:pt idx="266">
                  <c:v>42638.37940972222</c:v>
                </c:pt>
                <c:pt idx="267">
                  <c:v>42638.37945601852</c:v>
                </c:pt>
                <c:pt idx="268">
                  <c:v>42638.379513888889</c:v>
                </c:pt>
                <c:pt idx="269">
                  <c:v>42638.379560185182</c:v>
                </c:pt>
                <c:pt idx="270">
                  <c:v>42638.379606481481</c:v>
                </c:pt>
                <c:pt idx="271">
                  <c:v>42638.379652777781</c:v>
                </c:pt>
                <c:pt idx="272">
                  <c:v>42638.379699074074</c:v>
                </c:pt>
                <c:pt idx="273">
                  <c:v>42638.379745370374</c:v>
                </c:pt>
                <c:pt idx="274">
                  <c:v>42638.379791666666</c:v>
                </c:pt>
                <c:pt idx="275">
                  <c:v>42638.379837962966</c:v>
                </c:pt>
                <c:pt idx="276">
                  <c:v>42638.379884259259</c:v>
                </c:pt>
                <c:pt idx="277">
                  <c:v>42638.379930555559</c:v>
                </c:pt>
                <c:pt idx="278">
                  <c:v>42638.379976851851</c:v>
                </c:pt>
                <c:pt idx="279">
                  <c:v>42638.380023148151</c:v>
                </c:pt>
                <c:pt idx="280">
                  <c:v>42638.380069444444</c:v>
                </c:pt>
                <c:pt idx="281">
                  <c:v>42638.380115740743</c:v>
                </c:pt>
                <c:pt idx="282">
                  <c:v>42638.380162037036</c:v>
                </c:pt>
                <c:pt idx="283">
                  <c:v>42638.380208333336</c:v>
                </c:pt>
                <c:pt idx="284">
                  <c:v>42638.380254629628</c:v>
                </c:pt>
                <c:pt idx="285">
                  <c:v>42638.380300925928</c:v>
                </c:pt>
                <c:pt idx="286">
                  <c:v>42638.380347222221</c:v>
                </c:pt>
                <c:pt idx="287">
                  <c:v>42638.380393518521</c:v>
                </c:pt>
                <c:pt idx="288">
                  <c:v>42638.380439814813</c:v>
                </c:pt>
                <c:pt idx="289">
                  <c:v>42638.380486111113</c:v>
                </c:pt>
                <c:pt idx="290">
                  <c:v>42638.380532407406</c:v>
                </c:pt>
                <c:pt idx="291">
                  <c:v>42638.380578703705</c:v>
                </c:pt>
                <c:pt idx="292">
                  <c:v>42638.380624999998</c:v>
                </c:pt>
                <c:pt idx="293">
                  <c:v>42638.380671296298</c:v>
                </c:pt>
                <c:pt idx="294">
                  <c:v>42638.38071759259</c:v>
                </c:pt>
                <c:pt idx="295">
                  <c:v>42638.38076388889</c:v>
                </c:pt>
                <c:pt idx="296">
                  <c:v>42638.380810185183</c:v>
                </c:pt>
                <c:pt idx="297">
                  <c:v>42638.380856481483</c:v>
                </c:pt>
                <c:pt idx="298">
                  <c:v>42638.380902777775</c:v>
                </c:pt>
                <c:pt idx="299">
                  <c:v>42638.380960648145</c:v>
                </c:pt>
                <c:pt idx="300">
                  <c:v>42638.381006944444</c:v>
                </c:pt>
                <c:pt idx="301">
                  <c:v>42638.381053240744</c:v>
                </c:pt>
                <c:pt idx="302">
                  <c:v>42638.381099537037</c:v>
                </c:pt>
                <c:pt idx="303">
                  <c:v>42638.381145833337</c:v>
                </c:pt>
                <c:pt idx="304">
                  <c:v>42638.381192129629</c:v>
                </c:pt>
                <c:pt idx="305">
                  <c:v>42638.381238425929</c:v>
                </c:pt>
                <c:pt idx="306">
                  <c:v>42638.381284722222</c:v>
                </c:pt>
                <c:pt idx="307">
                  <c:v>42638.381331018521</c:v>
                </c:pt>
                <c:pt idx="308">
                  <c:v>42638.381377314814</c:v>
                </c:pt>
                <c:pt idx="309">
                  <c:v>42638.381423611114</c:v>
                </c:pt>
                <c:pt idx="310">
                  <c:v>42638.381469907406</c:v>
                </c:pt>
                <c:pt idx="311">
                  <c:v>42638.381516203706</c:v>
                </c:pt>
                <c:pt idx="312">
                  <c:v>42638.381562499999</c:v>
                </c:pt>
                <c:pt idx="313">
                  <c:v>42638.381608796299</c:v>
                </c:pt>
                <c:pt idx="314">
                  <c:v>42638.381655092591</c:v>
                </c:pt>
                <c:pt idx="315">
                  <c:v>42638.381701388891</c:v>
                </c:pt>
                <c:pt idx="316">
                  <c:v>42638.381747685184</c:v>
                </c:pt>
                <c:pt idx="317">
                  <c:v>42638.381793981483</c:v>
                </c:pt>
                <c:pt idx="318">
                  <c:v>42638.381840277776</c:v>
                </c:pt>
                <c:pt idx="319">
                  <c:v>42638.381886574076</c:v>
                </c:pt>
                <c:pt idx="320">
                  <c:v>42638.381932870368</c:v>
                </c:pt>
                <c:pt idx="321">
                  <c:v>42638.381979166668</c:v>
                </c:pt>
                <c:pt idx="322">
                  <c:v>42638.382025462961</c:v>
                </c:pt>
                <c:pt idx="323">
                  <c:v>42638.382071759261</c:v>
                </c:pt>
                <c:pt idx="324">
                  <c:v>42638.382118055553</c:v>
                </c:pt>
                <c:pt idx="325">
                  <c:v>42638.382164351853</c:v>
                </c:pt>
                <c:pt idx="326">
                  <c:v>42638.382210648146</c:v>
                </c:pt>
                <c:pt idx="327">
                  <c:v>42638.382256944446</c:v>
                </c:pt>
                <c:pt idx="328">
                  <c:v>42638.382303240738</c:v>
                </c:pt>
                <c:pt idx="329">
                  <c:v>42638.382349537038</c:v>
                </c:pt>
                <c:pt idx="330">
                  <c:v>42638.382395833331</c:v>
                </c:pt>
                <c:pt idx="331">
                  <c:v>42638.38244212963</c:v>
                </c:pt>
                <c:pt idx="332">
                  <c:v>42638.382488425923</c:v>
                </c:pt>
                <c:pt idx="333">
                  <c:v>42638.3825462963</c:v>
                </c:pt>
                <c:pt idx="334">
                  <c:v>42638.382592592592</c:v>
                </c:pt>
                <c:pt idx="335">
                  <c:v>42638.382638888892</c:v>
                </c:pt>
                <c:pt idx="336">
                  <c:v>42638.382685185185</c:v>
                </c:pt>
                <c:pt idx="337">
                  <c:v>42638.382731481484</c:v>
                </c:pt>
                <c:pt idx="338">
                  <c:v>42638.382777777777</c:v>
                </c:pt>
                <c:pt idx="339">
                  <c:v>42638.382824074077</c:v>
                </c:pt>
                <c:pt idx="340">
                  <c:v>42638.382870370369</c:v>
                </c:pt>
                <c:pt idx="341">
                  <c:v>42638.382916666669</c:v>
                </c:pt>
                <c:pt idx="342">
                  <c:v>42638.382962962962</c:v>
                </c:pt>
                <c:pt idx="343">
                  <c:v>42638.383009259262</c:v>
                </c:pt>
                <c:pt idx="344">
                  <c:v>42638.383055555554</c:v>
                </c:pt>
                <c:pt idx="345">
                  <c:v>42638.383101851854</c:v>
                </c:pt>
                <c:pt idx="346">
                  <c:v>42638.383148148147</c:v>
                </c:pt>
                <c:pt idx="347">
                  <c:v>42638.383194444446</c:v>
                </c:pt>
                <c:pt idx="348">
                  <c:v>42638.383240740739</c:v>
                </c:pt>
                <c:pt idx="349">
                  <c:v>42638.383287037039</c:v>
                </c:pt>
                <c:pt idx="350">
                  <c:v>42638.383333333331</c:v>
                </c:pt>
                <c:pt idx="351">
                  <c:v>42638.383379629631</c:v>
                </c:pt>
                <c:pt idx="352">
                  <c:v>42638.383425925924</c:v>
                </c:pt>
                <c:pt idx="353">
                  <c:v>42638.383472222224</c:v>
                </c:pt>
                <c:pt idx="354">
                  <c:v>42638.383518518516</c:v>
                </c:pt>
                <c:pt idx="355">
                  <c:v>42638.383564814816</c:v>
                </c:pt>
                <c:pt idx="356">
                  <c:v>42638.383611111109</c:v>
                </c:pt>
                <c:pt idx="357">
                  <c:v>42638.383657407408</c:v>
                </c:pt>
                <c:pt idx="358">
                  <c:v>42638.383703703701</c:v>
                </c:pt>
                <c:pt idx="359">
                  <c:v>42638.383750000001</c:v>
                </c:pt>
                <c:pt idx="360">
                  <c:v>42638.383796296293</c:v>
                </c:pt>
                <c:pt idx="361">
                  <c:v>42638.383842592593</c:v>
                </c:pt>
                <c:pt idx="362">
                  <c:v>42638.383888888886</c:v>
                </c:pt>
                <c:pt idx="363">
                  <c:v>42638.383935185186</c:v>
                </c:pt>
                <c:pt idx="364">
                  <c:v>42638.383981481478</c:v>
                </c:pt>
                <c:pt idx="365">
                  <c:v>42638.384027777778</c:v>
                </c:pt>
                <c:pt idx="366">
                  <c:v>42638.384074074071</c:v>
                </c:pt>
                <c:pt idx="367">
                  <c:v>42638.384120370371</c:v>
                </c:pt>
                <c:pt idx="368">
                  <c:v>42638.384166666663</c:v>
                </c:pt>
                <c:pt idx="369">
                  <c:v>42638.384212962963</c:v>
                </c:pt>
                <c:pt idx="370">
                  <c:v>42638.384259259263</c:v>
                </c:pt>
                <c:pt idx="371">
                  <c:v>42638.384305555555</c:v>
                </c:pt>
                <c:pt idx="372">
                  <c:v>42638.384351851855</c:v>
                </c:pt>
                <c:pt idx="373">
                  <c:v>42638.384398148148</c:v>
                </c:pt>
                <c:pt idx="374">
                  <c:v>42638.384444444448</c:v>
                </c:pt>
                <c:pt idx="375">
                  <c:v>42638.384502314817</c:v>
                </c:pt>
                <c:pt idx="376">
                  <c:v>42638.384548611109</c:v>
                </c:pt>
                <c:pt idx="377">
                  <c:v>42638.384594907409</c:v>
                </c:pt>
                <c:pt idx="378">
                  <c:v>42638.384641203702</c:v>
                </c:pt>
                <c:pt idx="379">
                  <c:v>42638.384687500002</c:v>
                </c:pt>
                <c:pt idx="380">
                  <c:v>42638.384733796294</c:v>
                </c:pt>
                <c:pt idx="381">
                  <c:v>42638.384780092594</c:v>
                </c:pt>
                <c:pt idx="382">
                  <c:v>42638.384826388887</c:v>
                </c:pt>
                <c:pt idx="383">
                  <c:v>42638.384872685187</c:v>
                </c:pt>
                <c:pt idx="384">
                  <c:v>42638.384918981479</c:v>
                </c:pt>
                <c:pt idx="385">
                  <c:v>42638.384965277779</c:v>
                </c:pt>
                <c:pt idx="386">
                  <c:v>42638.385011574072</c:v>
                </c:pt>
                <c:pt idx="387">
                  <c:v>42638.385057870371</c:v>
                </c:pt>
                <c:pt idx="388">
                  <c:v>42638.385104166664</c:v>
                </c:pt>
                <c:pt idx="389">
                  <c:v>42638.385150462964</c:v>
                </c:pt>
                <c:pt idx="390">
                  <c:v>42638.385196759256</c:v>
                </c:pt>
                <c:pt idx="391">
                  <c:v>42638.385243055556</c:v>
                </c:pt>
                <c:pt idx="392">
                  <c:v>42638.385289351849</c:v>
                </c:pt>
                <c:pt idx="393">
                  <c:v>42638.385335648149</c:v>
                </c:pt>
                <c:pt idx="394">
                  <c:v>42638.385381944441</c:v>
                </c:pt>
                <c:pt idx="395">
                  <c:v>42638.385428240741</c:v>
                </c:pt>
                <c:pt idx="396">
                  <c:v>42638.385474537034</c:v>
                </c:pt>
                <c:pt idx="397">
                  <c:v>42638.385520833333</c:v>
                </c:pt>
                <c:pt idx="398">
                  <c:v>42638.385567129626</c:v>
                </c:pt>
                <c:pt idx="399">
                  <c:v>42638.385613425926</c:v>
                </c:pt>
                <c:pt idx="400">
                  <c:v>42638.385659722226</c:v>
                </c:pt>
                <c:pt idx="401">
                  <c:v>42638.385706018518</c:v>
                </c:pt>
                <c:pt idx="402">
                  <c:v>42638.385752314818</c:v>
                </c:pt>
                <c:pt idx="403">
                  <c:v>42638.385844907411</c:v>
                </c:pt>
                <c:pt idx="404">
                  <c:v>42638.385891203703</c:v>
                </c:pt>
                <c:pt idx="405">
                  <c:v>42638.385949074072</c:v>
                </c:pt>
                <c:pt idx="406">
                  <c:v>42638.385995370372</c:v>
                </c:pt>
                <c:pt idx="407">
                  <c:v>42638.386041666665</c:v>
                </c:pt>
                <c:pt idx="408">
                  <c:v>42638.386087962965</c:v>
                </c:pt>
                <c:pt idx="409">
                  <c:v>42638.386134259257</c:v>
                </c:pt>
                <c:pt idx="410">
                  <c:v>42638.386180555557</c:v>
                </c:pt>
                <c:pt idx="411">
                  <c:v>42638.38622685185</c:v>
                </c:pt>
                <c:pt idx="412">
                  <c:v>42638.386273148149</c:v>
                </c:pt>
                <c:pt idx="413">
                  <c:v>42638.386319444442</c:v>
                </c:pt>
                <c:pt idx="414">
                  <c:v>42638.386365740742</c:v>
                </c:pt>
                <c:pt idx="415">
                  <c:v>42638.386412037034</c:v>
                </c:pt>
                <c:pt idx="416">
                  <c:v>42638.386458333334</c:v>
                </c:pt>
                <c:pt idx="417">
                  <c:v>42638.386504629627</c:v>
                </c:pt>
                <c:pt idx="418">
                  <c:v>42638.386550925927</c:v>
                </c:pt>
                <c:pt idx="419">
                  <c:v>42638.386597222219</c:v>
                </c:pt>
                <c:pt idx="420">
                  <c:v>42638.386643518519</c:v>
                </c:pt>
                <c:pt idx="421">
                  <c:v>42638.386736111112</c:v>
                </c:pt>
                <c:pt idx="422">
                  <c:v>42638.386782407404</c:v>
                </c:pt>
                <c:pt idx="423">
                  <c:v>42638.386828703704</c:v>
                </c:pt>
                <c:pt idx="424">
                  <c:v>42638.386874999997</c:v>
                </c:pt>
                <c:pt idx="425">
                  <c:v>42638.386921296296</c:v>
                </c:pt>
                <c:pt idx="426">
                  <c:v>42638.386967592596</c:v>
                </c:pt>
                <c:pt idx="427">
                  <c:v>42638.387013888889</c:v>
                </c:pt>
                <c:pt idx="428">
                  <c:v>42638.387060185189</c:v>
                </c:pt>
                <c:pt idx="429">
                  <c:v>42638.387106481481</c:v>
                </c:pt>
                <c:pt idx="430">
                  <c:v>42638.387152777781</c:v>
                </c:pt>
                <c:pt idx="431">
                  <c:v>42638.387199074074</c:v>
                </c:pt>
                <c:pt idx="432">
                  <c:v>42638.387245370373</c:v>
                </c:pt>
                <c:pt idx="433">
                  <c:v>42638.387337962966</c:v>
                </c:pt>
                <c:pt idx="434">
                  <c:v>42638.387384259258</c:v>
                </c:pt>
                <c:pt idx="435">
                  <c:v>42638.387430555558</c:v>
                </c:pt>
                <c:pt idx="436">
                  <c:v>42638.387476851851</c:v>
                </c:pt>
                <c:pt idx="437">
                  <c:v>42638.387523148151</c:v>
                </c:pt>
                <c:pt idx="438">
                  <c:v>42638.387569444443</c:v>
                </c:pt>
                <c:pt idx="439">
                  <c:v>42638.387662037036</c:v>
                </c:pt>
                <c:pt idx="440">
                  <c:v>42638.387708333335</c:v>
                </c:pt>
                <c:pt idx="441">
                  <c:v>42638.387766203705</c:v>
                </c:pt>
                <c:pt idx="442">
                  <c:v>42638.387812499997</c:v>
                </c:pt>
                <c:pt idx="443">
                  <c:v>42638.387858796297</c:v>
                </c:pt>
                <c:pt idx="444">
                  <c:v>42638.38790509259</c:v>
                </c:pt>
                <c:pt idx="445">
                  <c:v>42638.38795138889</c:v>
                </c:pt>
                <c:pt idx="446">
                  <c:v>42638.387997685182</c:v>
                </c:pt>
                <c:pt idx="447">
                  <c:v>42638.388043981482</c:v>
                </c:pt>
                <c:pt idx="448">
                  <c:v>42638.388090277775</c:v>
                </c:pt>
                <c:pt idx="449">
                  <c:v>42638.388136574074</c:v>
                </c:pt>
                <c:pt idx="450">
                  <c:v>42638.388182870367</c:v>
                </c:pt>
                <c:pt idx="451">
                  <c:v>42638.388229166667</c:v>
                </c:pt>
                <c:pt idx="452">
                  <c:v>42638.388275462959</c:v>
                </c:pt>
                <c:pt idx="453">
                  <c:v>42638.388321759259</c:v>
                </c:pt>
                <c:pt idx="454">
                  <c:v>42638.388368055559</c:v>
                </c:pt>
                <c:pt idx="455">
                  <c:v>42638.388414351852</c:v>
                </c:pt>
                <c:pt idx="456">
                  <c:v>42638.388460648152</c:v>
                </c:pt>
                <c:pt idx="457">
                  <c:v>42638.388506944444</c:v>
                </c:pt>
                <c:pt idx="458">
                  <c:v>42638.388553240744</c:v>
                </c:pt>
                <c:pt idx="459">
                  <c:v>42638.388599537036</c:v>
                </c:pt>
                <c:pt idx="460">
                  <c:v>42638.388645833336</c:v>
                </c:pt>
                <c:pt idx="461">
                  <c:v>42638.388692129629</c:v>
                </c:pt>
                <c:pt idx="462">
                  <c:v>42638.388738425929</c:v>
                </c:pt>
                <c:pt idx="463">
                  <c:v>42638.388784722221</c:v>
                </c:pt>
                <c:pt idx="464">
                  <c:v>42638.388831018521</c:v>
                </c:pt>
                <c:pt idx="465">
                  <c:v>42638.388877314814</c:v>
                </c:pt>
                <c:pt idx="466">
                  <c:v>42638.388923611114</c:v>
                </c:pt>
                <c:pt idx="467">
                  <c:v>42638.388969907406</c:v>
                </c:pt>
                <c:pt idx="468">
                  <c:v>42638.389016203706</c:v>
                </c:pt>
                <c:pt idx="469">
                  <c:v>42638.389062499999</c:v>
                </c:pt>
                <c:pt idx="470">
                  <c:v>42638.389108796298</c:v>
                </c:pt>
                <c:pt idx="471">
                  <c:v>42638.389155092591</c:v>
                </c:pt>
                <c:pt idx="472">
                  <c:v>42638.389201388891</c:v>
                </c:pt>
                <c:pt idx="473">
                  <c:v>42638.389247685183</c:v>
                </c:pt>
                <c:pt idx="474">
                  <c:v>42638.389293981483</c:v>
                </c:pt>
                <c:pt idx="475">
                  <c:v>42638.389340277776</c:v>
                </c:pt>
                <c:pt idx="476">
                  <c:v>42638.389386574076</c:v>
                </c:pt>
                <c:pt idx="477">
                  <c:v>42638.389432870368</c:v>
                </c:pt>
                <c:pt idx="478">
                  <c:v>42638.389479166668</c:v>
                </c:pt>
                <c:pt idx="479">
                  <c:v>42638.389537037037</c:v>
                </c:pt>
                <c:pt idx="480">
                  <c:v>42638.38958333333</c:v>
                </c:pt>
                <c:pt idx="481">
                  <c:v>42638.38962962963</c:v>
                </c:pt>
                <c:pt idx="482">
                  <c:v>42638.389675925922</c:v>
                </c:pt>
                <c:pt idx="483">
                  <c:v>42638.389722222222</c:v>
                </c:pt>
                <c:pt idx="484">
                  <c:v>42638.389768518522</c:v>
                </c:pt>
                <c:pt idx="485">
                  <c:v>42638.389814814815</c:v>
                </c:pt>
                <c:pt idx="486">
                  <c:v>42638.389861111114</c:v>
                </c:pt>
                <c:pt idx="487">
                  <c:v>42638.389907407407</c:v>
                </c:pt>
                <c:pt idx="488">
                  <c:v>42638.389953703707</c:v>
                </c:pt>
                <c:pt idx="489">
                  <c:v>42638.39</c:v>
                </c:pt>
                <c:pt idx="490">
                  <c:v>42638.390046296299</c:v>
                </c:pt>
                <c:pt idx="491">
                  <c:v>42638.390092592592</c:v>
                </c:pt>
                <c:pt idx="492">
                  <c:v>42638.390138888892</c:v>
                </c:pt>
                <c:pt idx="493">
                  <c:v>42638.390185185184</c:v>
                </c:pt>
                <c:pt idx="494">
                  <c:v>42638.390231481484</c:v>
                </c:pt>
                <c:pt idx="495">
                  <c:v>42638.390277777777</c:v>
                </c:pt>
                <c:pt idx="496">
                  <c:v>42638.390324074076</c:v>
                </c:pt>
                <c:pt idx="497">
                  <c:v>42638.390370370369</c:v>
                </c:pt>
                <c:pt idx="498">
                  <c:v>42638.390416666669</c:v>
                </c:pt>
                <c:pt idx="499">
                  <c:v>42638.390462962961</c:v>
                </c:pt>
                <c:pt idx="500">
                  <c:v>42638.390509259261</c:v>
                </c:pt>
                <c:pt idx="501">
                  <c:v>42638.390555555554</c:v>
                </c:pt>
                <c:pt idx="502">
                  <c:v>42638.390601851854</c:v>
                </c:pt>
                <c:pt idx="503">
                  <c:v>42638.390648148146</c:v>
                </c:pt>
                <c:pt idx="504">
                  <c:v>42638.390694444446</c:v>
                </c:pt>
                <c:pt idx="505">
                  <c:v>42638.390740740739</c:v>
                </c:pt>
                <c:pt idx="506">
                  <c:v>42638.390787037039</c:v>
                </c:pt>
                <c:pt idx="507">
                  <c:v>42638.390833333331</c:v>
                </c:pt>
                <c:pt idx="508">
                  <c:v>42638.390879629631</c:v>
                </c:pt>
                <c:pt idx="509">
                  <c:v>42638.390925925924</c:v>
                </c:pt>
                <c:pt idx="510">
                  <c:v>42638.390972222223</c:v>
                </c:pt>
                <c:pt idx="511">
                  <c:v>42638.391018518516</c:v>
                </c:pt>
                <c:pt idx="512">
                  <c:v>42638.391064814816</c:v>
                </c:pt>
                <c:pt idx="513">
                  <c:v>42638.391111111108</c:v>
                </c:pt>
                <c:pt idx="514">
                  <c:v>42638.391168981485</c:v>
                </c:pt>
                <c:pt idx="515">
                  <c:v>42638.391215277778</c:v>
                </c:pt>
                <c:pt idx="516">
                  <c:v>42638.391261574077</c:v>
                </c:pt>
                <c:pt idx="517">
                  <c:v>42638.39130787037</c:v>
                </c:pt>
                <c:pt idx="518">
                  <c:v>42638.39135416667</c:v>
                </c:pt>
                <c:pt idx="519">
                  <c:v>42638.391400462962</c:v>
                </c:pt>
                <c:pt idx="520">
                  <c:v>42638.391446759262</c:v>
                </c:pt>
                <c:pt idx="521">
                  <c:v>42638.391493055555</c:v>
                </c:pt>
                <c:pt idx="522">
                  <c:v>42638.391539351855</c:v>
                </c:pt>
                <c:pt idx="523">
                  <c:v>42638.391585648147</c:v>
                </c:pt>
                <c:pt idx="524">
                  <c:v>42638.391631944447</c:v>
                </c:pt>
                <c:pt idx="525">
                  <c:v>42638.39167824074</c:v>
                </c:pt>
                <c:pt idx="526">
                  <c:v>42638.391724537039</c:v>
                </c:pt>
                <c:pt idx="527">
                  <c:v>42638.391770833332</c:v>
                </c:pt>
                <c:pt idx="528">
                  <c:v>42638.391817129632</c:v>
                </c:pt>
                <c:pt idx="529">
                  <c:v>42638.391863425924</c:v>
                </c:pt>
                <c:pt idx="530">
                  <c:v>42638.391909722224</c:v>
                </c:pt>
                <c:pt idx="531">
                  <c:v>42638.391956018517</c:v>
                </c:pt>
                <c:pt idx="532">
                  <c:v>42638.392002314817</c:v>
                </c:pt>
                <c:pt idx="533">
                  <c:v>42638.392048611109</c:v>
                </c:pt>
                <c:pt idx="534">
                  <c:v>42638.392094907409</c:v>
                </c:pt>
                <c:pt idx="535">
                  <c:v>42638.392141203702</c:v>
                </c:pt>
                <c:pt idx="536">
                  <c:v>42638.392233796294</c:v>
                </c:pt>
                <c:pt idx="537">
                  <c:v>42638.392280092594</c:v>
                </c:pt>
                <c:pt idx="538">
                  <c:v>42638.392326388886</c:v>
                </c:pt>
                <c:pt idx="539">
                  <c:v>42638.392418981479</c:v>
                </c:pt>
                <c:pt idx="540">
                  <c:v>42638.392465277779</c:v>
                </c:pt>
                <c:pt idx="541">
                  <c:v>42638.392511574071</c:v>
                </c:pt>
                <c:pt idx="542">
                  <c:v>42638.392557870371</c:v>
                </c:pt>
                <c:pt idx="543">
                  <c:v>42638.392604166664</c:v>
                </c:pt>
                <c:pt idx="544">
                  <c:v>42638.392650462964</c:v>
                </c:pt>
                <c:pt idx="545">
                  <c:v>42638.392696759256</c:v>
                </c:pt>
                <c:pt idx="546">
                  <c:v>42638.392743055556</c:v>
                </c:pt>
                <c:pt idx="547">
                  <c:v>42638.392789351848</c:v>
                </c:pt>
                <c:pt idx="548">
                  <c:v>42638.392835648148</c:v>
                </c:pt>
                <c:pt idx="549">
                  <c:v>42638.392881944441</c:v>
                </c:pt>
                <c:pt idx="550">
                  <c:v>42638.392928240741</c:v>
                </c:pt>
                <c:pt idx="551">
                  <c:v>42638.392974537041</c:v>
                </c:pt>
                <c:pt idx="552">
                  <c:v>42638.39303240741</c:v>
                </c:pt>
                <c:pt idx="553">
                  <c:v>42638.393078703702</c:v>
                </c:pt>
                <c:pt idx="554">
                  <c:v>42638.393125000002</c:v>
                </c:pt>
                <c:pt idx="555">
                  <c:v>42638.393171296295</c:v>
                </c:pt>
                <c:pt idx="556">
                  <c:v>42638.393217592595</c:v>
                </c:pt>
                <c:pt idx="557">
                  <c:v>42638.393263888887</c:v>
                </c:pt>
                <c:pt idx="558">
                  <c:v>42638.393310185187</c:v>
                </c:pt>
                <c:pt idx="559">
                  <c:v>42638.39335648148</c:v>
                </c:pt>
                <c:pt idx="560">
                  <c:v>42638.39340277778</c:v>
                </c:pt>
                <c:pt idx="561">
                  <c:v>42638.393449074072</c:v>
                </c:pt>
                <c:pt idx="562">
                  <c:v>42638.393495370372</c:v>
                </c:pt>
                <c:pt idx="563">
                  <c:v>42638.393541666665</c:v>
                </c:pt>
                <c:pt idx="564">
                  <c:v>42638.393587962964</c:v>
                </c:pt>
                <c:pt idx="565">
                  <c:v>42638.393634259257</c:v>
                </c:pt>
                <c:pt idx="566">
                  <c:v>42638.393680555557</c:v>
                </c:pt>
                <c:pt idx="567">
                  <c:v>42638.393726851849</c:v>
                </c:pt>
                <c:pt idx="568">
                  <c:v>42638.393773148149</c:v>
                </c:pt>
                <c:pt idx="569">
                  <c:v>42638.393819444442</c:v>
                </c:pt>
                <c:pt idx="570">
                  <c:v>42638.393865740742</c:v>
                </c:pt>
                <c:pt idx="571">
                  <c:v>42638.393912037034</c:v>
                </c:pt>
                <c:pt idx="572">
                  <c:v>42638.393958333334</c:v>
                </c:pt>
                <c:pt idx="573">
                  <c:v>42638.394004629627</c:v>
                </c:pt>
                <c:pt idx="574">
                  <c:v>42638.394050925926</c:v>
                </c:pt>
                <c:pt idx="575">
                  <c:v>42638.394097222219</c:v>
                </c:pt>
                <c:pt idx="576">
                  <c:v>42638.394143518519</c:v>
                </c:pt>
                <c:pt idx="577">
                  <c:v>42638.394189814811</c:v>
                </c:pt>
                <c:pt idx="578">
                  <c:v>42638.394236111111</c:v>
                </c:pt>
                <c:pt idx="579">
                  <c:v>42638.394282407404</c:v>
                </c:pt>
                <c:pt idx="580">
                  <c:v>42638.394328703704</c:v>
                </c:pt>
                <c:pt idx="581">
                  <c:v>42638.394375000003</c:v>
                </c:pt>
                <c:pt idx="582">
                  <c:v>42638.394421296296</c:v>
                </c:pt>
                <c:pt idx="583">
                  <c:v>42638.394467592596</c:v>
                </c:pt>
                <c:pt idx="584">
                  <c:v>42638.394513888888</c:v>
                </c:pt>
                <c:pt idx="585">
                  <c:v>42638.394571759258</c:v>
                </c:pt>
                <c:pt idx="586">
                  <c:v>42638.394618055558</c:v>
                </c:pt>
                <c:pt idx="587">
                  <c:v>42638.39466435185</c:v>
                </c:pt>
                <c:pt idx="588">
                  <c:v>42638.39471064815</c:v>
                </c:pt>
                <c:pt idx="589">
                  <c:v>42638.394756944443</c:v>
                </c:pt>
                <c:pt idx="590">
                  <c:v>42638.394803240742</c:v>
                </c:pt>
                <c:pt idx="591">
                  <c:v>42638.394849537035</c:v>
                </c:pt>
                <c:pt idx="592">
                  <c:v>42638.394895833335</c:v>
                </c:pt>
                <c:pt idx="593">
                  <c:v>42638.394942129627</c:v>
                </c:pt>
                <c:pt idx="594">
                  <c:v>42638.394988425927</c:v>
                </c:pt>
                <c:pt idx="595">
                  <c:v>42638.39503472222</c:v>
                </c:pt>
                <c:pt idx="596">
                  <c:v>42638.39508101852</c:v>
                </c:pt>
                <c:pt idx="597">
                  <c:v>42638.395127314812</c:v>
                </c:pt>
                <c:pt idx="598">
                  <c:v>42638.395173611112</c:v>
                </c:pt>
                <c:pt idx="599">
                  <c:v>42638.395219907405</c:v>
                </c:pt>
                <c:pt idx="600">
                  <c:v>42638.395266203705</c:v>
                </c:pt>
                <c:pt idx="601">
                  <c:v>42638.395312499997</c:v>
                </c:pt>
                <c:pt idx="602">
                  <c:v>42638.395358796297</c:v>
                </c:pt>
                <c:pt idx="603">
                  <c:v>42638.395405092589</c:v>
                </c:pt>
                <c:pt idx="604">
                  <c:v>42638.395451388889</c:v>
                </c:pt>
                <c:pt idx="605">
                  <c:v>42638.395497685182</c:v>
                </c:pt>
                <c:pt idx="606">
                  <c:v>42638.395543981482</c:v>
                </c:pt>
                <c:pt idx="607">
                  <c:v>42638.395590277774</c:v>
                </c:pt>
                <c:pt idx="608">
                  <c:v>42638.395682870374</c:v>
                </c:pt>
                <c:pt idx="609">
                  <c:v>42638.395729166667</c:v>
                </c:pt>
                <c:pt idx="610">
                  <c:v>42638.395775462966</c:v>
                </c:pt>
                <c:pt idx="611">
                  <c:v>42638.395821759259</c:v>
                </c:pt>
                <c:pt idx="612">
                  <c:v>42638.395868055559</c:v>
                </c:pt>
                <c:pt idx="613">
                  <c:v>42638.395914351851</c:v>
                </c:pt>
                <c:pt idx="614">
                  <c:v>42638.395972222221</c:v>
                </c:pt>
                <c:pt idx="615">
                  <c:v>42638.396018518521</c:v>
                </c:pt>
                <c:pt idx="616">
                  <c:v>42638.396064814813</c:v>
                </c:pt>
                <c:pt idx="617">
                  <c:v>42638.396111111113</c:v>
                </c:pt>
                <c:pt idx="618">
                  <c:v>42638.396157407406</c:v>
                </c:pt>
                <c:pt idx="619">
                  <c:v>42638.396203703705</c:v>
                </c:pt>
                <c:pt idx="620">
                  <c:v>42638.396249999998</c:v>
                </c:pt>
                <c:pt idx="621">
                  <c:v>42638.396296296298</c:v>
                </c:pt>
                <c:pt idx="622">
                  <c:v>42638.39634259259</c:v>
                </c:pt>
                <c:pt idx="623">
                  <c:v>42638.39638888889</c:v>
                </c:pt>
                <c:pt idx="624">
                  <c:v>42638.396435185183</c:v>
                </c:pt>
                <c:pt idx="625">
                  <c:v>42638.396481481483</c:v>
                </c:pt>
                <c:pt idx="626">
                  <c:v>42638.396527777775</c:v>
                </c:pt>
                <c:pt idx="627">
                  <c:v>42638.396574074075</c:v>
                </c:pt>
                <c:pt idx="628">
                  <c:v>42638.396620370368</c:v>
                </c:pt>
                <c:pt idx="629">
                  <c:v>42638.396666666667</c:v>
                </c:pt>
                <c:pt idx="630">
                  <c:v>42638.39671296296</c:v>
                </c:pt>
                <c:pt idx="631">
                  <c:v>42638.39675925926</c:v>
                </c:pt>
                <c:pt idx="632">
                  <c:v>42638.396805555552</c:v>
                </c:pt>
                <c:pt idx="633">
                  <c:v>42638.396851851852</c:v>
                </c:pt>
                <c:pt idx="634">
                  <c:v>42638.396898148145</c:v>
                </c:pt>
                <c:pt idx="635">
                  <c:v>42638.396944444445</c:v>
                </c:pt>
                <c:pt idx="636">
                  <c:v>42638.396990740737</c:v>
                </c:pt>
                <c:pt idx="637">
                  <c:v>42638.397037037037</c:v>
                </c:pt>
                <c:pt idx="638">
                  <c:v>42638.397094907406</c:v>
                </c:pt>
                <c:pt idx="639">
                  <c:v>42638.397141203706</c:v>
                </c:pt>
                <c:pt idx="640">
                  <c:v>42638.397187499999</c:v>
                </c:pt>
                <c:pt idx="641">
                  <c:v>42638.397233796299</c:v>
                </c:pt>
                <c:pt idx="642">
                  <c:v>42638.397280092591</c:v>
                </c:pt>
                <c:pt idx="643">
                  <c:v>42638.397326388891</c:v>
                </c:pt>
                <c:pt idx="644">
                  <c:v>42638.397372685184</c:v>
                </c:pt>
                <c:pt idx="645">
                  <c:v>42638.397418981483</c:v>
                </c:pt>
                <c:pt idx="646">
                  <c:v>42638.397465277776</c:v>
                </c:pt>
                <c:pt idx="647">
                  <c:v>42638.397511574076</c:v>
                </c:pt>
                <c:pt idx="648">
                  <c:v>42638.397557870368</c:v>
                </c:pt>
                <c:pt idx="649">
                  <c:v>42638.397604166668</c:v>
                </c:pt>
                <c:pt idx="650">
                  <c:v>42638.397650462961</c:v>
                </c:pt>
                <c:pt idx="651">
                  <c:v>42638.397696759261</c:v>
                </c:pt>
                <c:pt idx="652">
                  <c:v>42638.397743055553</c:v>
                </c:pt>
                <c:pt idx="653">
                  <c:v>42638.397789351853</c:v>
                </c:pt>
                <c:pt idx="654">
                  <c:v>42638.397835648146</c:v>
                </c:pt>
                <c:pt idx="655">
                  <c:v>42638.397881944446</c:v>
                </c:pt>
                <c:pt idx="656">
                  <c:v>42638.397928240738</c:v>
                </c:pt>
                <c:pt idx="657">
                  <c:v>42638.397974537038</c:v>
                </c:pt>
                <c:pt idx="658">
                  <c:v>42638.398020833331</c:v>
                </c:pt>
                <c:pt idx="659">
                  <c:v>42638.39806712963</c:v>
                </c:pt>
                <c:pt idx="660">
                  <c:v>42638.398113425923</c:v>
                </c:pt>
                <c:pt idx="661">
                  <c:v>42638.398159722223</c:v>
                </c:pt>
                <c:pt idx="662">
                  <c:v>42638.398206018515</c:v>
                </c:pt>
                <c:pt idx="663">
                  <c:v>42638.398252314815</c:v>
                </c:pt>
                <c:pt idx="664">
                  <c:v>42638.398298611108</c:v>
                </c:pt>
                <c:pt idx="665">
                  <c:v>42638.398344907408</c:v>
                </c:pt>
                <c:pt idx="666">
                  <c:v>42638.3983912037</c:v>
                </c:pt>
                <c:pt idx="667">
                  <c:v>42638.3984375</c:v>
                </c:pt>
                <c:pt idx="668">
                  <c:v>42638.3984837963</c:v>
                </c:pt>
                <c:pt idx="669">
                  <c:v>42638.398530092592</c:v>
                </c:pt>
                <c:pt idx="670">
                  <c:v>42638.398576388892</c:v>
                </c:pt>
                <c:pt idx="671">
                  <c:v>42638.398622685185</c:v>
                </c:pt>
                <c:pt idx="672">
                  <c:v>42638.398668981485</c:v>
                </c:pt>
                <c:pt idx="673">
                  <c:v>42638.398715277777</c:v>
                </c:pt>
                <c:pt idx="674">
                  <c:v>42638.398761574077</c:v>
                </c:pt>
                <c:pt idx="675">
                  <c:v>42638.398819444446</c:v>
                </c:pt>
                <c:pt idx="676">
                  <c:v>42638.398865740739</c:v>
                </c:pt>
                <c:pt idx="677">
                  <c:v>42638.398912037039</c:v>
                </c:pt>
                <c:pt idx="678">
                  <c:v>42638.398958333331</c:v>
                </c:pt>
                <c:pt idx="679">
                  <c:v>42638.399004629631</c:v>
                </c:pt>
                <c:pt idx="680">
                  <c:v>42638.399050925924</c:v>
                </c:pt>
                <c:pt idx="681">
                  <c:v>42638.399097222224</c:v>
                </c:pt>
                <c:pt idx="682">
                  <c:v>42638.399143518516</c:v>
                </c:pt>
                <c:pt idx="683">
                  <c:v>42638.399189814816</c:v>
                </c:pt>
                <c:pt idx="684">
                  <c:v>42638.399236111109</c:v>
                </c:pt>
                <c:pt idx="685">
                  <c:v>42638.399282407408</c:v>
                </c:pt>
                <c:pt idx="686">
                  <c:v>42638.399328703701</c:v>
                </c:pt>
                <c:pt idx="687">
                  <c:v>42638.399375000001</c:v>
                </c:pt>
                <c:pt idx="688">
                  <c:v>42638.399421296293</c:v>
                </c:pt>
                <c:pt idx="689">
                  <c:v>42638.399467592593</c:v>
                </c:pt>
                <c:pt idx="690">
                  <c:v>42638.399513888886</c:v>
                </c:pt>
                <c:pt idx="691">
                  <c:v>42638.399560185186</c:v>
                </c:pt>
                <c:pt idx="692">
                  <c:v>42638.399606481478</c:v>
                </c:pt>
                <c:pt idx="693">
                  <c:v>42638.399652777778</c:v>
                </c:pt>
                <c:pt idx="694">
                  <c:v>42638.399699074071</c:v>
                </c:pt>
                <c:pt idx="695">
                  <c:v>42638.399745370371</c:v>
                </c:pt>
                <c:pt idx="696">
                  <c:v>42638.399791666663</c:v>
                </c:pt>
                <c:pt idx="697">
                  <c:v>42638.399837962963</c:v>
                </c:pt>
                <c:pt idx="698">
                  <c:v>42638.399884259263</c:v>
                </c:pt>
                <c:pt idx="699">
                  <c:v>42638.399930555555</c:v>
                </c:pt>
                <c:pt idx="700">
                  <c:v>42638.399976851855</c:v>
                </c:pt>
                <c:pt idx="701">
                  <c:v>42638.400023148148</c:v>
                </c:pt>
                <c:pt idx="702">
                  <c:v>42638.400069444448</c:v>
                </c:pt>
                <c:pt idx="703">
                  <c:v>42638.40011574074</c:v>
                </c:pt>
                <c:pt idx="704">
                  <c:v>42638.40016203704</c:v>
                </c:pt>
                <c:pt idx="705">
                  <c:v>42638.400208333333</c:v>
                </c:pt>
                <c:pt idx="706">
                  <c:v>42638.400254629632</c:v>
                </c:pt>
                <c:pt idx="707">
                  <c:v>42638.400300925925</c:v>
                </c:pt>
                <c:pt idx="708">
                  <c:v>42638.400347222225</c:v>
                </c:pt>
                <c:pt idx="709">
                  <c:v>42638.400393518517</c:v>
                </c:pt>
                <c:pt idx="710">
                  <c:v>42638.400451388887</c:v>
                </c:pt>
                <c:pt idx="711">
                  <c:v>42638.400497685187</c:v>
                </c:pt>
                <c:pt idx="712">
                  <c:v>42638.400543981479</c:v>
                </c:pt>
                <c:pt idx="713">
                  <c:v>42638.400590277779</c:v>
                </c:pt>
                <c:pt idx="714">
                  <c:v>42638.400636574072</c:v>
                </c:pt>
                <c:pt idx="715">
                  <c:v>42638.400682870371</c:v>
                </c:pt>
                <c:pt idx="716">
                  <c:v>42638.400729166664</c:v>
                </c:pt>
                <c:pt idx="717">
                  <c:v>42638.400775462964</c:v>
                </c:pt>
                <c:pt idx="718">
                  <c:v>42638.400821759256</c:v>
                </c:pt>
                <c:pt idx="719">
                  <c:v>42638.400868055556</c:v>
                </c:pt>
                <c:pt idx="720">
                  <c:v>42638.400914351849</c:v>
                </c:pt>
                <c:pt idx="721">
                  <c:v>42638.400960648149</c:v>
                </c:pt>
                <c:pt idx="722">
                  <c:v>42638.401006944441</c:v>
                </c:pt>
                <c:pt idx="723">
                  <c:v>42638.401053240741</c:v>
                </c:pt>
                <c:pt idx="724">
                  <c:v>42638.401099537034</c:v>
                </c:pt>
                <c:pt idx="725">
                  <c:v>42638.401145833333</c:v>
                </c:pt>
                <c:pt idx="726">
                  <c:v>42638.401192129626</c:v>
                </c:pt>
                <c:pt idx="727">
                  <c:v>42638.401238425926</c:v>
                </c:pt>
                <c:pt idx="728">
                  <c:v>42638.401284722226</c:v>
                </c:pt>
                <c:pt idx="729">
                  <c:v>42638.401331018518</c:v>
                </c:pt>
                <c:pt idx="730">
                  <c:v>42638.401377314818</c:v>
                </c:pt>
                <c:pt idx="731">
                  <c:v>42638.401423611111</c:v>
                </c:pt>
                <c:pt idx="732">
                  <c:v>42638.401469907411</c:v>
                </c:pt>
                <c:pt idx="733">
                  <c:v>42638.401516203703</c:v>
                </c:pt>
                <c:pt idx="734">
                  <c:v>42638.401562500003</c:v>
                </c:pt>
                <c:pt idx="735">
                  <c:v>42638.401608796295</c:v>
                </c:pt>
                <c:pt idx="736">
                  <c:v>42638.401655092595</c:v>
                </c:pt>
                <c:pt idx="737">
                  <c:v>42638.401701388888</c:v>
                </c:pt>
                <c:pt idx="738">
                  <c:v>42638.401747685188</c:v>
                </c:pt>
                <c:pt idx="739">
                  <c:v>42638.40179398148</c:v>
                </c:pt>
                <c:pt idx="740">
                  <c:v>42638.40184027778</c:v>
                </c:pt>
                <c:pt idx="741">
                  <c:v>42638.401886574073</c:v>
                </c:pt>
                <c:pt idx="742">
                  <c:v>42638.401932870373</c:v>
                </c:pt>
                <c:pt idx="743">
                  <c:v>42638.401979166665</c:v>
                </c:pt>
                <c:pt idx="744">
                  <c:v>42638.402025462965</c:v>
                </c:pt>
                <c:pt idx="745">
                  <c:v>42638.402071759258</c:v>
                </c:pt>
                <c:pt idx="746">
                  <c:v>42638.402118055557</c:v>
                </c:pt>
                <c:pt idx="747">
                  <c:v>42638.402175925927</c:v>
                </c:pt>
                <c:pt idx="748">
                  <c:v>42638.402222222219</c:v>
                </c:pt>
                <c:pt idx="749">
                  <c:v>42638.402268518519</c:v>
                </c:pt>
                <c:pt idx="750">
                  <c:v>42638.402314814812</c:v>
                </c:pt>
                <c:pt idx="751">
                  <c:v>42638.402361111112</c:v>
                </c:pt>
                <c:pt idx="752">
                  <c:v>42638.402407407404</c:v>
                </c:pt>
                <c:pt idx="753">
                  <c:v>42638.402453703704</c:v>
                </c:pt>
                <c:pt idx="754">
                  <c:v>42638.402499999997</c:v>
                </c:pt>
                <c:pt idx="755">
                  <c:v>42638.402546296296</c:v>
                </c:pt>
                <c:pt idx="756">
                  <c:v>42638.402592592596</c:v>
                </c:pt>
                <c:pt idx="757">
                  <c:v>42638.402638888889</c:v>
                </c:pt>
                <c:pt idx="758">
                  <c:v>42638.402685185189</c:v>
                </c:pt>
                <c:pt idx="759">
                  <c:v>42638.402731481481</c:v>
                </c:pt>
                <c:pt idx="760">
                  <c:v>42638.402777777781</c:v>
                </c:pt>
                <c:pt idx="761">
                  <c:v>42638.402824074074</c:v>
                </c:pt>
                <c:pt idx="762">
                  <c:v>42638.402870370373</c:v>
                </c:pt>
                <c:pt idx="763">
                  <c:v>42638.402916666666</c:v>
                </c:pt>
                <c:pt idx="764">
                  <c:v>42638.402962962966</c:v>
                </c:pt>
                <c:pt idx="765">
                  <c:v>42638.403055555558</c:v>
                </c:pt>
                <c:pt idx="766">
                  <c:v>42638.403101851851</c:v>
                </c:pt>
                <c:pt idx="767">
                  <c:v>42638.403148148151</c:v>
                </c:pt>
                <c:pt idx="768">
                  <c:v>42638.403194444443</c:v>
                </c:pt>
                <c:pt idx="769">
                  <c:v>42638.403240740743</c:v>
                </c:pt>
                <c:pt idx="770">
                  <c:v>42638.403287037036</c:v>
                </c:pt>
                <c:pt idx="771">
                  <c:v>42638.403333333335</c:v>
                </c:pt>
                <c:pt idx="772">
                  <c:v>42638.403379629628</c:v>
                </c:pt>
                <c:pt idx="773">
                  <c:v>42638.403425925928</c:v>
                </c:pt>
                <c:pt idx="774">
                  <c:v>42638.403483796297</c:v>
                </c:pt>
                <c:pt idx="775">
                  <c:v>42638.40353009259</c:v>
                </c:pt>
                <c:pt idx="776">
                  <c:v>42638.40357638889</c:v>
                </c:pt>
                <c:pt idx="777">
                  <c:v>42638.403622685182</c:v>
                </c:pt>
                <c:pt idx="778">
                  <c:v>42638.403668981482</c:v>
                </c:pt>
                <c:pt idx="779">
                  <c:v>42638.403715277775</c:v>
                </c:pt>
                <c:pt idx="780">
                  <c:v>42638.403761574074</c:v>
                </c:pt>
                <c:pt idx="781">
                  <c:v>42638.403807870367</c:v>
                </c:pt>
                <c:pt idx="782">
                  <c:v>42638.403854166667</c:v>
                </c:pt>
                <c:pt idx="783">
                  <c:v>42638.403900462959</c:v>
                </c:pt>
                <c:pt idx="784">
                  <c:v>42638.403946759259</c:v>
                </c:pt>
                <c:pt idx="785">
                  <c:v>42638.403993055559</c:v>
                </c:pt>
                <c:pt idx="786">
                  <c:v>42638.404039351852</c:v>
                </c:pt>
                <c:pt idx="787">
                  <c:v>42638.404085648152</c:v>
                </c:pt>
                <c:pt idx="788">
                  <c:v>42638.404131944444</c:v>
                </c:pt>
                <c:pt idx="789">
                  <c:v>42638.404178240744</c:v>
                </c:pt>
                <c:pt idx="790">
                  <c:v>42638.404224537036</c:v>
                </c:pt>
                <c:pt idx="791">
                  <c:v>42638.404270833336</c:v>
                </c:pt>
                <c:pt idx="792">
                  <c:v>42638.404317129629</c:v>
                </c:pt>
                <c:pt idx="793">
                  <c:v>42638.404363425929</c:v>
                </c:pt>
                <c:pt idx="794">
                  <c:v>42638.404409722221</c:v>
                </c:pt>
                <c:pt idx="795">
                  <c:v>42638.404456018521</c:v>
                </c:pt>
                <c:pt idx="796">
                  <c:v>42638.404502314814</c:v>
                </c:pt>
                <c:pt idx="797">
                  <c:v>42638.404548611114</c:v>
                </c:pt>
                <c:pt idx="798">
                  <c:v>42638.404594907406</c:v>
                </c:pt>
                <c:pt idx="799">
                  <c:v>42638.404641203706</c:v>
                </c:pt>
                <c:pt idx="800">
                  <c:v>42638.404687499999</c:v>
                </c:pt>
                <c:pt idx="801">
                  <c:v>42638.404733796298</c:v>
                </c:pt>
                <c:pt idx="802">
                  <c:v>42638.404780092591</c:v>
                </c:pt>
                <c:pt idx="803">
                  <c:v>42638.404826388891</c:v>
                </c:pt>
                <c:pt idx="804">
                  <c:v>42638.404872685183</c:v>
                </c:pt>
                <c:pt idx="805">
                  <c:v>42638.404918981483</c:v>
                </c:pt>
                <c:pt idx="806">
                  <c:v>42638.404965277776</c:v>
                </c:pt>
                <c:pt idx="807">
                  <c:v>42638.405011574076</c:v>
                </c:pt>
                <c:pt idx="808">
                  <c:v>42638.405057870368</c:v>
                </c:pt>
                <c:pt idx="809">
                  <c:v>42638.405104166668</c:v>
                </c:pt>
                <c:pt idx="810">
                  <c:v>42638.405150462961</c:v>
                </c:pt>
                <c:pt idx="811">
                  <c:v>42638.40520833333</c:v>
                </c:pt>
                <c:pt idx="812">
                  <c:v>42638.40525462963</c:v>
                </c:pt>
                <c:pt idx="813">
                  <c:v>42638.405300925922</c:v>
                </c:pt>
                <c:pt idx="814">
                  <c:v>42638.405347222222</c:v>
                </c:pt>
                <c:pt idx="815">
                  <c:v>42638.405393518522</c:v>
                </c:pt>
                <c:pt idx="816">
                  <c:v>42638.405439814815</c:v>
                </c:pt>
                <c:pt idx="817">
                  <c:v>42638.405486111114</c:v>
                </c:pt>
                <c:pt idx="818">
                  <c:v>42638.405532407407</c:v>
                </c:pt>
                <c:pt idx="819">
                  <c:v>42638.405578703707</c:v>
                </c:pt>
                <c:pt idx="820">
                  <c:v>42638.405624999999</c:v>
                </c:pt>
                <c:pt idx="821">
                  <c:v>42638.405671296299</c:v>
                </c:pt>
                <c:pt idx="822">
                  <c:v>42638.405717592592</c:v>
                </c:pt>
                <c:pt idx="823">
                  <c:v>42638.405763888892</c:v>
                </c:pt>
                <c:pt idx="824">
                  <c:v>42638.405810185184</c:v>
                </c:pt>
                <c:pt idx="825">
                  <c:v>42638.405856481484</c:v>
                </c:pt>
                <c:pt idx="826">
                  <c:v>42638.405902777777</c:v>
                </c:pt>
                <c:pt idx="827">
                  <c:v>42638.405949074076</c:v>
                </c:pt>
                <c:pt idx="828">
                  <c:v>42638.405995370369</c:v>
                </c:pt>
                <c:pt idx="829">
                  <c:v>42638.406041666669</c:v>
                </c:pt>
                <c:pt idx="830">
                  <c:v>42638.406087962961</c:v>
                </c:pt>
                <c:pt idx="831">
                  <c:v>42638.406134259261</c:v>
                </c:pt>
                <c:pt idx="832">
                  <c:v>42638.406180555554</c:v>
                </c:pt>
                <c:pt idx="833">
                  <c:v>42638.406226851854</c:v>
                </c:pt>
                <c:pt idx="834">
                  <c:v>42638.406273148146</c:v>
                </c:pt>
                <c:pt idx="835">
                  <c:v>42638.406319444446</c:v>
                </c:pt>
                <c:pt idx="836">
                  <c:v>42638.406365740739</c:v>
                </c:pt>
                <c:pt idx="837">
                  <c:v>42638.406412037039</c:v>
                </c:pt>
                <c:pt idx="838">
                  <c:v>42638.406458333331</c:v>
                </c:pt>
                <c:pt idx="839">
                  <c:v>42638.406504629631</c:v>
                </c:pt>
                <c:pt idx="840">
                  <c:v>42638.406550925924</c:v>
                </c:pt>
                <c:pt idx="841">
                  <c:v>42638.406643518516</c:v>
                </c:pt>
                <c:pt idx="842">
                  <c:v>42638.406689814816</c:v>
                </c:pt>
                <c:pt idx="843">
                  <c:v>42638.406736111108</c:v>
                </c:pt>
                <c:pt idx="844">
                  <c:v>42638.406782407408</c:v>
                </c:pt>
                <c:pt idx="845">
                  <c:v>42638.406828703701</c:v>
                </c:pt>
                <c:pt idx="846">
                  <c:v>42638.406875000001</c:v>
                </c:pt>
                <c:pt idx="847">
                  <c:v>42638.406921296293</c:v>
                </c:pt>
                <c:pt idx="848">
                  <c:v>42638.406967592593</c:v>
                </c:pt>
                <c:pt idx="849">
                  <c:v>42638.407013888886</c:v>
                </c:pt>
                <c:pt idx="850">
                  <c:v>42638.407071759262</c:v>
                </c:pt>
                <c:pt idx="851">
                  <c:v>42638.407118055555</c:v>
                </c:pt>
                <c:pt idx="852">
                  <c:v>42638.407164351855</c:v>
                </c:pt>
                <c:pt idx="853">
                  <c:v>42638.407210648147</c:v>
                </c:pt>
                <c:pt idx="854">
                  <c:v>42638.407256944447</c:v>
                </c:pt>
                <c:pt idx="855">
                  <c:v>42638.40730324074</c:v>
                </c:pt>
                <c:pt idx="856">
                  <c:v>42638.407349537039</c:v>
                </c:pt>
                <c:pt idx="857">
                  <c:v>42638.407395833332</c:v>
                </c:pt>
                <c:pt idx="858">
                  <c:v>42638.407442129632</c:v>
                </c:pt>
                <c:pt idx="859">
                  <c:v>42638.407488425924</c:v>
                </c:pt>
                <c:pt idx="860">
                  <c:v>42638.407534722224</c:v>
                </c:pt>
                <c:pt idx="861">
                  <c:v>42638.407581018517</c:v>
                </c:pt>
                <c:pt idx="862">
                  <c:v>42638.407627314817</c:v>
                </c:pt>
                <c:pt idx="863">
                  <c:v>42638.407673611109</c:v>
                </c:pt>
                <c:pt idx="864">
                  <c:v>42638.407719907409</c:v>
                </c:pt>
                <c:pt idx="865">
                  <c:v>42638.407766203702</c:v>
                </c:pt>
                <c:pt idx="866">
                  <c:v>42638.407812500001</c:v>
                </c:pt>
                <c:pt idx="867">
                  <c:v>42638.407858796294</c:v>
                </c:pt>
                <c:pt idx="868">
                  <c:v>42638.407905092594</c:v>
                </c:pt>
                <c:pt idx="869">
                  <c:v>42638.407951388886</c:v>
                </c:pt>
                <c:pt idx="870">
                  <c:v>42638.407997685186</c:v>
                </c:pt>
                <c:pt idx="871">
                  <c:v>42638.408043981479</c:v>
                </c:pt>
                <c:pt idx="872">
                  <c:v>42638.408090277779</c:v>
                </c:pt>
                <c:pt idx="873">
                  <c:v>42638.408136574071</c:v>
                </c:pt>
                <c:pt idx="874">
                  <c:v>42638.408182870371</c:v>
                </c:pt>
                <c:pt idx="875">
                  <c:v>42638.408229166664</c:v>
                </c:pt>
                <c:pt idx="876">
                  <c:v>42638.408275462964</c:v>
                </c:pt>
                <c:pt idx="877">
                  <c:v>42638.408321759256</c:v>
                </c:pt>
                <c:pt idx="878">
                  <c:v>42638.408368055556</c:v>
                </c:pt>
                <c:pt idx="879">
                  <c:v>42638.408414351848</c:v>
                </c:pt>
                <c:pt idx="880">
                  <c:v>42638.408460648148</c:v>
                </c:pt>
                <c:pt idx="881">
                  <c:v>42638.408506944441</c:v>
                </c:pt>
                <c:pt idx="882">
                  <c:v>42638.408553240741</c:v>
                </c:pt>
                <c:pt idx="883">
                  <c:v>42638.408599537041</c:v>
                </c:pt>
                <c:pt idx="884">
                  <c:v>42638.408645833333</c:v>
                </c:pt>
                <c:pt idx="885">
                  <c:v>42638.408692129633</c:v>
                </c:pt>
                <c:pt idx="886">
                  <c:v>42638.408750000002</c:v>
                </c:pt>
                <c:pt idx="887">
                  <c:v>42638.408796296295</c:v>
                </c:pt>
                <c:pt idx="888">
                  <c:v>42638.408842592595</c:v>
                </c:pt>
                <c:pt idx="889">
                  <c:v>42638.408888888887</c:v>
                </c:pt>
                <c:pt idx="890">
                  <c:v>42638.408935185187</c:v>
                </c:pt>
                <c:pt idx="891">
                  <c:v>42638.40898148148</c:v>
                </c:pt>
                <c:pt idx="892">
                  <c:v>42638.40902777778</c:v>
                </c:pt>
                <c:pt idx="893">
                  <c:v>42638.409074074072</c:v>
                </c:pt>
                <c:pt idx="894">
                  <c:v>42638.409120370372</c:v>
                </c:pt>
                <c:pt idx="895">
                  <c:v>42638.409166666665</c:v>
                </c:pt>
                <c:pt idx="896">
                  <c:v>42638.409212962964</c:v>
                </c:pt>
                <c:pt idx="897">
                  <c:v>42638.409259259257</c:v>
                </c:pt>
                <c:pt idx="898">
                  <c:v>42638.409305555557</c:v>
                </c:pt>
                <c:pt idx="899">
                  <c:v>42638.409351851849</c:v>
                </c:pt>
                <c:pt idx="900">
                  <c:v>42638.409398148149</c:v>
                </c:pt>
                <c:pt idx="901">
                  <c:v>42638.409444444442</c:v>
                </c:pt>
                <c:pt idx="902">
                  <c:v>42638.409490740742</c:v>
                </c:pt>
                <c:pt idx="903">
                  <c:v>42638.409537037034</c:v>
                </c:pt>
                <c:pt idx="904">
                  <c:v>42638.409583333334</c:v>
                </c:pt>
                <c:pt idx="905">
                  <c:v>42638.409629629627</c:v>
                </c:pt>
                <c:pt idx="906">
                  <c:v>42638.409675925926</c:v>
                </c:pt>
                <c:pt idx="907">
                  <c:v>42638.409722222219</c:v>
                </c:pt>
                <c:pt idx="908">
                  <c:v>42638.409768518519</c:v>
                </c:pt>
                <c:pt idx="909">
                  <c:v>42638.409814814811</c:v>
                </c:pt>
                <c:pt idx="910">
                  <c:v>42638.409861111111</c:v>
                </c:pt>
                <c:pt idx="911">
                  <c:v>42638.409907407404</c:v>
                </c:pt>
                <c:pt idx="912">
                  <c:v>42638.409953703704</c:v>
                </c:pt>
                <c:pt idx="913">
                  <c:v>42638.41</c:v>
                </c:pt>
                <c:pt idx="914">
                  <c:v>42638.410046296296</c:v>
                </c:pt>
                <c:pt idx="915">
                  <c:v>42638.410092592596</c:v>
                </c:pt>
                <c:pt idx="916">
                  <c:v>42638.410138888888</c:v>
                </c:pt>
                <c:pt idx="917">
                  <c:v>42638.410185185188</c:v>
                </c:pt>
                <c:pt idx="918">
                  <c:v>42638.410231481481</c:v>
                </c:pt>
                <c:pt idx="919">
                  <c:v>42638.410277777781</c:v>
                </c:pt>
                <c:pt idx="920">
                  <c:v>42638.410324074073</c:v>
                </c:pt>
                <c:pt idx="921">
                  <c:v>42638.410370370373</c:v>
                </c:pt>
                <c:pt idx="922">
                  <c:v>42638.410416666666</c:v>
                </c:pt>
                <c:pt idx="923">
                  <c:v>42638.410462962966</c:v>
                </c:pt>
                <c:pt idx="924">
                  <c:v>42638.410509259258</c:v>
                </c:pt>
                <c:pt idx="925">
                  <c:v>42638.410567129627</c:v>
                </c:pt>
                <c:pt idx="926">
                  <c:v>42638.410613425927</c:v>
                </c:pt>
                <c:pt idx="927">
                  <c:v>42638.41065972222</c:v>
                </c:pt>
                <c:pt idx="928">
                  <c:v>42638.41070601852</c:v>
                </c:pt>
                <c:pt idx="929">
                  <c:v>42638.410740740743</c:v>
                </c:pt>
                <c:pt idx="930">
                  <c:v>42638.410787037035</c:v>
                </c:pt>
                <c:pt idx="931">
                  <c:v>42638.410833333335</c:v>
                </c:pt>
                <c:pt idx="932">
                  <c:v>42638.410879629628</c:v>
                </c:pt>
                <c:pt idx="933">
                  <c:v>42638.410925925928</c:v>
                </c:pt>
                <c:pt idx="934">
                  <c:v>42638.41097222222</c:v>
                </c:pt>
                <c:pt idx="935">
                  <c:v>42638.41101851852</c:v>
                </c:pt>
                <c:pt idx="936">
                  <c:v>42638.411064814813</c:v>
                </c:pt>
                <c:pt idx="937">
                  <c:v>42638.411111111112</c:v>
                </c:pt>
                <c:pt idx="938">
                  <c:v>42638.411157407405</c:v>
                </c:pt>
                <c:pt idx="939">
                  <c:v>42638.411203703705</c:v>
                </c:pt>
                <c:pt idx="940">
                  <c:v>42638.411249999997</c:v>
                </c:pt>
                <c:pt idx="941">
                  <c:v>42638.411296296297</c:v>
                </c:pt>
                <c:pt idx="942">
                  <c:v>42638.41134259259</c:v>
                </c:pt>
                <c:pt idx="943">
                  <c:v>42638.41138888889</c:v>
                </c:pt>
                <c:pt idx="944">
                  <c:v>42638.411435185182</c:v>
                </c:pt>
                <c:pt idx="945">
                  <c:v>42638.411481481482</c:v>
                </c:pt>
                <c:pt idx="946">
                  <c:v>42638.411527777775</c:v>
                </c:pt>
                <c:pt idx="947">
                  <c:v>42638.411574074074</c:v>
                </c:pt>
                <c:pt idx="948">
                  <c:v>42638.411620370367</c:v>
                </c:pt>
                <c:pt idx="949">
                  <c:v>42638.411666666667</c:v>
                </c:pt>
                <c:pt idx="950">
                  <c:v>42638.411712962959</c:v>
                </c:pt>
                <c:pt idx="951">
                  <c:v>42638.411759259259</c:v>
                </c:pt>
                <c:pt idx="952">
                  <c:v>42638.411851851852</c:v>
                </c:pt>
                <c:pt idx="953">
                  <c:v>42638.411909722221</c:v>
                </c:pt>
                <c:pt idx="954">
                  <c:v>42638.411956018521</c:v>
                </c:pt>
                <c:pt idx="955">
                  <c:v>42638.412002314813</c:v>
                </c:pt>
                <c:pt idx="956">
                  <c:v>42638.412048611113</c:v>
                </c:pt>
                <c:pt idx="957">
                  <c:v>42638.412094907406</c:v>
                </c:pt>
                <c:pt idx="958">
                  <c:v>42638.412141203706</c:v>
                </c:pt>
                <c:pt idx="959">
                  <c:v>42638.412187499998</c:v>
                </c:pt>
                <c:pt idx="960">
                  <c:v>42638.412233796298</c:v>
                </c:pt>
                <c:pt idx="961">
                  <c:v>42638.412280092591</c:v>
                </c:pt>
                <c:pt idx="962">
                  <c:v>42638.412326388891</c:v>
                </c:pt>
                <c:pt idx="963">
                  <c:v>42638.412372685183</c:v>
                </c:pt>
                <c:pt idx="964">
                  <c:v>42638.412418981483</c:v>
                </c:pt>
                <c:pt idx="965">
                  <c:v>42638.412465277775</c:v>
                </c:pt>
                <c:pt idx="966">
                  <c:v>42638.412511574075</c:v>
                </c:pt>
                <c:pt idx="967">
                  <c:v>42638.412557870368</c:v>
                </c:pt>
                <c:pt idx="968">
                  <c:v>42638.412604166668</c:v>
                </c:pt>
                <c:pt idx="969">
                  <c:v>42638.41265046296</c:v>
                </c:pt>
                <c:pt idx="970">
                  <c:v>42638.41269675926</c:v>
                </c:pt>
                <c:pt idx="971">
                  <c:v>42638.412743055553</c:v>
                </c:pt>
                <c:pt idx="972">
                  <c:v>42638.412789351853</c:v>
                </c:pt>
                <c:pt idx="973">
                  <c:v>42638.412835648145</c:v>
                </c:pt>
                <c:pt idx="974">
                  <c:v>42638.412881944445</c:v>
                </c:pt>
                <c:pt idx="975">
                  <c:v>42638.412928240738</c:v>
                </c:pt>
                <c:pt idx="976">
                  <c:v>42638.412974537037</c:v>
                </c:pt>
                <c:pt idx="977">
                  <c:v>42638.41302083333</c:v>
                </c:pt>
                <c:pt idx="978">
                  <c:v>42638.41306712963</c:v>
                </c:pt>
                <c:pt idx="979">
                  <c:v>42638.413113425922</c:v>
                </c:pt>
                <c:pt idx="980">
                  <c:v>42638.413159722222</c:v>
                </c:pt>
                <c:pt idx="981">
                  <c:v>42638.413206018522</c:v>
                </c:pt>
                <c:pt idx="982">
                  <c:v>42638.413252314815</c:v>
                </c:pt>
                <c:pt idx="983">
                  <c:v>42638.413298611114</c:v>
                </c:pt>
                <c:pt idx="984">
                  <c:v>42638.413344907407</c:v>
                </c:pt>
                <c:pt idx="985">
                  <c:v>42638.413391203707</c:v>
                </c:pt>
                <c:pt idx="986">
                  <c:v>42638.413437499999</c:v>
                </c:pt>
                <c:pt idx="987">
                  <c:v>42638.413483796299</c:v>
                </c:pt>
                <c:pt idx="988">
                  <c:v>42638.413530092592</c:v>
                </c:pt>
                <c:pt idx="989">
                  <c:v>42638.413576388892</c:v>
                </c:pt>
                <c:pt idx="990">
                  <c:v>42638.413634259261</c:v>
                </c:pt>
                <c:pt idx="991">
                  <c:v>42638.413680555554</c:v>
                </c:pt>
                <c:pt idx="992">
                  <c:v>42638.413726851853</c:v>
                </c:pt>
                <c:pt idx="993">
                  <c:v>42638.413773148146</c:v>
                </c:pt>
                <c:pt idx="994">
                  <c:v>42638.413819444446</c:v>
                </c:pt>
                <c:pt idx="995">
                  <c:v>42638.413865740738</c:v>
                </c:pt>
                <c:pt idx="996">
                  <c:v>42638.413912037038</c:v>
                </c:pt>
                <c:pt idx="997">
                  <c:v>42638.413958333331</c:v>
                </c:pt>
                <c:pt idx="998">
                  <c:v>42638.414004629631</c:v>
                </c:pt>
                <c:pt idx="999">
                  <c:v>42638.414050925923</c:v>
                </c:pt>
                <c:pt idx="1000">
                  <c:v>42638.414097222223</c:v>
                </c:pt>
                <c:pt idx="1001">
                  <c:v>42638.414143518516</c:v>
                </c:pt>
                <c:pt idx="1002">
                  <c:v>42638.414189814815</c:v>
                </c:pt>
                <c:pt idx="1003">
                  <c:v>42638.414236111108</c:v>
                </c:pt>
                <c:pt idx="1004">
                  <c:v>42638.414282407408</c:v>
                </c:pt>
                <c:pt idx="1005">
                  <c:v>42638.4143287037</c:v>
                </c:pt>
                <c:pt idx="1006">
                  <c:v>42638.414375</c:v>
                </c:pt>
                <c:pt idx="1007">
                  <c:v>42638.414421296293</c:v>
                </c:pt>
                <c:pt idx="1008">
                  <c:v>42638.414467592593</c:v>
                </c:pt>
                <c:pt idx="1009">
                  <c:v>42638.414513888885</c:v>
                </c:pt>
                <c:pt idx="1010">
                  <c:v>42638.414560185185</c:v>
                </c:pt>
                <c:pt idx="1011">
                  <c:v>42638.414606481485</c:v>
                </c:pt>
                <c:pt idx="1012">
                  <c:v>42638.414652777778</c:v>
                </c:pt>
                <c:pt idx="1013">
                  <c:v>42638.414699074077</c:v>
                </c:pt>
                <c:pt idx="1014">
                  <c:v>42638.41474537037</c:v>
                </c:pt>
                <c:pt idx="1015">
                  <c:v>42638.41479166667</c:v>
                </c:pt>
                <c:pt idx="1016">
                  <c:v>42638.414837962962</c:v>
                </c:pt>
                <c:pt idx="1017">
                  <c:v>42638.414884259262</c:v>
                </c:pt>
                <c:pt idx="1018">
                  <c:v>42638.414930555555</c:v>
                </c:pt>
                <c:pt idx="1019">
                  <c:v>42638.414976851855</c:v>
                </c:pt>
                <c:pt idx="1020">
                  <c:v>42638.415023148147</c:v>
                </c:pt>
                <c:pt idx="1021">
                  <c:v>42638.415069444447</c:v>
                </c:pt>
                <c:pt idx="1022">
                  <c:v>42638.41511574074</c:v>
                </c:pt>
                <c:pt idx="1023">
                  <c:v>42638.415162037039</c:v>
                </c:pt>
                <c:pt idx="1024">
                  <c:v>42638.415208333332</c:v>
                </c:pt>
                <c:pt idx="1025">
                  <c:v>42638.415254629632</c:v>
                </c:pt>
                <c:pt idx="1026">
                  <c:v>42638.415300925924</c:v>
                </c:pt>
                <c:pt idx="1027">
                  <c:v>42638.415347222224</c:v>
                </c:pt>
                <c:pt idx="1028">
                  <c:v>42638.415393518517</c:v>
                </c:pt>
                <c:pt idx="1029">
                  <c:v>42638.415439814817</c:v>
                </c:pt>
                <c:pt idx="1030">
                  <c:v>42638.415497685186</c:v>
                </c:pt>
                <c:pt idx="1031">
                  <c:v>42638.415543981479</c:v>
                </c:pt>
                <c:pt idx="1032">
                  <c:v>42638.415590277778</c:v>
                </c:pt>
                <c:pt idx="1033">
                  <c:v>42638.415636574071</c:v>
                </c:pt>
                <c:pt idx="1034">
                  <c:v>42638.415682870371</c:v>
                </c:pt>
                <c:pt idx="1035">
                  <c:v>42638.415729166663</c:v>
                </c:pt>
                <c:pt idx="1036">
                  <c:v>42638.415775462963</c:v>
                </c:pt>
                <c:pt idx="1037">
                  <c:v>42638.415821759256</c:v>
                </c:pt>
                <c:pt idx="1038">
                  <c:v>42638.415868055556</c:v>
                </c:pt>
                <c:pt idx="1039">
                  <c:v>42638.415914351855</c:v>
                </c:pt>
                <c:pt idx="1040">
                  <c:v>42638.415960648148</c:v>
                </c:pt>
                <c:pt idx="1041">
                  <c:v>42638.416006944448</c:v>
                </c:pt>
                <c:pt idx="1042">
                  <c:v>42638.41605324074</c:v>
                </c:pt>
                <c:pt idx="1043">
                  <c:v>42638.41609953704</c:v>
                </c:pt>
                <c:pt idx="1044">
                  <c:v>42638.416145833333</c:v>
                </c:pt>
                <c:pt idx="1045">
                  <c:v>42638.416192129633</c:v>
                </c:pt>
                <c:pt idx="1046">
                  <c:v>42638.416238425925</c:v>
                </c:pt>
                <c:pt idx="1047">
                  <c:v>42638.416284722225</c:v>
                </c:pt>
                <c:pt idx="1048">
                  <c:v>42638.416331018518</c:v>
                </c:pt>
                <c:pt idx="1049">
                  <c:v>42638.416377314818</c:v>
                </c:pt>
                <c:pt idx="1050">
                  <c:v>42638.41642361111</c:v>
                </c:pt>
                <c:pt idx="1051">
                  <c:v>42638.41646990741</c:v>
                </c:pt>
                <c:pt idx="1052">
                  <c:v>42638.416516203702</c:v>
                </c:pt>
                <c:pt idx="1053">
                  <c:v>42638.416562500002</c:v>
                </c:pt>
                <c:pt idx="1054">
                  <c:v>42638.416608796295</c:v>
                </c:pt>
                <c:pt idx="1055">
                  <c:v>42638.416655092595</c:v>
                </c:pt>
                <c:pt idx="1056">
                  <c:v>42638.416701388887</c:v>
                </c:pt>
                <c:pt idx="1057">
                  <c:v>42638.416747685187</c:v>
                </c:pt>
                <c:pt idx="1058">
                  <c:v>42638.41679398148</c:v>
                </c:pt>
                <c:pt idx="1059">
                  <c:v>42638.41684027778</c:v>
                </c:pt>
                <c:pt idx="1060">
                  <c:v>42638.416886574072</c:v>
                </c:pt>
                <c:pt idx="1061">
                  <c:v>42638.416932870372</c:v>
                </c:pt>
                <c:pt idx="1062">
                  <c:v>42638.416979166665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1065">
                  <c:v>42638.417118055557</c:v>
                </c:pt>
                <c:pt idx="1066">
                  <c:v>42638.417164351849</c:v>
                </c:pt>
                <c:pt idx="1067">
                  <c:v>42638.417222222219</c:v>
                </c:pt>
                <c:pt idx="1068">
                  <c:v>42638.417268518519</c:v>
                </c:pt>
                <c:pt idx="1069">
                  <c:v>42638.417314814818</c:v>
                </c:pt>
                <c:pt idx="1070">
                  <c:v>42638.417361111111</c:v>
                </c:pt>
                <c:pt idx="1071">
                  <c:v>42638.417407407411</c:v>
                </c:pt>
                <c:pt idx="1072">
                  <c:v>42638.417453703703</c:v>
                </c:pt>
                <c:pt idx="1073">
                  <c:v>42638.417500000003</c:v>
                </c:pt>
                <c:pt idx="1074">
                  <c:v>42638.417546296296</c:v>
                </c:pt>
                <c:pt idx="1075">
                  <c:v>42638.417592592596</c:v>
                </c:pt>
                <c:pt idx="1076">
                  <c:v>42638.417638888888</c:v>
                </c:pt>
                <c:pt idx="1077">
                  <c:v>42638.417685185188</c:v>
                </c:pt>
                <c:pt idx="1078">
                  <c:v>42638.417731481481</c:v>
                </c:pt>
                <c:pt idx="1079">
                  <c:v>42638.41777777778</c:v>
                </c:pt>
                <c:pt idx="1080">
                  <c:v>42638.417824074073</c:v>
                </c:pt>
                <c:pt idx="1081">
                  <c:v>42638.417870370373</c:v>
                </c:pt>
                <c:pt idx="1082">
                  <c:v>42638.417916666665</c:v>
                </c:pt>
                <c:pt idx="1083">
                  <c:v>42638.417962962965</c:v>
                </c:pt>
                <c:pt idx="1084">
                  <c:v>42638.418009259258</c:v>
                </c:pt>
                <c:pt idx="1085">
                  <c:v>42638.418055555558</c:v>
                </c:pt>
                <c:pt idx="1086">
                  <c:v>42638.41810185185</c:v>
                </c:pt>
                <c:pt idx="1087">
                  <c:v>42638.41814814815</c:v>
                </c:pt>
                <c:pt idx="1088">
                  <c:v>42638.418194444443</c:v>
                </c:pt>
                <c:pt idx="1089">
                  <c:v>42638.418240740742</c:v>
                </c:pt>
                <c:pt idx="1090">
                  <c:v>42638.418287037035</c:v>
                </c:pt>
                <c:pt idx="1091">
                  <c:v>42638.418333333335</c:v>
                </c:pt>
                <c:pt idx="1092">
                  <c:v>42638.418379629627</c:v>
                </c:pt>
                <c:pt idx="1093">
                  <c:v>42638.418425925927</c:v>
                </c:pt>
                <c:pt idx="1094">
                  <c:v>42638.41847222222</c:v>
                </c:pt>
                <c:pt idx="1095">
                  <c:v>42638.41851851852</c:v>
                </c:pt>
                <c:pt idx="1096">
                  <c:v>42638.418564814812</c:v>
                </c:pt>
                <c:pt idx="1097">
                  <c:v>42638.418611111112</c:v>
                </c:pt>
                <c:pt idx="1098">
                  <c:v>42638.418657407405</c:v>
                </c:pt>
                <c:pt idx="1099">
                  <c:v>42638.418703703705</c:v>
                </c:pt>
                <c:pt idx="1100">
                  <c:v>42638.418749999997</c:v>
                </c:pt>
                <c:pt idx="1101">
                  <c:v>42638.418807870374</c:v>
                </c:pt>
                <c:pt idx="1102">
                  <c:v>42638.418854166666</c:v>
                </c:pt>
                <c:pt idx="1103">
                  <c:v>42638.418900462966</c:v>
                </c:pt>
                <c:pt idx="1104">
                  <c:v>42638.418946759259</c:v>
                </c:pt>
                <c:pt idx="1105">
                  <c:v>42638.418993055559</c:v>
                </c:pt>
                <c:pt idx="1106">
                  <c:v>42638.419039351851</c:v>
                </c:pt>
                <c:pt idx="1107">
                  <c:v>42638.419085648151</c:v>
                </c:pt>
                <c:pt idx="1108">
                  <c:v>42638.419131944444</c:v>
                </c:pt>
                <c:pt idx="1109">
                  <c:v>42638.419178240743</c:v>
                </c:pt>
                <c:pt idx="1110">
                  <c:v>42638.419224537036</c:v>
                </c:pt>
                <c:pt idx="1111">
                  <c:v>42638.419270833336</c:v>
                </c:pt>
                <c:pt idx="1112">
                  <c:v>42638.419317129628</c:v>
                </c:pt>
                <c:pt idx="1113">
                  <c:v>42638.419363425928</c:v>
                </c:pt>
                <c:pt idx="1114">
                  <c:v>42638.419409722221</c:v>
                </c:pt>
                <c:pt idx="1115">
                  <c:v>42638.419456018521</c:v>
                </c:pt>
                <c:pt idx="1116">
                  <c:v>42638.419502314813</c:v>
                </c:pt>
                <c:pt idx="1117">
                  <c:v>42638.419548611113</c:v>
                </c:pt>
                <c:pt idx="1118">
                  <c:v>42638.419594907406</c:v>
                </c:pt>
                <c:pt idx="1119">
                  <c:v>42638.419641203705</c:v>
                </c:pt>
                <c:pt idx="1120">
                  <c:v>42638.419687499998</c:v>
                </c:pt>
                <c:pt idx="1121">
                  <c:v>42638.419733796298</c:v>
                </c:pt>
                <c:pt idx="1122">
                  <c:v>42638.41978009259</c:v>
                </c:pt>
                <c:pt idx="1123">
                  <c:v>42638.41983796296</c:v>
                </c:pt>
                <c:pt idx="1124">
                  <c:v>42638.41988425926</c:v>
                </c:pt>
                <c:pt idx="1125">
                  <c:v>42638.419930555552</c:v>
                </c:pt>
                <c:pt idx="1126">
                  <c:v>42638.419976851852</c:v>
                </c:pt>
                <c:pt idx="1127">
                  <c:v>42638.420023148145</c:v>
                </c:pt>
                <c:pt idx="1128">
                  <c:v>42638.420069444444</c:v>
                </c:pt>
                <c:pt idx="1129">
                  <c:v>42638.420115740744</c:v>
                </c:pt>
                <c:pt idx="1130">
                  <c:v>42638.420162037037</c:v>
                </c:pt>
                <c:pt idx="1131">
                  <c:v>42638.420208333337</c:v>
                </c:pt>
                <c:pt idx="1132">
                  <c:v>42638.420254629629</c:v>
                </c:pt>
                <c:pt idx="1133">
                  <c:v>42638.420300925929</c:v>
                </c:pt>
                <c:pt idx="1134">
                  <c:v>42638.420347222222</c:v>
                </c:pt>
                <c:pt idx="1135">
                  <c:v>42638.420393518521</c:v>
                </c:pt>
                <c:pt idx="1136">
                  <c:v>42638.420439814814</c:v>
                </c:pt>
                <c:pt idx="1137">
                  <c:v>42638.420486111114</c:v>
                </c:pt>
                <c:pt idx="1138">
                  <c:v>42638.420532407406</c:v>
                </c:pt>
                <c:pt idx="1139">
                  <c:v>42638.420578703706</c:v>
                </c:pt>
                <c:pt idx="1140">
                  <c:v>42638.420624999999</c:v>
                </c:pt>
                <c:pt idx="1141">
                  <c:v>42638.420671296299</c:v>
                </c:pt>
                <c:pt idx="1142">
                  <c:v>42638.420717592591</c:v>
                </c:pt>
                <c:pt idx="1143">
                  <c:v>42638.420763888891</c:v>
                </c:pt>
                <c:pt idx="1144">
                  <c:v>42638.420810185184</c:v>
                </c:pt>
                <c:pt idx="1145">
                  <c:v>42638.420856481483</c:v>
                </c:pt>
                <c:pt idx="1146">
                  <c:v>42638.420902777776</c:v>
                </c:pt>
                <c:pt idx="1147">
                  <c:v>42638.420949074076</c:v>
                </c:pt>
                <c:pt idx="1148">
                  <c:v>42638.420995370368</c:v>
                </c:pt>
                <c:pt idx="1149">
                  <c:v>42638.421041666668</c:v>
                </c:pt>
                <c:pt idx="1150">
                  <c:v>42638.421087962961</c:v>
                </c:pt>
                <c:pt idx="1151">
                  <c:v>42638.421134259261</c:v>
                </c:pt>
                <c:pt idx="1152">
                  <c:v>42638.421180555553</c:v>
                </c:pt>
                <c:pt idx="1153">
                  <c:v>42638.421226851853</c:v>
                </c:pt>
                <c:pt idx="1154">
                  <c:v>42638.421273148146</c:v>
                </c:pt>
                <c:pt idx="1155">
                  <c:v>42638.421319444446</c:v>
                </c:pt>
                <c:pt idx="1156">
                  <c:v>42638.421458333331</c:v>
                </c:pt>
                <c:pt idx="1157">
                  <c:v>42638.421516203707</c:v>
                </c:pt>
                <c:pt idx="1158">
                  <c:v>42638.4215625</c:v>
                </c:pt>
                <c:pt idx="1159">
                  <c:v>42638.4216087963</c:v>
                </c:pt>
                <c:pt idx="1160">
                  <c:v>42638.421655092592</c:v>
                </c:pt>
                <c:pt idx="1161">
                  <c:v>42638.421701388892</c:v>
                </c:pt>
                <c:pt idx="1162">
                  <c:v>42638.421747685185</c:v>
                </c:pt>
                <c:pt idx="1163">
                  <c:v>42638.421793981484</c:v>
                </c:pt>
                <c:pt idx="1164">
                  <c:v>42638.421886574077</c:v>
                </c:pt>
                <c:pt idx="1165">
                  <c:v>42638.421932870369</c:v>
                </c:pt>
                <c:pt idx="1166">
                  <c:v>42638.421979166669</c:v>
                </c:pt>
                <c:pt idx="1167">
                  <c:v>42638.422025462962</c:v>
                </c:pt>
                <c:pt idx="1168">
                  <c:v>42638.422071759262</c:v>
                </c:pt>
                <c:pt idx="1169">
                  <c:v>42638.422118055554</c:v>
                </c:pt>
                <c:pt idx="1170">
                  <c:v>42638.422164351854</c:v>
                </c:pt>
                <c:pt idx="1171">
                  <c:v>42638.422210648147</c:v>
                </c:pt>
                <c:pt idx="1172">
                  <c:v>42638.422256944446</c:v>
                </c:pt>
                <c:pt idx="1173">
                  <c:v>42638.422303240739</c:v>
                </c:pt>
                <c:pt idx="1174">
                  <c:v>42638.422349537039</c:v>
                </c:pt>
                <c:pt idx="1175">
                  <c:v>42638.422395833331</c:v>
                </c:pt>
                <c:pt idx="1176">
                  <c:v>42638.422442129631</c:v>
                </c:pt>
                <c:pt idx="1177">
                  <c:v>42638.422488425924</c:v>
                </c:pt>
                <c:pt idx="1178">
                  <c:v>42638.422534722224</c:v>
                </c:pt>
                <c:pt idx="1179">
                  <c:v>42638.422581018516</c:v>
                </c:pt>
                <c:pt idx="1180">
                  <c:v>42638.422627314816</c:v>
                </c:pt>
                <c:pt idx="1181">
                  <c:v>42638.422673611109</c:v>
                </c:pt>
                <c:pt idx="1182">
                  <c:v>42638.422719907408</c:v>
                </c:pt>
                <c:pt idx="1183">
                  <c:v>42638.422766203701</c:v>
                </c:pt>
                <c:pt idx="1184">
                  <c:v>42638.422812500001</c:v>
                </c:pt>
                <c:pt idx="1185">
                  <c:v>42638.422858796293</c:v>
                </c:pt>
                <c:pt idx="1186">
                  <c:v>42638.422905092593</c:v>
                </c:pt>
                <c:pt idx="1187">
                  <c:v>42638.422951388886</c:v>
                </c:pt>
                <c:pt idx="1188">
                  <c:v>42638.423009259262</c:v>
                </c:pt>
                <c:pt idx="1189">
                  <c:v>42638.423055555555</c:v>
                </c:pt>
                <c:pt idx="1190">
                  <c:v>42638.423101851855</c:v>
                </c:pt>
                <c:pt idx="1191">
                  <c:v>42638.423148148147</c:v>
                </c:pt>
                <c:pt idx="1192">
                  <c:v>42638.423194444447</c:v>
                </c:pt>
                <c:pt idx="1193">
                  <c:v>42638.42324074074</c:v>
                </c:pt>
                <c:pt idx="1194">
                  <c:v>42638.42328703704</c:v>
                </c:pt>
                <c:pt idx="1195">
                  <c:v>42638.423333333332</c:v>
                </c:pt>
                <c:pt idx="1196">
                  <c:v>42638.423379629632</c:v>
                </c:pt>
                <c:pt idx="1197">
                  <c:v>42638.423425925925</c:v>
                </c:pt>
                <c:pt idx="1198">
                  <c:v>42638.423472222225</c:v>
                </c:pt>
                <c:pt idx="1199">
                  <c:v>42638.423518518517</c:v>
                </c:pt>
                <c:pt idx="1200">
                  <c:v>42638.423564814817</c:v>
                </c:pt>
                <c:pt idx="1201">
                  <c:v>42638.423611111109</c:v>
                </c:pt>
                <c:pt idx="1202">
                  <c:v>42638.423657407409</c:v>
                </c:pt>
                <c:pt idx="1203">
                  <c:v>42638.423703703702</c:v>
                </c:pt>
                <c:pt idx="1204">
                  <c:v>42638.423750000002</c:v>
                </c:pt>
                <c:pt idx="1205">
                  <c:v>42638.423796296294</c:v>
                </c:pt>
                <c:pt idx="1206">
                  <c:v>42638.423842592594</c:v>
                </c:pt>
                <c:pt idx="1207">
                  <c:v>42638.423888888887</c:v>
                </c:pt>
                <c:pt idx="1208">
                  <c:v>42638.423935185187</c:v>
                </c:pt>
                <c:pt idx="1209">
                  <c:v>42638.423981481479</c:v>
                </c:pt>
                <c:pt idx="1210">
                  <c:v>42638.424027777779</c:v>
                </c:pt>
                <c:pt idx="1211">
                  <c:v>42638.424074074072</c:v>
                </c:pt>
                <c:pt idx="1212">
                  <c:v>42638.424120370371</c:v>
                </c:pt>
                <c:pt idx="1213">
                  <c:v>42638.424166666664</c:v>
                </c:pt>
                <c:pt idx="1214">
                  <c:v>42638.424212962964</c:v>
                </c:pt>
                <c:pt idx="1215">
                  <c:v>42638.424259259256</c:v>
                </c:pt>
                <c:pt idx="1216">
                  <c:v>42638.424305555556</c:v>
                </c:pt>
                <c:pt idx="1217">
                  <c:v>42638.424351851849</c:v>
                </c:pt>
                <c:pt idx="1218">
                  <c:v>42638.424398148149</c:v>
                </c:pt>
                <c:pt idx="1219">
                  <c:v>42638.424444444441</c:v>
                </c:pt>
                <c:pt idx="1220">
                  <c:v>42638.424490740741</c:v>
                </c:pt>
                <c:pt idx="1221">
                  <c:v>42638.424537037034</c:v>
                </c:pt>
                <c:pt idx="1222">
                  <c:v>42638.424583333333</c:v>
                </c:pt>
                <c:pt idx="1223">
                  <c:v>42638.424629629626</c:v>
                </c:pt>
                <c:pt idx="1224">
                  <c:v>42638.424675925926</c:v>
                </c:pt>
                <c:pt idx="1225">
                  <c:v>42638.424733796295</c:v>
                </c:pt>
                <c:pt idx="1226">
                  <c:v>42638.424780092595</c:v>
                </c:pt>
                <c:pt idx="1227">
                  <c:v>42638.424826388888</c:v>
                </c:pt>
                <c:pt idx="1228">
                  <c:v>42638.424872685187</c:v>
                </c:pt>
                <c:pt idx="1229">
                  <c:v>42638.42491898148</c:v>
                </c:pt>
                <c:pt idx="1230">
                  <c:v>42638.42496527778</c:v>
                </c:pt>
                <c:pt idx="1231">
                  <c:v>42638.425057870372</c:v>
                </c:pt>
                <c:pt idx="1232">
                  <c:v>42638.425104166665</c:v>
                </c:pt>
                <c:pt idx="1233">
                  <c:v>42638.425150462965</c:v>
                </c:pt>
                <c:pt idx="1234">
                  <c:v>42638.425196759257</c:v>
                </c:pt>
                <c:pt idx="1235">
                  <c:v>42638.425243055557</c:v>
                </c:pt>
                <c:pt idx="1236">
                  <c:v>42638.42528935185</c:v>
                </c:pt>
                <c:pt idx="1237">
                  <c:v>42638.425335648149</c:v>
                </c:pt>
                <c:pt idx="1238">
                  <c:v>42638.425381944442</c:v>
                </c:pt>
                <c:pt idx="1239">
                  <c:v>42638.425428240742</c:v>
                </c:pt>
                <c:pt idx="1240">
                  <c:v>42638.425474537034</c:v>
                </c:pt>
                <c:pt idx="1241">
                  <c:v>42638.425520833334</c:v>
                </c:pt>
                <c:pt idx="1242">
                  <c:v>42638.425567129627</c:v>
                </c:pt>
                <c:pt idx="1243">
                  <c:v>42638.425613425927</c:v>
                </c:pt>
                <c:pt idx="1244">
                  <c:v>42638.425659722219</c:v>
                </c:pt>
                <c:pt idx="1245">
                  <c:v>42638.425706018519</c:v>
                </c:pt>
                <c:pt idx="1246">
                  <c:v>42638.425752314812</c:v>
                </c:pt>
                <c:pt idx="1247">
                  <c:v>42638.425798611112</c:v>
                </c:pt>
                <c:pt idx="1248">
                  <c:v>42638.425844907404</c:v>
                </c:pt>
                <c:pt idx="1249">
                  <c:v>42638.425891203704</c:v>
                </c:pt>
                <c:pt idx="1250">
                  <c:v>42638.425937499997</c:v>
                </c:pt>
                <c:pt idx="1251">
                  <c:v>42638.425983796296</c:v>
                </c:pt>
                <c:pt idx="1252">
                  <c:v>42638.426030092596</c:v>
                </c:pt>
                <c:pt idx="1253">
                  <c:v>42638.426076388889</c:v>
                </c:pt>
                <c:pt idx="1254">
                  <c:v>42638.426122685189</c:v>
                </c:pt>
                <c:pt idx="1255">
                  <c:v>42638.426168981481</c:v>
                </c:pt>
                <c:pt idx="1256">
                  <c:v>42638.426215277781</c:v>
                </c:pt>
                <c:pt idx="1257">
                  <c:v>42638.426261574074</c:v>
                </c:pt>
                <c:pt idx="1258">
                  <c:v>42638.426307870373</c:v>
                </c:pt>
                <c:pt idx="1259">
                  <c:v>42638.426354166666</c:v>
                </c:pt>
                <c:pt idx="1260">
                  <c:v>42638.426400462966</c:v>
                </c:pt>
                <c:pt idx="1261">
                  <c:v>42638.426446759258</c:v>
                </c:pt>
                <c:pt idx="1262">
                  <c:v>42638.426504629628</c:v>
                </c:pt>
                <c:pt idx="1263">
                  <c:v>42638.426550925928</c:v>
                </c:pt>
                <c:pt idx="1264">
                  <c:v>42638.42659722222</c:v>
                </c:pt>
                <c:pt idx="1265">
                  <c:v>42638.42664351852</c:v>
                </c:pt>
                <c:pt idx="1266">
                  <c:v>42638.426689814813</c:v>
                </c:pt>
                <c:pt idx="1267">
                  <c:v>42638.426736111112</c:v>
                </c:pt>
                <c:pt idx="1268">
                  <c:v>42638.426782407405</c:v>
                </c:pt>
                <c:pt idx="1269">
                  <c:v>42638.426828703705</c:v>
                </c:pt>
                <c:pt idx="1270">
                  <c:v>42638.426874999997</c:v>
                </c:pt>
                <c:pt idx="1271">
                  <c:v>42638.426921296297</c:v>
                </c:pt>
                <c:pt idx="1272">
                  <c:v>42638.42696759259</c:v>
                </c:pt>
                <c:pt idx="1273">
                  <c:v>42638.42701388889</c:v>
                </c:pt>
                <c:pt idx="1274">
                  <c:v>42638.427060185182</c:v>
                </c:pt>
                <c:pt idx="1275">
                  <c:v>42638.427106481482</c:v>
                </c:pt>
                <c:pt idx="1276">
                  <c:v>42638.427152777775</c:v>
                </c:pt>
                <c:pt idx="1277">
                  <c:v>42638.427199074074</c:v>
                </c:pt>
                <c:pt idx="1278">
                  <c:v>42638.427245370367</c:v>
                </c:pt>
                <c:pt idx="1279">
                  <c:v>42638.427291666667</c:v>
                </c:pt>
                <c:pt idx="1280">
                  <c:v>42638.427337962959</c:v>
                </c:pt>
                <c:pt idx="1281">
                  <c:v>42638.427384259259</c:v>
                </c:pt>
                <c:pt idx="1282">
                  <c:v>42638.427430555559</c:v>
                </c:pt>
                <c:pt idx="1283">
                  <c:v>42638.427476851852</c:v>
                </c:pt>
                <c:pt idx="1284">
                  <c:v>42638.427523148152</c:v>
                </c:pt>
                <c:pt idx="1285">
                  <c:v>42638.427569444444</c:v>
                </c:pt>
                <c:pt idx="1286">
                  <c:v>42638.427615740744</c:v>
                </c:pt>
                <c:pt idx="1287">
                  <c:v>42638.427662037036</c:v>
                </c:pt>
                <c:pt idx="1288">
                  <c:v>42638.427708333336</c:v>
                </c:pt>
                <c:pt idx="1289">
                  <c:v>42638.427754629629</c:v>
                </c:pt>
                <c:pt idx="1290">
                  <c:v>42638.427800925929</c:v>
                </c:pt>
                <c:pt idx="1291">
                  <c:v>42638.427847222221</c:v>
                </c:pt>
                <c:pt idx="1292">
                  <c:v>42638.427893518521</c:v>
                </c:pt>
                <c:pt idx="1293">
                  <c:v>42638.427939814814</c:v>
                </c:pt>
                <c:pt idx="1294">
                  <c:v>42638.427986111114</c:v>
                </c:pt>
                <c:pt idx="1295">
                  <c:v>42638.428043981483</c:v>
                </c:pt>
                <c:pt idx="1296">
                  <c:v>42638.428090277775</c:v>
                </c:pt>
                <c:pt idx="1297">
                  <c:v>42638.428136574075</c:v>
                </c:pt>
                <c:pt idx="1298">
                  <c:v>42638.428182870368</c:v>
                </c:pt>
                <c:pt idx="1299">
                  <c:v>42638.428229166668</c:v>
                </c:pt>
                <c:pt idx="1300">
                  <c:v>42638.42827546296</c:v>
                </c:pt>
                <c:pt idx="1301">
                  <c:v>42638.42832175926</c:v>
                </c:pt>
                <c:pt idx="1302">
                  <c:v>42638.428368055553</c:v>
                </c:pt>
                <c:pt idx="1303">
                  <c:v>42638.428414351853</c:v>
                </c:pt>
                <c:pt idx="1304">
                  <c:v>42638.428460648145</c:v>
                </c:pt>
                <c:pt idx="1305">
                  <c:v>42638.428506944445</c:v>
                </c:pt>
                <c:pt idx="1306">
                  <c:v>42638.428553240738</c:v>
                </c:pt>
                <c:pt idx="1307">
                  <c:v>42638.428599537037</c:v>
                </c:pt>
                <c:pt idx="1308">
                  <c:v>42638.42864583333</c:v>
                </c:pt>
                <c:pt idx="1309">
                  <c:v>42638.42869212963</c:v>
                </c:pt>
                <c:pt idx="1310">
                  <c:v>42638.428738425922</c:v>
                </c:pt>
                <c:pt idx="1311">
                  <c:v>42638.428784722222</c:v>
                </c:pt>
                <c:pt idx="1312">
                  <c:v>42638.428831018522</c:v>
                </c:pt>
                <c:pt idx="1313">
                  <c:v>42638.428877314815</c:v>
                </c:pt>
                <c:pt idx="1314">
                  <c:v>42638.428923611114</c:v>
                </c:pt>
                <c:pt idx="1315">
                  <c:v>42638.428969907407</c:v>
                </c:pt>
                <c:pt idx="1316">
                  <c:v>42638.429016203707</c:v>
                </c:pt>
                <c:pt idx="1317">
                  <c:v>42638.429062499999</c:v>
                </c:pt>
                <c:pt idx="1318">
                  <c:v>42638.429108796299</c:v>
                </c:pt>
                <c:pt idx="1319">
                  <c:v>42638.429155092592</c:v>
                </c:pt>
                <c:pt idx="1320">
                  <c:v>42638.429201388892</c:v>
                </c:pt>
                <c:pt idx="1321">
                  <c:v>42638.429247685184</c:v>
                </c:pt>
                <c:pt idx="1322">
                  <c:v>42638.429293981484</c:v>
                </c:pt>
                <c:pt idx="1323">
                  <c:v>42638.429340277777</c:v>
                </c:pt>
                <c:pt idx="1324">
                  <c:v>42638.429386574076</c:v>
                </c:pt>
                <c:pt idx="1325">
                  <c:v>42638.429432870369</c:v>
                </c:pt>
                <c:pt idx="1326">
                  <c:v>42638.429479166669</c:v>
                </c:pt>
                <c:pt idx="1327">
                  <c:v>42638.429525462961</c:v>
                </c:pt>
                <c:pt idx="1328">
                  <c:v>42638.429571759261</c:v>
                </c:pt>
                <c:pt idx="1329">
                  <c:v>42638.429618055554</c:v>
                </c:pt>
                <c:pt idx="1330">
                  <c:v>42638.429664351854</c:v>
                </c:pt>
                <c:pt idx="1331">
                  <c:v>42638.429710648146</c:v>
                </c:pt>
                <c:pt idx="1332">
                  <c:v>42638.429756944446</c:v>
                </c:pt>
                <c:pt idx="1333">
                  <c:v>42638.429803240739</c:v>
                </c:pt>
                <c:pt idx="1334">
                  <c:v>42638.429849537039</c:v>
                </c:pt>
                <c:pt idx="1335">
                  <c:v>42638.429895833331</c:v>
                </c:pt>
                <c:pt idx="1336">
                  <c:v>42638.4299537037</c:v>
                </c:pt>
                <c:pt idx="1337">
                  <c:v>42638.43</c:v>
                </c:pt>
                <c:pt idx="1338">
                  <c:v>42638.430046296293</c:v>
                </c:pt>
                <c:pt idx="1339">
                  <c:v>42638.430092592593</c:v>
                </c:pt>
                <c:pt idx="1340">
                  <c:v>42638.430138888885</c:v>
                </c:pt>
                <c:pt idx="1341">
                  <c:v>42638.430185185185</c:v>
                </c:pt>
                <c:pt idx="1342">
                  <c:v>42638.430231481485</c:v>
                </c:pt>
                <c:pt idx="1343">
                  <c:v>42638.430277777778</c:v>
                </c:pt>
                <c:pt idx="1344">
                  <c:v>42638.430324074077</c:v>
                </c:pt>
                <c:pt idx="1345">
                  <c:v>42638.43037037037</c:v>
                </c:pt>
                <c:pt idx="1346">
                  <c:v>42638.43041666667</c:v>
                </c:pt>
                <c:pt idx="1347">
                  <c:v>42638.430462962962</c:v>
                </c:pt>
                <c:pt idx="1348">
                  <c:v>42638.430509259262</c:v>
                </c:pt>
                <c:pt idx="1349">
                  <c:v>42638.430555555555</c:v>
                </c:pt>
                <c:pt idx="1350">
                  <c:v>42638.430601851855</c:v>
                </c:pt>
                <c:pt idx="1351">
                  <c:v>42638.430648148147</c:v>
                </c:pt>
                <c:pt idx="1352">
                  <c:v>42638.430694444447</c:v>
                </c:pt>
                <c:pt idx="1353">
                  <c:v>42638.43074074074</c:v>
                </c:pt>
                <c:pt idx="1354">
                  <c:v>42638.430787037039</c:v>
                </c:pt>
                <c:pt idx="1355">
                  <c:v>42638.430833333332</c:v>
                </c:pt>
                <c:pt idx="1356">
                  <c:v>42638.430879629632</c:v>
                </c:pt>
                <c:pt idx="1357">
                  <c:v>42638.430925925924</c:v>
                </c:pt>
                <c:pt idx="1358">
                  <c:v>42638.430972222224</c:v>
                </c:pt>
                <c:pt idx="1359">
                  <c:v>42638.431018518517</c:v>
                </c:pt>
                <c:pt idx="1360">
                  <c:v>42638.431064814817</c:v>
                </c:pt>
                <c:pt idx="1361">
                  <c:v>42638.431111111109</c:v>
                </c:pt>
                <c:pt idx="1362">
                  <c:v>42638.431157407409</c:v>
                </c:pt>
                <c:pt idx="1363">
                  <c:v>42638.431203703702</c:v>
                </c:pt>
                <c:pt idx="1364">
                  <c:v>42638.431250000001</c:v>
                </c:pt>
                <c:pt idx="1365">
                  <c:v>42638.431296296294</c:v>
                </c:pt>
                <c:pt idx="1366">
                  <c:v>42638.431342592594</c:v>
                </c:pt>
                <c:pt idx="1367">
                  <c:v>42638.431388888886</c:v>
                </c:pt>
                <c:pt idx="1368">
                  <c:v>42638.431435185186</c:v>
                </c:pt>
                <c:pt idx="1369">
                  <c:v>42638.431481481479</c:v>
                </c:pt>
                <c:pt idx="1370">
                  <c:v>42638.431527777779</c:v>
                </c:pt>
                <c:pt idx="1371">
                  <c:v>42638.431585648148</c:v>
                </c:pt>
                <c:pt idx="1372">
                  <c:v>42638.431631944448</c:v>
                </c:pt>
                <c:pt idx="1373">
                  <c:v>42638.43167824074</c:v>
                </c:pt>
                <c:pt idx="1374">
                  <c:v>42638.43172453704</c:v>
                </c:pt>
                <c:pt idx="1375">
                  <c:v>42638.431770833333</c:v>
                </c:pt>
                <c:pt idx="1376">
                  <c:v>42638.431817129633</c:v>
                </c:pt>
                <c:pt idx="1377">
                  <c:v>42638.431863425925</c:v>
                </c:pt>
                <c:pt idx="1378">
                  <c:v>42638.431909722225</c:v>
                </c:pt>
                <c:pt idx="1379">
                  <c:v>42638.431956018518</c:v>
                </c:pt>
                <c:pt idx="1380">
                  <c:v>42638.432002314818</c:v>
                </c:pt>
                <c:pt idx="1381">
                  <c:v>42638.43204861111</c:v>
                </c:pt>
                <c:pt idx="1382">
                  <c:v>42638.43209490741</c:v>
                </c:pt>
                <c:pt idx="1383">
                  <c:v>42638.432141203702</c:v>
                </c:pt>
                <c:pt idx="1384">
                  <c:v>42638.432187500002</c:v>
                </c:pt>
                <c:pt idx="1385">
                  <c:v>42638.432233796295</c:v>
                </c:pt>
                <c:pt idx="1386">
                  <c:v>42638.432280092595</c:v>
                </c:pt>
                <c:pt idx="1387">
                  <c:v>42638.432326388887</c:v>
                </c:pt>
                <c:pt idx="1388">
                  <c:v>42638.432372685187</c:v>
                </c:pt>
                <c:pt idx="1389">
                  <c:v>42638.43241898148</c:v>
                </c:pt>
                <c:pt idx="1390">
                  <c:v>42638.43246527778</c:v>
                </c:pt>
                <c:pt idx="1391">
                  <c:v>42638.432511574072</c:v>
                </c:pt>
                <c:pt idx="1392">
                  <c:v>42638.432557870372</c:v>
                </c:pt>
                <c:pt idx="1393">
                  <c:v>42638.432604166665</c:v>
                </c:pt>
                <c:pt idx="1394">
                  <c:v>42638.432650462964</c:v>
                </c:pt>
                <c:pt idx="1395">
                  <c:v>42638.432696759257</c:v>
                </c:pt>
                <c:pt idx="1396">
                  <c:v>42638.432743055557</c:v>
                </c:pt>
                <c:pt idx="1397">
                  <c:v>42638.432789351849</c:v>
                </c:pt>
                <c:pt idx="1398">
                  <c:v>42638.432835648149</c:v>
                </c:pt>
                <c:pt idx="1399">
                  <c:v>42638.432881944442</c:v>
                </c:pt>
                <c:pt idx="1400">
                  <c:v>42638.432928240742</c:v>
                </c:pt>
                <c:pt idx="1401">
                  <c:v>42638.432974537034</c:v>
                </c:pt>
                <c:pt idx="1402">
                  <c:v>42638.433020833334</c:v>
                </c:pt>
                <c:pt idx="1403">
                  <c:v>42638.433067129627</c:v>
                </c:pt>
                <c:pt idx="1404">
                  <c:v>42638.433113425926</c:v>
                </c:pt>
                <c:pt idx="1405">
                  <c:v>42638.433159722219</c:v>
                </c:pt>
                <c:pt idx="1406">
                  <c:v>42638.433206018519</c:v>
                </c:pt>
                <c:pt idx="1407">
                  <c:v>42638.433252314811</c:v>
                </c:pt>
                <c:pt idx="1408">
                  <c:v>42638.433298611111</c:v>
                </c:pt>
                <c:pt idx="1409">
                  <c:v>42638.433344907404</c:v>
                </c:pt>
                <c:pt idx="1410">
                  <c:v>42638.433391203704</c:v>
                </c:pt>
                <c:pt idx="1411">
                  <c:v>42638.433437500003</c:v>
                </c:pt>
                <c:pt idx="1412">
                  <c:v>42638.433483796296</c:v>
                </c:pt>
                <c:pt idx="1413">
                  <c:v>42638.433541666665</c:v>
                </c:pt>
                <c:pt idx="1414">
                  <c:v>42638.433587962965</c:v>
                </c:pt>
                <c:pt idx="1415">
                  <c:v>42638.433634259258</c:v>
                </c:pt>
                <c:pt idx="1416">
                  <c:v>42638.433680555558</c:v>
                </c:pt>
                <c:pt idx="1417">
                  <c:v>42638.43372685185</c:v>
                </c:pt>
                <c:pt idx="1418">
                  <c:v>42638.43377314815</c:v>
                </c:pt>
                <c:pt idx="1419">
                  <c:v>42638.433819444443</c:v>
                </c:pt>
                <c:pt idx="1420">
                  <c:v>42638.433865740742</c:v>
                </c:pt>
                <c:pt idx="1421">
                  <c:v>42638.433912037035</c:v>
                </c:pt>
                <c:pt idx="1422">
                  <c:v>42638.433958333335</c:v>
                </c:pt>
                <c:pt idx="1423">
                  <c:v>42638.434004629627</c:v>
                </c:pt>
                <c:pt idx="1424">
                  <c:v>42638.434050925927</c:v>
                </c:pt>
                <c:pt idx="1425">
                  <c:v>42638.43409722222</c:v>
                </c:pt>
                <c:pt idx="1426">
                  <c:v>42638.43414351852</c:v>
                </c:pt>
                <c:pt idx="1427">
                  <c:v>42638.434189814812</c:v>
                </c:pt>
                <c:pt idx="1428">
                  <c:v>42638.434236111112</c:v>
                </c:pt>
                <c:pt idx="1429">
                  <c:v>42638.434282407405</c:v>
                </c:pt>
                <c:pt idx="1430">
                  <c:v>42638.434328703705</c:v>
                </c:pt>
                <c:pt idx="1431">
                  <c:v>42638.434374999997</c:v>
                </c:pt>
                <c:pt idx="1432">
                  <c:v>42638.434421296297</c:v>
                </c:pt>
                <c:pt idx="1433">
                  <c:v>42638.434467592589</c:v>
                </c:pt>
                <c:pt idx="1434">
                  <c:v>42638.434513888889</c:v>
                </c:pt>
                <c:pt idx="1435">
                  <c:v>42638.434560185182</c:v>
                </c:pt>
                <c:pt idx="1436">
                  <c:v>42638.434606481482</c:v>
                </c:pt>
                <c:pt idx="1437">
                  <c:v>42638.434664351851</c:v>
                </c:pt>
                <c:pt idx="1438">
                  <c:v>42638.434710648151</c:v>
                </c:pt>
                <c:pt idx="1439">
                  <c:v>42638.434756944444</c:v>
                </c:pt>
                <c:pt idx="1440">
                  <c:v>42638.434803240743</c:v>
                </c:pt>
                <c:pt idx="1441">
                  <c:v>42638.434849537036</c:v>
                </c:pt>
                <c:pt idx="1442">
                  <c:v>42638.434895833336</c:v>
                </c:pt>
                <c:pt idx="1443">
                  <c:v>42638.434942129628</c:v>
                </c:pt>
                <c:pt idx="1444">
                  <c:v>42638.434988425928</c:v>
                </c:pt>
                <c:pt idx="1445">
                  <c:v>42638.435034722221</c:v>
                </c:pt>
                <c:pt idx="1446">
                  <c:v>42638.435081018521</c:v>
                </c:pt>
                <c:pt idx="1447">
                  <c:v>42638.435127314813</c:v>
                </c:pt>
                <c:pt idx="1448">
                  <c:v>42638.435173611113</c:v>
                </c:pt>
                <c:pt idx="1449">
                  <c:v>42638.435219907406</c:v>
                </c:pt>
                <c:pt idx="1450">
                  <c:v>42638.435266203705</c:v>
                </c:pt>
                <c:pt idx="1451">
                  <c:v>42638.435312499998</c:v>
                </c:pt>
                <c:pt idx="1452">
                  <c:v>42638.435358796298</c:v>
                </c:pt>
                <c:pt idx="1453">
                  <c:v>42638.43540509259</c:v>
                </c:pt>
                <c:pt idx="1454">
                  <c:v>42638.43545138889</c:v>
                </c:pt>
                <c:pt idx="1455">
                  <c:v>42638.435497685183</c:v>
                </c:pt>
                <c:pt idx="1456">
                  <c:v>42638.435543981483</c:v>
                </c:pt>
                <c:pt idx="1457">
                  <c:v>42638.435590277775</c:v>
                </c:pt>
                <c:pt idx="1458">
                  <c:v>42638.435636574075</c:v>
                </c:pt>
                <c:pt idx="1459">
                  <c:v>42638.435682870368</c:v>
                </c:pt>
                <c:pt idx="1460">
                  <c:v>42638.435729166667</c:v>
                </c:pt>
                <c:pt idx="1461">
                  <c:v>42638.43577546296</c:v>
                </c:pt>
                <c:pt idx="1462">
                  <c:v>42638.43582175926</c:v>
                </c:pt>
                <c:pt idx="1463">
                  <c:v>42638.435868055552</c:v>
                </c:pt>
                <c:pt idx="1464">
                  <c:v>42638.435914351852</c:v>
                </c:pt>
                <c:pt idx="1465">
                  <c:v>42638.435960648145</c:v>
                </c:pt>
                <c:pt idx="1466">
                  <c:v>42638.436006944445</c:v>
                </c:pt>
                <c:pt idx="1467">
                  <c:v>42638.436053240737</c:v>
                </c:pt>
                <c:pt idx="1468">
                  <c:v>42638.436099537037</c:v>
                </c:pt>
                <c:pt idx="1469">
                  <c:v>42638.436145833337</c:v>
                </c:pt>
                <c:pt idx="1470">
                  <c:v>42638.436192129629</c:v>
                </c:pt>
                <c:pt idx="1471">
                  <c:v>42638.436238425929</c:v>
                </c:pt>
                <c:pt idx="1472">
                  <c:v>42638.436284722222</c:v>
                </c:pt>
                <c:pt idx="1473">
                  <c:v>42638.436331018522</c:v>
                </c:pt>
                <c:pt idx="1474">
                  <c:v>42638.436377314814</c:v>
                </c:pt>
                <c:pt idx="1475">
                  <c:v>42638.436423611114</c:v>
                </c:pt>
                <c:pt idx="1476">
                  <c:v>42638.436469907407</c:v>
                </c:pt>
                <c:pt idx="1477">
                  <c:v>42638.436527777776</c:v>
                </c:pt>
                <c:pt idx="1478">
                  <c:v>42638.436574074076</c:v>
                </c:pt>
                <c:pt idx="1479">
                  <c:v>42638.436620370368</c:v>
                </c:pt>
                <c:pt idx="1480">
                  <c:v>42638.436666666668</c:v>
                </c:pt>
                <c:pt idx="1481">
                  <c:v>42638.436712962961</c:v>
                </c:pt>
                <c:pt idx="1482">
                  <c:v>42638.436759259261</c:v>
                </c:pt>
                <c:pt idx="1483">
                  <c:v>42638.436805555553</c:v>
                </c:pt>
                <c:pt idx="1484">
                  <c:v>42638.436851851853</c:v>
                </c:pt>
                <c:pt idx="1485">
                  <c:v>42638.436898148146</c:v>
                </c:pt>
                <c:pt idx="1486">
                  <c:v>42638.436944444446</c:v>
                </c:pt>
                <c:pt idx="1487">
                  <c:v>42638.436990740738</c:v>
                </c:pt>
                <c:pt idx="1488">
                  <c:v>42638.437037037038</c:v>
                </c:pt>
                <c:pt idx="1489">
                  <c:v>42638.437083333331</c:v>
                </c:pt>
                <c:pt idx="1490">
                  <c:v>42638.43712962963</c:v>
                </c:pt>
                <c:pt idx="1491">
                  <c:v>42638.437175925923</c:v>
                </c:pt>
                <c:pt idx="1492">
                  <c:v>42638.437222222223</c:v>
                </c:pt>
                <c:pt idx="1493">
                  <c:v>42638.437268518515</c:v>
                </c:pt>
                <c:pt idx="1494">
                  <c:v>42638.437314814815</c:v>
                </c:pt>
                <c:pt idx="1495">
                  <c:v>42638.437361111108</c:v>
                </c:pt>
                <c:pt idx="1496">
                  <c:v>42638.437407407408</c:v>
                </c:pt>
                <c:pt idx="1497">
                  <c:v>42638.4374537037</c:v>
                </c:pt>
                <c:pt idx="1498">
                  <c:v>42638.4375</c:v>
                </c:pt>
                <c:pt idx="1499">
                  <c:v>42638.4375462963</c:v>
                </c:pt>
                <c:pt idx="1500">
                  <c:v>42638.437592592592</c:v>
                </c:pt>
                <c:pt idx="1501">
                  <c:v>42638.437638888892</c:v>
                </c:pt>
                <c:pt idx="1502">
                  <c:v>42638.437685185185</c:v>
                </c:pt>
                <c:pt idx="1503">
                  <c:v>42638.437731481485</c:v>
                </c:pt>
                <c:pt idx="1504">
                  <c:v>42638.437777777777</c:v>
                </c:pt>
                <c:pt idx="1505">
                  <c:v>42638.437824074077</c:v>
                </c:pt>
                <c:pt idx="1506">
                  <c:v>42638.43787037037</c:v>
                </c:pt>
                <c:pt idx="1507">
                  <c:v>42638.437916666669</c:v>
                </c:pt>
                <c:pt idx="1508">
                  <c:v>42638.437962962962</c:v>
                </c:pt>
                <c:pt idx="1509">
                  <c:v>42638.438009259262</c:v>
                </c:pt>
                <c:pt idx="1510">
                  <c:v>42638.438055555554</c:v>
                </c:pt>
                <c:pt idx="1511">
                  <c:v>42638.438101851854</c:v>
                </c:pt>
                <c:pt idx="1512">
                  <c:v>42638.438148148147</c:v>
                </c:pt>
                <c:pt idx="1513">
                  <c:v>42638.438194444447</c:v>
                </c:pt>
                <c:pt idx="1514">
                  <c:v>42638.438240740739</c:v>
                </c:pt>
                <c:pt idx="1515">
                  <c:v>42638.438287037039</c:v>
                </c:pt>
                <c:pt idx="1516">
                  <c:v>42638.438333333332</c:v>
                </c:pt>
                <c:pt idx="1517">
                  <c:v>42638.438391203701</c:v>
                </c:pt>
                <c:pt idx="1518">
                  <c:v>42638.438437500001</c:v>
                </c:pt>
                <c:pt idx="1519">
                  <c:v>42638.438483796293</c:v>
                </c:pt>
                <c:pt idx="1520">
                  <c:v>42638.438530092593</c:v>
                </c:pt>
                <c:pt idx="1521">
                  <c:v>42638.438576388886</c:v>
                </c:pt>
                <c:pt idx="1522">
                  <c:v>42638.438622685186</c:v>
                </c:pt>
                <c:pt idx="1523">
                  <c:v>42638.438668981478</c:v>
                </c:pt>
                <c:pt idx="1524">
                  <c:v>42638.438715277778</c:v>
                </c:pt>
                <c:pt idx="1525">
                  <c:v>42638.438761574071</c:v>
                </c:pt>
                <c:pt idx="1526">
                  <c:v>42638.438807870371</c:v>
                </c:pt>
                <c:pt idx="1527">
                  <c:v>42638.438854166663</c:v>
                </c:pt>
                <c:pt idx="1528">
                  <c:v>42638.438900462963</c:v>
                </c:pt>
                <c:pt idx="1529">
                  <c:v>42638.438946759263</c:v>
                </c:pt>
                <c:pt idx="1530">
                  <c:v>42638.438993055555</c:v>
                </c:pt>
                <c:pt idx="1531">
                  <c:v>42638.439039351855</c:v>
                </c:pt>
                <c:pt idx="1532">
                  <c:v>42638.439085648148</c:v>
                </c:pt>
                <c:pt idx="1533">
                  <c:v>42638.439131944448</c:v>
                </c:pt>
                <c:pt idx="1534">
                  <c:v>42638.43917824074</c:v>
                </c:pt>
                <c:pt idx="1535">
                  <c:v>42638.43922453704</c:v>
                </c:pt>
                <c:pt idx="1536">
                  <c:v>42638.439270833333</c:v>
                </c:pt>
                <c:pt idx="1537">
                  <c:v>42638.439317129632</c:v>
                </c:pt>
                <c:pt idx="1538">
                  <c:v>42638.439363425925</c:v>
                </c:pt>
                <c:pt idx="1539">
                  <c:v>42638.439409722225</c:v>
                </c:pt>
                <c:pt idx="1540">
                  <c:v>42638.439456018517</c:v>
                </c:pt>
                <c:pt idx="1541">
                  <c:v>42638.439502314817</c:v>
                </c:pt>
                <c:pt idx="1542">
                  <c:v>42638.43954861111</c:v>
                </c:pt>
                <c:pt idx="1543">
                  <c:v>42638.43959490741</c:v>
                </c:pt>
                <c:pt idx="1544">
                  <c:v>42638.439641203702</c:v>
                </c:pt>
                <c:pt idx="1545">
                  <c:v>42638.439687500002</c:v>
                </c:pt>
                <c:pt idx="1546">
                  <c:v>42638.439745370371</c:v>
                </c:pt>
                <c:pt idx="1547">
                  <c:v>42638.439791666664</c:v>
                </c:pt>
                <c:pt idx="1548">
                  <c:v>42638.439837962964</c:v>
                </c:pt>
                <c:pt idx="1549">
                  <c:v>42638.439884259256</c:v>
                </c:pt>
                <c:pt idx="1550">
                  <c:v>42638.439930555556</c:v>
                </c:pt>
                <c:pt idx="1551">
                  <c:v>42638.439976851849</c:v>
                </c:pt>
                <c:pt idx="1552">
                  <c:v>42638.440023148149</c:v>
                </c:pt>
                <c:pt idx="1553">
                  <c:v>42638.440069444441</c:v>
                </c:pt>
                <c:pt idx="1554">
                  <c:v>42638.440115740741</c:v>
                </c:pt>
                <c:pt idx="1555">
                  <c:v>42638.440162037034</c:v>
                </c:pt>
                <c:pt idx="1556">
                  <c:v>42638.440208333333</c:v>
                </c:pt>
                <c:pt idx="1557">
                  <c:v>42638.440254629626</c:v>
                </c:pt>
                <c:pt idx="1558">
                  <c:v>42638.440300925926</c:v>
                </c:pt>
                <c:pt idx="1559">
                  <c:v>42638.440347222226</c:v>
                </c:pt>
                <c:pt idx="1560">
                  <c:v>42638.440393518518</c:v>
                </c:pt>
                <c:pt idx="1561">
                  <c:v>42638.440439814818</c:v>
                </c:pt>
                <c:pt idx="1562">
                  <c:v>42638.440486111111</c:v>
                </c:pt>
                <c:pt idx="1563">
                  <c:v>42638.440532407411</c:v>
                </c:pt>
                <c:pt idx="1564">
                  <c:v>42638.440578703703</c:v>
                </c:pt>
                <c:pt idx="1565">
                  <c:v>42638.440625000003</c:v>
                </c:pt>
                <c:pt idx="1566">
                  <c:v>42638.440671296295</c:v>
                </c:pt>
                <c:pt idx="1567">
                  <c:v>42638.440717592595</c:v>
                </c:pt>
                <c:pt idx="1568">
                  <c:v>42638.440763888888</c:v>
                </c:pt>
                <c:pt idx="1569">
                  <c:v>42638.440810185188</c:v>
                </c:pt>
                <c:pt idx="1570">
                  <c:v>42638.44085648148</c:v>
                </c:pt>
                <c:pt idx="1571">
                  <c:v>42638.44090277778</c:v>
                </c:pt>
                <c:pt idx="1572">
                  <c:v>42638.440949074073</c:v>
                </c:pt>
                <c:pt idx="1573">
                  <c:v>42638.440995370373</c:v>
                </c:pt>
                <c:pt idx="1574">
                  <c:v>42638.441041666665</c:v>
                </c:pt>
                <c:pt idx="1575">
                  <c:v>42638.441087962965</c:v>
                </c:pt>
                <c:pt idx="1576">
                  <c:v>42638.441134259258</c:v>
                </c:pt>
                <c:pt idx="1577">
                  <c:v>42638.441180555557</c:v>
                </c:pt>
                <c:pt idx="1578">
                  <c:v>42638.44122685185</c:v>
                </c:pt>
                <c:pt idx="1579">
                  <c:v>42638.44127314815</c:v>
                </c:pt>
                <c:pt idx="1580">
                  <c:v>42638.441319444442</c:v>
                </c:pt>
                <c:pt idx="1581">
                  <c:v>42638.441365740742</c:v>
                </c:pt>
                <c:pt idx="1582">
                  <c:v>42638.441412037035</c:v>
                </c:pt>
                <c:pt idx="1583">
                  <c:v>42638.441458333335</c:v>
                </c:pt>
                <c:pt idx="1584">
                  <c:v>42638.441504629627</c:v>
                </c:pt>
                <c:pt idx="1585">
                  <c:v>42638.441562499997</c:v>
                </c:pt>
                <c:pt idx="1586">
                  <c:v>42638.441608796296</c:v>
                </c:pt>
                <c:pt idx="1587">
                  <c:v>42638.441655092596</c:v>
                </c:pt>
                <c:pt idx="1588">
                  <c:v>42638.441701388889</c:v>
                </c:pt>
                <c:pt idx="1589">
                  <c:v>42638.441747685189</c:v>
                </c:pt>
                <c:pt idx="1590">
                  <c:v>42638.441793981481</c:v>
                </c:pt>
                <c:pt idx="1591">
                  <c:v>42638.441840277781</c:v>
                </c:pt>
                <c:pt idx="1592">
                  <c:v>42638.441886574074</c:v>
                </c:pt>
                <c:pt idx="1593">
                  <c:v>42638.441932870373</c:v>
                </c:pt>
                <c:pt idx="1594">
                  <c:v>42638.441979166666</c:v>
                </c:pt>
                <c:pt idx="1595">
                  <c:v>42638.442025462966</c:v>
                </c:pt>
                <c:pt idx="1596">
                  <c:v>42638.442071759258</c:v>
                </c:pt>
                <c:pt idx="1597">
                  <c:v>42638.442118055558</c:v>
                </c:pt>
                <c:pt idx="1598">
                  <c:v>42638.442164351851</c:v>
                </c:pt>
                <c:pt idx="1599">
                  <c:v>42638.442210648151</c:v>
                </c:pt>
                <c:pt idx="1600">
                  <c:v>42638.442256944443</c:v>
                </c:pt>
                <c:pt idx="1601">
                  <c:v>42638.442303240743</c:v>
                </c:pt>
                <c:pt idx="1602">
                  <c:v>42638.442349537036</c:v>
                </c:pt>
                <c:pt idx="1603">
                  <c:v>42638.442395833335</c:v>
                </c:pt>
                <c:pt idx="1604">
                  <c:v>42638.442442129628</c:v>
                </c:pt>
                <c:pt idx="1605">
                  <c:v>42638.442488425928</c:v>
                </c:pt>
                <c:pt idx="1606">
                  <c:v>42638.44253472222</c:v>
                </c:pt>
                <c:pt idx="1607">
                  <c:v>42638.44258101852</c:v>
                </c:pt>
                <c:pt idx="1608">
                  <c:v>42638.442627314813</c:v>
                </c:pt>
                <c:pt idx="1609">
                  <c:v>42638.442673611113</c:v>
                </c:pt>
                <c:pt idx="1610">
                  <c:v>42638.442719907405</c:v>
                </c:pt>
                <c:pt idx="1611">
                  <c:v>42638.442766203705</c:v>
                </c:pt>
                <c:pt idx="1612">
                  <c:v>42638.442812499998</c:v>
                </c:pt>
                <c:pt idx="1613">
                  <c:v>42638.442858796298</c:v>
                </c:pt>
                <c:pt idx="1614">
                  <c:v>42638.44290509259</c:v>
                </c:pt>
                <c:pt idx="1615">
                  <c:v>42638.44295138889</c:v>
                </c:pt>
                <c:pt idx="1616">
                  <c:v>42638.442997685182</c:v>
                </c:pt>
                <c:pt idx="1617">
                  <c:v>42638.443043981482</c:v>
                </c:pt>
                <c:pt idx="1618">
                  <c:v>42638.443090277775</c:v>
                </c:pt>
                <c:pt idx="1619">
                  <c:v>42638.443148148152</c:v>
                </c:pt>
                <c:pt idx="1620">
                  <c:v>42638.443194444444</c:v>
                </c:pt>
                <c:pt idx="1621">
                  <c:v>42638.443240740744</c:v>
                </c:pt>
                <c:pt idx="1622">
                  <c:v>42638.443287037036</c:v>
                </c:pt>
                <c:pt idx="1623">
                  <c:v>42638.443379629629</c:v>
                </c:pt>
                <c:pt idx="1624">
                  <c:v>42638.443414351852</c:v>
                </c:pt>
                <c:pt idx="1625">
                  <c:v>42638.443460648145</c:v>
                </c:pt>
                <c:pt idx="1626">
                  <c:v>42638.443506944444</c:v>
                </c:pt>
                <c:pt idx="1627">
                  <c:v>42638.443553240744</c:v>
                </c:pt>
                <c:pt idx="1628">
                  <c:v>42638.443599537037</c:v>
                </c:pt>
                <c:pt idx="1629">
                  <c:v>42638.443645833337</c:v>
                </c:pt>
                <c:pt idx="1630">
                  <c:v>42638.443692129629</c:v>
                </c:pt>
                <c:pt idx="1631">
                  <c:v>42638.443738425929</c:v>
                </c:pt>
                <c:pt idx="1632">
                  <c:v>42638.443784722222</c:v>
                </c:pt>
                <c:pt idx="1633">
                  <c:v>42638.443831018521</c:v>
                </c:pt>
                <c:pt idx="1634">
                  <c:v>42638.443877314814</c:v>
                </c:pt>
                <c:pt idx="1635">
                  <c:v>42638.443923611114</c:v>
                </c:pt>
                <c:pt idx="1636">
                  <c:v>42638.444027777776</c:v>
                </c:pt>
                <c:pt idx="1637">
                  <c:v>42638.444074074076</c:v>
                </c:pt>
                <c:pt idx="1638">
                  <c:v>42638.444120370368</c:v>
                </c:pt>
                <c:pt idx="1639">
                  <c:v>42638.444166666668</c:v>
                </c:pt>
                <c:pt idx="1640">
                  <c:v>42638.444212962961</c:v>
                </c:pt>
                <c:pt idx="1641">
                  <c:v>42638.44425925926</c:v>
                </c:pt>
                <c:pt idx="1642">
                  <c:v>42638.444305555553</c:v>
                </c:pt>
                <c:pt idx="1643">
                  <c:v>42638.444351851853</c:v>
                </c:pt>
                <c:pt idx="1644">
                  <c:v>42638.444398148145</c:v>
                </c:pt>
                <c:pt idx="1645">
                  <c:v>42638.444444444445</c:v>
                </c:pt>
                <c:pt idx="1646">
                  <c:v>42638.444490740738</c:v>
                </c:pt>
                <c:pt idx="1647">
                  <c:v>42638.444537037038</c:v>
                </c:pt>
                <c:pt idx="1648">
                  <c:v>42638.44458333333</c:v>
                </c:pt>
                <c:pt idx="1649">
                  <c:v>42638.44462962963</c:v>
                </c:pt>
                <c:pt idx="1650">
                  <c:v>42638.444675925923</c:v>
                </c:pt>
                <c:pt idx="1651">
                  <c:v>42638.444722222222</c:v>
                </c:pt>
                <c:pt idx="1652">
                  <c:v>42638.444768518515</c:v>
                </c:pt>
                <c:pt idx="1653">
                  <c:v>42638.444814814815</c:v>
                </c:pt>
                <c:pt idx="1654">
                  <c:v>42638.444861111115</c:v>
                </c:pt>
                <c:pt idx="1655">
                  <c:v>42638.444907407407</c:v>
                </c:pt>
                <c:pt idx="1656">
                  <c:v>42638.444953703707</c:v>
                </c:pt>
                <c:pt idx="1657">
                  <c:v>42638.445</c:v>
                </c:pt>
                <c:pt idx="1658">
                  <c:v>42638.4450462963</c:v>
                </c:pt>
                <c:pt idx="1659">
                  <c:v>42638.445092592592</c:v>
                </c:pt>
                <c:pt idx="1660">
                  <c:v>42638.445138888892</c:v>
                </c:pt>
                <c:pt idx="1661">
                  <c:v>42638.445185185185</c:v>
                </c:pt>
                <c:pt idx="1662">
                  <c:v>42638.445231481484</c:v>
                </c:pt>
                <c:pt idx="1663">
                  <c:v>42638.445277777777</c:v>
                </c:pt>
                <c:pt idx="1664">
                  <c:v>42638.445324074077</c:v>
                </c:pt>
                <c:pt idx="1665">
                  <c:v>42638.445370370369</c:v>
                </c:pt>
                <c:pt idx="1666">
                  <c:v>42638.445416666669</c:v>
                </c:pt>
                <c:pt idx="1667">
                  <c:v>42638.445462962962</c:v>
                </c:pt>
                <c:pt idx="1668">
                  <c:v>42638.445509259262</c:v>
                </c:pt>
                <c:pt idx="1669">
                  <c:v>42638.445555555554</c:v>
                </c:pt>
                <c:pt idx="1670">
                  <c:v>42638.445601851854</c:v>
                </c:pt>
                <c:pt idx="1671">
                  <c:v>42638.445648148147</c:v>
                </c:pt>
                <c:pt idx="1672">
                  <c:v>42638.445694444446</c:v>
                </c:pt>
                <c:pt idx="1673">
                  <c:v>42638.445752314816</c:v>
                </c:pt>
                <c:pt idx="1674">
                  <c:v>42638.445798611108</c:v>
                </c:pt>
                <c:pt idx="1675">
                  <c:v>42638.445844907408</c:v>
                </c:pt>
                <c:pt idx="1676">
                  <c:v>42638.445891203701</c:v>
                </c:pt>
                <c:pt idx="1677">
                  <c:v>42638.445937500001</c:v>
                </c:pt>
                <c:pt idx="1678">
                  <c:v>42638.445983796293</c:v>
                </c:pt>
                <c:pt idx="1679">
                  <c:v>42638.446030092593</c:v>
                </c:pt>
                <c:pt idx="1680">
                  <c:v>42638.446076388886</c:v>
                </c:pt>
                <c:pt idx="1681">
                  <c:v>42638.446122685185</c:v>
                </c:pt>
                <c:pt idx="1682">
                  <c:v>42638.446168981478</c:v>
                </c:pt>
                <c:pt idx="1683">
                  <c:v>42638.446215277778</c:v>
                </c:pt>
                <c:pt idx="1684">
                  <c:v>42638.446261574078</c:v>
                </c:pt>
                <c:pt idx="1685">
                  <c:v>42638.44630787037</c:v>
                </c:pt>
                <c:pt idx="1686">
                  <c:v>42638.44635416667</c:v>
                </c:pt>
                <c:pt idx="1687">
                  <c:v>42638.446400462963</c:v>
                </c:pt>
                <c:pt idx="1688">
                  <c:v>42638.446446759262</c:v>
                </c:pt>
                <c:pt idx="1689">
                  <c:v>42638.446493055555</c:v>
                </c:pt>
                <c:pt idx="1690">
                  <c:v>42638.446539351855</c:v>
                </c:pt>
                <c:pt idx="1691">
                  <c:v>42638.446585648147</c:v>
                </c:pt>
                <c:pt idx="1692">
                  <c:v>42638.446631944447</c:v>
                </c:pt>
                <c:pt idx="1693">
                  <c:v>42638.44667824074</c:v>
                </c:pt>
                <c:pt idx="1694">
                  <c:v>42638.44672453704</c:v>
                </c:pt>
                <c:pt idx="1695">
                  <c:v>42638.446770833332</c:v>
                </c:pt>
                <c:pt idx="1696">
                  <c:v>42638.446817129632</c:v>
                </c:pt>
                <c:pt idx="1697">
                  <c:v>42638.446863425925</c:v>
                </c:pt>
                <c:pt idx="1698">
                  <c:v>42638.446909722225</c:v>
                </c:pt>
                <c:pt idx="1699">
                  <c:v>42638.446956018517</c:v>
                </c:pt>
                <c:pt idx="1700">
                  <c:v>42638.447002314817</c:v>
                </c:pt>
                <c:pt idx="1701">
                  <c:v>42638.447048611109</c:v>
                </c:pt>
                <c:pt idx="1702">
                  <c:v>42638.447094907409</c:v>
                </c:pt>
                <c:pt idx="1703">
                  <c:v>42638.447141203702</c:v>
                </c:pt>
                <c:pt idx="1704">
                  <c:v>42638.447187500002</c:v>
                </c:pt>
                <c:pt idx="1705">
                  <c:v>42638.447233796294</c:v>
                </c:pt>
                <c:pt idx="1706">
                  <c:v>42638.447280092594</c:v>
                </c:pt>
                <c:pt idx="1707">
                  <c:v>42638.447326388887</c:v>
                </c:pt>
                <c:pt idx="1708">
                  <c:v>42638.447372685187</c:v>
                </c:pt>
                <c:pt idx="1709">
                  <c:v>42638.447418981479</c:v>
                </c:pt>
                <c:pt idx="1710">
                  <c:v>42638.447476851848</c:v>
                </c:pt>
                <c:pt idx="1711">
                  <c:v>42638.447523148148</c:v>
                </c:pt>
                <c:pt idx="1712">
                  <c:v>42638.447569444441</c:v>
                </c:pt>
                <c:pt idx="1713">
                  <c:v>42638.447615740741</c:v>
                </c:pt>
                <c:pt idx="1714">
                  <c:v>42638.447662037041</c:v>
                </c:pt>
                <c:pt idx="1715">
                  <c:v>42638.447708333333</c:v>
                </c:pt>
                <c:pt idx="1716">
                  <c:v>42638.447754629633</c:v>
                </c:pt>
                <c:pt idx="1717">
                  <c:v>42638.447800925926</c:v>
                </c:pt>
                <c:pt idx="1718">
                  <c:v>42638.447847222225</c:v>
                </c:pt>
                <c:pt idx="1719">
                  <c:v>42638.447893518518</c:v>
                </c:pt>
                <c:pt idx="1720">
                  <c:v>42638.447939814818</c:v>
                </c:pt>
                <c:pt idx="1721">
                  <c:v>42638.44798611111</c:v>
                </c:pt>
                <c:pt idx="1722">
                  <c:v>42638.44803240741</c:v>
                </c:pt>
                <c:pt idx="1723">
                  <c:v>42638.448078703703</c:v>
                </c:pt>
                <c:pt idx="1724">
                  <c:v>42638.448125000003</c:v>
                </c:pt>
                <c:pt idx="1725">
                  <c:v>42638.448171296295</c:v>
                </c:pt>
                <c:pt idx="1726">
                  <c:v>42638.448217592595</c:v>
                </c:pt>
                <c:pt idx="1727">
                  <c:v>42638.448263888888</c:v>
                </c:pt>
                <c:pt idx="1728">
                  <c:v>42638.44835648148</c:v>
                </c:pt>
                <c:pt idx="1729">
                  <c:v>42638.44840277778</c:v>
                </c:pt>
                <c:pt idx="1730">
                  <c:v>42638.448449074072</c:v>
                </c:pt>
                <c:pt idx="1731">
                  <c:v>42638.448495370372</c:v>
                </c:pt>
                <c:pt idx="1732">
                  <c:v>42638.448541666665</c:v>
                </c:pt>
                <c:pt idx="1733">
                  <c:v>42638.448587962965</c:v>
                </c:pt>
                <c:pt idx="1734">
                  <c:v>42638.448634259257</c:v>
                </c:pt>
                <c:pt idx="1735">
                  <c:v>42638.448680555557</c:v>
                </c:pt>
                <c:pt idx="1736">
                  <c:v>42638.44872685185</c:v>
                </c:pt>
                <c:pt idx="1737">
                  <c:v>42638.448773148149</c:v>
                </c:pt>
                <c:pt idx="1738">
                  <c:v>42638.448819444442</c:v>
                </c:pt>
                <c:pt idx="1739">
                  <c:v>42638.448865740742</c:v>
                </c:pt>
                <c:pt idx="1740">
                  <c:v>42638.448912037034</c:v>
                </c:pt>
                <c:pt idx="1741">
                  <c:v>42638.448958333334</c:v>
                </c:pt>
                <c:pt idx="1742">
                  <c:v>42638.449004629627</c:v>
                </c:pt>
                <c:pt idx="1743">
                  <c:v>42638.449050925927</c:v>
                </c:pt>
                <c:pt idx="1744">
                  <c:v>42638.449097222219</c:v>
                </c:pt>
                <c:pt idx="1745">
                  <c:v>42638.449143518519</c:v>
                </c:pt>
                <c:pt idx="1746">
                  <c:v>42638.449201388888</c:v>
                </c:pt>
                <c:pt idx="1747">
                  <c:v>42638.449247685188</c:v>
                </c:pt>
                <c:pt idx="1748">
                  <c:v>42638.449293981481</c:v>
                </c:pt>
                <c:pt idx="1749">
                  <c:v>42638.449340277781</c:v>
                </c:pt>
                <c:pt idx="1750">
                  <c:v>42638.449386574073</c:v>
                </c:pt>
                <c:pt idx="1751">
                  <c:v>42638.449432870373</c:v>
                </c:pt>
                <c:pt idx="1752">
                  <c:v>42638.449479166666</c:v>
                </c:pt>
                <c:pt idx="1753">
                  <c:v>42638.449525462966</c:v>
                </c:pt>
                <c:pt idx="1754">
                  <c:v>42638.449571759258</c:v>
                </c:pt>
                <c:pt idx="1755">
                  <c:v>42638.449618055558</c:v>
                </c:pt>
                <c:pt idx="1756">
                  <c:v>42638.449664351851</c:v>
                </c:pt>
                <c:pt idx="1757">
                  <c:v>42638.44971064815</c:v>
                </c:pt>
                <c:pt idx="1758">
                  <c:v>42638.449756944443</c:v>
                </c:pt>
                <c:pt idx="1759">
                  <c:v>42638.449803240743</c:v>
                </c:pt>
                <c:pt idx="1760">
                  <c:v>42638.449849537035</c:v>
                </c:pt>
                <c:pt idx="1761">
                  <c:v>42638.449895833335</c:v>
                </c:pt>
                <c:pt idx="1762">
                  <c:v>42638.449942129628</c:v>
                </c:pt>
                <c:pt idx="1763">
                  <c:v>42638.449988425928</c:v>
                </c:pt>
                <c:pt idx="1764">
                  <c:v>42638.45003472222</c:v>
                </c:pt>
                <c:pt idx="1765">
                  <c:v>42638.45008101852</c:v>
                </c:pt>
                <c:pt idx="1766">
                  <c:v>42638.450127314813</c:v>
                </c:pt>
                <c:pt idx="1767">
                  <c:v>42638.450173611112</c:v>
                </c:pt>
                <c:pt idx="1768">
                  <c:v>42638.450219907405</c:v>
                </c:pt>
                <c:pt idx="1769">
                  <c:v>42638.450266203705</c:v>
                </c:pt>
                <c:pt idx="1770">
                  <c:v>42638.450312499997</c:v>
                </c:pt>
                <c:pt idx="1771">
                  <c:v>42638.450358796297</c:v>
                </c:pt>
                <c:pt idx="1772">
                  <c:v>42638.45040509259</c:v>
                </c:pt>
                <c:pt idx="1773">
                  <c:v>42638.45045138889</c:v>
                </c:pt>
                <c:pt idx="1774">
                  <c:v>42638.450497685182</c:v>
                </c:pt>
                <c:pt idx="1775">
                  <c:v>42638.450543981482</c:v>
                </c:pt>
                <c:pt idx="1776">
                  <c:v>42638.450590277775</c:v>
                </c:pt>
                <c:pt idx="1777">
                  <c:v>42638.450636574074</c:v>
                </c:pt>
                <c:pt idx="1778">
                  <c:v>42638.450682870367</c:v>
                </c:pt>
                <c:pt idx="1779">
                  <c:v>42638.450729166667</c:v>
                </c:pt>
                <c:pt idx="1780">
                  <c:v>42638.450775462959</c:v>
                </c:pt>
                <c:pt idx="1781">
                  <c:v>42638.450821759259</c:v>
                </c:pt>
                <c:pt idx="1782">
                  <c:v>42638.450868055559</c:v>
                </c:pt>
                <c:pt idx="1783">
                  <c:v>42638.450914351852</c:v>
                </c:pt>
                <c:pt idx="1784">
                  <c:v>42638.450972222221</c:v>
                </c:pt>
                <c:pt idx="1785">
                  <c:v>42638.451018518521</c:v>
                </c:pt>
                <c:pt idx="1786">
                  <c:v>42638.451064814813</c:v>
                </c:pt>
                <c:pt idx="1787">
                  <c:v>42638.451111111113</c:v>
                </c:pt>
                <c:pt idx="1788">
                  <c:v>42638.451157407406</c:v>
                </c:pt>
                <c:pt idx="1789">
                  <c:v>42638.451203703706</c:v>
                </c:pt>
                <c:pt idx="1790">
                  <c:v>42638.451249999998</c:v>
                </c:pt>
                <c:pt idx="1791">
                  <c:v>42638.451296296298</c:v>
                </c:pt>
                <c:pt idx="1792">
                  <c:v>42638.451342592591</c:v>
                </c:pt>
                <c:pt idx="1793">
                  <c:v>42638.451388888891</c:v>
                </c:pt>
                <c:pt idx="1794">
                  <c:v>42638.451435185183</c:v>
                </c:pt>
                <c:pt idx="1795">
                  <c:v>42638.451481481483</c:v>
                </c:pt>
                <c:pt idx="1796">
                  <c:v>42638.451527777775</c:v>
                </c:pt>
                <c:pt idx="1797">
                  <c:v>42638.451574074075</c:v>
                </c:pt>
                <c:pt idx="1798">
                  <c:v>42638.451620370368</c:v>
                </c:pt>
                <c:pt idx="1799">
                  <c:v>42638.451666666668</c:v>
                </c:pt>
                <c:pt idx="1800">
                  <c:v>42638.45171296296</c:v>
                </c:pt>
                <c:pt idx="1801">
                  <c:v>42638.45175925926</c:v>
                </c:pt>
                <c:pt idx="1802">
                  <c:v>42638.451805555553</c:v>
                </c:pt>
                <c:pt idx="1803">
                  <c:v>42638.451898148145</c:v>
                </c:pt>
                <c:pt idx="1804">
                  <c:v>42638.451944444445</c:v>
                </c:pt>
                <c:pt idx="1805">
                  <c:v>42638.451990740738</c:v>
                </c:pt>
                <c:pt idx="1806">
                  <c:v>42638.452037037037</c:v>
                </c:pt>
                <c:pt idx="1807">
                  <c:v>42638.45208333333</c:v>
                </c:pt>
                <c:pt idx="1808">
                  <c:v>42638.45212962963</c:v>
                </c:pt>
                <c:pt idx="1809">
                  <c:v>42638.452175925922</c:v>
                </c:pt>
                <c:pt idx="1810">
                  <c:v>42638.452222222222</c:v>
                </c:pt>
                <c:pt idx="1811">
                  <c:v>42638.452268518522</c:v>
                </c:pt>
                <c:pt idx="1812">
                  <c:v>42638.452314814815</c:v>
                </c:pt>
                <c:pt idx="1813">
                  <c:v>42638.452361111114</c:v>
                </c:pt>
                <c:pt idx="1814">
                  <c:v>42638.452407407407</c:v>
                </c:pt>
                <c:pt idx="1815">
                  <c:v>42638.452453703707</c:v>
                </c:pt>
                <c:pt idx="1816">
                  <c:v>42638.452499999999</c:v>
                </c:pt>
                <c:pt idx="1817">
                  <c:v>42638.452546296299</c:v>
                </c:pt>
                <c:pt idx="1818">
                  <c:v>42638.452592592592</c:v>
                </c:pt>
                <c:pt idx="1819">
                  <c:v>42638.452638888892</c:v>
                </c:pt>
                <c:pt idx="1820">
                  <c:v>42638.452685185184</c:v>
                </c:pt>
                <c:pt idx="1821">
                  <c:v>42638.452731481484</c:v>
                </c:pt>
                <c:pt idx="1822">
                  <c:v>42638.452777777777</c:v>
                </c:pt>
                <c:pt idx="1823">
                  <c:v>42638.452824074076</c:v>
                </c:pt>
                <c:pt idx="1824">
                  <c:v>42638.452881944446</c:v>
                </c:pt>
                <c:pt idx="1825">
                  <c:v>42638.452928240738</c:v>
                </c:pt>
                <c:pt idx="1826">
                  <c:v>42638.452974537038</c:v>
                </c:pt>
                <c:pt idx="1827">
                  <c:v>42638.453020833331</c:v>
                </c:pt>
                <c:pt idx="1828">
                  <c:v>42638.453067129631</c:v>
                </c:pt>
                <c:pt idx="1829">
                  <c:v>42638.453113425923</c:v>
                </c:pt>
                <c:pt idx="1830">
                  <c:v>42638.453159722223</c:v>
                </c:pt>
                <c:pt idx="1831">
                  <c:v>42638.453206018516</c:v>
                </c:pt>
                <c:pt idx="1832">
                  <c:v>42638.453252314815</c:v>
                </c:pt>
                <c:pt idx="1833">
                  <c:v>42638.453298611108</c:v>
                </c:pt>
                <c:pt idx="1834">
                  <c:v>42638.453344907408</c:v>
                </c:pt>
                <c:pt idx="1835">
                  <c:v>42638.4533912037</c:v>
                </c:pt>
                <c:pt idx="1836">
                  <c:v>42638.4534375</c:v>
                </c:pt>
                <c:pt idx="1837">
                  <c:v>42638.453483796293</c:v>
                </c:pt>
                <c:pt idx="1838">
                  <c:v>42638.453530092593</c:v>
                </c:pt>
                <c:pt idx="1839">
                  <c:v>42638.453576388885</c:v>
                </c:pt>
                <c:pt idx="1840">
                  <c:v>42638.453622685185</c:v>
                </c:pt>
                <c:pt idx="1841">
                  <c:v>42638.453668981485</c:v>
                </c:pt>
                <c:pt idx="1842">
                  <c:v>42638.453715277778</c:v>
                </c:pt>
                <c:pt idx="1843">
                  <c:v>42638.453761574077</c:v>
                </c:pt>
                <c:pt idx="1844">
                  <c:v>42638.45380787037</c:v>
                </c:pt>
                <c:pt idx="1845">
                  <c:v>42638.45385416667</c:v>
                </c:pt>
                <c:pt idx="1846">
                  <c:v>42638.453900462962</c:v>
                </c:pt>
                <c:pt idx="1847">
                  <c:v>42638.453946759262</c:v>
                </c:pt>
                <c:pt idx="1848">
                  <c:v>42638.453993055555</c:v>
                </c:pt>
                <c:pt idx="1849">
                  <c:v>42638.454039351855</c:v>
                </c:pt>
                <c:pt idx="1850">
                  <c:v>42638.454085648147</c:v>
                </c:pt>
                <c:pt idx="1851">
                  <c:v>42638.454131944447</c:v>
                </c:pt>
                <c:pt idx="1852">
                  <c:v>42638.45417824074</c:v>
                </c:pt>
                <c:pt idx="1853">
                  <c:v>42638.454224537039</c:v>
                </c:pt>
                <c:pt idx="1854">
                  <c:v>42638.454270833332</c:v>
                </c:pt>
                <c:pt idx="1855">
                  <c:v>42638.454317129632</c:v>
                </c:pt>
                <c:pt idx="1856">
                  <c:v>42638.454363425924</c:v>
                </c:pt>
                <c:pt idx="1857">
                  <c:v>42638.454409722224</c:v>
                </c:pt>
                <c:pt idx="1858">
                  <c:v>42638.454456018517</c:v>
                </c:pt>
                <c:pt idx="1859">
                  <c:v>42638.454502314817</c:v>
                </c:pt>
                <c:pt idx="1860">
                  <c:v>42638.454560185186</c:v>
                </c:pt>
                <c:pt idx="1861">
                  <c:v>42638.454606481479</c:v>
                </c:pt>
                <c:pt idx="1862">
                  <c:v>42638.454652777778</c:v>
                </c:pt>
                <c:pt idx="1863">
                  <c:v>42638.454699074071</c:v>
                </c:pt>
                <c:pt idx="1864">
                  <c:v>42638.454745370371</c:v>
                </c:pt>
                <c:pt idx="1865">
                  <c:v>42638.454791666663</c:v>
                </c:pt>
                <c:pt idx="1866">
                  <c:v>42638.454837962963</c:v>
                </c:pt>
                <c:pt idx="1867">
                  <c:v>42638.454884259256</c:v>
                </c:pt>
                <c:pt idx="1868">
                  <c:v>42638.454930555556</c:v>
                </c:pt>
                <c:pt idx="1869">
                  <c:v>42638.454976851855</c:v>
                </c:pt>
                <c:pt idx="1870">
                  <c:v>42638.455023148148</c:v>
                </c:pt>
                <c:pt idx="1871">
                  <c:v>42638.455069444448</c:v>
                </c:pt>
                <c:pt idx="1872">
                  <c:v>42638.45511574074</c:v>
                </c:pt>
                <c:pt idx="1873">
                  <c:v>42638.45516203704</c:v>
                </c:pt>
                <c:pt idx="1874">
                  <c:v>42638.455208333333</c:v>
                </c:pt>
                <c:pt idx="1875">
                  <c:v>42638.455254629633</c:v>
                </c:pt>
                <c:pt idx="1876">
                  <c:v>42638.455300925925</c:v>
                </c:pt>
                <c:pt idx="1877">
                  <c:v>42638.455347222225</c:v>
                </c:pt>
                <c:pt idx="1878">
                  <c:v>42638.455393518518</c:v>
                </c:pt>
                <c:pt idx="1879">
                  <c:v>42638.455439814818</c:v>
                </c:pt>
                <c:pt idx="1880">
                  <c:v>42638.45548611111</c:v>
                </c:pt>
                <c:pt idx="1881">
                  <c:v>42638.45553240741</c:v>
                </c:pt>
                <c:pt idx="1882">
                  <c:v>42638.455578703702</c:v>
                </c:pt>
                <c:pt idx="1883">
                  <c:v>42638.455625000002</c:v>
                </c:pt>
                <c:pt idx="1884">
                  <c:v>42638.455671296295</c:v>
                </c:pt>
                <c:pt idx="1885">
                  <c:v>42638.455717592595</c:v>
                </c:pt>
                <c:pt idx="1886">
                  <c:v>42638.455763888887</c:v>
                </c:pt>
                <c:pt idx="1887">
                  <c:v>42638.455810185187</c:v>
                </c:pt>
                <c:pt idx="1888">
                  <c:v>42638.45585648148</c:v>
                </c:pt>
                <c:pt idx="1889">
                  <c:v>42638.45590277778</c:v>
                </c:pt>
                <c:pt idx="1890">
                  <c:v>42638.455949074072</c:v>
                </c:pt>
                <c:pt idx="1891">
                  <c:v>42638.455995370372</c:v>
                </c:pt>
                <c:pt idx="1892">
                  <c:v>42638.456041666665</c:v>
                </c:pt>
                <c:pt idx="1893">
                  <c:v>42638.456087962964</c:v>
                </c:pt>
                <c:pt idx="1894">
                  <c:v>42638.456134259257</c:v>
                </c:pt>
                <c:pt idx="1895">
                  <c:v>42638.456180555557</c:v>
                </c:pt>
                <c:pt idx="1896">
                  <c:v>42638.456226851849</c:v>
                </c:pt>
                <c:pt idx="1897">
                  <c:v>42638.456273148149</c:v>
                </c:pt>
                <c:pt idx="1898">
                  <c:v>42638.456331018519</c:v>
                </c:pt>
                <c:pt idx="1899">
                  <c:v>42638.456377314818</c:v>
                </c:pt>
                <c:pt idx="1900">
                  <c:v>42638.456423611111</c:v>
                </c:pt>
                <c:pt idx="1901">
                  <c:v>42638.456469907411</c:v>
                </c:pt>
                <c:pt idx="1902">
                  <c:v>42638.456516203703</c:v>
                </c:pt>
                <c:pt idx="1903">
                  <c:v>42638.456562500003</c:v>
                </c:pt>
                <c:pt idx="1904">
                  <c:v>42638.456608796296</c:v>
                </c:pt>
                <c:pt idx="1905">
                  <c:v>42638.456655092596</c:v>
                </c:pt>
                <c:pt idx="1906">
                  <c:v>42638.456701388888</c:v>
                </c:pt>
                <c:pt idx="1907">
                  <c:v>42638.456747685188</c:v>
                </c:pt>
                <c:pt idx="1908">
                  <c:v>42638.456793981481</c:v>
                </c:pt>
                <c:pt idx="1909">
                  <c:v>42638.45684027778</c:v>
                </c:pt>
                <c:pt idx="1910">
                  <c:v>42638.456886574073</c:v>
                </c:pt>
                <c:pt idx="1911">
                  <c:v>42638.456932870373</c:v>
                </c:pt>
                <c:pt idx="1912">
                  <c:v>42638.456979166665</c:v>
                </c:pt>
                <c:pt idx="1913">
                  <c:v>42638.457025462965</c:v>
                </c:pt>
                <c:pt idx="1914">
                  <c:v>42638.457071759258</c:v>
                </c:pt>
                <c:pt idx="1915">
                  <c:v>42638.457118055558</c:v>
                </c:pt>
                <c:pt idx="1916">
                  <c:v>42638.45716435185</c:v>
                </c:pt>
                <c:pt idx="1917">
                  <c:v>42638.45721064815</c:v>
                </c:pt>
                <c:pt idx="1918">
                  <c:v>42638.457256944443</c:v>
                </c:pt>
                <c:pt idx="1919">
                  <c:v>42638.457303240742</c:v>
                </c:pt>
                <c:pt idx="1920">
                  <c:v>42638.457349537035</c:v>
                </c:pt>
                <c:pt idx="1921">
                  <c:v>42638.457395833335</c:v>
                </c:pt>
                <c:pt idx="1922">
                  <c:v>42638.457442129627</c:v>
                </c:pt>
                <c:pt idx="1923">
                  <c:v>42638.457488425927</c:v>
                </c:pt>
                <c:pt idx="1924">
                  <c:v>42638.45753472222</c:v>
                </c:pt>
                <c:pt idx="1925">
                  <c:v>42638.45758101852</c:v>
                </c:pt>
                <c:pt idx="1926">
                  <c:v>42638.457627314812</c:v>
                </c:pt>
                <c:pt idx="1927">
                  <c:v>42638.457673611112</c:v>
                </c:pt>
                <c:pt idx="1928">
                  <c:v>42638.457719907405</c:v>
                </c:pt>
                <c:pt idx="1929">
                  <c:v>42638.457766203705</c:v>
                </c:pt>
                <c:pt idx="1930">
                  <c:v>42638.457812499997</c:v>
                </c:pt>
                <c:pt idx="1931">
                  <c:v>42638.457858796297</c:v>
                </c:pt>
                <c:pt idx="1932">
                  <c:v>42638.457916666666</c:v>
                </c:pt>
                <c:pt idx="1933">
                  <c:v>42638.457962962966</c:v>
                </c:pt>
                <c:pt idx="1934">
                  <c:v>42638.458009259259</c:v>
                </c:pt>
                <c:pt idx="1935">
                  <c:v>42638.458055555559</c:v>
                </c:pt>
                <c:pt idx="1936">
                  <c:v>42638.458101851851</c:v>
                </c:pt>
                <c:pt idx="1937">
                  <c:v>42638.458148148151</c:v>
                </c:pt>
                <c:pt idx="1938">
                  <c:v>42638.458194444444</c:v>
                </c:pt>
                <c:pt idx="1939">
                  <c:v>42638.458240740743</c:v>
                </c:pt>
                <c:pt idx="1940">
                  <c:v>42638.458287037036</c:v>
                </c:pt>
                <c:pt idx="1941">
                  <c:v>42638.458333333336</c:v>
                </c:pt>
                <c:pt idx="1942">
                  <c:v>42638.458379629628</c:v>
                </c:pt>
                <c:pt idx="1943">
                  <c:v>42638.458425925928</c:v>
                </c:pt>
                <c:pt idx="1944">
                  <c:v>42638.458472222221</c:v>
                </c:pt>
                <c:pt idx="1945">
                  <c:v>42638.458518518521</c:v>
                </c:pt>
                <c:pt idx="1946">
                  <c:v>42638.458564814813</c:v>
                </c:pt>
                <c:pt idx="1947">
                  <c:v>42638.458611111113</c:v>
                </c:pt>
                <c:pt idx="1948">
                  <c:v>42638.458657407406</c:v>
                </c:pt>
                <c:pt idx="1949">
                  <c:v>42638.458703703705</c:v>
                </c:pt>
                <c:pt idx="1950">
                  <c:v>42638.458749999998</c:v>
                </c:pt>
                <c:pt idx="1951">
                  <c:v>42638.458796296298</c:v>
                </c:pt>
                <c:pt idx="1952">
                  <c:v>42638.45884259259</c:v>
                </c:pt>
                <c:pt idx="1953">
                  <c:v>42638.45888888889</c:v>
                </c:pt>
                <c:pt idx="1954">
                  <c:v>42638.458935185183</c:v>
                </c:pt>
                <c:pt idx="1955">
                  <c:v>42638.458981481483</c:v>
                </c:pt>
                <c:pt idx="1956">
                  <c:v>42638.459027777775</c:v>
                </c:pt>
                <c:pt idx="1957">
                  <c:v>42638.459074074075</c:v>
                </c:pt>
                <c:pt idx="1958">
                  <c:v>42638.459120370368</c:v>
                </c:pt>
                <c:pt idx="1959">
                  <c:v>42638.459166666667</c:v>
                </c:pt>
                <c:pt idx="1960">
                  <c:v>42638.45921296296</c:v>
                </c:pt>
                <c:pt idx="1961">
                  <c:v>42638.45925925926</c:v>
                </c:pt>
                <c:pt idx="1962">
                  <c:v>42638.459305555552</c:v>
                </c:pt>
                <c:pt idx="1963">
                  <c:v>42638.459351851852</c:v>
                </c:pt>
                <c:pt idx="1964">
                  <c:v>42638.459398148145</c:v>
                </c:pt>
                <c:pt idx="1965">
                  <c:v>42638.459444444445</c:v>
                </c:pt>
                <c:pt idx="1966">
                  <c:v>42638.459490740737</c:v>
                </c:pt>
                <c:pt idx="1967">
                  <c:v>42638.459537037037</c:v>
                </c:pt>
                <c:pt idx="1968">
                  <c:v>42638.459583333337</c:v>
                </c:pt>
                <c:pt idx="1969">
                  <c:v>42638.459629629629</c:v>
                </c:pt>
                <c:pt idx="1970">
                  <c:v>42638.459687499999</c:v>
                </c:pt>
                <c:pt idx="1971">
                  <c:v>42638.459733796299</c:v>
                </c:pt>
                <c:pt idx="1972">
                  <c:v>42638.459780092591</c:v>
                </c:pt>
                <c:pt idx="1973">
                  <c:v>42638.459826388891</c:v>
                </c:pt>
                <c:pt idx="1974">
                  <c:v>42638.459872685184</c:v>
                </c:pt>
                <c:pt idx="1975">
                  <c:v>42638.459918981483</c:v>
                </c:pt>
                <c:pt idx="1976">
                  <c:v>42638.459965277776</c:v>
                </c:pt>
                <c:pt idx="1977">
                  <c:v>42638.460011574076</c:v>
                </c:pt>
                <c:pt idx="1978">
                  <c:v>42638.460057870368</c:v>
                </c:pt>
                <c:pt idx="1979">
                  <c:v>42638.460104166668</c:v>
                </c:pt>
                <c:pt idx="1980">
                  <c:v>42638.460150462961</c:v>
                </c:pt>
                <c:pt idx="1981">
                  <c:v>42638.460196759261</c:v>
                </c:pt>
                <c:pt idx="1982">
                  <c:v>42638.460243055553</c:v>
                </c:pt>
                <c:pt idx="1983">
                  <c:v>42638.460289351853</c:v>
                </c:pt>
                <c:pt idx="1984">
                  <c:v>42638.460335648146</c:v>
                </c:pt>
                <c:pt idx="1985">
                  <c:v>42638.460381944446</c:v>
                </c:pt>
                <c:pt idx="1986">
                  <c:v>42638.460428240738</c:v>
                </c:pt>
                <c:pt idx="1987">
                  <c:v>42638.460474537038</c:v>
                </c:pt>
                <c:pt idx="1988">
                  <c:v>42638.460520833331</c:v>
                </c:pt>
                <c:pt idx="1989">
                  <c:v>42638.46056712963</c:v>
                </c:pt>
                <c:pt idx="1990">
                  <c:v>42638.460613425923</c:v>
                </c:pt>
                <c:pt idx="1991">
                  <c:v>42638.460659722223</c:v>
                </c:pt>
                <c:pt idx="1992">
                  <c:v>42638.460706018515</c:v>
                </c:pt>
                <c:pt idx="1993">
                  <c:v>42638.460752314815</c:v>
                </c:pt>
                <c:pt idx="1994">
                  <c:v>42638.460798611108</c:v>
                </c:pt>
                <c:pt idx="1995">
                  <c:v>42638.460844907408</c:v>
                </c:pt>
                <c:pt idx="1996">
                  <c:v>42638.4608912037</c:v>
                </c:pt>
                <c:pt idx="1997">
                  <c:v>42638.4609375</c:v>
                </c:pt>
                <c:pt idx="1998">
                  <c:v>42638.4609837963</c:v>
                </c:pt>
                <c:pt idx="1999">
                  <c:v>42638.461030092592</c:v>
                </c:pt>
                <c:pt idx="2000">
                  <c:v>42638.461076388892</c:v>
                </c:pt>
                <c:pt idx="2001">
                  <c:v>42638.461122685185</c:v>
                </c:pt>
                <c:pt idx="2002">
                  <c:v>42638.461168981485</c:v>
                </c:pt>
                <c:pt idx="2003">
                  <c:v>42638.461215277777</c:v>
                </c:pt>
                <c:pt idx="2004">
                  <c:v>42638.461261574077</c:v>
                </c:pt>
                <c:pt idx="2005">
                  <c:v>42638.461319444446</c:v>
                </c:pt>
                <c:pt idx="2006">
                  <c:v>42638.461365740739</c:v>
                </c:pt>
                <c:pt idx="2007">
                  <c:v>42638.461412037039</c:v>
                </c:pt>
                <c:pt idx="2008">
                  <c:v>42638.461458333331</c:v>
                </c:pt>
                <c:pt idx="2009">
                  <c:v>42638.461504629631</c:v>
                </c:pt>
                <c:pt idx="2010">
                  <c:v>42638.461550925924</c:v>
                </c:pt>
                <c:pt idx="2011">
                  <c:v>42638.461597222224</c:v>
                </c:pt>
                <c:pt idx="2012">
                  <c:v>42638.461643518516</c:v>
                </c:pt>
                <c:pt idx="2013">
                  <c:v>42638.461689814816</c:v>
                </c:pt>
                <c:pt idx="2014">
                  <c:v>42638.461736111109</c:v>
                </c:pt>
                <c:pt idx="2015">
                  <c:v>42638.461782407408</c:v>
                </c:pt>
                <c:pt idx="2016">
                  <c:v>42638.461828703701</c:v>
                </c:pt>
                <c:pt idx="2017">
                  <c:v>42638.461875000001</c:v>
                </c:pt>
                <c:pt idx="2018">
                  <c:v>42638.461921296293</c:v>
                </c:pt>
                <c:pt idx="2019">
                  <c:v>42638.461967592593</c:v>
                </c:pt>
                <c:pt idx="2020">
                  <c:v>42638.462013888886</c:v>
                </c:pt>
                <c:pt idx="2021">
                  <c:v>42638.462060185186</c:v>
                </c:pt>
                <c:pt idx="2022">
                  <c:v>42638.462106481478</c:v>
                </c:pt>
                <c:pt idx="2023">
                  <c:v>42638.462152777778</c:v>
                </c:pt>
                <c:pt idx="2024">
                  <c:v>42638.462199074071</c:v>
                </c:pt>
                <c:pt idx="2025">
                  <c:v>42638.462245370371</c:v>
                </c:pt>
                <c:pt idx="2026">
                  <c:v>42638.462291666663</c:v>
                </c:pt>
                <c:pt idx="2027">
                  <c:v>42638.462337962963</c:v>
                </c:pt>
                <c:pt idx="2028">
                  <c:v>42638.462384259263</c:v>
                </c:pt>
                <c:pt idx="2029">
                  <c:v>42638.462430555555</c:v>
                </c:pt>
                <c:pt idx="2030">
                  <c:v>42638.462476851855</c:v>
                </c:pt>
                <c:pt idx="2031">
                  <c:v>42638.462523148148</c:v>
                </c:pt>
                <c:pt idx="2032">
                  <c:v>42638.462569444448</c:v>
                </c:pt>
                <c:pt idx="2033">
                  <c:v>42638.46261574074</c:v>
                </c:pt>
                <c:pt idx="2034">
                  <c:v>42638.46266203704</c:v>
                </c:pt>
                <c:pt idx="2035">
                  <c:v>42638.462708333333</c:v>
                </c:pt>
                <c:pt idx="2036">
                  <c:v>42638.462754629632</c:v>
                </c:pt>
                <c:pt idx="2037">
                  <c:v>42638.462800925925</c:v>
                </c:pt>
                <c:pt idx="2038">
                  <c:v>42638.462847222225</c:v>
                </c:pt>
                <c:pt idx="2039">
                  <c:v>42638.462905092594</c:v>
                </c:pt>
                <c:pt idx="2040">
                  <c:v>42638.462951388887</c:v>
                </c:pt>
                <c:pt idx="2041">
                  <c:v>42638.462997685187</c:v>
                </c:pt>
                <c:pt idx="2042">
                  <c:v>42638.463043981479</c:v>
                </c:pt>
                <c:pt idx="2043">
                  <c:v>42638.463090277779</c:v>
                </c:pt>
                <c:pt idx="2044">
                  <c:v>42638.463136574072</c:v>
                </c:pt>
                <c:pt idx="2045">
                  <c:v>42638.463182870371</c:v>
                </c:pt>
                <c:pt idx="2046">
                  <c:v>42638.463229166664</c:v>
                </c:pt>
                <c:pt idx="2047">
                  <c:v>42638.463275462964</c:v>
                </c:pt>
                <c:pt idx="2048">
                  <c:v>42638.463321759256</c:v>
                </c:pt>
                <c:pt idx="2049">
                  <c:v>42638.463368055556</c:v>
                </c:pt>
                <c:pt idx="2050">
                  <c:v>42638.463414351849</c:v>
                </c:pt>
                <c:pt idx="2051">
                  <c:v>42638.463460648149</c:v>
                </c:pt>
                <c:pt idx="2052">
                  <c:v>42638.463506944441</c:v>
                </c:pt>
                <c:pt idx="2053">
                  <c:v>42638.463553240741</c:v>
                </c:pt>
                <c:pt idx="2054">
                  <c:v>42638.463599537034</c:v>
                </c:pt>
                <c:pt idx="2055">
                  <c:v>42638.463645833333</c:v>
                </c:pt>
                <c:pt idx="2056">
                  <c:v>42638.463692129626</c:v>
                </c:pt>
                <c:pt idx="2057">
                  <c:v>42638.463738425926</c:v>
                </c:pt>
                <c:pt idx="2058">
                  <c:v>42638.463784722226</c:v>
                </c:pt>
                <c:pt idx="2059">
                  <c:v>42638.463831018518</c:v>
                </c:pt>
                <c:pt idx="2060">
                  <c:v>42638.463877314818</c:v>
                </c:pt>
                <c:pt idx="2061">
                  <c:v>42638.463923611111</c:v>
                </c:pt>
                <c:pt idx="2062">
                  <c:v>42638.463969907411</c:v>
                </c:pt>
                <c:pt idx="2063">
                  <c:v>42638.464016203703</c:v>
                </c:pt>
                <c:pt idx="2064">
                  <c:v>42638.464062500003</c:v>
                </c:pt>
                <c:pt idx="2065">
                  <c:v>42638.464108796295</c:v>
                </c:pt>
                <c:pt idx="2066">
                  <c:v>42638.464155092595</c:v>
                </c:pt>
                <c:pt idx="2067">
                  <c:v>42638.464201388888</c:v>
                </c:pt>
                <c:pt idx="2068">
                  <c:v>42638.46434027778</c:v>
                </c:pt>
                <c:pt idx="2069">
                  <c:v>42638.464386574073</c:v>
                </c:pt>
                <c:pt idx="2070">
                  <c:v>42638.464432870373</c:v>
                </c:pt>
                <c:pt idx="2071">
                  <c:v>42638.464479166665</c:v>
                </c:pt>
                <c:pt idx="2072">
                  <c:v>42638.464525462965</c:v>
                </c:pt>
                <c:pt idx="2073">
                  <c:v>42638.464571759258</c:v>
                </c:pt>
                <c:pt idx="2074">
                  <c:v>42638.464629629627</c:v>
                </c:pt>
                <c:pt idx="2075">
                  <c:v>42638.464675925927</c:v>
                </c:pt>
                <c:pt idx="2076">
                  <c:v>42638.464722222219</c:v>
                </c:pt>
                <c:pt idx="2077">
                  <c:v>42638.464768518519</c:v>
                </c:pt>
                <c:pt idx="2078">
                  <c:v>42638.464814814812</c:v>
                </c:pt>
                <c:pt idx="2079">
                  <c:v>42638.464861111112</c:v>
                </c:pt>
                <c:pt idx="2080">
                  <c:v>42638.464907407404</c:v>
                </c:pt>
                <c:pt idx="2081">
                  <c:v>42638.464999999997</c:v>
                </c:pt>
                <c:pt idx="2082">
                  <c:v>42638.465046296296</c:v>
                </c:pt>
                <c:pt idx="2083">
                  <c:v>42638.465092592596</c:v>
                </c:pt>
                <c:pt idx="2084">
                  <c:v>42638.465138888889</c:v>
                </c:pt>
                <c:pt idx="2085">
                  <c:v>42638.465231481481</c:v>
                </c:pt>
                <c:pt idx="2086">
                  <c:v>42638.465277777781</c:v>
                </c:pt>
                <c:pt idx="2087">
                  <c:v>42638.465324074074</c:v>
                </c:pt>
                <c:pt idx="2088">
                  <c:v>42638.465370370373</c:v>
                </c:pt>
                <c:pt idx="2089">
                  <c:v>42638.465416666666</c:v>
                </c:pt>
                <c:pt idx="2090">
                  <c:v>42638.465462962966</c:v>
                </c:pt>
                <c:pt idx="2091">
                  <c:v>42638.465509259258</c:v>
                </c:pt>
                <c:pt idx="2092">
                  <c:v>42638.465555555558</c:v>
                </c:pt>
                <c:pt idx="2093">
                  <c:v>42638.465601851851</c:v>
                </c:pt>
                <c:pt idx="2094">
                  <c:v>42638.465648148151</c:v>
                </c:pt>
                <c:pt idx="2095">
                  <c:v>42638.465694444443</c:v>
                </c:pt>
                <c:pt idx="2096">
                  <c:v>42638.465740740743</c:v>
                </c:pt>
                <c:pt idx="2097">
                  <c:v>42638.465787037036</c:v>
                </c:pt>
                <c:pt idx="2098">
                  <c:v>42638.465833333335</c:v>
                </c:pt>
                <c:pt idx="2099">
                  <c:v>42638.465879629628</c:v>
                </c:pt>
                <c:pt idx="2100">
                  <c:v>42638.465925925928</c:v>
                </c:pt>
                <c:pt idx="2101">
                  <c:v>42638.46597222222</c:v>
                </c:pt>
                <c:pt idx="2102">
                  <c:v>42638.46601851852</c:v>
                </c:pt>
                <c:pt idx="2103">
                  <c:v>42638.466064814813</c:v>
                </c:pt>
                <c:pt idx="2104">
                  <c:v>42638.466111111113</c:v>
                </c:pt>
                <c:pt idx="2105">
                  <c:v>42638.466157407405</c:v>
                </c:pt>
                <c:pt idx="2106">
                  <c:v>42638.466203703705</c:v>
                </c:pt>
                <c:pt idx="2107">
                  <c:v>42638.466249999998</c:v>
                </c:pt>
                <c:pt idx="2108">
                  <c:v>42638.466307870367</c:v>
                </c:pt>
                <c:pt idx="2109">
                  <c:v>42638.466400462959</c:v>
                </c:pt>
                <c:pt idx="2110">
                  <c:v>42638.466446759259</c:v>
                </c:pt>
                <c:pt idx="2111">
                  <c:v>42638.466493055559</c:v>
                </c:pt>
                <c:pt idx="2112">
                  <c:v>42638.466539351852</c:v>
                </c:pt>
                <c:pt idx="2113">
                  <c:v>42638.466585648152</c:v>
                </c:pt>
                <c:pt idx="2114">
                  <c:v>42638.466631944444</c:v>
                </c:pt>
                <c:pt idx="2115">
                  <c:v>42638.466678240744</c:v>
                </c:pt>
                <c:pt idx="2116">
                  <c:v>42638.466724537036</c:v>
                </c:pt>
                <c:pt idx="2117">
                  <c:v>42638.466770833336</c:v>
                </c:pt>
                <c:pt idx="2118">
                  <c:v>42638.466817129629</c:v>
                </c:pt>
                <c:pt idx="2119">
                  <c:v>42638.466863425929</c:v>
                </c:pt>
                <c:pt idx="2120">
                  <c:v>42638.466909722221</c:v>
                </c:pt>
                <c:pt idx="2121">
                  <c:v>42638.466956018521</c:v>
                </c:pt>
                <c:pt idx="2122">
                  <c:v>42638.467002314814</c:v>
                </c:pt>
                <c:pt idx="2123">
                  <c:v>42638.467048611114</c:v>
                </c:pt>
                <c:pt idx="2124">
                  <c:v>42638.467094907406</c:v>
                </c:pt>
                <c:pt idx="2125">
                  <c:v>42638.467141203706</c:v>
                </c:pt>
                <c:pt idx="2126">
                  <c:v>42638.467187499999</c:v>
                </c:pt>
                <c:pt idx="2127">
                  <c:v>42638.467233796298</c:v>
                </c:pt>
                <c:pt idx="2128">
                  <c:v>42638.467280092591</c:v>
                </c:pt>
                <c:pt idx="2129">
                  <c:v>42638.467326388891</c:v>
                </c:pt>
                <c:pt idx="2130">
                  <c:v>42638.467372685183</c:v>
                </c:pt>
                <c:pt idx="2131">
                  <c:v>42638.467418981483</c:v>
                </c:pt>
                <c:pt idx="2132">
                  <c:v>42638.467465277776</c:v>
                </c:pt>
                <c:pt idx="2133">
                  <c:v>42638.467511574076</c:v>
                </c:pt>
                <c:pt idx="2134">
                  <c:v>42638.467557870368</c:v>
                </c:pt>
                <c:pt idx="2135">
                  <c:v>42638.467604166668</c:v>
                </c:pt>
                <c:pt idx="2136">
                  <c:v>42638.467650462961</c:v>
                </c:pt>
                <c:pt idx="2137">
                  <c:v>42638.46769675926</c:v>
                </c:pt>
                <c:pt idx="2138">
                  <c:v>42638.467743055553</c:v>
                </c:pt>
                <c:pt idx="2139">
                  <c:v>42638.467789351853</c:v>
                </c:pt>
                <c:pt idx="2140">
                  <c:v>42638.467835648145</c:v>
                </c:pt>
                <c:pt idx="2141">
                  <c:v>42638.467881944445</c:v>
                </c:pt>
                <c:pt idx="2142">
                  <c:v>42638.467928240738</c:v>
                </c:pt>
                <c:pt idx="2143">
                  <c:v>42638.467974537038</c:v>
                </c:pt>
                <c:pt idx="2144">
                  <c:v>42638.46802083333</c:v>
                </c:pt>
                <c:pt idx="2145">
                  <c:v>42638.46806712963</c:v>
                </c:pt>
                <c:pt idx="2146">
                  <c:v>42638.468113425923</c:v>
                </c:pt>
                <c:pt idx="2147">
                  <c:v>42638.468159722222</c:v>
                </c:pt>
                <c:pt idx="2148">
                  <c:v>42638.468206018515</c:v>
                </c:pt>
                <c:pt idx="2149">
                  <c:v>42638.468252314815</c:v>
                </c:pt>
                <c:pt idx="2150">
                  <c:v>42638.468298611115</c:v>
                </c:pt>
                <c:pt idx="2151">
                  <c:v>42638.468344907407</c:v>
                </c:pt>
                <c:pt idx="2152">
                  <c:v>42638.468402777777</c:v>
                </c:pt>
                <c:pt idx="2153">
                  <c:v>42638.468449074076</c:v>
                </c:pt>
                <c:pt idx="2154">
                  <c:v>42638.468495370369</c:v>
                </c:pt>
                <c:pt idx="2155">
                  <c:v>42638.468541666669</c:v>
                </c:pt>
                <c:pt idx="2156">
                  <c:v>42638.468587962961</c:v>
                </c:pt>
                <c:pt idx="2157">
                  <c:v>42638.468634259261</c:v>
                </c:pt>
                <c:pt idx="2158">
                  <c:v>42638.468680555554</c:v>
                </c:pt>
                <c:pt idx="2159">
                  <c:v>42638.468726851854</c:v>
                </c:pt>
                <c:pt idx="2160">
                  <c:v>42638.468773148146</c:v>
                </c:pt>
                <c:pt idx="2161">
                  <c:v>42638.468819444446</c:v>
                </c:pt>
                <c:pt idx="2162">
                  <c:v>42638.468865740739</c:v>
                </c:pt>
                <c:pt idx="2163">
                  <c:v>42638.468912037039</c:v>
                </c:pt>
                <c:pt idx="2164">
                  <c:v>42638.468958333331</c:v>
                </c:pt>
                <c:pt idx="2165">
                  <c:v>42638.469004629631</c:v>
                </c:pt>
                <c:pt idx="2166">
                  <c:v>42638.469050925924</c:v>
                </c:pt>
                <c:pt idx="2167">
                  <c:v>42638.469097222223</c:v>
                </c:pt>
                <c:pt idx="2168">
                  <c:v>42638.469143518516</c:v>
                </c:pt>
                <c:pt idx="2169">
                  <c:v>42638.469189814816</c:v>
                </c:pt>
                <c:pt idx="2170">
                  <c:v>42638.469236111108</c:v>
                </c:pt>
                <c:pt idx="2171">
                  <c:v>42638.469282407408</c:v>
                </c:pt>
                <c:pt idx="2172">
                  <c:v>42638.469328703701</c:v>
                </c:pt>
                <c:pt idx="2173">
                  <c:v>42638.469375000001</c:v>
                </c:pt>
                <c:pt idx="2174">
                  <c:v>42638.469421296293</c:v>
                </c:pt>
                <c:pt idx="2175">
                  <c:v>42638.469467592593</c:v>
                </c:pt>
                <c:pt idx="2176">
                  <c:v>42638.469513888886</c:v>
                </c:pt>
                <c:pt idx="2177">
                  <c:v>42638.469560185185</c:v>
                </c:pt>
                <c:pt idx="2178">
                  <c:v>42638.469606481478</c:v>
                </c:pt>
                <c:pt idx="2179">
                  <c:v>42638.469652777778</c:v>
                </c:pt>
                <c:pt idx="2180">
                  <c:v>42638.469699074078</c:v>
                </c:pt>
                <c:pt idx="2181">
                  <c:v>42638.46974537037</c:v>
                </c:pt>
                <c:pt idx="2182">
                  <c:v>42638.46979166667</c:v>
                </c:pt>
                <c:pt idx="2183">
                  <c:v>42638.469837962963</c:v>
                </c:pt>
                <c:pt idx="2184">
                  <c:v>42638.469884259262</c:v>
                </c:pt>
                <c:pt idx="2185">
                  <c:v>42638.469930555555</c:v>
                </c:pt>
                <c:pt idx="2186">
                  <c:v>42638.469976851855</c:v>
                </c:pt>
                <c:pt idx="2187">
                  <c:v>42638.470023148147</c:v>
                </c:pt>
                <c:pt idx="2188">
                  <c:v>42638.470069444447</c:v>
                </c:pt>
                <c:pt idx="2189">
                  <c:v>42638.470127314817</c:v>
                </c:pt>
                <c:pt idx="2190">
                  <c:v>42638.470173611109</c:v>
                </c:pt>
                <c:pt idx="2191">
                  <c:v>42638.470219907409</c:v>
                </c:pt>
                <c:pt idx="2192">
                  <c:v>42638.470266203702</c:v>
                </c:pt>
                <c:pt idx="2193">
                  <c:v>42638.470312500001</c:v>
                </c:pt>
                <c:pt idx="2194">
                  <c:v>42638.470358796294</c:v>
                </c:pt>
                <c:pt idx="2195">
                  <c:v>42638.470405092594</c:v>
                </c:pt>
                <c:pt idx="2196">
                  <c:v>42638.470451388886</c:v>
                </c:pt>
                <c:pt idx="2197">
                  <c:v>42638.470497685186</c:v>
                </c:pt>
                <c:pt idx="2198">
                  <c:v>42638.470543981479</c:v>
                </c:pt>
                <c:pt idx="2199">
                  <c:v>42638.470590277779</c:v>
                </c:pt>
                <c:pt idx="2200">
                  <c:v>42638.470636574071</c:v>
                </c:pt>
                <c:pt idx="2201">
                  <c:v>42638.470682870371</c:v>
                </c:pt>
                <c:pt idx="2202">
                  <c:v>42638.470729166664</c:v>
                </c:pt>
                <c:pt idx="2203">
                  <c:v>42638.470775462964</c:v>
                </c:pt>
                <c:pt idx="2204">
                  <c:v>42638.470821759256</c:v>
                </c:pt>
                <c:pt idx="2205">
                  <c:v>42638.470868055556</c:v>
                </c:pt>
                <c:pt idx="2206">
                  <c:v>42638.470914351848</c:v>
                </c:pt>
                <c:pt idx="2207">
                  <c:v>42638.470960648148</c:v>
                </c:pt>
                <c:pt idx="2208">
                  <c:v>42638.471006944441</c:v>
                </c:pt>
                <c:pt idx="2209">
                  <c:v>42638.471053240741</c:v>
                </c:pt>
                <c:pt idx="2210">
                  <c:v>42638.471099537041</c:v>
                </c:pt>
                <c:pt idx="2211">
                  <c:v>42638.471145833333</c:v>
                </c:pt>
                <c:pt idx="2212">
                  <c:v>42638.471192129633</c:v>
                </c:pt>
                <c:pt idx="2213">
                  <c:v>42638.471238425926</c:v>
                </c:pt>
                <c:pt idx="2214">
                  <c:v>42638.471331018518</c:v>
                </c:pt>
                <c:pt idx="2215">
                  <c:v>42638.471377314818</c:v>
                </c:pt>
                <c:pt idx="2216">
                  <c:v>42638.47142361111</c:v>
                </c:pt>
                <c:pt idx="2217">
                  <c:v>42638.47146990741</c:v>
                </c:pt>
                <c:pt idx="2218">
                  <c:v>42638.471516203703</c:v>
                </c:pt>
                <c:pt idx="2219">
                  <c:v>42638.471562500003</c:v>
                </c:pt>
                <c:pt idx="2220">
                  <c:v>42638.471608796295</c:v>
                </c:pt>
                <c:pt idx="2221">
                  <c:v>42638.471655092595</c:v>
                </c:pt>
                <c:pt idx="2222">
                  <c:v>42638.471701388888</c:v>
                </c:pt>
                <c:pt idx="2223">
                  <c:v>42638.471747685187</c:v>
                </c:pt>
                <c:pt idx="2224">
                  <c:v>42638.471805555557</c:v>
                </c:pt>
                <c:pt idx="2225">
                  <c:v>42638.471851851849</c:v>
                </c:pt>
                <c:pt idx="2226">
                  <c:v>42638.471898148149</c:v>
                </c:pt>
                <c:pt idx="2227">
                  <c:v>42638.471944444442</c:v>
                </c:pt>
                <c:pt idx="2228">
                  <c:v>42638.471990740742</c:v>
                </c:pt>
                <c:pt idx="2229">
                  <c:v>42638.472037037034</c:v>
                </c:pt>
                <c:pt idx="2230">
                  <c:v>42638.472083333334</c:v>
                </c:pt>
                <c:pt idx="2231">
                  <c:v>42638.472129629627</c:v>
                </c:pt>
                <c:pt idx="2232">
                  <c:v>42638.472175925926</c:v>
                </c:pt>
                <c:pt idx="2233">
                  <c:v>42638.472222222219</c:v>
                </c:pt>
                <c:pt idx="2234">
                  <c:v>42638.472268518519</c:v>
                </c:pt>
                <c:pt idx="2235">
                  <c:v>42638.472314814811</c:v>
                </c:pt>
                <c:pt idx="2236">
                  <c:v>42638.472361111111</c:v>
                </c:pt>
                <c:pt idx="2237">
                  <c:v>42638.472407407404</c:v>
                </c:pt>
                <c:pt idx="2238">
                  <c:v>42638.472453703704</c:v>
                </c:pt>
                <c:pt idx="2239">
                  <c:v>42638.472500000003</c:v>
                </c:pt>
                <c:pt idx="2240">
                  <c:v>42638.472546296296</c:v>
                </c:pt>
                <c:pt idx="2241">
                  <c:v>42638.472592592596</c:v>
                </c:pt>
                <c:pt idx="2242">
                  <c:v>42638.472638888888</c:v>
                </c:pt>
                <c:pt idx="2243">
                  <c:v>42638.472685185188</c:v>
                </c:pt>
                <c:pt idx="2244">
                  <c:v>42638.472731481481</c:v>
                </c:pt>
                <c:pt idx="2245">
                  <c:v>42638.472777777781</c:v>
                </c:pt>
                <c:pt idx="2246">
                  <c:v>42638.472824074073</c:v>
                </c:pt>
                <c:pt idx="2247">
                  <c:v>42638.472870370373</c:v>
                </c:pt>
                <c:pt idx="2248">
                  <c:v>42638.472916666666</c:v>
                </c:pt>
                <c:pt idx="2249">
                  <c:v>42638.472962962966</c:v>
                </c:pt>
                <c:pt idx="2250">
                  <c:v>42638.473009259258</c:v>
                </c:pt>
                <c:pt idx="2251">
                  <c:v>42638.473055555558</c:v>
                </c:pt>
                <c:pt idx="2252">
                  <c:v>42638.473101851851</c:v>
                </c:pt>
                <c:pt idx="2253">
                  <c:v>42638.47314814815</c:v>
                </c:pt>
                <c:pt idx="2254">
                  <c:v>42638.473194444443</c:v>
                </c:pt>
                <c:pt idx="2255">
                  <c:v>42638.473240740743</c:v>
                </c:pt>
                <c:pt idx="2256">
                  <c:v>42638.473287037035</c:v>
                </c:pt>
                <c:pt idx="2257">
                  <c:v>42638.473344907405</c:v>
                </c:pt>
                <c:pt idx="2258">
                  <c:v>42638.473391203705</c:v>
                </c:pt>
                <c:pt idx="2259">
                  <c:v>42638.473437499997</c:v>
                </c:pt>
                <c:pt idx="2260">
                  <c:v>42638.473483796297</c:v>
                </c:pt>
                <c:pt idx="2261">
                  <c:v>42638.473530092589</c:v>
                </c:pt>
                <c:pt idx="2262">
                  <c:v>42638.473576388889</c:v>
                </c:pt>
                <c:pt idx="2263">
                  <c:v>42638.473622685182</c:v>
                </c:pt>
                <c:pt idx="2264">
                  <c:v>42638.473668981482</c:v>
                </c:pt>
                <c:pt idx="2265">
                  <c:v>42638.473715277774</c:v>
                </c:pt>
                <c:pt idx="2266">
                  <c:v>42638.473761574074</c:v>
                </c:pt>
                <c:pt idx="2267">
                  <c:v>42638.473819444444</c:v>
                </c:pt>
                <c:pt idx="2268">
                  <c:v>42638.473865740743</c:v>
                </c:pt>
                <c:pt idx="2269">
                  <c:v>42638.473912037036</c:v>
                </c:pt>
                <c:pt idx="2270">
                  <c:v>42638.473958333336</c:v>
                </c:pt>
                <c:pt idx="2271">
                  <c:v>42638.474004629628</c:v>
                </c:pt>
                <c:pt idx="2272">
                  <c:v>42638.474050925928</c:v>
                </c:pt>
                <c:pt idx="2273">
                  <c:v>42638.474097222221</c:v>
                </c:pt>
                <c:pt idx="2274">
                  <c:v>42638.474143518521</c:v>
                </c:pt>
                <c:pt idx="2275">
                  <c:v>42638.474189814813</c:v>
                </c:pt>
                <c:pt idx="2276">
                  <c:v>42638.474236111113</c:v>
                </c:pt>
                <c:pt idx="2277">
                  <c:v>42638.474282407406</c:v>
                </c:pt>
                <c:pt idx="2278">
                  <c:v>42638.474328703705</c:v>
                </c:pt>
                <c:pt idx="2279">
                  <c:v>42638.474374999998</c:v>
                </c:pt>
                <c:pt idx="2280">
                  <c:v>42638.474421296298</c:v>
                </c:pt>
                <c:pt idx="2281">
                  <c:v>42638.47446759259</c:v>
                </c:pt>
                <c:pt idx="2282">
                  <c:v>42638.47451388889</c:v>
                </c:pt>
                <c:pt idx="2283">
                  <c:v>42638.474560185183</c:v>
                </c:pt>
                <c:pt idx="2284">
                  <c:v>42638.474606481483</c:v>
                </c:pt>
                <c:pt idx="2285">
                  <c:v>42638.474652777775</c:v>
                </c:pt>
                <c:pt idx="2286">
                  <c:v>42638.474699074075</c:v>
                </c:pt>
                <c:pt idx="2287">
                  <c:v>42638.474745370368</c:v>
                </c:pt>
                <c:pt idx="2288">
                  <c:v>42638.474791666667</c:v>
                </c:pt>
                <c:pt idx="2289">
                  <c:v>42638.47483796296</c:v>
                </c:pt>
                <c:pt idx="2290">
                  <c:v>42638.47488425926</c:v>
                </c:pt>
                <c:pt idx="2291">
                  <c:v>42638.474930555552</c:v>
                </c:pt>
                <c:pt idx="2292">
                  <c:v>42638.474976851852</c:v>
                </c:pt>
                <c:pt idx="2293">
                  <c:v>42638.475023148145</c:v>
                </c:pt>
                <c:pt idx="2294">
                  <c:v>42638.475069444445</c:v>
                </c:pt>
                <c:pt idx="2295">
                  <c:v>42638.475115740737</c:v>
                </c:pt>
                <c:pt idx="2296">
                  <c:v>42638.475162037037</c:v>
                </c:pt>
                <c:pt idx="2297">
                  <c:v>42638.475208333337</c:v>
                </c:pt>
                <c:pt idx="2298">
                  <c:v>42638.475254629629</c:v>
                </c:pt>
                <c:pt idx="2299">
                  <c:v>42638.475300925929</c:v>
                </c:pt>
                <c:pt idx="2300">
                  <c:v>42638.475347222222</c:v>
                </c:pt>
                <c:pt idx="2301">
                  <c:v>42638.475393518522</c:v>
                </c:pt>
                <c:pt idx="2302">
                  <c:v>42638.475439814814</c:v>
                </c:pt>
                <c:pt idx="2303">
                  <c:v>42638.475497685184</c:v>
                </c:pt>
                <c:pt idx="2304">
                  <c:v>42638.475543981483</c:v>
                </c:pt>
                <c:pt idx="2305">
                  <c:v>42638.475590277776</c:v>
                </c:pt>
                <c:pt idx="2306">
                  <c:v>42638.475636574076</c:v>
                </c:pt>
                <c:pt idx="2307">
                  <c:v>42638.475682870368</c:v>
                </c:pt>
                <c:pt idx="2308">
                  <c:v>42638.475729166668</c:v>
                </c:pt>
                <c:pt idx="2309">
                  <c:v>42638.475775462961</c:v>
                </c:pt>
                <c:pt idx="2310">
                  <c:v>42638.475821759261</c:v>
                </c:pt>
                <c:pt idx="2311">
                  <c:v>42638.475868055553</c:v>
                </c:pt>
                <c:pt idx="2312">
                  <c:v>42638.475914351853</c:v>
                </c:pt>
                <c:pt idx="2313">
                  <c:v>42638.475960648146</c:v>
                </c:pt>
                <c:pt idx="2314">
                  <c:v>42638.476006944446</c:v>
                </c:pt>
                <c:pt idx="2315">
                  <c:v>42638.476053240738</c:v>
                </c:pt>
                <c:pt idx="2316">
                  <c:v>42638.476099537038</c:v>
                </c:pt>
                <c:pt idx="2317">
                  <c:v>42638.476145833331</c:v>
                </c:pt>
                <c:pt idx="2318">
                  <c:v>42638.47619212963</c:v>
                </c:pt>
                <c:pt idx="2319">
                  <c:v>42638.476238425923</c:v>
                </c:pt>
                <c:pt idx="2320">
                  <c:v>42638.476284722223</c:v>
                </c:pt>
                <c:pt idx="2321">
                  <c:v>42638.476331018515</c:v>
                </c:pt>
                <c:pt idx="2322">
                  <c:v>42638.476377314815</c:v>
                </c:pt>
                <c:pt idx="2323">
                  <c:v>42638.476423611108</c:v>
                </c:pt>
                <c:pt idx="2324">
                  <c:v>42638.476469907408</c:v>
                </c:pt>
                <c:pt idx="2325">
                  <c:v>42638.4765162037</c:v>
                </c:pt>
                <c:pt idx="2326">
                  <c:v>42638.4765625</c:v>
                </c:pt>
                <c:pt idx="2327">
                  <c:v>42638.4766087963</c:v>
                </c:pt>
                <c:pt idx="2328">
                  <c:v>42638.476655092592</c:v>
                </c:pt>
                <c:pt idx="2329">
                  <c:v>42638.476701388892</c:v>
                </c:pt>
                <c:pt idx="2330">
                  <c:v>42638.476747685185</c:v>
                </c:pt>
                <c:pt idx="2331">
                  <c:v>42638.476793981485</c:v>
                </c:pt>
                <c:pt idx="2332">
                  <c:v>42638.476840277777</c:v>
                </c:pt>
                <c:pt idx="2333">
                  <c:v>42638.476886574077</c:v>
                </c:pt>
                <c:pt idx="2334">
                  <c:v>42638.47693287037</c:v>
                </c:pt>
                <c:pt idx="2335">
                  <c:v>42638.476979166669</c:v>
                </c:pt>
                <c:pt idx="2336">
                  <c:v>42638.477025462962</c:v>
                </c:pt>
                <c:pt idx="2337">
                  <c:v>42638.477071759262</c:v>
                </c:pt>
                <c:pt idx="2338">
                  <c:v>42638.477118055554</c:v>
                </c:pt>
                <c:pt idx="2339">
                  <c:v>42638.477164351854</c:v>
                </c:pt>
                <c:pt idx="2340">
                  <c:v>42638.477210648147</c:v>
                </c:pt>
                <c:pt idx="2341">
                  <c:v>42638.477256944447</c:v>
                </c:pt>
                <c:pt idx="2342">
                  <c:v>42638.477303240739</c:v>
                </c:pt>
                <c:pt idx="2343">
                  <c:v>42638.477361111109</c:v>
                </c:pt>
                <c:pt idx="2344">
                  <c:v>42638.477407407408</c:v>
                </c:pt>
                <c:pt idx="2345">
                  <c:v>42638.477453703701</c:v>
                </c:pt>
                <c:pt idx="2346">
                  <c:v>42638.477500000001</c:v>
                </c:pt>
                <c:pt idx="2347">
                  <c:v>42638.477546296293</c:v>
                </c:pt>
                <c:pt idx="2348">
                  <c:v>42638.477592592593</c:v>
                </c:pt>
                <c:pt idx="2349">
                  <c:v>42638.477638888886</c:v>
                </c:pt>
                <c:pt idx="2350">
                  <c:v>42638.477685185186</c:v>
                </c:pt>
                <c:pt idx="2351">
                  <c:v>42638.477731481478</c:v>
                </c:pt>
                <c:pt idx="2352">
                  <c:v>42638.477777777778</c:v>
                </c:pt>
                <c:pt idx="2353">
                  <c:v>42638.477870370371</c:v>
                </c:pt>
                <c:pt idx="2354">
                  <c:v>42638.477916666663</c:v>
                </c:pt>
                <c:pt idx="2355">
                  <c:v>42638.477962962963</c:v>
                </c:pt>
                <c:pt idx="2356">
                  <c:v>42638.478009259263</c:v>
                </c:pt>
                <c:pt idx="2357">
                  <c:v>42638.478055555555</c:v>
                </c:pt>
                <c:pt idx="2358">
                  <c:v>42638.478148148148</c:v>
                </c:pt>
                <c:pt idx="2359">
                  <c:v>42638.478194444448</c:v>
                </c:pt>
                <c:pt idx="2360">
                  <c:v>42638.47824074074</c:v>
                </c:pt>
                <c:pt idx="2361">
                  <c:v>42638.47828703704</c:v>
                </c:pt>
                <c:pt idx="2362">
                  <c:v>42638.478333333333</c:v>
                </c:pt>
                <c:pt idx="2363">
                  <c:v>42638.478379629632</c:v>
                </c:pt>
                <c:pt idx="2364">
                  <c:v>42638.478425925925</c:v>
                </c:pt>
                <c:pt idx="2365">
                  <c:v>42638.478518518517</c:v>
                </c:pt>
                <c:pt idx="2366">
                  <c:v>42638.478564814817</c:v>
                </c:pt>
                <c:pt idx="2367">
                  <c:v>42638.47861111111</c:v>
                </c:pt>
                <c:pt idx="2368">
                  <c:v>42638.478703703702</c:v>
                </c:pt>
                <c:pt idx="2369">
                  <c:v>42638.478750000002</c:v>
                </c:pt>
                <c:pt idx="2370">
                  <c:v>42638.478796296295</c:v>
                </c:pt>
                <c:pt idx="2371">
                  <c:v>42638.478842592594</c:v>
                </c:pt>
                <c:pt idx="2372">
                  <c:v>42638.478888888887</c:v>
                </c:pt>
                <c:pt idx="2373">
                  <c:v>42638.478935185187</c:v>
                </c:pt>
                <c:pt idx="2374">
                  <c:v>42638.478981481479</c:v>
                </c:pt>
                <c:pt idx="2375">
                  <c:v>42638.479027777779</c:v>
                </c:pt>
                <c:pt idx="2376">
                  <c:v>42638.479074074072</c:v>
                </c:pt>
                <c:pt idx="2377">
                  <c:v>42638.479120370372</c:v>
                </c:pt>
                <c:pt idx="2378">
                  <c:v>42638.479178240741</c:v>
                </c:pt>
                <c:pt idx="2379">
                  <c:v>42638.479270833333</c:v>
                </c:pt>
                <c:pt idx="2380">
                  <c:v>42638.479317129626</c:v>
                </c:pt>
                <c:pt idx="2381">
                  <c:v>42638.479363425926</c:v>
                </c:pt>
                <c:pt idx="2382">
                  <c:v>42638.479409722226</c:v>
                </c:pt>
                <c:pt idx="2383">
                  <c:v>42638.479456018518</c:v>
                </c:pt>
                <c:pt idx="2384">
                  <c:v>42638.479548611111</c:v>
                </c:pt>
                <c:pt idx="2385">
                  <c:v>42638.479594907411</c:v>
                </c:pt>
                <c:pt idx="2386">
                  <c:v>42638.479641203703</c:v>
                </c:pt>
                <c:pt idx="2387">
                  <c:v>42638.479687500003</c:v>
                </c:pt>
                <c:pt idx="2388">
                  <c:v>42638.479733796295</c:v>
                </c:pt>
                <c:pt idx="2389">
                  <c:v>42638.479780092595</c:v>
                </c:pt>
                <c:pt idx="2390">
                  <c:v>42638.479826388888</c:v>
                </c:pt>
                <c:pt idx="2391">
                  <c:v>42638.479872685188</c:v>
                </c:pt>
                <c:pt idx="2392">
                  <c:v>42638.47991898148</c:v>
                </c:pt>
                <c:pt idx="2393">
                  <c:v>42638.47996527778</c:v>
                </c:pt>
                <c:pt idx="2394">
                  <c:v>42638.480011574073</c:v>
                </c:pt>
                <c:pt idx="2395">
                  <c:v>42638.480057870373</c:v>
                </c:pt>
                <c:pt idx="2396">
                  <c:v>42638.480104166665</c:v>
                </c:pt>
                <c:pt idx="2397">
                  <c:v>42638.480150462965</c:v>
                </c:pt>
                <c:pt idx="2398">
                  <c:v>42638.480196759258</c:v>
                </c:pt>
                <c:pt idx="2399">
                  <c:v>42638.480243055557</c:v>
                </c:pt>
                <c:pt idx="2400">
                  <c:v>42638.48028935185</c:v>
                </c:pt>
                <c:pt idx="2401">
                  <c:v>42638.48033564815</c:v>
                </c:pt>
                <c:pt idx="2402">
                  <c:v>42638.480381944442</c:v>
                </c:pt>
                <c:pt idx="2403">
                  <c:v>42638.480428240742</c:v>
                </c:pt>
                <c:pt idx="2404">
                  <c:v>42638.480474537035</c:v>
                </c:pt>
                <c:pt idx="2405">
                  <c:v>42638.480520833335</c:v>
                </c:pt>
                <c:pt idx="2406">
                  <c:v>42638.480567129627</c:v>
                </c:pt>
                <c:pt idx="2407">
                  <c:v>42638.480613425927</c:v>
                </c:pt>
                <c:pt idx="2408">
                  <c:v>42638.48065972222</c:v>
                </c:pt>
                <c:pt idx="2409">
                  <c:v>42638.480706018519</c:v>
                </c:pt>
                <c:pt idx="2410">
                  <c:v>42638.480752314812</c:v>
                </c:pt>
                <c:pt idx="2411">
                  <c:v>42638.480798611112</c:v>
                </c:pt>
                <c:pt idx="2412">
                  <c:v>42638.480844907404</c:v>
                </c:pt>
                <c:pt idx="2413">
                  <c:v>42638.480902777781</c:v>
                </c:pt>
                <c:pt idx="2414">
                  <c:v>42638.480949074074</c:v>
                </c:pt>
                <c:pt idx="2415">
                  <c:v>42638.480995370373</c:v>
                </c:pt>
                <c:pt idx="2416">
                  <c:v>42638.481041666666</c:v>
                </c:pt>
                <c:pt idx="2417">
                  <c:v>42638.481087962966</c:v>
                </c:pt>
                <c:pt idx="2418">
                  <c:v>42638.481134259258</c:v>
                </c:pt>
                <c:pt idx="2419">
                  <c:v>42638.481226851851</c:v>
                </c:pt>
                <c:pt idx="2420">
                  <c:v>42638.481273148151</c:v>
                </c:pt>
                <c:pt idx="2421">
                  <c:v>42638.481319444443</c:v>
                </c:pt>
                <c:pt idx="2422">
                  <c:v>42638.481365740743</c:v>
                </c:pt>
                <c:pt idx="2423">
                  <c:v>42638.481412037036</c:v>
                </c:pt>
                <c:pt idx="2424">
                  <c:v>42638.481458333335</c:v>
                </c:pt>
                <c:pt idx="2425">
                  <c:v>42638.481504629628</c:v>
                </c:pt>
                <c:pt idx="2426">
                  <c:v>42638.481550925928</c:v>
                </c:pt>
                <c:pt idx="2427">
                  <c:v>42638.48159722222</c:v>
                </c:pt>
                <c:pt idx="2428">
                  <c:v>42638.481689814813</c:v>
                </c:pt>
                <c:pt idx="2429">
                  <c:v>42638.481736111113</c:v>
                </c:pt>
                <c:pt idx="2430">
                  <c:v>42638.481782407405</c:v>
                </c:pt>
                <c:pt idx="2431">
                  <c:v>42638.481828703705</c:v>
                </c:pt>
                <c:pt idx="2432">
                  <c:v>42638.481874999998</c:v>
                </c:pt>
                <c:pt idx="2433">
                  <c:v>42638.481921296298</c:v>
                </c:pt>
                <c:pt idx="2434">
                  <c:v>42638.48196759259</c:v>
                </c:pt>
                <c:pt idx="2435">
                  <c:v>42638.482060185182</c:v>
                </c:pt>
                <c:pt idx="2436">
                  <c:v>42638.482152777775</c:v>
                </c:pt>
                <c:pt idx="2437">
                  <c:v>42638.482199074075</c:v>
                </c:pt>
                <c:pt idx="2438">
                  <c:v>42638.482245370367</c:v>
                </c:pt>
                <c:pt idx="2439">
                  <c:v>42638.482291666667</c:v>
                </c:pt>
                <c:pt idx="2440">
                  <c:v>42638.48233796296</c:v>
                </c:pt>
                <c:pt idx="2441">
                  <c:v>42638.48238425926</c:v>
                </c:pt>
                <c:pt idx="2442">
                  <c:v>42638.482430555552</c:v>
                </c:pt>
                <c:pt idx="2443">
                  <c:v>42638.482476851852</c:v>
                </c:pt>
                <c:pt idx="2444">
                  <c:v>42638.482523148145</c:v>
                </c:pt>
                <c:pt idx="2445">
                  <c:v>42638.482569444444</c:v>
                </c:pt>
                <c:pt idx="2446">
                  <c:v>42638.482615740744</c:v>
                </c:pt>
                <c:pt idx="2447">
                  <c:v>42638.482673611114</c:v>
                </c:pt>
                <c:pt idx="2448">
                  <c:v>42638.482719907406</c:v>
                </c:pt>
                <c:pt idx="2449">
                  <c:v>42638.482766203706</c:v>
                </c:pt>
                <c:pt idx="2450">
                  <c:v>42638.482812499999</c:v>
                </c:pt>
                <c:pt idx="2451">
                  <c:v>42638.482858796298</c:v>
                </c:pt>
                <c:pt idx="2452">
                  <c:v>42638.482905092591</c:v>
                </c:pt>
                <c:pt idx="2453">
                  <c:v>42638.482951388891</c:v>
                </c:pt>
                <c:pt idx="2454">
                  <c:v>42638.482997685183</c:v>
                </c:pt>
                <c:pt idx="2455">
                  <c:v>42638.483043981483</c:v>
                </c:pt>
                <c:pt idx="2456">
                  <c:v>42638.483090277776</c:v>
                </c:pt>
                <c:pt idx="2457">
                  <c:v>42638.483136574076</c:v>
                </c:pt>
                <c:pt idx="2458">
                  <c:v>42638.483229166668</c:v>
                </c:pt>
                <c:pt idx="2459">
                  <c:v>42638.483275462961</c:v>
                </c:pt>
                <c:pt idx="2460">
                  <c:v>42638.48332175926</c:v>
                </c:pt>
                <c:pt idx="2461">
                  <c:v>42638.483368055553</c:v>
                </c:pt>
                <c:pt idx="2462">
                  <c:v>42638.483414351853</c:v>
                </c:pt>
                <c:pt idx="2463">
                  <c:v>42638.483460648145</c:v>
                </c:pt>
                <c:pt idx="2464">
                  <c:v>42638.483506944445</c:v>
                </c:pt>
                <c:pt idx="2465">
                  <c:v>42638.483553240738</c:v>
                </c:pt>
                <c:pt idx="2466">
                  <c:v>42638.483599537038</c:v>
                </c:pt>
                <c:pt idx="2467">
                  <c:v>42638.48364583333</c:v>
                </c:pt>
                <c:pt idx="2468">
                  <c:v>42638.48369212963</c:v>
                </c:pt>
                <c:pt idx="2469">
                  <c:v>42638.483738425923</c:v>
                </c:pt>
                <c:pt idx="2470">
                  <c:v>42638.483784722222</c:v>
                </c:pt>
                <c:pt idx="2471">
                  <c:v>42638.483831018515</c:v>
                </c:pt>
                <c:pt idx="2472">
                  <c:v>42638.483877314815</c:v>
                </c:pt>
                <c:pt idx="2473">
                  <c:v>42638.483923611115</c:v>
                </c:pt>
                <c:pt idx="2474">
                  <c:v>42638.483969907407</c:v>
                </c:pt>
                <c:pt idx="2475">
                  <c:v>42638.484016203707</c:v>
                </c:pt>
                <c:pt idx="2476">
                  <c:v>42638.4840625</c:v>
                </c:pt>
                <c:pt idx="2477">
                  <c:v>42638.4841087963</c:v>
                </c:pt>
                <c:pt idx="2478">
                  <c:v>42638.484155092592</c:v>
                </c:pt>
                <c:pt idx="2479">
                  <c:v>42638.484201388892</c:v>
                </c:pt>
                <c:pt idx="2480">
                  <c:v>42638.484247685185</c:v>
                </c:pt>
                <c:pt idx="2481">
                  <c:v>42638.484293981484</c:v>
                </c:pt>
                <c:pt idx="2482">
                  <c:v>42638.484340277777</c:v>
                </c:pt>
                <c:pt idx="2483">
                  <c:v>42638.484398148146</c:v>
                </c:pt>
                <c:pt idx="2484">
                  <c:v>42638.484444444446</c:v>
                </c:pt>
                <c:pt idx="2485">
                  <c:v>42638.484490740739</c:v>
                </c:pt>
                <c:pt idx="2486">
                  <c:v>42638.484537037039</c:v>
                </c:pt>
                <c:pt idx="2487">
                  <c:v>42638.484583333331</c:v>
                </c:pt>
                <c:pt idx="2488">
                  <c:v>42638.484629629631</c:v>
                </c:pt>
                <c:pt idx="2489">
                  <c:v>42638.484675925924</c:v>
                </c:pt>
                <c:pt idx="2490">
                  <c:v>42638.484722222223</c:v>
                </c:pt>
                <c:pt idx="2491">
                  <c:v>42638.484768518516</c:v>
                </c:pt>
                <c:pt idx="2492">
                  <c:v>42638.484814814816</c:v>
                </c:pt>
                <c:pt idx="2493">
                  <c:v>42638.484907407408</c:v>
                </c:pt>
                <c:pt idx="2494">
                  <c:v>42638.484953703701</c:v>
                </c:pt>
                <c:pt idx="2495">
                  <c:v>42638.485000000001</c:v>
                </c:pt>
                <c:pt idx="2496">
                  <c:v>42638.485046296293</c:v>
                </c:pt>
                <c:pt idx="2497">
                  <c:v>42638.485092592593</c:v>
                </c:pt>
                <c:pt idx="2498">
                  <c:v>42638.485138888886</c:v>
                </c:pt>
                <c:pt idx="2499">
                  <c:v>42638.485185185185</c:v>
                </c:pt>
                <c:pt idx="2500">
                  <c:v>42638.485231481478</c:v>
                </c:pt>
                <c:pt idx="2501">
                  <c:v>42638.485277777778</c:v>
                </c:pt>
                <c:pt idx="2502">
                  <c:v>42638.485324074078</c:v>
                </c:pt>
                <c:pt idx="2503">
                  <c:v>42638.48537037037</c:v>
                </c:pt>
                <c:pt idx="2504">
                  <c:v>42638.48541666667</c:v>
                </c:pt>
                <c:pt idx="2505">
                  <c:v>42638.485462962963</c:v>
                </c:pt>
                <c:pt idx="2506">
                  <c:v>42638.485509259262</c:v>
                </c:pt>
                <c:pt idx="2507">
                  <c:v>42638.485555555555</c:v>
                </c:pt>
                <c:pt idx="2508">
                  <c:v>42638.485601851855</c:v>
                </c:pt>
                <c:pt idx="2509">
                  <c:v>42638.485648148147</c:v>
                </c:pt>
                <c:pt idx="2510">
                  <c:v>42638.485694444447</c:v>
                </c:pt>
                <c:pt idx="2511">
                  <c:v>42638.48574074074</c:v>
                </c:pt>
                <c:pt idx="2512">
                  <c:v>42638.48578703704</c:v>
                </c:pt>
                <c:pt idx="2513">
                  <c:v>42638.485833333332</c:v>
                </c:pt>
                <c:pt idx="2514">
                  <c:v>42638.485879629632</c:v>
                </c:pt>
                <c:pt idx="2515">
                  <c:v>42638.485925925925</c:v>
                </c:pt>
                <c:pt idx="2516">
                  <c:v>42638.485972222225</c:v>
                </c:pt>
                <c:pt idx="2517">
                  <c:v>42638.486018518517</c:v>
                </c:pt>
                <c:pt idx="2518">
                  <c:v>42638.486064814817</c:v>
                </c:pt>
                <c:pt idx="2519">
                  <c:v>42638.486122685186</c:v>
                </c:pt>
                <c:pt idx="2520">
                  <c:v>42638.486168981479</c:v>
                </c:pt>
                <c:pt idx="2521">
                  <c:v>42638.486215277779</c:v>
                </c:pt>
                <c:pt idx="2522">
                  <c:v>42638.486261574071</c:v>
                </c:pt>
                <c:pt idx="2523">
                  <c:v>42638.486307870371</c:v>
                </c:pt>
                <c:pt idx="2524">
                  <c:v>42638.486354166664</c:v>
                </c:pt>
                <c:pt idx="2525">
                  <c:v>42638.486400462964</c:v>
                </c:pt>
                <c:pt idx="2526">
                  <c:v>42638.486446759256</c:v>
                </c:pt>
                <c:pt idx="2527">
                  <c:v>42638.486539351848</c:v>
                </c:pt>
                <c:pt idx="2528">
                  <c:v>42638.486585648148</c:v>
                </c:pt>
                <c:pt idx="2529">
                  <c:v>42638.486631944441</c:v>
                </c:pt>
                <c:pt idx="2530">
                  <c:v>42638.486678240741</c:v>
                </c:pt>
                <c:pt idx="2531">
                  <c:v>42638.486724537041</c:v>
                </c:pt>
                <c:pt idx="2532">
                  <c:v>42638.486770833333</c:v>
                </c:pt>
                <c:pt idx="2533">
                  <c:v>42638.486817129633</c:v>
                </c:pt>
                <c:pt idx="2534">
                  <c:v>42638.486863425926</c:v>
                </c:pt>
                <c:pt idx="2535">
                  <c:v>42638.486909722225</c:v>
                </c:pt>
                <c:pt idx="2536">
                  <c:v>42638.487002314818</c:v>
                </c:pt>
                <c:pt idx="2537">
                  <c:v>42638.48704861111</c:v>
                </c:pt>
                <c:pt idx="2538">
                  <c:v>42638.48709490741</c:v>
                </c:pt>
                <c:pt idx="2539">
                  <c:v>42638.487141203703</c:v>
                </c:pt>
                <c:pt idx="2540">
                  <c:v>42638.487187500003</c:v>
                </c:pt>
                <c:pt idx="2541">
                  <c:v>42638.487233796295</c:v>
                </c:pt>
                <c:pt idx="2542">
                  <c:v>42638.487280092595</c:v>
                </c:pt>
                <c:pt idx="2543">
                  <c:v>42638.487326388888</c:v>
                </c:pt>
                <c:pt idx="2544">
                  <c:v>42638.487372685187</c:v>
                </c:pt>
                <c:pt idx="2545">
                  <c:v>42638.48741898148</c:v>
                </c:pt>
                <c:pt idx="2546">
                  <c:v>42638.48746527778</c:v>
                </c:pt>
                <c:pt idx="2547">
                  <c:v>42638.487511574072</c:v>
                </c:pt>
                <c:pt idx="2548">
                  <c:v>42638.487557870372</c:v>
                </c:pt>
                <c:pt idx="2549">
                  <c:v>42638.487604166665</c:v>
                </c:pt>
                <c:pt idx="2550">
                  <c:v>42638.487650462965</c:v>
                </c:pt>
                <c:pt idx="2551">
                  <c:v>42638.487696759257</c:v>
                </c:pt>
                <c:pt idx="2552">
                  <c:v>42638.487743055557</c:v>
                </c:pt>
                <c:pt idx="2553">
                  <c:v>42638.48778935185</c:v>
                </c:pt>
                <c:pt idx="2554">
                  <c:v>42638.487847222219</c:v>
                </c:pt>
                <c:pt idx="2555">
                  <c:v>42638.487893518519</c:v>
                </c:pt>
                <c:pt idx="2556">
                  <c:v>42638.487939814811</c:v>
                </c:pt>
                <c:pt idx="2557">
                  <c:v>42638.487986111111</c:v>
                </c:pt>
                <c:pt idx="2558">
                  <c:v>42638.488032407404</c:v>
                </c:pt>
                <c:pt idx="2559">
                  <c:v>42638.488078703704</c:v>
                </c:pt>
                <c:pt idx="2560">
                  <c:v>42638.488125000003</c:v>
                </c:pt>
                <c:pt idx="2561">
                  <c:v>42638.488171296296</c:v>
                </c:pt>
                <c:pt idx="2562">
                  <c:v>42638.488217592596</c:v>
                </c:pt>
                <c:pt idx="2563">
                  <c:v>42638.488263888888</c:v>
                </c:pt>
                <c:pt idx="2564">
                  <c:v>42638.488310185188</c:v>
                </c:pt>
                <c:pt idx="2565">
                  <c:v>42638.488356481481</c:v>
                </c:pt>
                <c:pt idx="2566">
                  <c:v>42638.488402777781</c:v>
                </c:pt>
                <c:pt idx="2567">
                  <c:v>42638.488449074073</c:v>
                </c:pt>
                <c:pt idx="2568">
                  <c:v>42638.488495370373</c:v>
                </c:pt>
                <c:pt idx="2569">
                  <c:v>42638.488541666666</c:v>
                </c:pt>
                <c:pt idx="2570">
                  <c:v>42638.488587962966</c:v>
                </c:pt>
                <c:pt idx="2571">
                  <c:v>42638.488634259258</c:v>
                </c:pt>
                <c:pt idx="2572">
                  <c:v>42638.488668981481</c:v>
                </c:pt>
                <c:pt idx="2573">
                  <c:v>42638.488715277781</c:v>
                </c:pt>
                <c:pt idx="2574">
                  <c:v>42638.488761574074</c:v>
                </c:pt>
                <c:pt idx="2575">
                  <c:v>42638.488807870373</c:v>
                </c:pt>
                <c:pt idx="2576">
                  <c:v>42638.488865740743</c:v>
                </c:pt>
                <c:pt idx="2577">
                  <c:v>42638.488912037035</c:v>
                </c:pt>
                <c:pt idx="2578">
                  <c:v>42638.488958333335</c:v>
                </c:pt>
                <c:pt idx="2579">
                  <c:v>42638.489004629628</c:v>
                </c:pt>
                <c:pt idx="2580">
                  <c:v>42638.489050925928</c:v>
                </c:pt>
                <c:pt idx="2581">
                  <c:v>42638.48909722222</c:v>
                </c:pt>
                <c:pt idx="2582">
                  <c:v>42638.48914351852</c:v>
                </c:pt>
                <c:pt idx="2583">
                  <c:v>42638.489189814813</c:v>
                </c:pt>
                <c:pt idx="2584">
                  <c:v>42638.489236111112</c:v>
                </c:pt>
                <c:pt idx="2585">
                  <c:v>42638.489282407405</c:v>
                </c:pt>
                <c:pt idx="2586">
                  <c:v>42638.489328703705</c:v>
                </c:pt>
                <c:pt idx="2587">
                  <c:v>42638.489374999997</c:v>
                </c:pt>
                <c:pt idx="2588">
                  <c:v>42638.489421296297</c:v>
                </c:pt>
                <c:pt idx="2589">
                  <c:v>42638.48946759259</c:v>
                </c:pt>
                <c:pt idx="2590">
                  <c:v>42638.48951388889</c:v>
                </c:pt>
                <c:pt idx="2591">
                  <c:v>42638.489560185182</c:v>
                </c:pt>
                <c:pt idx="2592">
                  <c:v>42638.489606481482</c:v>
                </c:pt>
                <c:pt idx="2593">
                  <c:v>42638.489652777775</c:v>
                </c:pt>
                <c:pt idx="2594">
                  <c:v>42638.489699074074</c:v>
                </c:pt>
                <c:pt idx="2595">
                  <c:v>42638.489745370367</c:v>
                </c:pt>
                <c:pt idx="2596">
                  <c:v>42638.489791666667</c:v>
                </c:pt>
                <c:pt idx="2597">
                  <c:v>42638.489837962959</c:v>
                </c:pt>
                <c:pt idx="2598">
                  <c:v>42638.489884259259</c:v>
                </c:pt>
                <c:pt idx="2599">
                  <c:v>42638.489930555559</c:v>
                </c:pt>
                <c:pt idx="2600">
                  <c:v>42638.489976851852</c:v>
                </c:pt>
                <c:pt idx="2601">
                  <c:v>42638.490023148152</c:v>
                </c:pt>
                <c:pt idx="2602">
                  <c:v>42638.490069444444</c:v>
                </c:pt>
                <c:pt idx="2603">
                  <c:v>42638.490115740744</c:v>
                </c:pt>
                <c:pt idx="2604">
                  <c:v>42638.490162037036</c:v>
                </c:pt>
                <c:pt idx="2605">
                  <c:v>42638.490208333336</c:v>
                </c:pt>
                <c:pt idx="2606">
                  <c:v>42638.490254629629</c:v>
                </c:pt>
                <c:pt idx="2607">
                  <c:v>42638.490300925929</c:v>
                </c:pt>
                <c:pt idx="2608">
                  <c:v>42638.490347222221</c:v>
                </c:pt>
                <c:pt idx="2609">
                  <c:v>42638.490393518521</c:v>
                </c:pt>
                <c:pt idx="2610">
                  <c:v>42638.490451388891</c:v>
                </c:pt>
                <c:pt idx="2611">
                  <c:v>42638.490497685183</c:v>
                </c:pt>
                <c:pt idx="2612">
                  <c:v>42638.490543981483</c:v>
                </c:pt>
                <c:pt idx="2613">
                  <c:v>42638.490590277775</c:v>
                </c:pt>
                <c:pt idx="2614">
                  <c:v>42638.490636574075</c:v>
                </c:pt>
                <c:pt idx="2615">
                  <c:v>42638.490682870368</c:v>
                </c:pt>
                <c:pt idx="2616">
                  <c:v>42638.490729166668</c:v>
                </c:pt>
                <c:pt idx="2617">
                  <c:v>42638.49077546296</c:v>
                </c:pt>
                <c:pt idx="2618">
                  <c:v>42638.49082175926</c:v>
                </c:pt>
                <c:pt idx="2619">
                  <c:v>42638.490868055553</c:v>
                </c:pt>
                <c:pt idx="2620">
                  <c:v>42638.490914351853</c:v>
                </c:pt>
                <c:pt idx="2621">
                  <c:v>42638.490960648145</c:v>
                </c:pt>
                <c:pt idx="2622">
                  <c:v>42638.491006944445</c:v>
                </c:pt>
                <c:pt idx="2623">
                  <c:v>42638.491053240738</c:v>
                </c:pt>
                <c:pt idx="2624">
                  <c:v>42638.491099537037</c:v>
                </c:pt>
                <c:pt idx="2625">
                  <c:v>42638.49114583333</c:v>
                </c:pt>
                <c:pt idx="2626">
                  <c:v>42638.49119212963</c:v>
                </c:pt>
                <c:pt idx="2627">
                  <c:v>42638.491238425922</c:v>
                </c:pt>
                <c:pt idx="2628">
                  <c:v>42638.491284722222</c:v>
                </c:pt>
                <c:pt idx="2629">
                  <c:v>42638.491331018522</c:v>
                </c:pt>
                <c:pt idx="2630">
                  <c:v>42638.491377314815</c:v>
                </c:pt>
                <c:pt idx="2631">
                  <c:v>42638.491423611114</c:v>
                </c:pt>
                <c:pt idx="2632">
                  <c:v>42638.491469907407</c:v>
                </c:pt>
                <c:pt idx="2633">
                  <c:v>42638.491516203707</c:v>
                </c:pt>
                <c:pt idx="2634">
                  <c:v>42638.491562499999</c:v>
                </c:pt>
                <c:pt idx="2635">
                  <c:v>42638.491608796299</c:v>
                </c:pt>
                <c:pt idx="2636">
                  <c:v>42638.491655092592</c:v>
                </c:pt>
                <c:pt idx="2637">
                  <c:v>42638.491701388892</c:v>
                </c:pt>
                <c:pt idx="2638">
                  <c:v>42638.491747685184</c:v>
                </c:pt>
                <c:pt idx="2639">
                  <c:v>42638.491805555554</c:v>
                </c:pt>
                <c:pt idx="2640">
                  <c:v>42638.491851851853</c:v>
                </c:pt>
                <c:pt idx="2641">
                  <c:v>42638.491898148146</c:v>
                </c:pt>
                <c:pt idx="2642">
                  <c:v>42638.491944444446</c:v>
                </c:pt>
                <c:pt idx="2643">
                  <c:v>42638.491990740738</c:v>
                </c:pt>
                <c:pt idx="2644">
                  <c:v>42638.492037037038</c:v>
                </c:pt>
                <c:pt idx="2645">
                  <c:v>42638.492083333331</c:v>
                </c:pt>
                <c:pt idx="2646">
                  <c:v>42638.492129629631</c:v>
                </c:pt>
                <c:pt idx="2647">
                  <c:v>42638.492175925923</c:v>
                </c:pt>
                <c:pt idx="2648">
                  <c:v>42638.492222222223</c:v>
                </c:pt>
                <c:pt idx="2649">
                  <c:v>42638.492268518516</c:v>
                </c:pt>
                <c:pt idx="2650">
                  <c:v>42638.492314814815</c:v>
                </c:pt>
                <c:pt idx="2651">
                  <c:v>42638.492361111108</c:v>
                </c:pt>
                <c:pt idx="2652">
                  <c:v>42638.492407407408</c:v>
                </c:pt>
                <c:pt idx="2653">
                  <c:v>42638.4924537037</c:v>
                </c:pt>
                <c:pt idx="2654">
                  <c:v>42638.4925</c:v>
                </c:pt>
                <c:pt idx="2655">
                  <c:v>42638.492546296293</c:v>
                </c:pt>
                <c:pt idx="2656">
                  <c:v>42638.492592592593</c:v>
                </c:pt>
                <c:pt idx="2657">
                  <c:v>42638.492638888885</c:v>
                </c:pt>
                <c:pt idx="2658">
                  <c:v>42638.492685185185</c:v>
                </c:pt>
                <c:pt idx="2659">
                  <c:v>42638.492731481485</c:v>
                </c:pt>
                <c:pt idx="2660">
                  <c:v>42638.492777777778</c:v>
                </c:pt>
                <c:pt idx="2661">
                  <c:v>42638.492824074077</c:v>
                </c:pt>
                <c:pt idx="2662">
                  <c:v>42638.49287037037</c:v>
                </c:pt>
                <c:pt idx="2663">
                  <c:v>42638.49291666667</c:v>
                </c:pt>
                <c:pt idx="2664">
                  <c:v>42638.492962962962</c:v>
                </c:pt>
                <c:pt idx="2665">
                  <c:v>42638.493009259262</c:v>
                </c:pt>
                <c:pt idx="2666">
                  <c:v>42638.493055555555</c:v>
                </c:pt>
                <c:pt idx="2667">
                  <c:v>42638.493101851855</c:v>
                </c:pt>
                <c:pt idx="2668">
                  <c:v>42638.493148148147</c:v>
                </c:pt>
                <c:pt idx="2669">
                  <c:v>42638.493194444447</c:v>
                </c:pt>
                <c:pt idx="2670">
                  <c:v>42638.49324074074</c:v>
                </c:pt>
                <c:pt idx="2671">
                  <c:v>42638.493287037039</c:v>
                </c:pt>
                <c:pt idx="2672">
                  <c:v>42638.493333333332</c:v>
                </c:pt>
                <c:pt idx="2673">
                  <c:v>42638.493379629632</c:v>
                </c:pt>
                <c:pt idx="2674">
                  <c:v>42638.493425925924</c:v>
                </c:pt>
                <c:pt idx="2675">
                  <c:v>42638.493472222224</c:v>
                </c:pt>
                <c:pt idx="2676">
                  <c:v>42638.493518518517</c:v>
                </c:pt>
                <c:pt idx="2677">
                  <c:v>42638.493576388886</c:v>
                </c:pt>
                <c:pt idx="2678">
                  <c:v>42638.493622685186</c:v>
                </c:pt>
                <c:pt idx="2679">
                  <c:v>42638.493668981479</c:v>
                </c:pt>
                <c:pt idx="2680">
                  <c:v>42638.493715277778</c:v>
                </c:pt>
                <c:pt idx="2681">
                  <c:v>42638.493761574071</c:v>
                </c:pt>
                <c:pt idx="2682">
                  <c:v>42638.493807870371</c:v>
                </c:pt>
                <c:pt idx="2683">
                  <c:v>42638.493854166663</c:v>
                </c:pt>
                <c:pt idx="2684">
                  <c:v>42638.493900462963</c:v>
                </c:pt>
                <c:pt idx="2685">
                  <c:v>42638.493946759256</c:v>
                </c:pt>
                <c:pt idx="2686">
                  <c:v>42638.493993055556</c:v>
                </c:pt>
                <c:pt idx="2687">
                  <c:v>42638.494039351855</c:v>
                </c:pt>
                <c:pt idx="2688">
                  <c:v>42638.494085648148</c:v>
                </c:pt>
                <c:pt idx="2689">
                  <c:v>42638.494131944448</c:v>
                </c:pt>
                <c:pt idx="2690">
                  <c:v>42638.49417824074</c:v>
                </c:pt>
                <c:pt idx="2691">
                  <c:v>42638.49422453704</c:v>
                </c:pt>
                <c:pt idx="2692">
                  <c:v>42638.494270833333</c:v>
                </c:pt>
                <c:pt idx="2693">
                  <c:v>42638.494317129633</c:v>
                </c:pt>
                <c:pt idx="2694">
                  <c:v>42638.494363425925</c:v>
                </c:pt>
                <c:pt idx="2695">
                  <c:v>42638.494409722225</c:v>
                </c:pt>
                <c:pt idx="2696">
                  <c:v>42638.494456018518</c:v>
                </c:pt>
                <c:pt idx="2697">
                  <c:v>42638.494502314818</c:v>
                </c:pt>
                <c:pt idx="2698">
                  <c:v>42638.49454861111</c:v>
                </c:pt>
                <c:pt idx="2699">
                  <c:v>42638.49459490741</c:v>
                </c:pt>
                <c:pt idx="2700">
                  <c:v>42638.494641203702</c:v>
                </c:pt>
                <c:pt idx="2701">
                  <c:v>42638.494687500002</c:v>
                </c:pt>
                <c:pt idx="2702">
                  <c:v>42638.494733796295</c:v>
                </c:pt>
                <c:pt idx="2703">
                  <c:v>42638.494780092595</c:v>
                </c:pt>
                <c:pt idx="2704">
                  <c:v>42638.494826388887</c:v>
                </c:pt>
                <c:pt idx="2705">
                  <c:v>42638.494872685187</c:v>
                </c:pt>
                <c:pt idx="2706">
                  <c:v>42638.49491898148</c:v>
                </c:pt>
                <c:pt idx="2707">
                  <c:v>42638.494976851849</c:v>
                </c:pt>
                <c:pt idx="2708">
                  <c:v>42638.495023148149</c:v>
                </c:pt>
                <c:pt idx="2709">
                  <c:v>42638.495069444441</c:v>
                </c:pt>
                <c:pt idx="2710">
                  <c:v>42638.495115740741</c:v>
                </c:pt>
                <c:pt idx="2711">
                  <c:v>42638.495162037034</c:v>
                </c:pt>
                <c:pt idx="2712">
                  <c:v>42638.495208333334</c:v>
                </c:pt>
                <c:pt idx="2713">
                  <c:v>42638.495254629626</c:v>
                </c:pt>
                <c:pt idx="2714">
                  <c:v>42638.495300925926</c:v>
                </c:pt>
                <c:pt idx="2715">
                  <c:v>42638.495347222219</c:v>
                </c:pt>
                <c:pt idx="2716">
                  <c:v>42638.495393518519</c:v>
                </c:pt>
                <c:pt idx="2717">
                  <c:v>42638.495439814818</c:v>
                </c:pt>
                <c:pt idx="2718">
                  <c:v>42638.495486111111</c:v>
                </c:pt>
                <c:pt idx="2719">
                  <c:v>42638.495532407411</c:v>
                </c:pt>
                <c:pt idx="2720">
                  <c:v>42638.495578703703</c:v>
                </c:pt>
                <c:pt idx="2721">
                  <c:v>42638.495625000003</c:v>
                </c:pt>
                <c:pt idx="2722">
                  <c:v>42638.495671296296</c:v>
                </c:pt>
                <c:pt idx="2723">
                  <c:v>42638.495717592596</c:v>
                </c:pt>
                <c:pt idx="2724">
                  <c:v>42638.495763888888</c:v>
                </c:pt>
                <c:pt idx="2725">
                  <c:v>42638.495810185188</c:v>
                </c:pt>
                <c:pt idx="2726">
                  <c:v>42638.495856481481</c:v>
                </c:pt>
                <c:pt idx="2727">
                  <c:v>42638.49590277778</c:v>
                </c:pt>
                <c:pt idx="2728">
                  <c:v>42638.495949074073</c:v>
                </c:pt>
                <c:pt idx="2729">
                  <c:v>42638.495995370373</c:v>
                </c:pt>
                <c:pt idx="2730">
                  <c:v>42638.496041666665</c:v>
                </c:pt>
                <c:pt idx="2731">
                  <c:v>42638.496087962965</c:v>
                </c:pt>
                <c:pt idx="2732">
                  <c:v>42638.496134259258</c:v>
                </c:pt>
                <c:pt idx="2733">
                  <c:v>42638.496180555558</c:v>
                </c:pt>
                <c:pt idx="2734">
                  <c:v>42638.49622685185</c:v>
                </c:pt>
                <c:pt idx="2735">
                  <c:v>42638.49627314815</c:v>
                </c:pt>
                <c:pt idx="2736">
                  <c:v>42638.496319444443</c:v>
                </c:pt>
                <c:pt idx="2737">
                  <c:v>42638.496365740742</c:v>
                </c:pt>
                <c:pt idx="2738">
                  <c:v>42638.496412037035</c:v>
                </c:pt>
                <c:pt idx="2739">
                  <c:v>42638.496458333335</c:v>
                </c:pt>
                <c:pt idx="2740">
                  <c:v>42638.496504629627</c:v>
                </c:pt>
                <c:pt idx="2741">
                  <c:v>42638.496550925927</c:v>
                </c:pt>
                <c:pt idx="2742">
                  <c:v>42638.49659722222</c:v>
                </c:pt>
                <c:pt idx="2743">
                  <c:v>42638.49664351852</c:v>
                </c:pt>
                <c:pt idx="2744">
                  <c:v>42638.496689814812</c:v>
                </c:pt>
                <c:pt idx="2745">
                  <c:v>42638.496736111112</c:v>
                </c:pt>
                <c:pt idx="2746">
                  <c:v>42638.496782407405</c:v>
                </c:pt>
                <c:pt idx="2747">
                  <c:v>42638.496828703705</c:v>
                </c:pt>
                <c:pt idx="2748">
                  <c:v>42638.496874999997</c:v>
                </c:pt>
                <c:pt idx="2749">
                  <c:v>42638.496921296297</c:v>
                </c:pt>
                <c:pt idx="2750">
                  <c:v>42638.496967592589</c:v>
                </c:pt>
                <c:pt idx="2751">
                  <c:v>42638.497013888889</c:v>
                </c:pt>
                <c:pt idx="2752">
                  <c:v>42638.497060185182</c:v>
                </c:pt>
                <c:pt idx="2753">
                  <c:v>42638.497106481482</c:v>
                </c:pt>
                <c:pt idx="2754">
                  <c:v>42638.497152777774</c:v>
                </c:pt>
                <c:pt idx="2755">
                  <c:v>42638.497199074074</c:v>
                </c:pt>
                <c:pt idx="2756">
                  <c:v>42638.497245370374</c:v>
                </c:pt>
                <c:pt idx="2757">
                  <c:v>42638.497291666667</c:v>
                </c:pt>
                <c:pt idx="2758">
                  <c:v>42638.497349537036</c:v>
                </c:pt>
                <c:pt idx="2759">
                  <c:v>42638.497395833336</c:v>
                </c:pt>
                <c:pt idx="2760">
                  <c:v>42638.497442129628</c:v>
                </c:pt>
                <c:pt idx="2761">
                  <c:v>42638.497488425928</c:v>
                </c:pt>
                <c:pt idx="2762">
                  <c:v>42638.497534722221</c:v>
                </c:pt>
                <c:pt idx="2763">
                  <c:v>42638.497581018521</c:v>
                </c:pt>
                <c:pt idx="2764">
                  <c:v>42638.497627314813</c:v>
                </c:pt>
                <c:pt idx="2765">
                  <c:v>42638.497673611113</c:v>
                </c:pt>
                <c:pt idx="2766">
                  <c:v>42638.497719907406</c:v>
                </c:pt>
                <c:pt idx="2767">
                  <c:v>42638.497766203705</c:v>
                </c:pt>
                <c:pt idx="2768">
                  <c:v>42638.497812499998</c:v>
                </c:pt>
                <c:pt idx="2769">
                  <c:v>42638.497858796298</c:v>
                </c:pt>
                <c:pt idx="2770">
                  <c:v>42638.49790509259</c:v>
                </c:pt>
                <c:pt idx="2771">
                  <c:v>42638.49795138889</c:v>
                </c:pt>
                <c:pt idx="2772">
                  <c:v>42638.497997685183</c:v>
                </c:pt>
                <c:pt idx="2773">
                  <c:v>42638.498043981483</c:v>
                </c:pt>
                <c:pt idx="2774">
                  <c:v>42638.498090277775</c:v>
                </c:pt>
                <c:pt idx="2775">
                  <c:v>42638.498136574075</c:v>
                </c:pt>
                <c:pt idx="2776">
                  <c:v>42638.498182870368</c:v>
                </c:pt>
                <c:pt idx="2777">
                  <c:v>42638.498229166667</c:v>
                </c:pt>
                <c:pt idx="2778">
                  <c:v>42638.49827546296</c:v>
                </c:pt>
                <c:pt idx="2779">
                  <c:v>42638.49832175926</c:v>
                </c:pt>
                <c:pt idx="2780">
                  <c:v>42638.498368055552</c:v>
                </c:pt>
                <c:pt idx="2781">
                  <c:v>42638.498414351852</c:v>
                </c:pt>
                <c:pt idx="2782">
                  <c:v>42638.498460648145</c:v>
                </c:pt>
                <c:pt idx="2783">
                  <c:v>42638.498506944445</c:v>
                </c:pt>
                <c:pt idx="2784">
                  <c:v>42638.498553240737</c:v>
                </c:pt>
                <c:pt idx="2785">
                  <c:v>42638.498599537037</c:v>
                </c:pt>
                <c:pt idx="2786">
                  <c:v>42638.498645833337</c:v>
                </c:pt>
                <c:pt idx="2787">
                  <c:v>42638.498692129629</c:v>
                </c:pt>
                <c:pt idx="2788">
                  <c:v>42638.498738425929</c:v>
                </c:pt>
                <c:pt idx="2789">
                  <c:v>42638.498784722222</c:v>
                </c:pt>
                <c:pt idx="2790">
                  <c:v>42638.498831018522</c:v>
                </c:pt>
                <c:pt idx="2791">
                  <c:v>42638.498877314814</c:v>
                </c:pt>
                <c:pt idx="2792">
                  <c:v>42638.498935185184</c:v>
                </c:pt>
                <c:pt idx="2793">
                  <c:v>42638.498981481483</c:v>
                </c:pt>
                <c:pt idx="2794">
                  <c:v>42638.499027777776</c:v>
                </c:pt>
                <c:pt idx="2795">
                  <c:v>42638.499074074076</c:v>
                </c:pt>
                <c:pt idx="2796">
                  <c:v>42638.499120370368</c:v>
                </c:pt>
                <c:pt idx="2797">
                  <c:v>42638.499166666668</c:v>
                </c:pt>
                <c:pt idx="2798">
                  <c:v>42638.499212962961</c:v>
                </c:pt>
                <c:pt idx="2799">
                  <c:v>42638.499259259261</c:v>
                </c:pt>
                <c:pt idx="2800">
                  <c:v>42638.499305555553</c:v>
                </c:pt>
                <c:pt idx="2801">
                  <c:v>42638.499351851853</c:v>
                </c:pt>
                <c:pt idx="2802">
                  <c:v>42638.499398148146</c:v>
                </c:pt>
                <c:pt idx="2803">
                  <c:v>42638.499444444446</c:v>
                </c:pt>
                <c:pt idx="2804">
                  <c:v>42638.499490740738</c:v>
                </c:pt>
                <c:pt idx="2805">
                  <c:v>42638.499537037038</c:v>
                </c:pt>
                <c:pt idx="2806">
                  <c:v>42638.499583333331</c:v>
                </c:pt>
                <c:pt idx="2807">
                  <c:v>42638.49962962963</c:v>
                </c:pt>
                <c:pt idx="2808">
                  <c:v>42638.499675925923</c:v>
                </c:pt>
                <c:pt idx="2809">
                  <c:v>42638.499722222223</c:v>
                </c:pt>
                <c:pt idx="2810">
                  <c:v>42638.499768518515</c:v>
                </c:pt>
                <c:pt idx="2811">
                  <c:v>42638.499814814815</c:v>
                </c:pt>
                <c:pt idx="2812">
                  <c:v>42638.499861111108</c:v>
                </c:pt>
                <c:pt idx="2813">
                  <c:v>42638.499907407408</c:v>
                </c:pt>
                <c:pt idx="2814">
                  <c:v>42638.4999537037</c:v>
                </c:pt>
                <c:pt idx="2815">
                  <c:v>42638.5</c:v>
                </c:pt>
                <c:pt idx="2816">
                  <c:v>42638.5000462963</c:v>
                </c:pt>
                <c:pt idx="2817">
                  <c:v>42638.500092592592</c:v>
                </c:pt>
                <c:pt idx="2818">
                  <c:v>42638.500138888892</c:v>
                </c:pt>
                <c:pt idx="2819">
                  <c:v>42638.500185185185</c:v>
                </c:pt>
                <c:pt idx="2820">
                  <c:v>42638.500231481485</c:v>
                </c:pt>
                <c:pt idx="2821">
                  <c:v>42638.500277777777</c:v>
                </c:pt>
                <c:pt idx="2822">
                  <c:v>42638.500324074077</c:v>
                </c:pt>
                <c:pt idx="2823">
                  <c:v>42638.50037037037</c:v>
                </c:pt>
                <c:pt idx="2824">
                  <c:v>42638.500416666669</c:v>
                </c:pt>
                <c:pt idx="2825">
                  <c:v>42638.500462962962</c:v>
                </c:pt>
                <c:pt idx="2826">
                  <c:v>42638.500509259262</c:v>
                </c:pt>
                <c:pt idx="2827">
                  <c:v>42638.500555555554</c:v>
                </c:pt>
                <c:pt idx="2828">
                  <c:v>42638.500601851854</c:v>
                </c:pt>
                <c:pt idx="2829">
                  <c:v>42638.500659722224</c:v>
                </c:pt>
                <c:pt idx="2830">
                  <c:v>42638.500706018516</c:v>
                </c:pt>
                <c:pt idx="2831">
                  <c:v>42638.500752314816</c:v>
                </c:pt>
                <c:pt idx="2832">
                  <c:v>42638.500798611109</c:v>
                </c:pt>
                <c:pt idx="2833">
                  <c:v>42638.500844907408</c:v>
                </c:pt>
                <c:pt idx="2834">
                  <c:v>42638.500891203701</c:v>
                </c:pt>
                <c:pt idx="2835">
                  <c:v>42638.500937500001</c:v>
                </c:pt>
                <c:pt idx="2836">
                  <c:v>42638.500983796293</c:v>
                </c:pt>
                <c:pt idx="2837">
                  <c:v>42638.501030092593</c:v>
                </c:pt>
                <c:pt idx="2838">
                  <c:v>42638.501076388886</c:v>
                </c:pt>
                <c:pt idx="2839">
                  <c:v>42638.501122685186</c:v>
                </c:pt>
                <c:pt idx="2840">
                  <c:v>42638.501168981478</c:v>
                </c:pt>
                <c:pt idx="2841">
                  <c:v>42638.501215277778</c:v>
                </c:pt>
                <c:pt idx="2842">
                  <c:v>42638.501261574071</c:v>
                </c:pt>
                <c:pt idx="2843">
                  <c:v>42638.501307870371</c:v>
                </c:pt>
                <c:pt idx="2844">
                  <c:v>42638.501354166663</c:v>
                </c:pt>
                <c:pt idx="2845">
                  <c:v>42638.501400462963</c:v>
                </c:pt>
                <c:pt idx="2846">
                  <c:v>42638.501446759263</c:v>
                </c:pt>
                <c:pt idx="2847">
                  <c:v>42638.501493055555</c:v>
                </c:pt>
                <c:pt idx="2848">
                  <c:v>42638.501539351855</c:v>
                </c:pt>
                <c:pt idx="2849">
                  <c:v>42638.501585648148</c:v>
                </c:pt>
                <c:pt idx="2850">
                  <c:v>42638.501631944448</c:v>
                </c:pt>
                <c:pt idx="2851">
                  <c:v>42638.50167824074</c:v>
                </c:pt>
                <c:pt idx="2852">
                  <c:v>42638.50172453704</c:v>
                </c:pt>
                <c:pt idx="2853">
                  <c:v>42638.501770833333</c:v>
                </c:pt>
                <c:pt idx="2854">
                  <c:v>42638.501817129632</c:v>
                </c:pt>
                <c:pt idx="2855">
                  <c:v>42638.501863425925</c:v>
                </c:pt>
                <c:pt idx="2856">
                  <c:v>42638.501909722225</c:v>
                </c:pt>
                <c:pt idx="2857">
                  <c:v>42638.501956018517</c:v>
                </c:pt>
                <c:pt idx="2858">
                  <c:v>42638.502002314817</c:v>
                </c:pt>
                <c:pt idx="2859">
                  <c:v>42638.50204861111</c:v>
                </c:pt>
                <c:pt idx="2860">
                  <c:v>42638.50209490741</c:v>
                </c:pt>
                <c:pt idx="2861">
                  <c:v>42638.502141203702</c:v>
                </c:pt>
                <c:pt idx="2862">
                  <c:v>42638.502187500002</c:v>
                </c:pt>
                <c:pt idx="2863">
                  <c:v>42638.502233796295</c:v>
                </c:pt>
                <c:pt idx="2864">
                  <c:v>42638.502280092594</c:v>
                </c:pt>
                <c:pt idx="2865">
                  <c:v>42638.502326388887</c:v>
                </c:pt>
                <c:pt idx="2866">
                  <c:v>42638.502372685187</c:v>
                </c:pt>
                <c:pt idx="2867">
                  <c:v>42638.502418981479</c:v>
                </c:pt>
                <c:pt idx="2868">
                  <c:v>42638.502465277779</c:v>
                </c:pt>
                <c:pt idx="2869">
                  <c:v>42638.502511574072</c:v>
                </c:pt>
                <c:pt idx="2870">
                  <c:v>42638.502557870372</c:v>
                </c:pt>
                <c:pt idx="2871">
                  <c:v>42638.502615740741</c:v>
                </c:pt>
                <c:pt idx="2872">
                  <c:v>42638.502662037034</c:v>
                </c:pt>
                <c:pt idx="2873">
                  <c:v>42638.502708333333</c:v>
                </c:pt>
                <c:pt idx="2874">
                  <c:v>42638.502754629626</c:v>
                </c:pt>
                <c:pt idx="2875">
                  <c:v>42638.502800925926</c:v>
                </c:pt>
                <c:pt idx="2876">
                  <c:v>42638.502847222226</c:v>
                </c:pt>
                <c:pt idx="2877">
                  <c:v>42638.502893518518</c:v>
                </c:pt>
                <c:pt idx="2878">
                  <c:v>42638.502939814818</c:v>
                </c:pt>
                <c:pt idx="2879">
                  <c:v>42638.502986111111</c:v>
                </c:pt>
                <c:pt idx="2880">
                  <c:v>42638.503032407411</c:v>
                </c:pt>
                <c:pt idx="2881">
                  <c:v>42638.503078703703</c:v>
                </c:pt>
                <c:pt idx="2882">
                  <c:v>42638.503125000003</c:v>
                </c:pt>
                <c:pt idx="2883">
                  <c:v>42638.503171296295</c:v>
                </c:pt>
                <c:pt idx="2884">
                  <c:v>42638.503217592595</c:v>
                </c:pt>
                <c:pt idx="2885">
                  <c:v>42638.503263888888</c:v>
                </c:pt>
                <c:pt idx="2886">
                  <c:v>42638.503310185188</c:v>
                </c:pt>
                <c:pt idx="2887">
                  <c:v>42638.50335648148</c:v>
                </c:pt>
                <c:pt idx="2888">
                  <c:v>42638.50340277778</c:v>
                </c:pt>
                <c:pt idx="2889">
                  <c:v>42638.503449074073</c:v>
                </c:pt>
                <c:pt idx="2890">
                  <c:v>42638.503495370373</c:v>
                </c:pt>
                <c:pt idx="2891">
                  <c:v>42638.503541666665</c:v>
                </c:pt>
                <c:pt idx="2892">
                  <c:v>42638.503587962965</c:v>
                </c:pt>
                <c:pt idx="2893">
                  <c:v>42638.503634259258</c:v>
                </c:pt>
                <c:pt idx="2894">
                  <c:v>42638.503680555557</c:v>
                </c:pt>
                <c:pt idx="2895">
                  <c:v>42638.50372685185</c:v>
                </c:pt>
                <c:pt idx="2896">
                  <c:v>42638.50377314815</c:v>
                </c:pt>
                <c:pt idx="2897">
                  <c:v>42638.503831018519</c:v>
                </c:pt>
                <c:pt idx="2898">
                  <c:v>42638.503877314812</c:v>
                </c:pt>
                <c:pt idx="2899">
                  <c:v>42638.503923611112</c:v>
                </c:pt>
                <c:pt idx="2900">
                  <c:v>42638.503969907404</c:v>
                </c:pt>
                <c:pt idx="2901">
                  <c:v>42638.504016203704</c:v>
                </c:pt>
                <c:pt idx="2902">
                  <c:v>42638.504062499997</c:v>
                </c:pt>
                <c:pt idx="2903">
                  <c:v>42638.504108796296</c:v>
                </c:pt>
                <c:pt idx="2904">
                  <c:v>42638.504155092596</c:v>
                </c:pt>
                <c:pt idx="2905">
                  <c:v>42638.504201388889</c:v>
                </c:pt>
                <c:pt idx="2906">
                  <c:v>42638.504247685189</c:v>
                </c:pt>
                <c:pt idx="2907">
                  <c:v>42638.504293981481</c:v>
                </c:pt>
                <c:pt idx="2908">
                  <c:v>42638.504340277781</c:v>
                </c:pt>
                <c:pt idx="2909">
                  <c:v>42638.504386574074</c:v>
                </c:pt>
                <c:pt idx="2910">
                  <c:v>42638.504432870373</c:v>
                </c:pt>
                <c:pt idx="2911">
                  <c:v>42638.504479166666</c:v>
                </c:pt>
                <c:pt idx="2912">
                  <c:v>42638.504525462966</c:v>
                </c:pt>
                <c:pt idx="2913">
                  <c:v>42638.504571759258</c:v>
                </c:pt>
                <c:pt idx="2914">
                  <c:v>42638.504618055558</c:v>
                </c:pt>
                <c:pt idx="2915">
                  <c:v>42638.504664351851</c:v>
                </c:pt>
                <c:pt idx="2916">
                  <c:v>42638.504710648151</c:v>
                </c:pt>
                <c:pt idx="2917">
                  <c:v>42638.504756944443</c:v>
                </c:pt>
                <c:pt idx="2918">
                  <c:v>42638.504803240743</c:v>
                </c:pt>
                <c:pt idx="2919">
                  <c:v>42638.504849537036</c:v>
                </c:pt>
                <c:pt idx="2920">
                  <c:v>42638.504895833335</c:v>
                </c:pt>
                <c:pt idx="2921">
                  <c:v>42638.504942129628</c:v>
                </c:pt>
                <c:pt idx="2922">
                  <c:v>42638.504988425928</c:v>
                </c:pt>
                <c:pt idx="2923">
                  <c:v>42638.50503472222</c:v>
                </c:pt>
                <c:pt idx="2924">
                  <c:v>42638.50508101852</c:v>
                </c:pt>
                <c:pt idx="2925">
                  <c:v>42638.505127314813</c:v>
                </c:pt>
                <c:pt idx="2926">
                  <c:v>42638.505173611113</c:v>
                </c:pt>
                <c:pt idx="2927">
                  <c:v>42638.505219907405</c:v>
                </c:pt>
                <c:pt idx="2928">
                  <c:v>42638.505266203705</c:v>
                </c:pt>
                <c:pt idx="2929">
                  <c:v>42638.505312499998</c:v>
                </c:pt>
                <c:pt idx="2930">
                  <c:v>42638.505358796298</c:v>
                </c:pt>
                <c:pt idx="2931">
                  <c:v>42638.50540509259</c:v>
                </c:pt>
                <c:pt idx="2932">
                  <c:v>42638.50545138889</c:v>
                </c:pt>
                <c:pt idx="2933">
                  <c:v>42638.505509259259</c:v>
                </c:pt>
                <c:pt idx="2934">
                  <c:v>42638.505555555559</c:v>
                </c:pt>
                <c:pt idx="2935">
                  <c:v>42638.505601851852</c:v>
                </c:pt>
                <c:pt idx="2936">
                  <c:v>42638.505648148152</c:v>
                </c:pt>
                <c:pt idx="2937">
                  <c:v>42638.505694444444</c:v>
                </c:pt>
                <c:pt idx="2938">
                  <c:v>42638.505740740744</c:v>
                </c:pt>
                <c:pt idx="2939">
                  <c:v>42638.505787037036</c:v>
                </c:pt>
                <c:pt idx="2940">
                  <c:v>42638.505833333336</c:v>
                </c:pt>
                <c:pt idx="2941">
                  <c:v>42638.505879629629</c:v>
                </c:pt>
                <c:pt idx="2942">
                  <c:v>42638.505925925929</c:v>
                </c:pt>
                <c:pt idx="2943">
                  <c:v>42638.505972222221</c:v>
                </c:pt>
                <c:pt idx="2944">
                  <c:v>42638.506018518521</c:v>
                </c:pt>
                <c:pt idx="2945">
                  <c:v>42638.506064814814</c:v>
                </c:pt>
                <c:pt idx="2946">
                  <c:v>42638.506111111114</c:v>
                </c:pt>
                <c:pt idx="2947">
                  <c:v>42638.506157407406</c:v>
                </c:pt>
                <c:pt idx="2948">
                  <c:v>42638.506203703706</c:v>
                </c:pt>
                <c:pt idx="2949">
                  <c:v>42638.506249999999</c:v>
                </c:pt>
                <c:pt idx="2950">
                  <c:v>42638.506296296298</c:v>
                </c:pt>
                <c:pt idx="2951">
                  <c:v>42638.506342592591</c:v>
                </c:pt>
                <c:pt idx="2952">
                  <c:v>42638.506388888891</c:v>
                </c:pt>
                <c:pt idx="2953">
                  <c:v>42638.506435185183</c:v>
                </c:pt>
                <c:pt idx="2954">
                  <c:v>42638.506481481483</c:v>
                </c:pt>
                <c:pt idx="2955">
                  <c:v>42638.506527777776</c:v>
                </c:pt>
                <c:pt idx="2956">
                  <c:v>42638.506574074076</c:v>
                </c:pt>
                <c:pt idx="2957">
                  <c:v>42638.506620370368</c:v>
                </c:pt>
                <c:pt idx="2958">
                  <c:v>42638.506666666668</c:v>
                </c:pt>
                <c:pt idx="2959">
                  <c:v>42638.506712962961</c:v>
                </c:pt>
                <c:pt idx="2960">
                  <c:v>42638.50675925926</c:v>
                </c:pt>
                <c:pt idx="2961">
                  <c:v>42638.506805555553</c:v>
                </c:pt>
                <c:pt idx="2962">
                  <c:v>42638.506851851853</c:v>
                </c:pt>
                <c:pt idx="2963">
                  <c:v>42638.506898148145</c:v>
                </c:pt>
                <c:pt idx="2964">
                  <c:v>42638.506944444445</c:v>
                </c:pt>
                <c:pt idx="2965">
                  <c:v>42638.506990740738</c:v>
                </c:pt>
                <c:pt idx="2966">
                  <c:v>42638.507037037038</c:v>
                </c:pt>
                <c:pt idx="2967">
                  <c:v>42638.50708333333</c:v>
                </c:pt>
                <c:pt idx="2968">
                  <c:v>42638.50712962963</c:v>
                </c:pt>
                <c:pt idx="2969">
                  <c:v>42638.507187499999</c:v>
                </c:pt>
                <c:pt idx="2970">
                  <c:v>42638.507233796299</c:v>
                </c:pt>
                <c:pt idx="2971">
                  <c:v>42638.507280092592</c:v>
                </c:pt>
                <c:pt idx="2972">
                  <c:v>42638.507326388892</c:v>
                </c:pt>
                <c:pt idx="2973">
                  <c:v>42638.507372685184</c:v>
                </c:pt>
                <c:pt idx="2974">
                  <c:v>42638.507418981484</c:v>
                </c:pt>
                <c:pt idx="2975">
                  <c:v>42638.507465277777</c:v>
                </c:pt>
                <c:pt idx="2976">
                  <c:v>42638.507511574076</c:v>
                </c:pt>
                <c:pt idx="2977">
                  <c:v>42638.507557870369</c:v>
                </c:pt>
                <c:pt idx="2978">
                  <c:v>42638.507604166669</c:v>
                </c:pt>
                <c:pt idx="2979">
                  <c:v>42638.507650462961</c:v>
                </c:pt>
                <c:pt idx="2980">
                  <c:v>42638.507696759261</c:v>
                </c:pt>
                <c:pt idx="2981">
                  <c:v>42638.507743055554</c:v>
                </c:pt>
                <c:pt idx="2982">
                  <c:v>42638.507789351854</c:v>
                </c:pt>
                <c:pt idx="2983">
                  <c:v>42638.507835648146</c:v>
                </c:pt>
                <c:pt idx="2984">
                  <c:v>42638.507881944446</c:v>
                </c:pt>
                <c:pt idx="2985">
                  <c:v>42638.507928240739</c:v>
                </c:pt>
                <c:pt idx="2986">
                  <c:v>42638.507974537039</c:v>
                </c:pt>
                <c:pt idx="2987">
                  <c:v>42638.508020833331</c:v>
                </c:pt>
                <c:pt idx="2988">
                  <c:v>42638.508067129631</c:v>
                </c:pt>
                <c:pt idx="2989">
                  <c:v>42638.508113425924</c:v>
                </c:pt>
                <c:pt idx="2990">
                  <c:v>42638.508159722223</c:v>
                </c:pt>
                <c:pt idx="2991">
                  <c:v>42638.508206018516</c:v>
                </c:pt>
                <c:pt idx="2992">
                  <c:v>42638.508252314816</c:v>
                </c:pt>
                <c:pt idx="2993">
                  <c:v>42638.508298611108</c:v>
                </c:pt>
                <c:pt idx="2994">
                  <c:v>42638.508344907408</c:v>
                </c:pt>
                <c:pt idx="2995">
                  <c:v>42638.508391203701</c:v>
                </c:pt>
                <c:pt idx="2996">
                  <c:v>42638.508437500001</c:v>
                </c:pt>
                <c:pt idx="2997">
                  <c:v>42638.508483796293</c:v>
                </c:pt>
                <c:pt idx="2998">
                  <c:v>42638.508530092593</c:v>
                </c:pt>
                <c:pt idx="2999">
                  <c:v>42638.508576388886</c:v>
                </c:pt>
                <c:pt idx="3000">
                  <c:v>42638.508622685185</c:v>
                </c:pt>
                <c:pt idx="3001">
                  <c:v>42638.508668981478</c:v>
                </c:pt>
                <c:pt idx="3002">
                  <c:v>42638.508715277778</c:v>
                </c:pt>
                <c:pt idx="3003">
                  <c:v>42638.508761574078</c:v>
                </c:pt>
                <c:pt idx="3004">
                  <c:v>42638.50880787037</c:v>
                </c:pt>
                <c:pt idx="3005">
                  <c:v>42638.50885416667</c:v>
                </c:pt>
                <c:pt idx="3006">
                  <c:v>42638.508900462963</c:v>
                </c:pt>
                <c:pt idx="3007">
                  <c:v>42638.508958333332</c:v>
                </c:pt>
                <c:pt idx="3008">
                  <c:v>42638.509004629632</c:v>
                </c:pt>
                <c:pt idx="3009">
                  <c:v>42638.509050925924</c:v>
                </c:pt>
                <c:pt idx="3010">
                  <c:v>42638.509097222224</c:v>
                </c:pt>
                <c:pt idx="3011">
                  <c:v>42638.509143518517</c:v>
                </c:pt>
                <c:pt idx="3012">
                  <c:v>42638.509189814817</c:v>
                </c:pt>
                <c:pt idx="3013">
                  <c:v>42638.509236111109</c:v>
                </c:pt>
                <c:pt idx="3014">
                  <c:v>42638.509282407409</c:v>
                </c:pt>
                <c:pt idx="3015">
                  <c:v>42638.509328703702</c:v>
                </c:pt>
                <c:pt idx="3016">
                  <c:v>42638.509375000001</c:v>
                </c:pt>
                <c:pt idx="3017">
                  <c:v>42638.509421296294</c:v>
                </c:pt>
                <c:pt idx="3018">
                  <c:v>42638.509467592594</c:v>
                </c:pt>
                <c:pt idx="3019">
                  <c:v>42638.509513888886</c:v>
                </c:pt>
                <c:pt idx="3020">
                  <c:v>42638.509560185186</c:v>
                </c:pt>
                <c:pt idx="3021">
                  <c:v>42638.509606481479</c:v>
                </c:pt>
                <c:pt idx="3022">
                  <c:v>42638.509652777779</c:v>
                </c:pt>
                <c:pt idx="3023">
                  <c:v>42638.509699074071</c:v>
                </c:pt>
                <c:pt idx="3024">
                  <c:v>42638.509745370371</c:v>
                </c:pt>
                <c:pt idx="3025">
                  <c:v>42638.509791666664</c:v>
                </c:pt>
                <c:pt idx="3026">
                  <c:v>42638.509837962964</c:v>
                </c:pt>
                <c:pt idx="3027">
                  <c:v>42638.509884259256</c:v>
                </c:pt>
                <c:pt idx="3028">
                  <c:v>42638.509930555556</c:v>
                </c:pt>
                <c:pt idx="3029">
                  <c:v>42638.509976851848</c:v>
                </c:pt>
                <c:pt idx="3030">
                  <c:v>42638.510023148148</c:v>
                </c:pt>
                <c:pt idx="3031">
                  <c:v>42638.510069444441</c:v>
                </c:pt>
                <c:pt idx="3032">
                  <c:v>42638.510115740741</c:v>
                </c:pt>
                <c:pt idx="3033">
                  <c:v>42638.510162037041</c:v>
                </c:pt>
                <c:pt idx="3034">
                  <c:v>42638.510208333333</c:v>
                </c:pt>
                <c:pt idx="3035">
                  <c:v>42638.510254629633</c:v>
                </c:pt>
                <c:pt idx="3036">
                  <c:v>42638.510300925926</c:v>
                </c:pt>
                <c:pt idx="3037">
                  <c:v>42638.510347222225</c:v>
                </c:pt>
                <c:pt idx="3038">
                  <c:v>42638.510393518518</c:v>
                </c:pt>
                <c:pt idx="3039">
                  <c:v>42638.510439814818</c:v>
                </c:pt>
                <c:pt idx="3040">
                  <c:v>42638.51048611111</c:v>
                </c:pt>
                <c:pt idx="3041">
                  <c:v>42638.51054398148</c:v>
                </c:pt>
                <c:pt idx="3042">
                  <c:v>42638.51059027778</c:v>
                </c:pt>
                <c:pt idx="3043">
                  <c:v>42638.510636574072</c:v>
                </c:pt>
                <c:pt idx="3044">
                  <c:v>42638.510682870372</c:v>
                </c:pt>
                <c:pt idx="3045">
                  <c:v>42638.510729166665</c:v>
                </c:pt>
                <c:pt idx="3046">
                  <c:v>42638.510775462964</c:v>
                </c:pt>
                <c:pt idx="3047">
                  <c:v>42638.510821759257</c:v>
                </c:pt>
                <c:pt idx="3048">
                  <c:v>42638.510868055557</c:v>
                </c:pt>
                <c:pt idx="3049">
                  <c:v>42638.510914351849</c:v>
                </c:pt>
                <c:pt idx="3050">
                  <c:v>42638.510960648149</c:v>
                </c:pt>
                <c:pt idx="3051">
                  <c:v>42638.511006944442</c:v>
                </c:pt>
                <c:pt idx="3052">
                  <c:v>42638.511053240742</c:v>
                </c:pt>
                <c:pt idx="3053">
                  <c:v>42638.511099537034</c:v>
                </c:pt>
                <c:pt idx="3054">
                  <c:v>42638.511145833334</c:v>
                </c:pt>
                <c:pt idx="3055">
                  <c:v>42638.511192129627</c:v>
                </c:pt>
                <c:pt idx="3056">
                  <c:v>42638.511238425926</c:v>
                </c:pt>
                <c:pt idx="3057">
                  <c:v>42638.511296296296</c:v>
                </c:pt>
                <c:pt idx="3058">
                  <c:v>42638.511342592596</c:v>
                </c:pt>
                <c:pt idx="3059">
                  <c:v>42638.511388888888</c:v>
                </c:pt>
                <c:pt idx="3060">
                  <c:v>42638.511435185188</c:v>
                </c:pt>
                <c:pt idx="3061">
                  <c:v>42638.511481481481</c:v>
                </c:pt>
                <c:pt idx="3062">
                  <c:v>42638.51152777778</c:v>
                </c:pt>
                <c:pt idx="3063">
                  <c:v>42638.511574074073</c:v>
                </c:pt>
                <c:pt idx="3064">
                  <c:v>42638.511620370373</c:v>
                </c:pt>
                <c:pt idx="3065">
                  <c:v>42638.511666666665</c:v>
                </c:pt>
                <c:pt idx="3066">
                  <c:v>42638.511712962965</c:v>
                </c:pt>
                <c:pt idx="3067">
                  <c:v>42638.511759259258</c:v>
                </c:pt>
                <c:pt idx="3068">
                  <c:v>42638.511805555558</c:v>
                </c:pt>
                <c:pt idx="3069">
                  <c:v>42638.51185185185</c:v>
                </c:pt>
                <c:pt idx="3070">
                  <c:v>42638.51189814815</c:v>
                </c:pt>
                <c:pt idx="3071">
                  <c:v>42638.511944444443</c:v>
                </c:pt>
                <c:pt idx="3072">
                  <c:v>42638.511990740742</c:v>
                </c:pt>
                <c:pt idx="3073">
                  <c:v>42638.512037037035</c:v>
                </c:pt>
                <c:pt idx="3074">
                  <c:v>42638.512083333335</c:v>
                </c:pt>
                <c:pt idx="3075">
                  <c:v>42638.512129629627</c:v>
                </c:pt>
                <c:pt idx="3076">
                  <c:v>42638.512175925927</c:v>
                </c:pt>
                <c:pt idx="3077">
                  <c:v>42638.51222222222</c:v>
                </c:pt>
                <c:pt idx="3078">
                  <c:v>42638.51226851852</c:v>
                </c:pt>
                <c:pt idx="3079">
                  <c:v>42638.512314814812</c:v>
                </c:pt>
                <c:pt idx="3080">
                  <c:v>42638.512361111112</c:v>
                </c:pt>
                <c:pt idx="3081">
                  <c:v>42638.512407407405</c:v>
                </c:pt>
                <c:pt idx="3082">
                  <c:v>42638.512453703705</c:v>
                </c:pt>
                <c:pt idx="3083">
                  <c:v>42638.512499999997</c:v>
                </c:pt>
                <c:pt idx="3084">
                  <c:v>42638.512546296297</c:v>
                </c:pt>
                <c:pt idx="3085">
                  <c:v>42638.512592592589</c:v>
                </c:pt>
                <c:pt idx="3086">
                  <c:v>42638.512638888889</c:v>
                </c:pt>
                <c:pt idx="3087">
                  <c:v>42638.512685185182</c:v>
                </c:pt>
                <c:pt idx="3088">
                  <c:v>42638.512731481482</c:v>
                </c:pt>
                <c:pt idx="3089">
                  <c:v>42638.512777777774</c:v>
                </c:pt>
                <c:pt idx="3090">
                  <c:v>42638.512824074074</c:v>
                </c:pt>
                <c:pt idx="3091">
                  <c:v>42638.512870370374</c:v>
                </c:pt>
                <c:pt idx="3092">
                  <c:v>42638.512916666667</c:v>
                </c:pt>
                <c:pt idx="3093">
                  <c:v>42638.512962962966</c:v>
                </c:pt>
                <c:pt idx="3094">
                  <c:v>42638.513009259259</c:v>
                </c:pt>
                <c:pt idx="3095">
                  <c:v>42638.513055555559</c:v>
                </c:pt>
                <c:pt idx="3096">
                  <c:v>42638.513101851851</c:v>
                </c:pt>
                <c:pt idx="3097">
                  <c:v>42638.513159722221</c:v>
                </c:pt>
                <c:pt idx="3098">
                  <c:v>42638.513206018521</c:v>
                </c:pt>
                <c:pt idx="3099">
                  <c:v>42638.513252314813</c:v>
                </c:pt>
                <c:pt idx="3100">
                  <c:v>42638.513298611113</c:v>
                </c:pt>
                <c:pt idx="3101">
                  <c:v>42638.513344907406</c:v>
                </c:pt>
                <c:pt idx="3102">
                  <c:v>42638.513391203705</c:v>
                </c:pt>
                <c:pt idx="3103">
                  <c:v>42638.513437499998</c:v>
                </c:pt>
                <c:pt idx="3104">
                  <c:v>42638.513483796298</c:v>
                </c:pt>
                <c:pt idx="3105">
                  <c:v>42638.51353009259</c:v>
                </c:pt>
                <c:pt idx="3106">
                  <c:v>42638.51357638889</c:v>
                </c:pt>
                <c:pt idx="3107">
                  <c:v>42638.513622685183</c:v>
                </c:pt>
                <c:pt idx="3108">
                  <c:v>42638.513668981483</c:v>
                </c:pt>
                <c:pt idx="3109">
                  <c:v>42638.513715277775</c:v>
                </c:pt>
                <c:pt idx="3110">
                  <c:v>42638.513761574075</c:v>
                </c:pt>
                <c:pt idx="3111">
                  <c:v>42638.513807870368</c:v>
                </c:pt>
                <c:pt idx="3112">
                  <c:v>42638.513854166667</c:v>
                </c:pt>
                <c:pt idx="3113">
                  <c:v>42638.51390046296</c:v>
                </c:pt>
                <c:pt idx="3114">
                  <c:v>42638.51394675926</c:v>
                </c:pt>
                <c:pt idx="3115">
                  <c:v>42638.513993055552</c:v>
                </c:pt>
                <c:pt idx="3116">
                  <c:v>42638.514039351852</c:v>
                </c:pt>
                <c:pt idx="3117">
                  <c:v>42638.514085648145</c:v>
                </c:pt>
                <c:pt idx="3118">
                  <c:v>42638.514131944445</c:v>
                </c:pt>
                <c:pt idx="3119">
                  <c:v>42638.514178240737</c:v>
                </c:pt>
                <c:pt idx="3120">
                  <c:v>42638.514224537037</c:v>
                </c:pt>
                <c:pt idx="3121">
                  <c:v>42638.514270833337</c:v>
                </c:pt>
                <c:pt idx="3122">
                  <c:v>42638.514317129629</c:v>
                </c:pt>
                <c:pt idx="3123">
                  <c:v>42638.514363425929</c:v>
                </c:pt>
                <c:pt idx="3124">
                  <c:v>42638.514409722222</c:v>
                </c:pt>
                <c:pt idx="3125">
                  <c:v>42638.514456018522</c:v>
                </c:pt>
                <c:pt idx="3126">
                  <c:v>42638.514502314814</c:v>
                </c:pt>
                <c:pt idx="3127">
                  <c:v>42638.514548611114</c:v>
                </c:pt>
                <c:pt idx="3128">
                  <c:v>42638.514594907407</c:v>
                </c:pt>
                <c:pt idx="3129">
                  <c:v>42638.514641203707</c:v>
                </c:pt>
                <c:pt idx="3130">
                  <c:v>42638.514687499999</c:v>
                </c:pt>
                <c:pt idx="3131">
                  <c:v>42638.514733796299</c:v>
                </c:pt>
                <c:pt idx="3132">
                  <c:v>42638.514791666668</c:v>
                </c:pt>
                <c:pt idx="3133">
                  <c:v>42638.514837962961</c:v>
                </c:pt>
                <c:pt idx="3134">
                  <c:v>42638.514884259261</c:v>
                </c:pt>
                <c:pt idx="3135">
                  <c:v>42638.514930555553</c:v>
                </c:pt>
                <c:pt idx="3136">
                  <c:v>42638.514976851853</c:v>
                </c:pt>
                <c:pt idx="3137">
                  <c:v>42638.515023148146</c:v>
                </c:pt>
                <c:pt idx="3138">
                  <c:v>42638.515069444446</c:v>
                </c:pt>
                <c:pt idx="3139">
                  <c:v>42638.515115740738</c:v>
                </c:pt>
                <c:pt idx="3140">
                  <c:v>42638.515162037038</c:v>
                </c:pt>
                <c:pt idx="3141">
                  <c:v>42638.515208333331</c:v>
                </c:pt>
                <c:pt idx="3142">
                  <c:v>42638.51525462963</c:v>
                </c:pt>
                <c:pt idx="3143">
                  <c:v>42638.515300925923</c:v>
                </c:pt>
                <c:pt idx="3144">
                  <c:v>42638.515347222223</c:v>
                </c:pt>
                <c:pt idx="3145">
                  <c:v>42638.515393518515</c:v>
                </c:pt>
                <c:pt idx="3146">
                  <c:v>42638.515439814815</c:v>
                </c:pt>
                <c:pt idx="3147">
                  <c:v>42638.515486111108</c:v>
                </c:pt>
                <c:pt idx="3148">
                  <c:v>42638.515532407408</c:v>
                </c:pt>
                <c:pt idx="3149">
                  <c:v>42638.5155787037</c:v>
                </c:pt>
                <c:pt idx="3150">
                  <c:v>42638.515625</c:v>
                </c:pt>
                <c:pt idx="3151">
                  <c:v>42638.5156712963</c:v>
                </c:pt>
                <c:pt idx="3152">
                  <c:v>42638.515717592592</c:v>
                </c:pt>
                <c:pt idx="3153">
                  <c:v>42638.515763888892</c:v>
                </c:pt>
                <c:pt idx="3154">
                  <c:v>42638.515810185185</c:v>
                </c:pt>
                <c:pt idx="3155">
                  <c:v>42638.515856481485</c:v>
                </c:pt>
                <c:pt idx="3156">
                  <c:v>42638.515902777777</c:v>
                </c:pt>
                <c:pt idx="3157">
                  <c:v>42638.515949074077</c:v>
                </c:pt>
                <c:pt idx="3158">
                  <c:v>42638.51599537037</c:v>
                </c:pt>
                <c:pt idx="3159">
                  <c:v>42638.516041666669</c:v>
                </c:pt>
                <c:pt idx="3160">
                  <c:v>42638.516087962962</c:v>
                </c:pt>
                <c:pt idx="3161">
                  <c:v>42638.516134259262</c:v>
                </c:pt>
                <c:pt idx="3162">
                  <c:v>42638.516180555554</c:v>
                </c:pt>
                <c:pt idx="3163">
                  <c:v>42638.516226851854</c:v>
                </c:pt>
                <c:pt idx="3164">
                  <c:v>42638.516273148147</c:v>
                </c:pt>
                <c:pt idx="3165">
                  <c:v>42638.516319444447</c:v>
                </c:pt>
                <c:pt idx="3166">
                  <c:v>42638.516365740739</c:v>
                </c:pt>
                <c:pt idx="3167">
                  <c:v>42638.516412037039</c:v>
                </c:pt>
                <c:pt idx="3168">
                  <c:v>42638.516458333332</c:v>
                </c:pt>
                <c:pt idx="3169">
                  <c:v>42638.516504629632</c:v>
                </c:pt>
                <c:pt idx="3170">
                  <c:v>42638.516550925924</c:v>
                </c:pt>
                <c:pt idx="3171">
                  <c:v>42638.516608796293</c:v>
                </c:pt>
                <c:pt idx="3172">
                  <c:v>42638.516655092593</c:v>
                </c:pt>
                <c:pt idx="3173">
                  <c:v>42638.516701388886</c:v>
                </c:pt>
                <c:pt idx="3174">
                  <c:v>42638.516747685186</c:v>
                </c:pt>
                <c:pt idx="3175">
                  <c:v>42638.516793981478</c:v>
                </c:pt>
                <c:pt idx="3176">
                  <c:v>42638.516840277778</c:v>
                </c:pt>
                <c:pt idx="3177">
                  <c:v>42638.516886574071</c:v>
                </c:pt>
                <c:pt idx="3178">
                  <c:v>42638.516932870371</c:v>
                </c:pt>
                <c:pt idx="3179">
                  <c:v>42638.516979166663</c:v>
                </c:pt>
                <c:pt idx="3180">
                  <c:v>42638.517025462963</c:v>
                </c:pt>
                <c:pt idx="3181">
                  <c:v>42638.517071759263</c:v>
                </c:pt>
                <c:pt idx="3182">
                  <c:v>42638.517118055555</c:v>
                </c:pt>
                <c:pt idx="3183">
                  <c:v>42638.517164351855</c:v>
                </c:pt>
                <c:pt idx="3184">
                  <c:v>42638.517210648148</c:v>
                </c:pt>
                <c:pt idx="3185">
                  <c:v>42638.517256944448</c:v>
                </c:pt>
                <c:pt idx="3186">
                  <c:v>42638.51730324074</c:v>
                </c:pt>
                <c:pt idx="3187">
                  <c:v>42638.51734953704</c:v>
                </c:pt>
                <c:pt idx="3188">
                  <c:v>42638.517395833333</c:v>
                </c:pt>
                <c:pt idx="3189">
                  <c:v>42638.517442129632</c:v>
                </c:pt>
                <c:pt idx="3190">
                  <c:v>42638.517488425925</c:v>
                </c:pt>
                <c:pt idx="3191">
                  <c:v>42638.517534722225</c:v>
                </c:pt>
                <c:pt idx="3192">
                  <c:v>42638.517581018517</c:v>
                </c:pt>
                <c:pt idx="3193">
                  <c:v>42638.517627314817</c:v>
                </c:pt>
                <c:pt idx="3194">
                  <c:v>42638.51767361111</c:v>
                </c:pt>
                <c:pt idx="3195">
                  <c:v>42638.51771990741</c:v>
                </c:pt>
                <c:pt idx="3196">
                  <c:v>42638.517766203702</c:v>
                </c:pt>
                <c:pt idx="3197">
                  <c:v>42638.517812500002</c:v>
                </c:pt>
                <c:pt idx="3198">
                  <c:v>42638.517858796295</c:v>
                </c:pt>
                <c:pt idx="3199">
                  <c:v>42638.517905092594</c:v>
                </c:pt>
                <c:pt idx="3200">
                  <c:v>42638.517951388887</c:v>
                </c:pt>
                <c:pt idx="3201">
                  <c:v>42638.517997685187</c:v>
                </c:pt>
                <c:pt idx="3202">
                  <c:v>42638.518043981479</c:v>
                </c:pt>
                <c:pt idx="3203">
                  <c:v>42638.518101851849</c:v>
                </c:pt>
                <c:pt idx="3204">
                  <c:v>42638.518148148149</c:v>
                </c:pt>
                <c:pt idx="3205">
                  <c:v>42638.518194444441</c:v>
                </c:pt>
                <c:pt idx="3206">
                  <c:v>42638.518240740741</c:v>
                </c:pt>
                <c:pt idx="3207">
                  <c:v>42638.518287037034</c:v>
                </c:pt>
                <c:pt idx="3208">
                  <c:v>42638.518333333333</c:v>
                </c:pt>
                <c:pt idx="3209">
                  <c:v>42638.518379629626</c:v>
                </c:pt>
                <c:pt idx="3210">
                  <c:v>42638.518425925926</c:v>
                </c:pt>
                <c:pt idx="3211">
                  <c:v>42638.518472222226</c:v>
                </c:pt>
                <c:pt idx="3212">
                  <c:v>42638.518518518518</c:v>
                </c:pt>
                <c:pt idx="3213">
                  <c:v>42638.518564814818</c:v>
                </c:pt>
                <c:pt idx="3214">
                  <c:v>42638.518611111111</c:v>
                </c:pt>
                <c:pt idx="3215">
                  <c:v>42638.518657407411</c:v>
                </c:pt>
                <c:pt idx="3216">
                  <c:v>42638.518703703703</c:v>
                </c:pt>
                <c:pt idx="3217">
                  <c:v>42638.518750000003</c:v>
                </c:pt>
                <c:pt idx="3218">
                  <c:v>42638.518796296295</c:v>
                </c:pt>
                <c:pt idx="3219">
                  <c:v>42638.518842592595</c:v>
                </c:pt>
                <c:pt idx="3220">
                  <c:v>42638.518888888888</c:v>
                </c:pt>
                <c:pt idx="3221">
                  <c:v>42638.518935185188</c:v>
                </c:pt>
                <c:pt idx="3222">
                  <c:v>42638.51898148148</c:v>
                </c:pt>
                <c:pt idx="3223">
                  <c:v>42638.51902777778</c:v>
                </c:pt>
                <c:pt idx="3224">
                  <c:v>42638.519074074073</c:v>
                </c:pt>
                <c:pt idx="3225">
                  <c:v>42638.519120370373</c:v>
                </c:pt>
                <c:pt idx="3226">
                  <c:v>42638.519166666665</c:v>
                </c:pt>
                <c:pt idx="3227">
                  <c:v>42638.519212962965</c:v>
                </c:pt>
                <c:pt idx="3228">
                  <c:v>42638.519259259258</c:v>
                </c:pt>
                <c:pt idx="3229">
                  <c:v>42638.519305555557</c:v>
                </c:pt>
                <c:pt idx="3230">
                  <c:v>42638.51935185185</c:v>
                </c:pt>
                <c:pt idx="3231">
                  <c:v>42638.51939814815</c:v>
                </c:pt>
                <c:pt idx="3232">
                  <c:v>42638.519444444442</c:v>
                </c:pt>
                <c:pt idx="3233">
                  <c:v>42638.519490740742</c:v>
                </c:pt>
                <c:pt idx="3234">
                  <c:v>42638.519537037035</c:v>
                </c:pt>
                <c:pt idx="3235">
                  <c:v>42638.519583333335</c:v>
                </c:pt>
                <c:pt idx="3236">
                  <c:v>42638.519629629627</c:v>
                </c:pt>
                <c:pt idx="3237">
                  <c:v>42638.519675925927</c:v>
                </c:pt>
                <c:pt idx="3238">
                  <c:v>42638.51972222222</c:v>
                </c:pt>
                <c:pt idx="3239">
                  <c:v>42638.519768518519</c:v>
                </c:pt>
                <c:pt idx="3240">
                  <c:v>42638.519814814812</c:v>
                </c:pt>
                <c:pt idx="3241">
                  <c:v>42638.519861111112</c:v>
                </c:pt>
                <c:pt idx="3242">
                  <c:v>42638.519918981481</c:v>
                </c:pt>
                <c:pt idx="3243">
                  <c:v>42638.519965277781</c:v>
                </c:pt>
                <c:pt idx="3244">
                  <c:v>42638.520011574074</c:v>
                </c:pt>
                <c:pt idx="3245">
                  <c:v>42638.520057870373</c:v>
                </c:pt>
                <c:pt idx="3246">
                  <c:v>42638.520104166666</c:v>
                </c:pt>
                <c:pt idx="3247">
                  <c:v>42638.520150462966</c:v>
                </c:pt>
                <c:pt idx="3248">
                  <c:v>42638.520196759258</c:v>
                </c:pt>
                <c:pt idx="3249">
                  <c:v>42638.520243055558</c:v>
                </c:pt>
                <c:pt idx="3250">
                  <c:v>42638.520289351851</c:v>
                </c:pt>
                <c:pt idx="3251">
                  <c:v>42638.520335648151</c:v>
                </c:pt>
                <c:pt idx="3252">
                  <c:v>42638.520381944443</c:v>
                </c:pt>
                <c:pt idx="3253">
                  <c:v>42638.520428240743</c:v>
                </c:pt>
                <c:pt idx="3254">
                  <c:v>42638.520474537036</c:v>
                </c:pt>
                <c:pt idx="3255">
                  <c:v>42638.520520833335</c:v>
                </c:pt>
                <c:pt idx="3256">
                  <c:v>42638.520567129628</c:v>
                </c:pt>
                <c:pt idx="3257">
                  <c:v>42638.520613425928</c:v>
                </c:pt>
                <c:pt idx="3258">
                  <c:v>42638.52065972222</c:v>
                </c:pt>
                <c:pt idx="3259">
                  <c:v>42638.52070601852</c:v>
                </c:pt>
                <c:pt idx="3260">
                  <c:v>42638.520752314813</c:v>
                </c:pt>
                <c:pt idx="3261">
                  <c:v>42638.520798611113</c:v>
                </c:pt>
                <c:pt idx="3262">
                  <c:v>42638.520844907405</c:v>
                </c:pt>
                <c:pt idx="3263">
                  <c:v>42638.520891203705</c:v>
                </c:pt>
                <c:pt idx="3264">
                  <c:v>42638.520937499998</c:v>
                </c:pt>
                <c:pt idx="3265">
                  <c:v>42638.520983796298</c:v>
                </c:pt>
                <c:pt idx="3266">
                  <c:v>42638.52103009259</c:v>
                </c:pt>
                <c:pt idx="3267">
                  <c:v>42638.52107638889</c:v>
                </c:pt>
                <c:pt idx="3268">
                  <c:v>42638.521122685182</c:v>
                </c:pt>
                <c:pt idx="3269">
                  <c:v>42638.521168981482</c:v>
                </c:pt>
                <c:pt idx="3270">
                  <c:v>42638.521215277775</c:v>
                </c:pt>
                <c:pt idx="3271">
                  <c:v>42638.521261574075</c:v>
                </c:pt>
                <c:pt idx="3272">
                  <c:v>42638.521307870367</c:v>
                </c:pt>
                <c:pt idx="3273">
                  <c:v>42638.521354166667</c:v>
                </c:pt>
                <c:pt idx="3274">
                  <c:v>42638.52140046296</c:v>
                </c:pt>
                <c:pt idx="3275">
                  <c:v>42638.521458333336</c:v>
                </c:pt>
                <c:pt idx="3276">
                  <c:v>42638.521504629629</c:v>
                </c:pt>
                <c:pt idx="3277">
                  <c:v>42638.521550925929</c:v>
                </c:pt>
                <c:pt idx="3278">
                  <c:v>42638.521597222221</c:v>
                </c:pt>
                <c:pt idx="3279">
                  <c:v>42638.521643518521</c:v>
                </c:pt>
                <c:pt idx="3280">
                  <c:v>42638.521689814814</c:v>
                </c:pt>
                <c:pt idx="3281">
                  <c:v>42638.521736111114</c:v>
                </c:pt>
                <c:pt idx="3282">
                  <c:v>42638.521782407406</c:v>
                </c:pt>
                <c:pt idx="3283">
                  <c:v>42638.521828703706</c:v>
                </c:pt>
                <c:pt idx="3284">
                  <c:v>42638.521874999999</c:v>
                </c:pt>
                <c:pt idx="3285">
                  <c:v>42638.521921296298</c:v>
                </c:pt>
                <c:pt idx="3286">
                  <c:v>42638.521967592591</c:v>
                </c:pt>
                <c:pt idx="3287">
                  <c:v>42638.522013888891</c:v>
                </c:pt>
                <c:pt idx="3288">
                  <c:v>42638.522060185183</c:v>
                </c:pt>
                <c:pt idx="3289">
                  <c:v>42638.522106481483</c:v>
                </c:pt>
                <c:pt idx="3290">
                  <c:v>42638.522152777776</c:v>
                </c:pt>
                <c:pt idx="3291">
                  <c:v>42638.522199074076</c:v>
                </c:pt>
                <c:pt idx="3292">
                  <c:v>42638.522245370368</c:v>
                </c:pt>
                <c:pt idx="3293">
                  <c:v>42638.522291666668</c:v>
                </c:pt>
                <c:pt idx="3294">
                  <c:v>42638.522337962961</c:v>
                </c:pt>
                <c:pt idx="3295">
                  <c:v>42638.52238425926</c:v>
                </c:pt>
                <c:pt idx="3296">
                  <c:v>42638.522430555553</c:v>
                </c:pt>
                <c:pt idx="3297">
                  <c:v>42638.522476851853</c:v>
                </c:pt>
                <c:pt idx="3298">
                  <c:v>42638.522523148145</c:v>
                </c:pt>
                <c:pt idx="3299">
                  <c:v>42638.522569444445</c:v>
                </c:pt>
                <c:pt idx="3300">
                  <c:v>42638.522615740738</c:v>
                </c:pt>
                <c:pt idx="3301">
                  <c:v>42638.522662037038</c:v>
                </c:pt>
                <c:pt idx="3302">
                  <c:v>42638.52270833333</c:v>
                </c:pt>
                <c:pt idx="3303">
                  <c:v>42638.52275462963</c:v>
                </c:pt>
                <c:pt idx="3304">
                  <c:v>42638.522800925923</c:v>
                </c:pt>
                <c:pt idx="3305">
                  <c:v>42638.522847222222</c:v>
                </c:pt>
                <c:pt idx="3306">
                  <c:v>42638.522893518515</c:v>
                </c:pt>
                <c:pt idx="3307">
                  <c:v>42638.522939814815</c:v>
                </c:pt>
                <c:pt idx="3308">
                  <c:v>42638.522986111115</c:v>
                </c:pt>
                <c:pt idx="3309">
                  <c:v>42638.523032407407</c:v>
                </c:pt>
                <c:pt idx="3310">
                  <c:v>42638.523078703707</c:v>
                </c:pt>
                <c:pt idx="3311">
                  <c:v>42638.523125</c:v>
                </c:pt>
                <c:pt idx="3312">
                  <c:v>42638.5231712963</c:v>
                </c:pt>
                <c:pt idx="3313">
                  <c:v>42638.523217592592</c:v>
                </c:pt>
                <c:pt idx="3314">
                  <c:v>42638.523263888892</c:v>
                </c:pt>
                <c:pt idx="3315">
                  <c:v>42638.523321759261</c:v>
                </c:pt>
                <c:pt idx="3316">
                  <c:v>42638.523368055554</c:v>
                </c:pt>
                <c:pt idx="3317">
                  <c:v>42638.523414351854</c:v>
                </c:pt>
                <c:pt idx="3318">
                  <c:v>42638.523460648146</c:v>
                </c:pt>
                <c:pt idx="3319">
                  <c:v>42638.523506944446</c:v>
                </c:pt>
                <c:pt idx="3320">
                  <c:v>42638.523553240739</c:v>
                </c:pt>
                <c:pt idx="3321">
                  <c:v>42638.523599537039</c:v>
                </c:pt>
                <c:pt idx="3322">
                  <c:v>42638.523645833331</c:v>
                </c:pt>
                <c:pt idx="3323">
                  <c:v>42638.523692129631</c:v>
                </c:pt>
                <c:pt idx="3324">
                  <c:v>42638.523738425924</c:v>
                </c:pt>
                <c:pt idx="3325">
                  <c:v>42638.523784722223</c:v>
                </c:pt>
                <c:pt idx="3326">
                  <c:v>42638.523831018516</c:v>
                </c:pt>
                <c:pt idx="3327">
                  <c:v>42638.523877314816</c:v>
                </c:pt>
                <c:pt idx="3328">
                  <c:v>42638.523923611108</c:v>
                </c:pt>
                <c:pt idx="3329">
                  <c:v>42638.523969907408</c:v>
                </c:pt>
                <c:pt idx="3330">
                  <c:v>42638.524016203701</c:v>
                </c:pt>
                <c:pt idx="3331">
                  <c:v>42638.524062500001</c:v>
                </c:pt>
                <c:pt idx="3332">
                  <c:v>42638.524108796293</c:v>
                </c:pt>
                <c:pt idx="3333">
                  <c:v>42638.524155092593</c:v>
                </c:pt>
                <c:pt idx="3334">
                  <c:v>42638.524201388886</c:v>
                </c:pt>
                <c:pt idx="3335">
                  <c:v>42638.524247685185</c:v>
                </c:pt>
                <c:pt idx="3336">
                  <c:v>42638.524293981478</c:v>
                </c:pt>
                <c:pt idx="3337">
                  <c:v>42638.524340277778</c:v>
                </c:pt>
                <c:pt idx="3338">
                  <c:v>42638.524386574078</c:v>
                </c:pt>
                <c:pt idx="3339">
                  <c:v>42638.52443287037</c:v>
                </c:pt>
                <c:pt idx="3340">
                  <c:v>42638.52447916667</c:v>
                </c:pt>
                <c:pt idx="3341">
                  <c:v>42638.524525462963</c:v>
                </c:pt>
                <c:pt idx="3342">
                  <c:v>42638.524571759262</c:v>
                </c:pt>
                <c:pt idx="3343">
                  <c:v>42638.524618055555</c:v>
                </c:pt>
                <c:pt idx="3344">
                  <c:v>42638.524664351855</c:v>
                </c:pt>
                <c:pt idx="3345">
                  <c:v>42638.524710648147</c:v>
                </c:pt>
                <c:pt idx="3346">
                  <c:v>42638.524756944447</c:v>
                </c:pt>
                <c:pt idx="3347">
                  <c:v>42638.52480324074</c:v>
                </c:pt>
                <c:pt idx="3348">
                  <c:v>42638.52484953704</c:v>
                </c:pt>
                <c:pt idx="3349">
                  <c:v>42638.524895833332</c:v>
                </c:pt>
                <c:pt idx="3350">
                  <c:v>42638.524942129632</c:v>
                </c:pt>
                <c:pt idx="3351">
                  <c:v>42638.524988425925</c:v>
                </c:pt>
                <c:pt idx="3352">
                  <c:v>42638.525046296294</c:v>
                </c:pt>
                <c:pt idx="3353">
                  <c:v>42638.525092592594</c:v>
                </c:pt>
                <c:pt idx="3354">
                  <c:v>42638.525138888886</c:v>
                </c:pt>
                <c:pt idx="3355">
                  <c:v>42638.525185185186</c:v>
                </c:pt>
                <c:pt idx="3356">
                  <c:v>42638.525231481479</c:v>
                </c:pt>
                <c:pt idx="3357">
                  <c:v>42638.525277777779</c:v>
                </c:pt>
                <c:pt idx="3358">
                  <c:v>42638.525324074071</c:v>
                </c:pt>
                <c:pt idx="3359">
                  <c:v>42638.525370370371</c:v>
                </c:pt>
                <c:pt idx="3360">
                  <c:v>42638.525416666664</c:v>
                </c:pt>
                <c:pt idx="3361">
                  <c:v>42638.525462962964</c:v>
                </c:pt>
                <c:pt idx="3362">
                  <c:v>42638.525509259256</c:v>
                </c:pt>
                <c:pt idx="3363">
                  <c:v>42638.525555555556</c:v>
                </c:pt>
                <c:pt idx="3364">
                  <c:v>42638.525601851848</c:v>
                </c:pt>
                <c:pt idx="3365">
                  <c:v>42638.525648148148</c:v>
                </c:pt>
                <c:pt idx="3366">
                  <c:v>42638.525694444441</c:v>
                </c:pt>
                <c:pt idx="3367">
                  <c:v>42638.525740740741</c:v>
                </c:pt>
                <c:pt idx="3368">
                  <c:v>42638.525787037041</c:v>
                </c:pt>
                <c:pt idx="3369">
                  <c:v>42638.525833333333</c:v>
                </c:pt>
                <c:pt idx="3370">
                  <c:v>42638.525879629633</c:v>
                </c:pt>
                <c:pt idx="3371">
                  <c:v>42638.525925925926</c:v>
                </c:pt>
                <c:pt idx="3372">
                  <c:v>42638.525972222225</c:v>
                </c:pt>
                <c:pt idx="3373">
                  <c:v>42638.526018518518</c:v>
                </c:pt>
                <c:pt idx="3374">
                  <c:v>42638.526064814818</c:v>
                </c:pt>
                <c:pt idx="3375">
                  <c:v>42638.52611111111</c:v>
                </c:pt>
                <c:pt idx="3376">
                  <c:v>42638.52615740741</c:v>
                </c:pt>
                <c:pt idx="3377">
                  <c:v>42638.526203703703</c:v>
                </c:pt>
                <c:pt idx="3378">
                  <c:v>42638.526250000003</c:v>
                </c:pt>
                <c:pt idx="3379">
                  <c:v>42638.526296296295</c:v>
                </c:pt>
                <c:pt idx="3380">
                  <c:v>42638.526342592595</c:v>
                </c:pt>
                <c:pt idx="3381">
                  <c:v>42638.526388888888</c:v>
                </c:pt>
                <c:pt idx="3382">
                  <c:v>42638.526435185187</c:v>
                </c:pt>
                <c:pt idx="3383">
                  <c:v>42638.526493055557</c:v>
                </c:pt>
                <c:pt idx="3384">
                  <c:v>42638.526539351849</c:v>
                </c:pt>
                <c:pt idx="3385">
                  <c:v>42638.526585648149</c:v>
                </c:pt>
                <c:pt idx="3386">
                  <c:v>42638.526631944442</c:v>
                </c:pt>
                <c:pt idx="3387">
                  <c:v>42638.526678240742</c:v>
                </c:pt>
                <c:pt idx="3388">
                  <c:v>42638.526724537034</c:v>
                </c:pt>
                <c:pt idx="3389">
                  <c:v>42638.526770833334</c:v>
                </c:pt>
              </c:numCache>
            </c:numRef>
          </c:xVal>
          <c:yVal>
            <c:numRef>
              <c:f>StdDev!$E$4:$E$3393</c:f>
              <c:numCache>
                <c:formatCode>0.0</c:formatCode>
                <c:ptCount val="3390"/>
                <c:pt idx="0">
                  <c:v>340</c:v>
                </c:pt>
                <c:pt idx="1">
                  <c:v>327</c:v>
                </c:pt>
                <c:pt idx="2">
                  <c:v>326.66666666666669</c:v>
                </c:pt>
                <c:pt idx="3">
                  <c:v>319.75</c:v>
                </c:pt>
                <c:pt idx="4">
                  <c:v>311.39999999999998</c:v>
                </c:pt>
                <c:pt idx="5">
                  <c:v>303.16666666666669</c:v>
                </c:pt>
                <c:pt idx="6">
                  <c:v>297.42857142857144</c:v>
                </c:pt>
                <c:pt idx="7">
                  <c:v>300.125</c:v>
                </c:pt>
                <c:pt idx="8">
                  <c:v>304.44444444444446</c:v>
                </c:pt>
                <c:pt idx="9">
                  <c:v>298.39999999999998</c:v>
                </c:pt>
                <c:pt idx="10">
                  <c:v>296.36363636363637</c:v>
                </c:pt>
                <c:pt idx="11">
                  <c:v>293.66666666666669</c:v>
                </c:pt>
                <c:pt idx="12">
                  <c:v>291.69230769230768</c:v>
                </c:pt>
                <c:pt idx="13">
                  <c:v>289.92857142857144</c:v>
                </c:pt>
                <c:pt idx="14">
                  <c:v>288.53333333333336</c:v>
                </c:pt>
                <c:pt idx="15">
                  <c:v>287.1875</c:v>
                </c:pt>
                <c:pt idx="16">
                  <c:v>284.05882352941177</c:v>
                </c:pt>
                <c:pt idx="17">
                  <c:v>282.16666666666669</c:v>
                </c:pt>
                <c:pt idx="18">
                  <c:v>282.68421052631578</c:v>
                </c:pt>
                <c:pt idx="19">
                  <c:v>282.25</c:v>
                </c:pt>
                <c:pt idx="20">
                  <c:v>279.14285714285717</c:v>
                </c:pt>
                <c:pt idx="21">
                  <c:v>276.59090909090907</c:v>
                </c:pt>
                <c:pt idx="22">
                  <c:v>275.95652173913044</c:v>
                </c:pt>
                <c:pt idx="23">
                  <c:v>274</c:v>
                </c:pt>
                <c:pt idx="24">
                  <c:v>273.16000000000003</c:v>
                </c:pt>
                <c:pt idx="25">
                  <c:v>272.5</c:v>
                </c:pt>
                <c:pt idx="26">
                  <c:v>271</c:v>
                </c:pt>
                <c:pt idx="27">
                  <c:v>271.25</c:v>
                </c:pt>
                <c:pt idx="28">
                  <c:v>271.0344827586207</c:v>
                </c:pt>
                <c:pt idx="29">
                  <c:v>270.73333333333335</c:v>
                </c:pt>
                <c:pt idx="30">
                  <c:v>269.70967741935482</c:v>
                </c:pt>
                <c:pt idx="31">
                  <c:v>269.375</c:v>
                </c:pt>
                <c:pt idx="32">
                  <c:v>268.27272727272725</c:v>
                </c:pt>
                <c:pt idx="33">
                  <c:v>267.20588235294116</c:v>
                </c:pt>
                <c:pt idx="34">
                  <c:v>266.57142857142856</c:v>
                </c:pt>
                <c:pt idx="35">
                  <c:v>266.16666666666669</c:v>
                </c:pt>
                <c:pt idx="36">
                  <c:v>265.70270270270271</c:v>
                </c:pt>
                <c:pt idx="37">
                  <c:v>264.81578947368422</c:v>
                </c:pt>
                <c:pt idx="38">
                  <c:v>264.92307692307691</c:v>
                </c:pt>
                <c:pt idx="39">
                  <c:v>264.5</c:v>
                </c:pt>
                <c:pt idx="40">
                  <c:v>264.63414634146341</c:v>
                </c:pt>
                <c:pt idx="41">
                  <c:v>264.28571428571428</c:v>
                </c:pt>
                <c:pt idx="42">
                  <c:v>264.67441860465118</c:v>
                </c:pt>
                <c:pt idx="43">
                  <c:v>263.11363636363637</c:v>
                </c:pt>
                <c:pt idx="44">
                  <c:v>262.62222222222221</c:v>
                </c:pt>
                <c:pt idx="45">
                  <c:v>262.45652173913044</c:v>
                </c:pt>
                <c:pt idx="46">
                  <c:v>261.468085106383</c:v>
                </c:pt>
                <c:pt idx="47">
                  <c:v>261.3125</c:v>
                </c:pt>
                <c:pt idx="48">
                  <c:v>261.14285714285717</c:v>
                </c:pt>
                <c:pt idx="49">
                  <c:v>260.44</c:v>
                </c:pt>
                <c:pt idx="50">
                  <c:v>260.1764705882353</c:v>
                </c:pt>
                <c:pt idx="51">
                  <c:v>259.71153846153845</c:v>
                </c:pt>
                <c:pt idx="52">
                  <c:v>259.05660377358492</c:v>
                </c:pt>
                <c:pt idx="53">
                  <c:v>258.31481481481484</c:v>
                </c:pt>
                <c:pt idx="54">
                  <c:v>257.69090909090909</c:v>
                </c:pt>
                <c:pt idx="55">
                  <c:v>258.05357142857144</c:v>
                </c:pt>
                <c:pt idx="56">
                  <c:v>257.4736842105263</c:v>
                </c:pt>
                <c:pt idx="57">
                  <c:v>256.74137931034483</c:v>
                </c:pt>
                <c:pt idx="58">
                  <c:v>256.42372881355931</c:v>
                </c:pt>
                <c:pt idx="59">
                  <c:v>256</c:v>
                </c:pt>
                <c:pt idx="60">
                  <c:v>256.18032786885249</c:v>
                </c:pt>
                <c:pt idx="61">
                  <c:v>255.80645161290323</c:v>
                </c:pt>
                <c:pt idx="62">
                  <c:v>255.34920634920636</c:v>
                </c:pt>
                <c:pt idx="63">
                  <c:v>254.78125</c:v>
                </c:pt>
                <c:pt idx="64">
                  <c:v>254.64615384615385</c:v>
                </c:pt>
                <c:pt idx="65">
                  <c:v>254.68181818181819</c:v>
                </c:pt>
                <c:pt idx="66">
                  <c:v>254.47761194029852</c:v>
                </c:pt>
                <c:pt idx="67">
                  <c:v>254.6764705882353</c:v>
                </c:pt>
                <c:pt idx="68">
                  <c:v>255.04347826086956</c:v>
                </c:pt>
                <c:pt idx="69">
                  <c:v>254.77142857142857</c:v>
                </c:pt>
                <c:pt idx="70">
                  <c:v>254.35211267605635</c:v>
                </c:pt>
                <c:pt idx="71">
                  <c:v>254.01388888888889</c:v>
                </c:pt>
                <c:pt idx="72">
                  <c:v>254.15068493150685</c:v>
                </c:pt>
                <c:pt idx="73">
                  <c:v>254.37837837837839</c:v>
                </c:pt>
                <c:pt idx="74">
                  <c:v>254.53333333333333</c:v>
                </c:pt>
                <c:pt idx="75">
                  <c:v>254.63157894736841</c:v>
                </c:pt>
                <c:pt idx="76">
                  <c:v>254.71428571428572</c:v>
                </c:pt>
                <c:pt idx="77">
                  <c:v>254.89743589743588</c:v>
                </c:pt>
                <c:pt idx="78">
                  <c:v>254.65822784810126</c:v>
                </c:pt>
                <c:pt idx="79">
                  <c:v>254.78749999999999</c:v>
                </c:pt>
                <c:pt idx="80">
                  <c:v>254.96296296296296</c:v>
                </c:pt>
                <c:pt idx="81">
                  <c:v>255.23170731707316</c:v>
                </c:pt>
                <c:pt idx="82">
                  <c:v>255.48192771084337</c:v>
                </c:pt>
                <c:pt idx="83">
                  <c:v>255.3095238095238</c:v>
                </c:pt>
                <c:pt idx="84">
                  <c:v>255.5529411764706</c:v>
                </c:pt>
                <c:pt idx="85">
                  <c:v>255.62790697674419</c:v>
                </c:pt>
                <c:pt idx="86">
                  <c:v>256.08045977011494</c:v>
                </c:pt>
                <c:pt idx="87">
                  <c:v>255.98863636363637</c:v>
                </c:pt>
                <c:pt idx="88">
                  <c:v>256.40449438202245</c:v>
                </c:pt>
                <c:pt idx="89">
                  <c:v>256.47777777777776</c:v>
                </c:pt>
                <c:pt idx="90">
                  <c:v>256.71428571428572</c:v>
                </c:pt>
                <c:pt idx="91">
                  <c:v>257.28260869565219</c:v>
                </c:pt>
                <c:pt idx="92">
                  <c:v>257.41935483870969</c:v>
                </c:pt>
                <c:pt idx="93">
                  <c:v>257.56382978723406</c:v>
                </c:pt>
                <c:pt idx="94">
                  <c:v>257.41052631578947</c:v>
                </c:pt>
                <c:pt idx="95">
                  <c:v>257.65625</c:v>
                </c:pt>
                <c:pt idx="96">
                  <c:v>257.81443298969072</c:v>
                </c:pt>
                <c:pt idx="97">
                  <c:v>258.13265306122452</c:v>
                </c:pt>
                <c:pt idx="98">
                  <c:v>258.44444444444446</c:v>
                </c:pt>
                <c:pt idx="99">
                  <c:v>258.62</c:v>
                </c:pt>
                <c:pt idx="100">
                  <c:v>258.68316831683171</c:v>
                </c:pt>
                <c:pt idx="101">
                  <c:v>258.81372549019608</c:v>
                </c:pt>
                <c:pt idx="102">
                  <c:v>258.92233009708735</c:v>
                </c:pt>
                <c:pt idx="103">
                  <c:v>258.93269230769232</c:v>
                </c:pt>
                <c:pt idx="104">
                  <c:v>258.86666666666667</c:v>
                </c:pt>
                <c:pt idx="105">
                  <c:v>258.98113207547169</c:v>
                </c:pt>
                <c:pt idx="106">
                  <c:v>259.21495327102804</c:v>
                </c:pt>
                <c:pt idx="107">
                  <c:v>259.10185185185185</c:v>
                </c:pt>
                <c:pt idx="108">
                  <c:v>259.00917431192659</c:v>
                </c:pt>
                <c:pt idx="109">
                  <c:v>259.0090909090909</c:v>
                </c:pt>
                <c:pt idx="110">
                  <c:v>259.18018018018017</c:v>
                </c:pt>
                <c:pt idx="111">
                  <c:v>259.22321428571428</c:v>
                </c:pt>
                <c:pt idx="112">
                  <c:v>259.20353982300884</c:v>
                </c:pt>
                <c:pt idx="113">
                  <c:v>259.14035087719299</c:v>
                </c:pt>
                <c:pt idx="114">
                  <c:v>259.02608695652174</c:v>
                </c:pt>
                <c:pt idx="115">
                  <c:v>258.81896551724139</c:v>
                </c:pt>
                <c:pt idx="116">
                  <c:v>259.05128205128204</c:v>
                </c:pt>
                <c:pt idx="117">
                  <c:v>258.9406779661017</c:v>
                </c:pt>
                <c:pt idx="118">
                  <c:v>258.77310924369749</c:v>
                </c:pt>
                <c:pt idx="119">
                  <c:v>259.39999999999998</c:v>
                </c:pt>
                <c:pt idx="120">
                  <c:v>259.96694214876032</c:v>
                </c:pt>
                <c:pt idx="121">
                  <c:v>260.08196721311475</c:v>
                </c:pt>
                <c:pt idx="122">
                  <c:v>260.59349593495932</c:v>
                </c:pt>
                <c:pt idx="123">
                  <c:v>260.62903225806451</c:v>
                </c:pt>
                <c:pt idx="124">
                  <c:v>260.72000000000003</c:v>
                </c:pt>
                <c:pt idx="125">
                  <c:v>260.55555555555554</c:v>
                </c:pt>
                <c:pt idx="126">
                  <c:v>260.70866141732284</c:v>
                </c:pt>
                <c:pt idx="127">
                  <c:v>260.78125</c:v>
                </c:pt>
                <c:pt idx="128">
                  <c:v>260.68217054263567</c:v>
                </c:pt>
                <c:pt idx="129">
                  <c:v>260.76153846153846</c:v>
                </c:pt>
                <c:pt idx="130">
                  <c:v>260.81679389312978</c:v>
                </c:pt>
                <c:pt idx="131">
                  <c:v>260.86363636363637</c:v>
                </c:pt>
                <c:pt idx="132">
                  <c:v>260.87969924812029</c:v>
                </c:pt>
                <c:pt idx="133">
                  <c:v>261.06716417910445</c:v>
                </c:pt>
                <c:pt idx="134">
                  <c:v>261.56296296296296</c:v>
                </c:pt>
                <c:pt idx="135">
                  <c:v>261.51470588235293</c:v>
                </c:pt>
                <c:pt idx="136">
                  <c:v>261.40875912408757</c:v>
                </c:pt>
                <c:pt idx="137">
                  <c:v>261.37681159420288</c:v>
                </c:pt>
                <c:pt idx="138">
                  <c:v>261.48920863309354</c:v>
                </c:pt>
                <c:pt idx="139">
                  <c:v>261.72142857142859</c:v>
                </c:pt>
                <c:pt idx="140">
                  <c:v>261.73758865248226</c:v>
                </c:pt>
                <c:pt idx="141">
                  <c:v>261.73239436619718</c:v>
                </c:pt>
                <c:pt idx="142">
                  <c:v>262.37062937062939</c:v>
                </c:pt>
                <c:pt idx="143">
                  <c:v>262.52777777777777</c:v>
                </c:pt>
                <c:pt idx="144">
                  <c:v>262.46206896551723</c:v>
                </c:pt>
                <c:pt idx="145">
                  <c:v>262.30136986301369</c:v>
                </c:pt>
                <c:pt idx="146">
                  <c:v>262.15646258503403</c:v>
                </c:pt>
                <c:pt idx="147">
                  <c:v>262.07432432432432</c:v>
                </c:pt>
                <c:pt idx="148">
                  <c:v>262.65100671140942</c:v>
                </c:pt>
                <c:pt idx="149">
                  <c:v>262.76</c:v>
                </c:pt>
                <c:pt idx="150">
                  <c:v>262.59602649006621</c:v>
                </c:pt>
                <c:pt idx="151">
                  <c:v>262.63157894736844</c:v>
                </c:pt>
                <c:pt idx="152">
                  <c:v>262.90849673202615</c:v>
                </c:pt>
                <c:pt idx="153">
                  <c:v>262.94805194805195</c:v>
                </c:pt>
                <c:pt idx="154">
                  <c:v>262.85806451612905</c:v>
                </c:pt>
                <c:pt idx="155">
                  <c:v>263.27564102564105</c:v>
                </c:pt>
                <c:pt idx="156">
                  <c:v>263.171974522293</c:v>
                </c:pt>
                <c:pt idx="157">
                  <c:v>263.04430379746833</c:v>
                </c:pt>
                <c:pt idx="158">
                  <c:v>262.87421383647796</c:v>
                </c:pt>
                <c:pt idx="159">
                  <c:v>262.64999999999998</c:v>
                </c:pt>
                <c:pt idx="160">
                  <c:v>262.57763975155279</c:v>
                </c:pt>
                <c:pt idx="161">
                  <c:v>262.47530864197529</c:v>
                </c:pt>
                <c:pt idx="162">
                  <c:v>262.60736196319016</c:v>
                </c:pt>
                <c:pt idx="163">
                  <c:v>262.79268292682929</c:v>
                </c:pt>
                <c:pt idx="164">
                  <c:v>262.92727272727274</c:v>
                </c:pt>
                <c:pt idx="165">
                  <c:v>262.90361445783134</c:v>
                </c:pt>
                <c:pt idx="166">
                  <c:v>262.91616766467064</c:v>
                </c:pt>
                <c:pt idx="167">
                  <c:v>263.32142857142856</c:v>
                </c:pt>
                <c:pt idx="168">
                  <c:v>263.46153846153845</c:v>
                </c:pt>
                <c:pt idx="169">
                  <c:v>263.68823529411765</c:v>
                </c:pt>
                <c:pt idx="170">
                  <c:v>263.65497076023394</c:v>
                </c:pt>
                <c:pt idx="171">
                  <c:v>263.77325581395348</c:v>
                </c:pt>
                <c:pt idx="172">
                  <c:v>264.24855491329481</c:v>
                </c:pt>
                <c:pt idx="173">
                  <c:v>264.78160919540232</c:v>
                </c:pt>
                <c:pt idx="174">
                  <c:v>264.82285714285712</c:v>
                </c:pt>
                <c:pt idx="175">
                  <c:v>264.73863636363637</c:v>
                </c:pt>
                <c:pt idx="176">
                  <c:v>264.56497175141243</c:v>
                </c:pt>
                <c:pt idx="177">
                  <c:v>264.38764044943821</c:v>
                </c:pt>
                <c:pt idx="178">
                  <c:v>264.21229050279328</c:v>
                </c:pt>
                <c:pt idx="179">
                  <c:v>264.06111111111113</c:v>
                </c:pt>
                <c:pt idx="180">
                  <c:v>263.91712707182319</c:v>
                </c:pt>
                <c:pt idx="181">
                  <c:v>263.74725274725273</c:v>
                </c:pt>
                <c:pt idx="182">
                  <c:v>263.57923497267757</c:v>
                </c:pt>
                <c:pt idx="183">
                  <c:v>263.47826086956519</c:v>
                </c:pt>
                <c:pt idx="184">
                  <c:v>263.39999999999998</c:v>
                </c:pt>
                <c:pt idx="185">
                  <c:v>263.33870967741933</c:v>
                </c:pt>
                <c:pt idx="186">
                  <c:v>263.21925133689842</c:v>
                </c:pt>
                <c:pt idx="187">
                  <c:v>262.99468085106383</c:v>
                </c:pt>
                <c:pt idx="188">
                  <c:v>262.73544973544972</c:v>
                </c:pt>
                <c:pt idx="189">
                  <c:v>262.43157894736839</c:v>
                </c:pt>
                <c:pt idx="190">
                  <c:v>262.14136125654449</c:v>
                </c:pt>
                <c:pt idx="191">
                  <c:v>261.89583333333331</c:v>
                </c:pt>
                <c:pt idx="192">
                  <c:v>261.76165803108807</c:v>
                </c:pt>
                <c:pt idx="193">
                  <c:v>261.60824742268039</c:v>
                </c:pt>
                <c:pt idx="194">
                  <c:v>261.44615384615383</c:v>
                </c:pt>
                <c:pt idx="195">
                  <c:v>261.30612244897958</c:v>
                </c:pt>
                <c:pt idx="196">
                  <c:v>261.17258883248729</c:v>
                </c:pt>
                <c:pt idx="197">
                  <c:v>260.99494949494948</c:v>
                </c:pt>
                <c:pt idx="198">
                  <c:v>260.7638190954774</c:v>
                </c:pt>
                <c:pt idx="199">
                  <c:v>260.60500000000002</c:v>
                </c:pt>
                <c:pt idx="200">
                  <c:v>260.66169154228857</c:v>
                </c:pt>
                <c:pt idx="201">
                  <c:v>260.74257425742576</c:v>
                </c:pt>
                <c:pt idx="202">
                  <c:v>260.65517241379308</c:v>
                </c:pt>
                <c:pt idx="203">
                  <c:v>260.62745098039215</c:v>
                </c:pt>
                <c:pt idx="204">
                  <c:v>260.60487804878051</c:v>
                </c:pt>
                <c:pt idx="205">
                  <c:v>260.59708737864077</c:v>
                </c:pt>
                <c:pt idx="206">
                  <c:v>260.63768115942031</c:v>
                </c:pt>
                <c:pt idx="207">
                  <c:v>260.57692307692309</c:v>
                </c:pt>
                <c:pt idx="208">
                  <c:v>260.56459330143542</c:v>
                </c:pt>
                <c:pt idx="209">
                  <c:v>260.57142857142856</c:v>
                </c:pt>
                <c:pt idx="210">
                  <c:v>260.51184834123222</c:v>
                </c:pt>
                <c:pt idx="211">
                  <c:v>260.46226415094338</c:v>
                </c:pt>
                <c:pt idx="212">
                  <c:v>260.42253521126759</c:v>
                </c:pt>
                <c:pt idx="213">
                  <c:v>260.45794392523362</c:v>
                </c:pt>
                <c:pt idx="214">
                  <c:v>260.45581395348836</c:v>
                </c:pt>
                <c:pt idx="215">
                  <c:v>260.39351851851853</c:v>
                </c:pt>
                <c:pt idx="216">
                  <c:v>260.30875576036868</c:v>
                </c:pt>
                <c:pt idx="217">
                  <c:v>260.17431192660553</c:v>
                </c:pt>
                <c:pt idx="218">
                  <c:v>260.06849315068496</c:v>
                </c:pt>
                <c:pt idx="219">
                  <c:v>259.96363636363634</c:v>
                </c:pt>
                <c:pt idx="220">
                  <c:v>259.95475113122171</c:v>
                </c:pt>
                <c:pt idx="221">
                  <c:v>259.93243243243245</c:v>
                </c:pt>
                <c:pt idx="222">
                  <c:v>260.04035874439461</c:v>
                </c:pt>
                <c:pt idx="223">
                  <c:v>260.19642857142856</c:v>
                </c:pt>
                <c:pt idx="224">
                  <c:v>260.40444444444444</c:v>
                </c:pt>
                <c:pt idx="225">
                  <c:v>260.32300884955754</c:v>
                </c:pt>
                <c:pt idx="226">
                  <c:v>260.26872246696036</c:v>
                </c:pt>
                <c:pt idx="227">
                  <c:v>260.14035087719299</c:v>
                </c:pt>
                <c:pt idx="228">
                  <c:v>260.06113537117903</c:v>
                </c:pt>
                <c:pt idx="229">
                  <c:v>260.07826086956521</c:v>
                </c:pt>
                <c:pt idx="230">
                  <c:v>260.34632034632034</c:v>
                </c:pt>
                <c:pt idx="231">
                  <c:v>260.24568965517244</c:v>
                </c:pt>
                <c:pt idx="232">
                  <c:v>260.41630901287556</c:v>
                </c:pt>
                <c:pt idx="233">
                  <c:v>260.491452991453</c:v>
                </c:pt>
                <c:pt idx="234">
                  <c:v>260.12340425531914</c:v>
                </c:pt>
                <c:pt idx="235">
                  <c:v>259.97457627118644</c:v>
                </c:pt>
                <c:pt idx="236">
                  <c:v>260.16033755274259</c:v>
                </c:pt>
                <c:pt idx="237">
                  <c:v>260.218487394958</c:v>
                </c:pt>
                <c:pt idx="238">
                  <c:v>260.52301255230128</c:v>
                </c:pt>
                <c:pt idx="239">
                  <c:v>260.69583333333333</c:v>
                </c:pt>
                <c:pt idx="240">
                  <c:v>260.85062240663899</c:v>
                </c:pt>
                <c:pt idx="241">
                  <c:v>261.18595041322317</c:v>
                </c:pt>
                <c:pt idx="242">
                  <c:v>261.34156378600824</c:v>
                </c:pt>
                <c:pt idx="243">
                  <c:v>261.39344262295083</c:v>
                </c:pt>
                <c:pt idx="244">
                  <c:v>261.56326530612245</c:v>
                </c:pt>
                <c:pt idx="245">
                  <c:v>261.86178861788619</c:v>
                </c:pt>
                <c:pt idx="246">
                  <c:v>262.13360323886639</c:v>
                </c:pt>
                <c:pt idx="247">
                  <c:v>262.14516129032256</c:v>
                </c:pt>
                <c:pt idx="248">
                  <c:v>262.24096385542168</c:v>
                </c:pt>
                <c:pt idx="249">
                  <c:v>262.43599999999998</c:v>
                </c:pt>
                <c:pt idx="250">
                  <c:v>262.66533864541833</c:v>
                </c:pt>
                <c:pt idx="251">
                  <c:v>262.5674603174603</c:v>
                </c:pt>
                <c:pt idx="252">
                  <c:v>262.42292490118575</c:v>
                </c:pt>
                <c:pt idx="253">
                  <c:v>262.3307086614173</c:v>
                </c:pt>
                <c:pt idx="254">
                  <c:v>262.34117647058821</c:v>
                </c:pt>
                <c:pt idx="255">
                  <c:v>262.609375</c:v>
                </c:pt>
                <c:pt idx="256">
                  <c:v>262.7626459143969</c:v>
                </c:pt>
                <c:pt idx="257">
                  <c:v>262.81007751937983</c:v>
                </c:pt>
                <c:pt idx="258">
                  <c:v>262.72586872586874</c:v>
                </c:pt>
                <c:pt idx="259">
                  <c:v>262.63846153846151</c:v>
                </c:pt>
                <c:pt idx="260">
                  <c:v>262.58620689655174</c:v>
                </c:pt>
                <c:pt idx="261">
                  <c:v>262.48854961832063</c:v>
                </c:pt>
                <c:pt idx="262">
                  <c:v>262.36882129277569</c:v>
                </c:pt>
                <c:pt idx="263">
                  <c:v>262.25757575757575</c:v>
                </c:pt>
                <c:pt idx="264">
                  <c:v>262.13584905660377</c:v>
                </c:pt>
                <c:pt idx="265">
                  <c:v>262</c:v>
                </c:pt>
                <c:pt idx="266">
                  <c:v>261.88014981273409</c:v>
                </c:pt>
                <c:pt idx="267">
                  <c:v>261.83208955223881</c:v>
                </c:pt>
                <c:pt idx="268">
                  <c:v>261.69888475836433</c:v>
                </c:pt>
                <c:pt idx="269">
                  <c:v>261.5888888888889</c:v>
                </c:pt>
                <c:pt idx="270">
                  <c:v>261.54243542435427</c:v>
                </c:pt>
                <c:pt idx="271">
                  <c:v>261.52573529411762</c:v>
                </c:pt>
                <c:pt idx="272">
                  <c:v>261.57142857142856</c:v>
                </c:pt>
                <c:pt idx="273">
                  <c:v>261.58029197080293</c:v>
                </c:pt>
                <c:pt idx="274">
                  <c:v>261.61818181818182</c:v>
                </c:pt>
                <c:pt idx="275">
                  <c:v>261.77536231884056</c:v>
                </c:pt>
                <c:pt idx="276">
                  <c:v>261.81949458483757</c:v>
                </c:pt>
                <c:pt idx="277">
                  <c:v>261.75539568345323</c:v>
                </c:pt>
                <c:pt idx="278">
                  <c:v>261.71326164874552</c:v>
                </c:pt>
                <c:pt idx="279">
                  <c:v>261.65714285714284</c:v>
                </c:pt>
                <c:pt idx="280">
                  <c:v>261.62989323843414</c:v>
                </c:pt>
                <c:pt idx="281">
                  <c:v>261.58156028368796</c:v>
                </c:pt>
                <c:pt idx="282">
                  <c:v>261.51590106007069</c:v>
                </c:pt>
                <c:pt idx="283">
                  <c:v>261.46478873239437</c:v>
                </c:pt>
                <c:pt idx="284">
                  <c:v>261.39999999999998</c:v>
                </c:pt>
                <c:pt idx="285">
                  <c:v>261.33916083916085</c:v>
                </c:pt>
                <c:pt idx="286">
                  <c:v>261.2439024390244</c:v>
                </c:pt>
                <c:pt idx="287">
                  <c:v>261.17708333333331</c:v>
                </c:pt>
                <c:pt idx="288">
                  <c:v>261.14878892733566</c:v>
                </c:pt>
                <c:pt idx="289">
                  <c:v>261.06206896551726</c:v>
                </c:pt>
                <c:pt idx="290">
                  <c:v>260.96907216494844</c:v>
                </c:pt>
                <c:pt idx="291">
                  <c:v>260.89383561643837</c:v>
                </c:pt>
                <c:pt idx="292">
                  <c:v>260.80204778156997</c:v>
                </c:pt>
                <c:pt idx="293">
                  <c:v>260.65306122448982</c:v>
                </c:pt>
                <c:pt idx="294">
                  <c:v>260.53559322033897</c:v>
                </c:pt>
                <c:pt idx="295">
                  <c:v>260.41891891891891</c:v>
                </c:pt>
                <c:pt idx="296">
                  <c:v>260.34006734006732</c:v>
                </c:pt>
                <c:pt idx="297">
                  <c:v>260.24161073825502</c:v>
                </c:pt>
                <c:pt idx="298">
                  <c:v>260.17391304347825</c:v>
                </c:pt>
                <c:pt idx="299">
                  <c:v>260.10333333333335</c:v>
                </c:pt>
                <c:pt idx="300">
                  <c:v>260.03986710963454</c:v>
                </c:pt>
                <c:pt idx="301">
                  <c:v>259.96688741721852</c:v>
                </c:pt>
                <c:pt idx="302">
                  <c:v>259.8877887788779</c:v>
                </c:pt>
                <c:pt idx="303">
                  <c:v>259.8125</c:v>
                </c:pt>
                <c:pt idx="304">
                  <c:v>259.75737704918032</c:v>
                </c:pt>
                <c:pt idx="305">
                  <c:v>259.66013071895424</c:v>
                </c:pt>
                <c:pt idx="306">
                  <c:v>259.65146579804559</c:v>
                </c:pt>
                <c:pt idx="307">
                  <c:v>259.90584415584414</c:v>
                </c:pt>
                <c:pt idx="308">
                  <c:v>260.08414239482198</c:v>
                </c:pt>
                <c:pt idx="309">
                  <c:v>260.01612903225805</c:v>
                </c:pt>
                <c:pt idx="310">
                  <c:v>260.05787781350483</c:v>
                </c:pt>
                <c:pt idx="311">
                  <c:v>260.04807692307691</c:v>
                </c:pt>
                <c:pt idx="312">
                  <c:v>260.0447284345048</c:v>
                </c:pt>
                <c:pt idx="313">
                  <c:v>260.05732484076435</c:v>
                </c:pt>
                <c:pt idx="314">
                  <c:v>260.11746031746031</c:v>
                </c:pt>
                <c:pt idx="315">
                  <c:v>260.18987341772151</c:v>
                </c:pt>
                <c:pt idx="316">
                  <c:v>259.87066246056781</c:v>
                </c:pt>
                <c:pt idx="317">
                  <c:v>260.03459119496853</c:v>
                </c:pt>
                <c:pt idx="318">
                  <c:v>259.98746081504703</c:v>
                </c:pt>
                <c:pt idx="319">
                  <c:v>260.10312499999998</c:v>
                </c:pt>
                <c:pt idx="320">
                  <c:v>260.00311526479749</c:v>
                </c:pt>
                <c:pt idx="321">
                  <c:v>260.03105590062114</c:v>
                </c:pt>
                <c:pt idx="322">
                  <c:v>260.03715170278639</c:v>
                </c:pt>
                <c:pt idx="323">
                  <c:v>260.02777777777777</c:v>
                </c:pt>
                <c:pt idx="324">
                  <c:v>259.9753846153846</c:v>
                </c:pt>
                <c:pt idx="325">
                  <c:v>259.97239263803681</c:v>
                </c:pt>
                <c:pt idx="326">
                  <c:v>259.89602446483178</c:v>
                </c:pt>
                <c:pt idx="327">
                  <c:v>259.84146341463412</c:v>
                </c:pt>
                <c:pt idx="328">
                  <c:v>259.80851063829789</c:v>
                </c:pt>
                <c:pt idx="329">
                  <c:v>259.92424242424244</c:v>
                </c:pt>
                <c:pt idx="330">
                  <c:v>260.02114803625375</c:v>
                </c:pt>
                <c:pt idx="331">
                  <c:v>260.15662650602411</c:v>
                </c:pt>
                <c:pt idx="332">
                  <c:v>260.15915915915917</c:v>
                </c:pt>
                <c:pt idx="333">
                  <c:v>260.2125748502994</c:v>
                </c:pt>
                <c:pt idx="334">
                  <c:v>260.18805970149253</c:v>
                </c:pt>
                <c:pt idx="335">
                  <c:v>260.16071428571428</c:v>
                </c:pt>
                <c:pt idx="336">
                  <c:v>260.14243323442139</c:v>
                </c:pt>
                <c:pt idx="337">
                  <c:v>260.09171597633139</c:v>
                </c:pt>
                <c:pt idx="338">
                  <c:v>260.15044247787608</c:v>
                </c:pt>
                <c:pt idx="339">
                  <c:v>260.25882352941176</c:v>
                </c:pt>
                <c:pt idx="340">
                  <c:v>260.40762463343111</c:v>
                </c:pt>
                <c:pt idx="341">
                  <c:v>260.4970760233918</c:v>
                </c:pt>
                <c:pt idx="342">
                  <c:v>260.46064139941689</c:v>
                </c:pt>
                <c:pt idx="343">
                  <c:v>260.47093023255815</c:v>
                </c:pt>
                <c:pt idx="344">
                  <c:v>260.43188405797099</c:v>
                </c:pt>
                <c:pt idx="345">
                  <c:v>260.42774566473986</c:v>
                </c:pt>
                <c:pt idx="346">
                  <c:v>260.45821325648416</c:v>
                </c:pt>
                <c:pt idx="347">
                  <c:v>260.34195402298849</c:v>
                </c:pt>
                <c:pt idx="348">
                  <c:v>260.32378223495704</c:v>
                </c:pt>
                <c:pt idx="349">
                  <c:v>260.2342857142857</c:v>
                </c:pt>
                <c:pt idx="350">
                  <c:v>260.1908831908832</c:v>
                </c:pt>
                <c:pt idx="351">
                  <c:v>260.18465909090907</c:v>
                </c:pt>
                <c:pt idx="352">
                  <c:v>260.19546742209633</c:v>
                </c:pt>
                <c:pt idx="353">
                  <c:v>260.1327683615819</c:v>
                </c:pt>
                <c:pt idx="354">
                  <c:v>260.10422535211268</c:v>
                </c:pt>
                <c:pt idx="355">
                  <c:v>260.09831460674155</c:v>
                </c:pt>
                <c:pt idx="356">
                  <c:v>260.15686274509807</c:v>
                </c:pt>
                <c:pt idx="357">
                  <c:v>260.18156424581008</c:v>
                </c:pt>
                <c:pt idx="358">
                  <c:v>260.22005571030638</c:v>
                </c:pt>
                <c:pt idx="359">
                  <c:v>260.26388888888891</c:v>
                </c:pt>
                <c:pt idx="360">
                  <c:v>260.24376731301942</c:v>
                </c:pt>
                <c:pt idx="361">
                  <c:v>260.19060773480663</c:v>
                </c:pt>
                <c:pt idx="362">
                  <c:v>260.1763085399449</c:v>
                </c:pt>
                <c:pt idx="363">
                  <c:v>260.11538461538464</c:v>
                </c:pt>
                <c:pt idx="364">
                  <c:v>260.10958904109589</c:v>
                </c:pt>
                <c:pt idx="365">
                  <c:v>260.10655737704917</c:v>
                </c:pt>
                <c:pt idx="366">
                  <c:v>260.11989100817436</c:v>
                </c:pt>
                <c:pt idx="367">
                  <c:v>260.11413043478262</c:v>
                </c:pt>
                <c:pt idx="368">
                  <c:v>260.13550135501356</c:v>
                </c:pt>
                <c:pt idx="369">
                  <c:v>260.13513513513516</c:v>
                </c:pt>
                <c:pt idx="370">
                  <c:v>260.25876010781673</c:v>
                </c:pt>
                <c:pt idx="371">
                  <c:v>260.26075268817203</c:v>
                </c:pt>
                <c:pt idx="372">
                  <c:v>260.39678284182304</c:v>
                </c:pt>
                <c:pt idx="373">
                  <c:v>260.45989304812832</c:v>
                </c:pt>
                <c:pt idx="374">
                  <c:v>260.49066666666664</c:v>
                </c:pt>
                <c:pt idx="375">
                  <c:v>260.531914893617</c:v>
                </c:pt>
                <c:pt idx="376">
                  <c:v>260.62334217506634</c:v>
                </c:pt>
                <c:pt idx="377">
                  <c:v>260.65079365079367</c:v>
                </c:pt>
                <c:pt idx="378">
                  <c:v>260.68073878627968</c:v>
                </c:pt>
                <c:pt idx="379">
                  <c:v>260.69736842105266</c:v>
                </c:pt>
                <c:pt idx="380">
                  <c:v>260.82677165354329</c:v>
                </c:pt>
                <c:pt idx="381">
                  <c:v>260.93717277486911</c:v>
                </c:pt>
                <c:pt idx="382">
                  <c:v>261.07310704960838</c:v>
                </c:pt>
                <c:pt idx="383">
                  <c:v>261.078125</c:v>
                </c:pt>
                <c:pt idx="384">
                  <c:v>261.15584415584414</c:v>
                </c:pt>
                <c:pt idx="385">
                  <c:v>261.30051813471505</c:v>
                </c:pt>
                <c:pt idx="386">
                  <c:v>261.48320413436693</c:v>
                </c:pt>
                <c:pt idx="387">
                  <c:v>261.42268041237111</c:v>
                </c:pt>
                <c:pt idx="388">
                  <c:v>261.44473007712082</c:v>
                </c:pt>
                <c:pt idx="389">
                  <c:v>261.53589743589743</c:v>
                </c:pt>
                <c:pt idx="390">
                  <c:v>261.64705882352939</c:v>
                </c:pt>
                <c:pt idx="391">
                  <c:v>261.69387755102042</c:v>
                </c:pt>
                <c:pt idx="392">
                  <c:v>261.69465648854964</c:v>
                </c:pt>
                <c:pt idx="393">
                  <c:v>261.69289340101523</c:v>
                </c:pt>
                <c:pt idx="394">
                  <c:v>261.92911392405063</c:v>
                </c:pt>
                <c:pt idx="395">
                  <c:v>262.14646464646466</c:v>
                </c:pt>
                <c:pt idx="396">
                  <c:v>262.27959697732996</c:v>
                </c:pt>
                <c:pt idx="397">
                  <c:v>262.4246231155779</c:v>
                </c:pt>
                <c:pt idx="398">
                  <c:v>262.44611528822054</c:v>
                </c:pt>
                <c:pt idx="399">
                  <c:v>262.48250000000002</c:v>
                </c:pt>
                <c:pt idx="400">
                  <c:v>262.46882793017454</c:v>
                </c:pt>
                <c:pt idx="401">
                  <c:v>262.49004975124376</c:v>
                </c:pt>
                <c:pt idx="402">
                  <c:v>262.6898263027295</c:v>
                </c:pt>
                <c:pt idx="403">
                  <c:v>262.66089108910893</c:v>
                </c:pt>
                <c:pt idx="404">
                  <c:v>262.6395061728395</c:v>
                </c:pt>
                <c:pt idx="405">
                  <c:v>262.67487684729065</c:v>
                </c:pt>
                <c:pt idx="406">
                  <c:v>262.6879606879607</c:v>
                </c:pt>
                <c:pt idx="407">
                  <c:v>262.6519607843137</c:v>
                </c:pt>
                <c:pt idx="408">
                  <c:v>262.67237163814178</c:v>
                </c:pt>
                <c:pt idx="409">
                  <c:v>262.79024390243904</c:v>
                </c:pt>
                <c:pt idx="410">
                  <c:v>262.91484184914844</c:v>
                </c:pt>
                <c:pt idx="411">
                  <c:v>263</c:v>
                </c:pt>
                <c:pt idx="412">
                  <c:v>262.99273607748182</c:v>
                </c:pt>
                <c:pt idx="413">
                  <c:v>263.00966183574877</c:v>
                </c:pt>
                <c:pt idx="414">
                  <c:v>263.07228915662648</c:v>
                </c:pt>
                <c:pt idx="415">
                  <c:v>263.23798076923077</c:v>
                </c:pt>
                <c:pt idx="416">
                  <c:v>263.38129496402877</c:v>
                </c:pt>
                <c:pt idx="417">
                  <c:v>263.49043062200957</c:v>
                </c:pt>
                <c:pt idx="418">
                  <c:v>263.51073985680193</c:v>
                </c:pt>
                <c:pt idx="419">
                  <c:v>263.46428571428572</c:v>
                </c:pt>
                <c:pt idx="420">
                  <c:v>263.56057007125889</c:v>
                </c:pt>
                <c:pt idx="421">
                  <c:v>263.53080568720378</c:v>
                </c:pt>
                <c:pt idx="422">
                  <c:v>263.468085106383</c:v>
                </c:pt>
                <c:pt idx="423">
                  <c:v>263.40801886792451</c:v>
                </c:pt>
                <c:pt idx="424">
                  <c:v>263.48470588235296</c:v>
                </c:pt>
                <c:pt idx="425">
                  <c:v>263.69483568075117</c:v>
                </c:pt>
                <c:pt idx="426">
                  <c:v>263.74707259953163</c:v>
                </c:pt>
                <c:pt idx="427">
                  <c:v>263.74299065420558</c:v>
                </c:pt>
                <c:pt idx="428">
                  <c:v>263.75524475524475</c:v>
                </c:pt>
                <c:pt idx="429">
                  <c:v>263.74651162790695</c:v>
                </c:pt>
                <c:pt idx="430">
                  <c:v>263.76798143851511</c:v>
                </c:pt>
                <c:pt idx="431">
                  <c:v>263.7962962962963</c:v>
                </c:pt>
                <c:pt idx="432">
                  <c:v>263.84757505773672</c:v>
                </c:pt>
                <c:pt idx="433">
                  <c:v>263.89631336405529</c:v>
                </c:pt>
                <c:pt idx="434">
                  <c:v>264.0735632183908</c:v>
                </c:pt>
                <c:pt idx="435">
                  <c:v>264.17201834862385</c:v>
                </c:pt>
                <c:pt idx="436">
                  <c:v>264.18764302059498</c:v>
                </c:pt>
                <c:pt idx="437">
                  <c:v>264.16438356164383</c:v>
                </c:pt>
                <c:pt idx="438">
                  <c:v>264.23234624145783</c:v>
                </c:pt>
                <c:pt idx="439">
                  <c:v>264.24772727272727</c:v>
                </c:pt>
                <c:pt idx="440">
                  <c:v>264.30385487528343</c:v>
                </c:pt>
                <c:pt idx="441">
                  <c:v>264.34841628959276</c:v>
                </c:pt>
                <c:pt idx="442">
                  <c:v>264.29796839729119</c:v>
                </c:pt>
                <c:pt idx="443">
                  <c:v>264.2545045045045</c:v>
                </c:pt>
                <c:pt idx="444">
                  <c:v>264.25393258426965</c:v>
                </c:pt>
                <c:pt idx="445">
                  <c:v>264.25336322869953</c:v>
                </c:pt>
                <c:pt idx="446">
                  <c:v>264.23266219239372</c:v>
                </c:pt>
                <c:pt idx="447">
                  <c:v>264.27901785714283</c:v>
                </c:pt>
                <c:pt idx="448">
                  <c:v>264.24721603563472</c:v>
                </c:pt>
                <c:pt idx="449">
                  <c:v>264.21777777777777</c:v>
                </c:pt>
                <c:pt idx="450">
                  <c:v>264.15521064301549</c:v>
                </c:pt>
                <c:pt idx="451">
                  <c:v>264.15929203539821</c:v>
                </c:pt>
                <c:pt idx="452">
                  <c:v>264.28476821192055</c:v>
                </c:pt>
                <c:pt idx="453">
                  <c:v>264.30837004405288</c:v>
                </c:pt>
                <c:pt idx="454">
                  <c:v>264.27912087912085</c:v>
                </c:pt>
                <c:pt idx="455">
                  <c:v>264.24561403508773</c:v>
                </c:pt>
                <c:pt idx="456">
                  <c:v>264.16849015317285</c:v>
                </c:pt>
                <c:pt idx="457">
                  <c:v>264.12445414847161</c:v>
                </c:pt>
                <c:pt idx="458">
                  <c:v>264.20043572984747</c:v>
                </c:pt>
                <c:pt idx="459">
                  <c:v>264.25434782608698</c:v>
                </c:pt>
                <c:pt idx="460">
                  <c:v>264.26681127982647</c:v>
                </c:pt>
                <c:pt idx="461">
                  <c:v>264.29437229437229</c:v>
                </c:pt>
                <c:pt idx="462">
                  <c:v>264.38876889848814</c:v>
                </c:pt>
                <c:pt idx="463">
                  <c:v>264.38362068965517</c:v>
                </c:pt>
                <c:pt idx="464">
                  <c:v>264.45161290322579</c:v>
                </c:pt>
                <c:pt idx="465">
                  <c:v>264.53004291845491</c:v>
                </c:pt>
                <c:pt idx="466">
                  <c:v>264.55888650963595</c:v>
                </c:pt>
                <c:pt idx="467">
                  <c:v>264.54914529914532</c:v>
                </c:pt>
                <c:pt idx="468">
                  <c:v>264.50959488272923</c:v>
                </c:pt>
                <c:pt idx="469">
                  <c:v>264.51914893617021</c:v>
                </c:pt>
                <c:pt idx="470">
                  <c:v>264.48195329087048</c:v>
                </c:pt>
                <c:pt idx="471">
                  <c:v>264.52542372881356</c:v>
                </c:pt>
                <c:pt idx="472">
                  <c:v>264.52008456659621</c:v>
                </c:pt>
                <c:pt idx="473">
                  <c:v>264.57172995780593</c:v>
                </c:pt>
                <c:pt idx="474">
                  <c:v>264.54526315789474</c:v>
                </c:pt>
                <c:pt idx="475">
                  <c:v>264.51470588235293</c:v>
                </c:pt>
                <c:pt idx="476">
                  <c:v>264.53039832285117</c:v>
                </c:pt>
                <c:pt idx="477">
                  <c:v>264.67573221757323</c:v>
                </c:pt>
                <c:pt idx="478">
                  <c:v>264.58455114822544</c:v>
                </c:pt>
                <c:pt idx="479">
                  <c:v>264.61041666666665</c:v>
                </c:pt>
                <c:pt idx="480">
                  <c:v>264.61954261954264</c:v>
                </c:pt>
                <c:pt idx="481">
                  <c:v>264.59336099585062</c:v>
                </c:pt>
                <c:pt idx="482">
                  <c:v>264.63561076604555</c:v>
                </c:pt>
                <c:pt idx="483">
                  <c:v>264.64049586776861</c:v>
                </c:pt>
                <c:pt idx="484">
                  <c:v>264.60412371134021</c:v>
                </c:pt>
                <c:pt idx="485">
                  <c:v>264.69958847736626</c:v>
                </c:pt>
                <c:pt idx="486">
                  <c:v>264.75154004106776</c:v>
                </c:pt>
                <c:pt idx="487">
                  <c:v>264.94467213114751</c:v>
                </c:pt>
                <c:pt idx="488">
                  <c:v>264.91615541922289</c:v>
                </c:pt>
                <c:pt idx="489">
                  <c:v>264.87346938775511</c:v>
                </c:pt>
                <c:pt idx="490">
                  <c:v>264.84521384928718</c:v>
                </c:pt>
                <c:pt idx="491">
                  <c:v>264.7520325203252</c:v>
                </c:pt>
                <c:pt idx="492">
                  <c:v>264.77890466531443</c:v>
                </c:pt>
                <c:pt idx="493">
                  <c:v>264.83198380566802</c:v>
                </c:pt>
                <c:pt idx="494">
                  <c:v>264.72323232323231</c:v>
                </c:pt>
                <c:pt idx="495">
                  <c:v>264.63508064516128</c:v>
                </c:pt>
                <c:pt idx="496">
                  <c:v>264.6841046277666</c:v>
                </c:pt>
                <c:pt idx="497">
                  <c:v>264.75502008032129</c:v>
                </c:pt>
                <c:pt idx="498">
                  <c:v>264.68937875751504</c:v>
                </c:pt>
                <c:pt idx="499">
                  <c:v>264.63</c:v>
                </c:pt>
                <c:pt idx="500">
                  <c:v>264.53692614770461</c:v>
                </c:pt>
                <c:pt idx="501">
                  <c:v>264.51195219123508</c:v>
                </c:pt>
                <c:pt idx="502">
                  <c:v>264.52485089463221</c:v>
                </c:pt>
                <c:pt idx="503">
                  <c:v>264.61904761904759</c:v>
                </c:pt>
                <c:pt idx="504">
                  <c:v>264.66732673267325</c:v>
                </c:pt>
                <c:pt idx="505">
                  <c:v>264.81422924901187</c:v>
                </c:pt>
                <c:pt idx="506">
                  <c:v>264.75542406311638</c:v>
                </c:pt>
                <c:pt idx="507">
                  <c:v>264.73622047244095</c:v>
                </c:pt>
                <c:pt idx="508">
                  <c:v>264.80353634577602</c:v>
                </c:pt>
                <c:pt idx="509">
                  <c:v>264.85490196078433</c:v>
                </c:pt>
                <c:pt idx="510">
                  <c:v>264.9354207436399</c:v>
                </c:pt>
                <c:pt idx="511">
                  <c:v>264.998046875</c:v>
                </c:pt>
                <c:pt idx="512">
                  <c:v>265.07407407407408</c:v>
                </c:pt>
                <c:pt idx="513">
                  <c:v>265.12062256809338</c:v>
                </c:pt>
                <c:pt idx="514">
                  <c:v>265.11456310679614</c:v>
                </c:pt>
                <c:pt idx="515">
                  <c:v>265.05426356589146</c:v>
                </c:pt>
                <c:pt idx="516">
                  <c:v>265.05996131528047</c:v>
                </c:pt>
                <c:pt idx="517">
                  <c:v>264.96718146718149</c:v>
                </c:pt>
                <c:pt idx="518">
                  <c:v>265.02119460500961</c:v>
                </c:pt>
                <c:pt idx="519">
                  <c:v>265.01923076923077</c:v>
                </c:pt>
                <c:pt idx="520">
                  <c:v>264.97120921305185</c:v>
                </c:pt>
                <c:pt idx="521">
                  <c:v>264.9961685823755</c:v>
                </c:pt>
                <c:pt idx="522">
                  <c:v>265.05927342256211</c:v>
                </c:pt>
                <c:pt idx="523">
                  <c:v>265.08396946564886</c:v>
                </c:pt>
                <c:pt idx="524">
                  <c:v>265.12380952380954</c:v>
                </c:pt>
                <c:pt idx="525">
                  <c:v>265.08555133079847</c:v>
                </c:pt>
                <c:pt idx="526">
                  <c:v>265.03605313092982</c:v>
                </c:pt>
                <c:pt idx="527">
                  <c:v>265.1098484848485</c:v>
                </c:pt>
                <c:pt idx="528">
                  <c:v>265.09640831758031</c:v>
                </c:pt>
                <c:pt idx="529">
                  <c:v>265.19433962264151</c:v>
                </c:pt>
                <c:pt idx="530">
                  <c:v>265.30131826741996</c:v>
                </c:pt>
                <c:pt idx="531">
                  <c:v>265.39473684210526</c:v>
                </c:pt>
                <c:pt idx="532">
                  <c:v>265.38273921200749</c:v>
                </c:pt>
                <c:pt idx="533">
                  <c:v>265.48689138576776</c:v>
                </c:pt>
                <c:pt idx="534">
                  <c:v>265.54766355140185</c:v>
                </c:pt>
                <c:pt idx="535">
                  <c:v>265.56716417910445</c:v>
                </c:pt>
                <c:pt idx="536">
                  <c:v>265.6294227188082</c:v>
                </c:pt>
                <c:pt idx="537">
                  <c:v>265.5613382899628</c:v>
                </c:pt>
                <c:pt idx="538">
                  <c:v>265.61781076066791</c:v>
                </c:pt>
                <c:pt idx="539">
                  <c:v>265.63703703703703</c:v>
                </c:pt>
                <c:pt idx="540">
                  <c:v>265.77449168207022</c:v>
                </c:pt>
                <c:pt idx="541">
                  <c:v>265.80811808118079</c:v>
                </c:pt>
                <c:pt idx="542">
                  <c:v>265.88950276243094</c:v>
                </c:pt>
                <c:pt idx="543">
                  <c:v>265.95220588235293</c:v>
                </c:pt>
                <c:pt idx="544">
                  <c:v>265.98532110091742</c:v>
                </c:pt>
                <c:pt idx="545">
                  <c:v>266.08241758241758</c:v>
                </c:pt>
                <c:pt idx="546">
                  <c:v>266.08226691042046</c:v>
                </c:pt>
                <c:pt idx="547">
                  <c:v>266.19525547445255</c:v>
                </c:pt>
                <c:pt idx="548">
                  <c:v>266.27686703096538</c:v>
                </c:pt>
                <c:pt idx="549">
                  <c:v>266.26727272727271</c:v>
                </c:pt>
                <c:pt idx="550">
                  <c:v>266.30490018148822</c:v>
                </c:pt>
                <c:pt idx="551">
                  <c:v>266.31159420289856</c:v>
                </c:pt>
                <c:pt idx="552">
                  <c:v>266.35804701627484</c:v>
                </c:pt>
                <c:pt idx="553">
                  <c:v>266.36823104693138</c:v>
                </c:pt>
                <c:pt idx="554">
                  <c:v>266.43063063063062</c:v>
                </c:pt>
                <c:pt idx="555">
                  <c:v>266.41187050359713</c:v>
                </c:pt>
                <c:pt idx="556">
                  <c:v>266.39856373429086</c:v>
                </c:pt>
                <c:pt idx="557">
                  <c:v>266.33512544802869</c:v>
                </c:pt>
                <c:pt idx="558">
                  <c:v>266.37745974955277</c:v>
                </c:pt>
                <c:pt idx="559">
                  <c:v>266.43928571428569</c:v>
                </c:pt>
                <c:pt idx="560">
                  <c:v>266.42780748663102</c:v>
                </c:pt>
                <c:pt idx="561">
                  <c:v>266.37544483985766</c:v>
                </c:pt>
                <c:pt idx="562">
                  <c:v>266.35346358792185</c:v>
                </c:pt>
                <c:pt idx="563">
                  <c:v>266.32092198581563</c:v>
                </c:pt>
                <c:pt idx="564">
                  <c:v>266.2991150442478</c:v>
                </c:pt>
                <c:pt idx="565">
                  <c:v>266.28445229681978</c:v>
                </c:pt>
                <c:pt idx="566">
                  <c:v>266.38095238095241</c:v>
                </c:pt>
                <c:pt idx="567">
                  <c:v>266.45774647887322</c:v>
                </c:pt>
                <c:pt idx="568">
                  <c:v>266.51669595782073</c:v>
                </c:pt>
                <c:pt idx="569">
                  <c:v>266.51228070175438</c:v>
                </c:pt>
                <c:pt idx="570">
                  <c:v>266.56742556917686</c:v>
                </c:pt>
                <c:pt idx="571">
                  <c:v>266.54195804195803</c:v>
                </c:pt>
                <c:pt idx="572">
                  <c:v>266.51134380453755</c:v>
                </c:pt>
                <c:pt idx="573">
                  <c:v>266.47038327526133</c:v>
                </c:pt>
                <c:pt idx="574">
                  <c:v>266.37913043478261</c:v>
                </c:pt>
                <c:pt idx="575">
                  <c:v>266.25694444444446</c:v>
                </c:pt>
                <c:pt idx="576">
                  <c:v>266.19930675909876</c:v>
                </c:pt>
                <c:pt idx="577">
                  <c:v>266.11418685121106</c:v>
                </c:pt>
                <c:pt idx="578">
                  <c:v>266.10708117443869</c:v>
                </c:pt>
                <c:pt idx="579">
                  <c:v>266.06724137931036</c:v>
                </c:pt>
                <c:pt idx="580">
                  <c:v>265.99483648881238</c:v>
                </c:pt>
                <c:pt idx="581">
                  <c:v>266</c:v>
                </c:pt>
                <c:pt idx="582">
                  <c:v>265.95025728987991</c:v>
                </c:pt>
                <c:pt idx="583">
                  <c:v>265.89212328767121</c:v>
                </c:pt>
                <c:pt idx="584">
                  <c:v>265.85641025641024</c:v>
                </c:pt>
                <c:pt idx="585">
                  <c:v>265.83276450511943</c:v>
                </c:pt>
                <c:pt idx="586">
                  <c:v>265.79386712095402</c:v>
                </c:pt>
                <c:pt idx="587">
                  <c:v>265.7908163265306</c:v>
                </c:pt>
                <c:pt idx="588">
                  <c:v>265.77079796264854</c:v>
                </c:pt>
                <c:pt idx="589">
                  <c:v>265.75254237288135</c:v>
                </c:pt>
                <c:pt idx="590">
                  <c:v>265.71404399323183</c:v>
                </c:pt>
                <c:pt idx="591">
                  <c:v>265.67398648648651</c:v>
                </c:pt>
                <c:pt idx="592">
                  <c:v>265.63237774030353</c:v>
                </c:pt>
                <c:pt idx="593">
                  <c:v>265.75757575757575</c:v>
                </c:pt>
                <c:pt idx="594">
                  <c:v>265.83697478991598</c:v>
                </c:pt>
                <c:pt idx="595">
                  <c:v>265.8557046979866</c:v>
                </c:pt>
                <c:pt idx="596">
                  <c:v>265.9396984924623</c:v>
                </c:pt>
                <c:pt idx="597">
                  <c:v>266.01170568561872</c:v>
                </c:pt>
                <c:pt idx="598">
                  <c:v>265.98664440734558</c:v>
                </c:pt>
                <c:pt idx="599">
                  <c:v>265.95833333333331</c:v>
                </c:pt>
                <c:pt idx="600">
                  <c:v>265.92845257903497</c:v>
                </c:pt>
                <c:pt idx="601">
                  <c:v>265.8718801996672</c:v>
                </c:pt>
                <c:pt idx="602">
                  <c:v>265.82029950083194</c:v>
                </c:pt>
                <c:pt idx="603">
                  <c:v>265.71547420965061</c:v>
                </c:pt>
                <c:pt idx="604">
                  <c:v>265.5956738768719</c:v>
                </c:pt>
                <c:pt idx="605">
                  <c:v>265.61564059900167</c:v>
                </c:pt>
                <c:pt idx="606">
                  <c:v>265.6539101497504</c:v>
                </c:pt>
                <c:pt idx="607">
                  <c:v>265.73876871880202</c:v>
                </c:pt>
                <c:pt idx="608">
                  <c:v>265.63893510815308</c:v>
                </c:pt>
                <c:pt idx="609">
                  <c:v>265.48419301164728</c:v>
                </c:pt>
                <c:pt idx="610">
                  <c:v>265.57404326123128</c:v>
                </c:pt>
                <c:pt idx="611">
                  <c:v>265.53910149750413</c:v>
                </c:pt>
                <c:pt idx="612">
                  <c:v>265.50415973377704</c:v>
                </c:pt>
                <c:pt idx="613">
                  <c:v>265.51913477537437</c:v>
                </c:pt>
                <c:pt idx="614">
                  <c:v>265.52745424292846</c:v>
                </c:pt>
                <c:pt idx="615">
                  <c:v>265.58901830282861</c:v>
                </c:pt>
                <c:pt idx="616">
                  <c:v>265.60232945091514</c:v>
                </c:pt>
                <c:pt idx="617">
                  <c:v>265.72545757071549</c:v>
                </c:pt>
                <c:pt idx="618">
                  <c:v>265.86189683860232</c:v>
                </c:pt>
                <c:pt idx="619">
                  <c:v>265.85690515806988</c:v>
                </c:pt>
                <c:pt idx="620">
                  <c:v>265.83693843594011</c:v>
                </c:pt>
                <c:pt idx="621">
                  <c:v>265.88352745424294</c:v>
                </c:pt>
                <c:pt idx="622">
                  <c:v>265.96006655574041</c:v>
                </c:pt>
                <c:pt idx="623">
                  <c:v>265.98169717138103</c:v>
                </c:pt>
                <c:pt idx="624">
                  <c:v>266.06655574043259</c:v>
                </c:pt>
                <c:pt idx="625">
                  <c:v>266.089850249584</c:v>
                </c:pt>
                <c:pt idx="626">
                  <c:v>266.09317803660565</c:v>
                </c:pt>
                <c:pt idx="627">
                  <c:v>266.08652246256241</c:v>
                </c:pt>
                <c:pt idx="628">
                  <c:v>266.02828618968385</c:v>
                </c:pt>
                <c:pt idx="629">
                  <c:v>266.01497504159732</c:v>
                </c:pt>
                <c:pt idx="630">
                  <c:v>265.99500831946756</c:v>
                </c:pt>
                <c:pt idx="631">
                  <c:v>266.12978369384359</c:v>
                </c:pt>
                <c:pt idx="632">
                  <c:v>266.153078202995</c:v>
                </c:pt>
                <c:pt idx="633">
                  <c:v>266.22628951747089</c:v>
                </c:pt>
                <c:pt idx="634">
                  <c:v>266.25790349417639</c:v>
                </c:pt>
                <c:pt idx="635">
                  <c:v>266.25623960066554</c:v>
                </c:pt>
                <c:pt idx="636">
                  <c:v>266.25457570715474</c:v>
                </c:pt>
                <c:pt idx="637">
                  <c:v>266.24792013311151</c:v>
                </c:pt>
                <c:pt idx="638">
                  <c:v>266.26788685524127</c:v>
                </c:pt>
                <c:pt idx="639">
                  <c:v>266.26455906821963</c:v>
                </c:pt>
                <c:pt idx="640">
                  <c:v>266.26955074875207</c:v>
                </c:pt>
                <c:pt idx="641">
                  <c:v>266.22795341098168</c:v>
                </c:pt>
                <c:pt idx="642">
                  <c:v>266.20965058236271</c:v>
                </c:pt>
                <c:pt idx="643">
                  <c:v>266.16306156405989</c:v>
                </c:pt>
                <c:pt idx="644">
                  <c:v>266.21630615640601</c:v>
                </c:pt>
                <c:pt idx="645">
                  <c:v>266.19301164725459</c:v>
                </c:pt>
                <c:pt idx="646">
                  <c:v>266.14975041597336</c:v>
                </c:pt>
                <c:pt idx="647">
                  <c:v>266.18801996672215</c:v>
                </c:pt>
                <c:pt idx="648">
                  <c:v>266.1597337770383</c:v>
                </c:pt>
                <c:pt idx="649">
                  <c:v>266.11980033277871</c:v>
                </c:pt>
                <c:pt idx="650">
                  <c:v>266.12479201331115</c:v>
                </c:pt>
                <c:pt idx="651">
                  <c:v>266.12312811980036</c:v>
                </c:pt>
                <c:pt idx="652">
                  <c:v>266.14975041597336</c:v>
                </c:pt>
                <c:pt idx="653">
                  <c:v>266.18302828618971</c:v>
                </c:pt>
                <c:pt idx="654">
                  <c:v>266.22628951747089</c:v>
                </c:pt>
                <c:pt idx="655">
                  <c:v>266.25790349417639</c:v>
                </c:pt>
                <c:pt idx="656">
                  <c:v>266.19800332778703</c:v>
                </c:pt>
                <c:pt idx="657">
                  <c:v>266.22296173044924</c:v>
                </c:pt>
                <c:pt idx="658">
                  <c:v>266.27787021630616</c:v>
                </c:pt>
                <c:pt idx="659">
                  <c:v>266.28951747088189</c:v>
                </c:pt>
                <c:pt idx="660">
                  <c:v>266.3078202995008</c:v>
                </c:pt>
                <c:pt idx="661">
                  <c:v>266.27454242928451</c:v>
                </c:pt>
                <c:pt idx="662">
                  <c:v>266.29783693843592</c:v>
                </c:pt>
                <c:pt idx="663">
                  <c:v>266.32778702163063</c:v>
                </c:pt>
                <c:pt idx="664">
                  <c:v>266.36938435940101</c:v>
                </c:pt>
                <c:pt idx="665">
                  <c:v>266.36605657237936</c:v>
                </c:pt>
                <c:pt idx="666">
                  <c:v>266.34109816971716</c:v>
                </c:pt>
                <c:pt idx="667">
                  <c:v>266.33444259567386</c:v>
                </c:pt>
                <c:pt idx="668">
                  <c:v>266.27620632279536</c:v>
                </c:pt>
                <c:pt idx="669">
                  <c:v>266.19966722129783</c:v>
                </c:pt>
                <c:pt idx="670">
                  <c:v>266.19800332778703</c:v>
                </c:pt>
                <c:pt idx="671">
                  <c:v>266.20632279534112</c:v>
                </c:pt>
                <c:pt idx="672">
                  <c:v>266.20465890183027</c:v>
                </c:pt>
                <c:pt idx="673">
                  <c:v>266.153078202995</c:v>
                </c:pt>
                <c:pt idx="674">
                  <c:v>266.089850249584</c:v>
                </c:pt>
                <c:pt idx="675">
                  <c:v>266.03660565723794</c:v>
                </c:pt>
                <c:pt idx="676">
                  <c:v>265.98668885191347</c:v>
                </c:pt>
                <c:pt idx="677">
                  <c:v>265.936772046589</c:v>
                </c:pt>
                <c:pt idx="678">
                  <c:v>265.87354409317805</c:v>
                </c:pt>
                <c:pt idx="679">
                  <c:v>265.86688851913476</c:v>
                </c:pt>
                <c:pt idx="680">
                  <c:v>265.81198003327785</c:v>
                </c:pt>
                <c:pt idx="681">
                  <c:v>265.74542429284526</c:v>
                </c:pt>
                <c:pt idx="682">
                  <c:v>265.66722129783693</c:v>
                </c:pt>
                <c:pt idx="683">
                  <c:v>265.5956738768719</c:v>
                </c:pt>
                <c:pt idx="684">
                  <c:v>265.57903494176372</c:v>
                </c:pt>
                <c:pt idx="685">
                  <c:v>265.4991680532446</c:v>
                </c:pt>
                <c:pt idx="686">
                  <c:v>265.43926788685525</c:v>
                </c:pt>
                <c:pt idx="687">
                  <c:v>265.31780366056574</c:v>
                </c:pt>
                <c:pt idx="688">
                  <c:v>265.2811980033278</c:v>
                </c:pt>
                <c:pt idx="689">
                  <c:v>265.1863560732113</c:v>
                </c:pt>
                <c:pt idx="690">
                  <c:v>265.14808652246256</c:v>
                </c:pt>
                <c:pt idx="691">
                  <c:v>265.08153078202997</c:v>
                </c:pt>
                <c:pt idx="692">
                  <c:v>264.94509151414309</c:v>
                </c:pt>
                <c:pt idx="693">
                  <c:v>264.88352745424294</c:v>
                </c:pt>
                <c:pt idx="694">
                  <c:v>264.81031613976705</c:v>
                </c:pt>
                <c:pt idx="695">
                  <c:v>264.77038269550746</c:v>
                </c:pt>
                <c:pt idx="696">
                  <c:v>264.67054908485858</c:v>
                </c:pt>
                <c:pt idx="697">
                  <c:v>264.59400998336105</c:v>
                </c:pt>
                <c:pt idx="698">
                  <c:v>264.49251247920131</c:v>
                </c:pt>
                <c:pt idx="699">
                  <c:v>264.40099833610651</c:v>
                </c:pt>
                <c:pt idx="700">
                  <c:v>264.32612312811978</c:v>
                </c:pt>
                <c:pt idx="701">
                  <c:v>264.26955074875207</c:v>
                </c:pt>
                <c:pt idx="702">
                  <c:v>264.20465890183027</c:v>
                </c:pt>
                <c:pt idx="703">
                  <c:v>264.13810316139768</c:v>
                </c:pt>
                <c:pt idx="704">
                  <c:v>264.0965058236273</c:v>
                </c:pt>
                <c:pt idx="705">
                  <c:v>264.063227953411</c:v>
                </c:pt>
                <c:pt idx="706">
                  <c:v>264</c:v>
                </c:pt>
                <c:pt idx="707">
                  <c:v>263.91680532445923</c:v>
                </c:pt>
                <c:pt idx="708">
                  <c:v>263.89351081530782</c:v>
                </c:pt>
                <c:pt idx="709">
                  <c:v>263.86356073211317</c:v>
                </c:pt>
                <c:pt idx="710">
                  <c:v>263.81863560732114</c:v>
                </c:pt>
                <c:pt idx="711">
                  <c:v>263.74542429284526</c:v>
                </c:pt>
                <c:pt idx="712">
                  <c:v>263.6871880199667</c:v>
                </c:pt>
                <c:pt idx="713">
                  <c:v>263.64559068219631</c:v>
                </c:pt>
                <c:pt idx="714">
                  <c:v>263.60565723793678</c:v>
                </c:pt>
                <c:pt idx="715">
                  <c:v>263.57237936772049</c:v>
                </c:pt>
                <c:pt idx="716">
                  <c:v>263.56239600665555</c:v>
                </c:pt>
                <c:pt idx="717">
                  <c:v>263.48252911813643</c:v>
                </c:pt>
                <c:pt idx="718">
                  <c:v>263.46589018302831</c:v>
                </c:pt>
                <c:pt idx="719">
                  <c:v>263.46422628951746</c:v>
                </c:pt>
                <c:pt idx="720">
                  <c:v>263.29783693843592</c:v>
                </c:pt>
                <c:pt idx="721">
                  <c:v>263.13643926788683</c:v>
                </c:pt>
                <c:pt idx="722">
                  <c:v>263.0648918469218</c:v>
                </c:pt>
                <c:pt idx="723">
                  <c:v>262.92179700499167</c:v>
                </c:pt>
                <c:pt idx="724">
                  <c:v>262.88519134775373</c:v>
                </c:pt>
                <c:pt idx="725">
                  <c:v>262.81697171381029</c:v>
                </c:pt>
                <c:pt idx="726">
                  <c:v>262.80366056572382</c:v>
                </c:pt>
                <c:pt idx="727">
                  <c:v>262.72212978369384</c:v>
                </c:pt>
                <c:pt idx="728">
                  <c:v>262.65723793677205</c:v>
                </c:pt>
                <c:pt idx="729">
                  <c:v>262.62895174708819</c:v>
                </c:pt>
                <c:pt idx="730">
                  <c:v>262.56073211314475</c:v>
                </c:pt>
                <c:pt idx="731">
                  <c:v>262.49584026622296</c:v>
                </c:pt>
                <c:pt idx="732">
                  <c:v>262.43427620632281</c:v>
                </c:pt>
                <c:pt idx="733">
                  <c:v>262.38768718801998</c:v>
                </c:pt>
                <c:pt idx="734">
                  <c:v>262.29950083194677</c:v>
                </c:pt>
                <c:pt idx="735">
                  <c:v>262.153078202995</c:v>
                </c:pt>
                <c:pt idx="736">
                  <c:v>262.12312811980036</c:v>
                </c:pt>
                <c:pt idx="737">
                  <c:v>262.09484193011644</c:v>
                </c:pt>
                <c:pt idx="738">
                  <c:v>262.063227953411</c:v>
                </c:pt>
                <c:pt idx="739">
                  <c:v>261.98336106489182</c:v>
                </c:pt>
                <c:pt idx="740">
                  <c:v>261.88352745424294</c:v>
                </c:pt>
                <c:pt idx="741">
                  <c:v>261.83527454242926</c:v>
                </c:pt>
                <c:pt idx="742">
                  <c:v>261.79367720465888</c:v>
                </c:pt>
                <c:pt idx="743">
                  <c:v>261.60898502495843</c:v>
                </c:pt>
                <c:pt idx="744">
                  <c:v>261.53743760399334</c:v>
                </c:pt>
                <c:pt idx="745">
                  <c:v>261.52246256239602</c:v>
                </c:pt>
                <c:pt idx="746">
                  <c:v>261.52412645590681</c:v>
                </c:pt>
                <c:pt idx="747">
                  <c:v>261.51913477537437</c:v>
                </c:pt>
                <c:pt idx="748">
                  <c:v>261.50748752079869</c:v>
                </c:pt>
                <c:pt idx="749">
                  <c:v>261.33277870216307</c:v>
                </c:pt>
                <c:pt idx="750">
                  <c:v>261.28452579034939</c:v>
                </c:pt>
                <c:pt idx="751">
                  <c:v>261.29783693843592</c:v>
                </c:pt>
                <c:pt idx="752">
                  <c:v>261.25457570715474</c:v>
                </c:pt>
                <c:pt idx="753">
                  <c:v>261.14143094841933</c:v>
                </c:pt>
                <c:pt idx="754">
                  <c:v>261.10149750415974</c:v>
                </c:pt>
                <c:pt idx="755">
                  <c:v>261.10648918469218</c:v>
                </c:pt>
                <c:pt idx="756">
                  <c:v>261.01497504159732</c:v>
                </c:pt>
                <c:pt idx="757">
                  <c:v>261.0332778702163</c:v>
                </c:pt>
                <c:pt idx="758">
                  <c:v>261.04991680532447</c:v>
                </c:pt>
                <c:pt idx="759">
                  <c:v>261.06821963394344</c:v>
                </c:pt>
                <c:pt idx="760">
                  <c:v>261.07820299500833</c:v>
                </c:pt>
                <c:pt idx="761">
                  <c:v>261.09983361064894</c:v>
                </c:pt>
                <c:pt idx="762">
                  <c:v>261.12312811980036</c:v>
                </c:pt>
                <c:pt idx="763">
                  <c:v>261.08319467554077</c:v>
                </c:pt>
                <c:pt idx="764">
                  <c:v>261.06156405990015</c:v>
                </c:pt>
                <c:pt idx="765">
                  <c:v>261.01830282861897</c:v>
                </c:pt>
                <c:pt idx="766">
                  <c:v>261.01164725457573</c:v>
                </c:pt>
                <c:pt idx="767">
                  <c:v>261.05324459234612</c:v>
                </c:pt>
                <c:pt idx="768">
                  <c:v>261.06655574043259</c:v>
                </c:pt>
                <c:pt idx="769">
                  <c:v>261.10648918469218</c:v>
                </c:pt>
                <c:pt idx="770">
                  <c:v>261.16139767054909</c:v>
                </c:pt>
                <c:pt idx="771">
                  <c:v>261.24792013311151</c:v>
                </c:pt>
                <c:pt idx="772">
                  <c:v>261.28951747088189</c:v>
                </c:pt>
                <c:pt idx="773">
                  <c:v>261.16306156405989</c:v>
                </c:pt>
                <c:pt idx="774">
                  <c:v>261.01331114808653</c:v>
                </c:pt>
                <c:pt idx="775">
                  <c:v>260.99500831946756</c:v>
                </c:pt>
                <c:pt idx="776">
                  <c:v>261.04825291181362</c:v>
                </c:pt>
                <c:pt idx="777">
                  <c:v>261.08652246256241</c:v>
                </c:pt>
                <c:pt idx="778">
                  <c:v>261.11980033277871</c:v>
                </c:pt>
                <c:pt idx="779">
                  <c:v>261.13477537437603</c:v>
                </c:pt>
                <c:pt idx="780">
                  <c:v>261.17138103161398</c:v>
                </c:pt>
                <c:pt idx="781">
                  <c:v>261.19800332778703</c:v>
                </c:pt>
                <c:pt idx="782">
                  <c:v>261.31114808652245</c:v>
                </c:pt>
                <c:pt idx="783">
                  <c:v>261.36938435940101</c:v>
                </c:pt>
                <c:pt idx="784">
                  <c:v>261.45590682196337</c:v>
                </c:pt>
                <c:pt idx="785">
                  <c:v>261.55574043261231</c:v>
                </c:pt>
                <c:pt idx="786">
                  <c:v>261.61564059900167</c:v>
                </c:pt>
                <c:pt idx="787">
                  <c:v>261.71381031613976</c:v>
                </c:pt>
                <c:pt idx="788">
                  <c:v>261.73876871880202</c:v>
                </c:pt>
                <c:pt idx="789">
                  <c:v>261.81863560732114</c:v>
                </c:pt>
                <c:pt idx="790">
                  <c:v>261.93178036605656</c:v>
                </c:pt>
                <c:pt idx="791">
                  <c:v>261.97337770382694</c:v>
                </c:pt>
                <c:pt idx="792">
                  <c:v>262.04492512479203</c:v>
                </c:pt>
                <c:pt idx="793">
                  <c:v>262.08485856905156</c:v>
                </c:pt>
                <c:pt idx="794">
                  <c:v>262.10815307820297</c:v>
                </c:pt>
                <c:pt idx="795">
                  <c:v>262.11813643926791</c:v>
                </c:pt>
                <c:pt idx="796">
                  <c:v>262.19301164725459</c:v>
                </c:pt>
                <c:pt idx="797">
                  <c:v>262.28785357737104</c:v>
                </c:pt>
                <c:pt idx="798">
                  <c:v>262.33777038269551</c:v>
                </c:pt>
                <c:pt idx="799">
                  <c:v>262.42262895174707</c:v>
                </c:pt>
                <c:pt idx="800">
                  <c:v>262.43926788685525</c:v>
                </c:pt>
                <c:pt idx="801">
                  <c:v>262.42429284525792</c:v>
                </c:pt>
                <c:pt idx="802">
                  <c:v>262.37271214642266</c:v>
                </c:pt>
                <c:pt idx="803">
                  <c:v>262.44592346089848</c:v>
                </c:pt>
                <c:pt idx="804">
                  <c:v>262.40931780366054</c:v>
                </c:pt>
                <c:pt idx="805">
                  <c:v>262.44259567387689</c:v>
                </c:pt>
                <c:pt idx="806">
                  <c:v>262.43926788685525</c:v>
                </c:pt>
                <c:pt idx="807">
                  <c:v>262.45424292845257</c:v>
                </c:pt>
                <c:pt idx="808">
                  <c:v>262.4692179700499</c:v>
                </c:pt>
                <c:pt idx="809">
                  <c:v>262.47753743760398</c:v>
                </c:pt>
                <c:pt idx="810">
                  <c:v>262.50915141430949</c:v>
                </c:pt>
                <c:pt idx="811">
                  <c:v>262.54409317803663</c:v>
                </c:pt>
                <c:pt idx="812">
                  <c:v>262.59900166389349</c:v>
                </c:pt>
                <c:pt idx="813">
                  <c:v>262.61231281198002</c:v>
                </c:pt>
                <c:pt idx="814">
                  <c:v>262.52911813643925</c:v>
                </c:pt>
                <c:pt idx="815">
                  <c:v>262.51247920133113</c:v>
                </c:pt>
                <c:pt idx="816">
                  <c:v>262.5324459234609</c:v>
                </c:pt>
                <c:pt idx="817">
                  <c:v>262.50249584026625</c:v>
                </c:pt>
                <c:pt idx="818">
                  <c:v>262.55074875207987</c:v>
                </c:pt>
                <c:pt idx="819">
                  <c:v>262.57903494176372</c:v>
                </c:pt>
                <c:pt idx="820">
                  <c:v>262.68053244592346</c:v>
                </c:pt>
                <c:pt idx="821">
                  <c:v>262.67387687188022</c:v>
                </c:pt>
                <c:pt idx="822">
                  <c:v>262.68386023294511</c:v>
                </c:pt>
                <c:pt idx="823">
                  <c:v>262.63893510815308</c:v>
                </c:pt>
                <c:pt idx="824">
                  <c:v>262.58236272878537</c:v>
                </c:pt>
                <c:pt idx="825">
                  <c:v>262.56239600665555</c:v>
                </c:pt>
                <c:pt idx="826">
                  <c:v>262.5640599001664</c:v>
                </c:pt>
                <c:pt idx="827">
                  <c:v>262.60732113144758</c:v>
                </c:pt>
                <c:pt idx="828">
                  <c:v>262.61397670549087</c:v>
                </c:pt>
                <c:pt idx="829">
                  <c:v>262.63560732113143</c:v>
                </c:pt>
                <c:pt idx="830">
                  <c:v>262.63394342762064</c:v>
                </c:pt>
                <c:pt idx="831">
                  <c:v>262.51580698835272</c:v>
                </c:pt>
                <c:pt idx="832">
                  <c:v>262.52079866888516</c:v>
                </c:pt>
                <c:pt idx="833">
                  <c:v>262.46589018302831</c:v>
                </c:pt>
                <c:pt idx="834">
                  <c:v>262.49417637271216</c:v>
                </c:pt>
                <c:pt idx="835">
                  <c:v>262.64059900166387</c:v>
                </c:pt>
                <c:pt idx="836">
                  <c:v>262.69717138103164</c:v>
                </c:pt>
                <c:pt idx="837">
                  <c:v>262.60565723793678</c:v>
                </c:pt>
                <c:pt idx="838">
                  <c:v>262.54742096505822</c:v>
                </c:pt>
                <c:pt idx="839">
                  <c:v>262.4043261231281</c:v>
                </c:pt>
                <c:pt idx="840">
                  <c:v>262.46256239600666</c:v>
                </c:pt>
                <c:pt idx="841">
                  <c:v>262.42595673876872</c:v>
                </c:pt>
                <c:pt idx="842">
                  <c:v>262.34109816971716</c:v>
                </c:pt>
                <c:pt idx="843">
                  <c:v>262.29118136439268</c:v>
                </c:pt>
                <c:pt idx="844">
                  <c:v>262.32113144758733</c:v>
                </c:pt>
                <c:pt idx="845">
                  <c:v>262.23960066555742</c:v>
                </c:pt>
                <c:pt idx="846">
                  <c:v>262.18801996672215</c:v>
                </c:pt>
                <c:pt idx="847">
                  <c:v>262.05490848585691</c:v>
                </c:pt>
                <c:pt idx="848">
                  <c:v>262.05990016638935</c:v>
                </c:pt>
                <c:pt idx="849">
                  <c:v>262.05657237936771</c:v>
                </c:pt>
                <c:pt idx="850">
                  <c:v>261.97670549084859</c:v>
                </c:pt>
                <c:pt idx="851">
                  <c:v>261.936772046589</c:v>
                </c:pt>
                <c:pt idx="852">
                  <c:v>262.00998336106488</c:v>
                </c:pt>
                <c:pt idx="853">
                  <c:v>262.07653910149753</c:v>
                </c:pt>
                <c:pt idx="854">
                  <c:v>262.13976705490848</c:v>
                </c:pt>
                <c:pt idx="855">
                  <c:v>262.07986688851912</c:v>
                </c:pt>
                <c:pt idx="856">
                  <c:v>262.06988352745424</c:v>
                </c:pt>
                <c:pt idx="857">
                  <c:v>262.05490848585691</c:v>
                </c:pt>
                <c:pt idx="858">
                  <c:v>262.0316139767055</c:v>
                </c:pt>
                <c:pt idx="859">
                  <c:v>262.0316139767055</c:v>
                </c:pt>
                <c:pt idx="860">
                  <c:v>262.07321131447588</c:v>
                </c:pt>
                <c:pt idx="861">
                  <c:v>262.11148086522462</c:v>
                </c:pt>
                <c:pt idx="862">
                  <c:v>262.19134775374374</c:v>
                </c:pt>
                <c:pt idx="863">
                  <c:v>262.20133111480862</c:v>
                </c:pt>
                <c:pt idx="864">
                  <c:v>262.21630615640601</c:v>
                </c:pt>
                <c:pt idx="865">
                  <c:v>262.28618968386024</c:v>
                </c:pt>
                <c:pt idx="866">
                  <c:v>262.28785357737104</c:v>
                </c:pt>
                <c:pt idx="867">
                  <c:v>262.33610648918471</c:v>
                </c:pt>
                <c:pt idx="868">
                  <c:v>262.4359400998336</c:v>
                </c:pt>
                <c:pt idx="869">
                  <c:v>262.56738768718805</c:v>
                </c:pt>
                <c:pt idx="870">
                  <c:v>262.62728785357734</c:v>
                </c:pt>
                <c:pt idx="871">
                  <c:v>262.49750415973375</c:v>
                </c:pt>
                <c:pt idx="872">
                  <c:v>262.58236272878537</c:v>
                </c:pt>
                <c:pt idx="873">
                  <c:v>262.6222961730449</c:v>
                </c:pt>
                <c:pt idx="874">
                  <c:v>262.66389351081529</c:v>
                </c:pt>
                <c:pt idx="875">
                  <c:v>262.70715474209652</c:v>
                </c:pt>
                <c:pt idx="876">
                  <c:v>262.65557404326125</c:v>
                </c:pt>
                <c:pt idx="877">
                  <c:v>262.62396006655575</c:v>
                </c:pt>
                <c:pt idx="878">
                  <c:v>262.6605657237937</c:v>
                </c:pt>
                <c:pt idx="879">
                  <c:v>262.75207986688849</c:v>
                </c:pt>
                <c:pt idx="880">
                  <c:v>262.74542429284526</c:v>
                </c:pt>
                <c:pt idx="881">
                  <c:v>262.73544093178037</c:v>
                </c:pt>
                <c:pt idx="882">
                  <c:v>262.84359400998335</c:v>
                </c:pt>
                <c:pt idx="883">
                  <c:v>262.91181364392679</c:v>
                </c:pt>
                <c:pt idx="884">
                  <c:v>262.95507487520797</c:v>
                </c:pt>
                <c:pt idx="885">
                  <c:v>263.01331114808653</c:v>
                </c:pt>
                <c:pt idx="886">
                  <c:v>263.05490848585691</c:v>
                </c:pt>
                <c:pt idx="887">
                  <c:v>263.14143094841933</c:v>
                </c:pt>
                <c:pt idx="888">
                  <c:v>263.19467554076539</c:v>
                </c:pt>
                <c:pt idx="889">
                  <c:v>263.22462562396009</c:v>
                </c:pt>
                <c:pt idx="890">
                  <c:v>263.30449251247921</c:v>
                </c:pt>
                <c:pt idx="891">
                  <c:v>263.43926788685525</c:v>
                </c:pt>
                <c:pt idx="892">
                  <c:v>263.52911813643925</c:v>
                </c:pt>
                <c:pt idx="893">
                  <c:v>263.52911813643925</c:v>
                </c:pt>
                <c:pt idx="894">
                  <c:v>263.57404326123128</c:v>
                </c:pt>
                <c:pt idx="895">
                  <c:v>263.71381031613976</c:v>
                </c:pt>
                <c:pt idx="896">
                  <c:v>263.87021630615641</c:v>
                </c:pt>
                <c:pt idx="897">
                  <c:v>263.936772046589</c:v>
                </c:pt>
                <c:pt idx="898">
                  <c:v>263.98003327787023</c:v>
                </c:pt>
                <c:pt idx="899">
                  <c:v>264.01830282861897</c:v>
                </c:pt>
                <c:pt idx="900">
                  <c:v>264.15640599001665</c:v>
                </c:pt>
                <c:pt idx="901">
                  <c:v>264.22628951747089</c:v>
                </c:pt>
                <c:pt idx="902">
                  <c:v>264.28618968386024</c:v>
                </c:pt>
                <c:pt idx="903">
                  <c:v>264.30615640599001</c:v>
                </c:pt>
                <c:pt idx="904">
                  <c:v>264.34276206322795</c:v>
                </c:pt>
                <c:pt idx="905">
                  <c:v>264.39933444259566</c:v>
                </c:pt>
                <c:pt idx="906">
                  <c:v>264.49251247920131</c:v>
                </c:pt>
                <c:pt idx="907">
                  <c:v>264.53577371048254</c:v>
                </c:pt>
                <c:pt idx="908">
                  <c:v>264.4692179700499</c:v>
                </c:pt>
                <c:pt idx="909">
                  <c:v>264.44259567387689</c:v>
                </c:pt>
                <c:pt idx="910">
                  <c:v>264.58236272878537</c:v>
                </c:pt>
                <c:pt idx="911">
                  <c:v>264.63061564059899</c:v>
                </c:pt>
                <c:pt idx="912">
                  <c:v>264.73044925124793</c:v>
                </c:pt>
                <c:pt idx="913">
                  <c:v>264.73876871880202</c:v>
                </c:pt>
                <c:pt idx="914">
                  <c:v>264.76705490848587</c:v>
                </c:pt>
                <c:pt idx="915">
                  <c:v>264.73876871880202</c:v>
                </c:pt>
                <c:pt idx="916">
                  <c:v>264.72712146422629</c:v>
                </c:pt>
                <c:pt idx="917">
                  <c:v>264.90515806988356</c:v>
                </c:pt>
                <c:pt idx="918">
                  <c:v>264.90016638935106</c:v>
                </c:pt>
                <c:pt idx="919">
                  <c:v>264.94342762063229</c:v>
                </c:pt>
                <c:pt idx="920">
                  <c:v>264.8718801996672</c:v>
                </c:pt>
                <c:pt idx="921">
                  <c:v>264.96006655574041</c:v>
                </c:pt>
                <c:pt idx="922">
                  <c:v>265.05657237936771</c:v>
                </c:pt>
                <c:pt idx="923">
                  <c:v>265.17970049916806</c:v>
                </c:pt>
                <c:pt idx="924">
                  <c:v>265.21131447587356</c:v>
                </c:pt>
                <c:pt idx="925">
                  <c:v>265.2828618968386</c:v>
                </c:pt>
                <c:pt idx="926">
                  <c:v>265.31114808652245</c:v>
                </c:pt>
                <c:pt idx="927">
                  <c:v>265.38935108153078</c:v>
                </c:pt>
                <c:pt idx="928">
                  <c:v>265.44093178036604</c:v>
                </c:pt>
                <c:pt idx="929">
                  <c:v>265.47420965058234</c:v>
                </c:pt>
                <c:pt idx="930">
                  <c:v>265.5008319467554</c:v>
                </c:pt>
                <c:pt idx="931">
                  <c:v>265.46089850249587</c:v>
                </c:pt>
                <c:pt idx="932">
                  <c:v>265.40266222961731</c:v>
                </c:pt>
                <c:pt idx="933">
                  <c:v>265.45757071547422</c:v>
                </c:pt>
                <c:pt idx="934">
                  <c:v>265.43427620632281</c:v>
                </c:pt>
                <c:pt idx="935">
                  <c:v>265.4692179700499</c:v>
                </c:pt>
                <c:pt idx="936">
                  <c:v>265.5008319467554</c:v>
                </c:pt>
                <c:pt idx="937">
                  <c:v>265.53743760399334</c:v>
                </c:pt>
                <c:pt idx="938">
                  <c:v>265.68386023294511</c:v>
                </c:pt>
                <c:pt idx="939">
                  <c:v>265.78868552412644</c:v>
                </c:pt>
                <c:pt idx="940">
                  <c:v>265.78369384359399</c:v>
                </c:pt>
                <c:pt idx="941">
                  <c:v>265.67886855241267</c:v>
                </c:pt>
                <c:pt idx="942">
                  <c:v>265.6539101497504</c:v>
                </c:pt>
                <c:pt idx="943">
                  <c:v>265.6855241264559</c:v>
                </c:pt>
                <c:pt idx="944">
                  <c:v>265.67387687188022</c:v>
                </c:pt>
                <c:pt idx="945">
                  <c:v>265.7188019966722</c:v>
                </c:pt>
                <c:pt idx="946">
                  <c:v>265.72878535773708</c:v>
                </c:pt>
                <c:pt idx="947">
                  <c:v>265.73377703826952</c:v>
                </c:pt>
                <c:pt idx="948">
                  <c:v>265.78702163061564</c:v>
                </c:pt>
                <c:pt idx="949">
                  <c:v>265.910149750416</c:v>
                </c:pt>
                <c:pt idx="950">
                  <c:v>265.98835274542427</c:v>
                </c:pt>
                <c:pt idx="951">
                  <c:v>266.06821963394344</c:v>
                </c:pt>
                <c:pt idx="952">
                  <c:v>266.07321131447588</c:v>
                </c:pt>
                <c:pt idx="953">
                  <c:v>266.04326123128118</c:v>
                </c:pt>
                <c:pt idx="954">
                  <c:v>266.08485856905156</c:v>
                </c:pt>
                <c:pt idx="955">
                  <c:v>266.08485856905156</c:v>
                </c:pt>
                <c:pt idx="956">
                  <c:v>266.089850249584</c:v>
                </c:pt>
                <c:pt idx="957">
                  <c:v>266.0332778702163</c:v>
                </c:pt>
                <c:pt idx="958">
                  <c:v>266.01331114808653</c:v>
                </c:pt>
                <c:pt idx="959">
                  <c:v>266</c:v>
                </c:pt>
                <c:pt idx="960">
                  <c:v>266.01663893510818</c:v>
                </c:pt>
                <c:pt idx="961">
                  <c:v>266.02329450915141</c:v>
                </c:pt>
                <c:pt idx="962">
                  <c:v>266.08319467554077</c:v>
                </c:pt>
                <c:pt idx="963">
                  <c:v>266.08652246256241</c:v>
                </c:pt>
                <c:pt idx="964">
                  <c:v>266.12978369384359</c:v>
                </c:pt>
                <c:pt idx="965">
                  <c:v>266.14309484193012</c:v>
                </c:pt>
                <c:pt idx="966">
                  <c:v>266.14642262895177</c:v>
                </c:pt>
                <c:pt idx="967">
                  <c:v>266.10316139767053</c:v>
                </c:pt>
                <c:pt idx="968">
                  <c:v>266.08818635607321</c:v>
                </c:pt>
                <c:pt idx="969">
                  <c:v>266.0648918469218</c:v>
                </c:pt>
                <c:pt idx="970">
                  <c:v>266.04991680532447</c:v>
                </c:pt>
                <c:pt idx="971">
                  <c:v>265.97337770382694</c:v>
                </c:pt>
                <c:pt idx="972">
                  <c:v>265.95840266222962</c:v>
                </c:pt>
                <c:pt idx="973">
                  <c:v>265.85357737104823</c:v>
                </c:pt>
                <c:pt idx="974">
                  <c:v>265.78868552412644</c:v>
                </c:pt>
                <c:pt idx="975">
                  <c:v>265.79201331114808</c:v>
                </c:pt>
                <c:pt idx="976">
                  <c:v>265.78535773710485</c:v>
                </c:pt>
                <c:pt idx="977">
                  <c:v>265.71048252911811</c:v>
                </c:pt>
                <c:pt idx="978">
                  <c:v>265.68885191347755</c:v>
                </c:pt>
                <c:pt idx="979">
                  <c:v>265.66222961730449</c:v>
                </c:pt>
                <c:pt idx="980">
                  <c:v>265.64059900166387</c:v>
                </c:pt>
                <c:pt idx="981">
                  <c:v>265.54575707154743</c:v>
                </c:pt>
                <c:pt idx="982">
                  <c:v>265.45091514143093</c:v>
                </c:pt>
                <c:pt idx="983">
                  <c:v>265.32778702163063</c:v>
                </c:pt>
                <c:pt idx="984">
                  <c:v>265.29284525790348</c:v>
                </c:pt>
                <c:pt idx="985">
                  <c:v>265.2196339434276</c:v>
                </c:pt>
                <c:pt idx="986">
                  <c:v>265.089850249584</c:v>
                </c:pt>
                <c:pt idx="987">
                  <c:v>264.94841930116473</c:v>
                </c:pt>
                <c:pt idx="988">
                  <c:v>264.97670549084859</c:v>
                </c:pt>
                <c:pt idx="989">
                  <c:v>264.95174708818638</c:v>
                </c:pt>
                <c:pt idx="990">
                  <c:v>264.86855241264561</c:v>
                </c:pt>
                <c:pt idx="991">
                  <c:v>264.77537437603991</c:v>
                </c:pt>
                <c:pt idx="992">
                  <c:v>264.73044925124793</c:v>
                </c:pt>
                <c:pt idx="993">
                  <c:v>264.70715474209652</c:v>
                </c:pt>
                <c:pt idx="994">
                  <c:v>264.68219633943426</c:v>
                </c:pt>
                <c:pt idx="995">
                  <c:v>264.51414309484193</c:v>
                </c:pt>
                <c:pt idx="996">
                  <c:v>264.36439267886857</c:v>
                </c:pt>
                <c:pt idx="997">
                  <c:v>264.2828618968386</c:v>
                </c:pt>
                <c:pt idx="998">
                  <c:v>264.19467554076539</c:v>
                </c:pt>
                <c:pt idx="999">
                  <c:v>264.17803660565721</c:v>
                </c:pt>
                <c:pt idx="1000">
                  <c:v>264.18469217970051</c:v>
                </c:pt>
                <c:pt idx="1001">
                  <c:v>264.21464226289515</c:v>
                </c:pt>
                <c:pt idx="1002">
                  <c:v>264.21464226289515</c:v>
                </c:pt>
                <c:pt idx="1003">
                  <c:v>264.08818635607321</c:v>
                </c:pt>
                <c:pt idx="1004">
                  <c:v>264.09317803660565</c:v>
                </c:pt>
                <c:pt idx="1005">
                  <c:v>264.08153078202997</c:v>
                </c:pt>
                <c:pt idx="1006">
                  <c:v>264.04492512479203</c:v>
                </c:pt>
                <c:pt idx="1007">
                  <c:v>264.0332778702163</c:v>
                </c:pt>
                <c:pt idx="1008">
                  <c:v>264.05657237936771</c:v>
                </c:pt>
                <c:pt idx="1009">
                  <c:v>264.04326123128118</c:v>
                </c:pt>
                <c:pt idx="1010">
                  <c:v>263.97836938435938</c:v>
                </c:pt>
                <c:pt idx="1011">
                  <c:v>263.90682196339435</c:v>
                </c:pt>
                <c:pt idx="1012">
                  <c:v>263.86688851913476</c:v>
                </c:pt>
                <c:pt idx="1013">
                  <c:v>263.86356073211317</c:v>
                </c:pt>
                <c:pt idx="1014">
                  <c:v>263.85191347753744</c:v>
                </c:pt>
                <c:pt idx="1015">
                  <c:v>263.80366056572382</c:v>
                </c:pt>
                <c:pt idx="1016">
                  <c:v>263.66888519134773</c:v>
                </c:pt>
                <c:pt idx="1017">
                  <c:v>263.56572379367719</c:v>
                </c:pt>
                <c:pt idx="1018">
                  <c:v>263.46256239600666</c:v>
                </c:pt>
                <c:pt idx="1019">
                  <c:v>263.42262895174707</c:v>
                </c:pt>
                <c:pt idx="1020">
                  <c:v>263.45091514143093</c:v>
                </c:pt>
                <c:pt idx="1021">
                  <c:v>263.39267886855242</c:v>
                </c:pt>
                <c:pt idx="1022">
                  <c:v>263.42262895174707</c:v>
                </c:pt>
                <c:pt idx="1023">
                  <c:v>263.47920133111484</c:v>
                </c:pt>
                <c:pt idx="1024">
                  <c:v>263.52745424292846</c:v>
                </c:pt>
                <c:pt idx="1025">
                  <c:v>263.47088186356075</c:v>
                </c:pt>
                <c:pt idx="1026">
                  <c:v>263.30116472545757</c:v>
                </c:pt>
                <c:pt idx="1027">
                  <c:v>263.23960066555742</c:v>
                </c:pt>
                <c:pt idx="1028">
                  <c:v>263.20965058236271</c:v>
                </c:pt>
                <c:pt idx="1029">
                  <c:v>263.17138103161398</c:v>
                </c:pt>
                <c:pt idx="1030">
                  <c:v>263.14642262895177</c:v>
                </c:pt>
                <c:pt idx="1031">
                  <c:v>263.13144758735439</c:v>
                </c:pt>
                <c:pt idx="1032">
                  <c:v>263.12479201331115</c:v>
                </c:pt>
                <c:pt idx="1033">
                  <c:v>263.07653910149753</c:v>
                </c:pt>
                <c:pt idx="1034">
                  <c:v>263.0316139767055</c:v>
                </c:pt>
                <c:pt idx="1035">
                  <c:v>262.89018302828617</c:v>
                </c:pt>
                <c:pt idx="1036">
                  <c:v>262.79866888519138</c:v>
                </c:pt>
                <c:pt idx="1037">
                  <c:v>262.74708818635605</c:v>
                </c:pt>
                <c:pt idx="1038">
                  <c:v>262.74708818635605</c:v>
                </c:pt>
                <c:pt idx="1039">
                  <c:v>262.69051580698834</c:v>
                </c:pt>
                <c:pt idx="1040">
                  <c:v>262.72046589018305</c:v>
                </c:pt>
                <c:pt idx="1041">
                  <c:v>262.65224625623961</c:v>
                </c:pt>
                <c:pt idx="1042">
                  <c:v>262.59234608985025</c:v>
                </c:pt>
                <c:pt idx="1043">
                  <c:v>262.6222961730449</c:v>
                </c:pt>
                <c:pt idx="1044">
                  <c:v>262.64559068219631</c:v>
                </c:pt>
                <c:pt idx="1045">
                  <c:v>262.63061564059899</c:v>
                </c:pt>
                <c:pt idx="1046">
                  <c:v>262.61064891846922</c:v>
                </c:pt>
                <c:pt idx="1047">
                  <c:v>262.60399334442593</c:v>
                </c:pt>
                <c:pt idx="1048">
                  <c:v>262.54409317803663</c:v>
                </c:pt>
                <c:pt idx="1049">
                  <c:v>262.53910149750413</c:v>
                </c:pt>
                <c:pt idx="1050">
                  <c:v>262.55407653910152</c:v>
                </c:pt>
                <c:pt idx="1051">
                  <c:v>262.58402662229616</c:v>
                </c:pt>
                <c:pt idx="1052">
                  <c:v>262.55906821963396</c:v>
                </c:pt>
                <c:pt idx="1053">
                  <c:v>262.44592346089848</c:v>
                </c:pt>
                <c:pt idx="1054">
                  <c:v>262.39767054908486</c:v>
                </c:pt>
                <c:pt idx="1055">
                  <c:v>262.39434276206322</c:v>
                </c:pt>
                <c:pt idx="1056">
                  <c:v>262.38103161397669</c:v>
                </c:pt>
                <c:pt idx="1057">
                  <c:v>262.40599001663895</c:v>
                </c:pt>
                <c:pt idx="1058">
                  <c:v>262.40765391014975</c:v>
                </c:pt>
                <c:pt idx="1059">
                  <c:v>262.32113144758733</c:v>
                </c:pt>
                <c:pt idx="1060">
                  <c:v>262.25790349417639</c:v>
                </c:pt>
                <c:pt idx="1061">
                  <c:v>262.22296173044924</c:v>
                </c:pt>
                <c:pt idx="1062">
                  <c:v>262.17637271214642</c:v>
                </c:pt>
                <c:pt idx="1063">
                  <c:v>262.07986688851912</c:v>
                </c:pt>
                <c:pt idx="1064">
                  <c:v>262.0648918469218</c:v>
                </c:pt>
                <c:pt idx="1065">
                  <c:v>261.99001663893512</c:v>
                </c:pt>
                <c:pt idx="1066">
                  <c:v>261.910149750416</c:v>
                </c:pt>
                <c:pt idx="1067">
                  <c:v>261.85690515806988</c:v>
                </c:pt>
                <c:pt idx="1068">
                  <c:v>261.846921797005</c:v>
                </c:pt>
                <c:pt idx="1069">
                  <c:v>261.86855241264561</c:v>
                </c:pt>
                <c:pt idx="1070">
                  <c:v>261.82196339434279</c:v>
                </c:pt>
                <c:pt idx="1071">
                  <c:v>261.83028286189682</c:v>
                </c:pt>
                <c:pt idx="1072">
                  <c:v>261.77204658901832</c:v>
                </c:pt>
                <c:pt idx="1073">
                  <c:v>261.7487520798669</c:v>
                </c:pt>
                <c:pt idx="1074">
                  <c:v>261.67886855241267</c:v>
                </c:pt>
                <c:pt idx="1075">
                  <c:v>261.67054908485858</c:v>
                </c:pt>
                <c:pt idx="1076">
                  <c:v>261.65224625623961</c:v>
                </c:pt>
                <c:pt idx="1077">
                  <c:v>261.60232945091514</c:v>
                </c:pt>
                <c:pt idx="1078">
                  <c:v>261.46256239600666</c:v>
                </c:pt>
                <c:pt idx="1079">
                  <c:v>261.51247920133113</c:v>
                </c:pt>
                <c:pt idx="1080">
                  <c:v>261.46256239600666</c:v>
                </c:pt>
                <c:pt idx="1081">
                  <c:v>261.43926788685525</c:v>
                </c:pt>
                <c:pt idx="1082">
                  <c:v>261.4359400998336</c:v>
                </c:pt>
                <c:pt idx="1083">
                  <c:v>261.38103161397669</c:v>
                </c:pt>
                <c:pt idx="1084">
                  <c:v>261.36106489184692</c:v>
                </c:pt>
                <c:pt idx="1085">
                  <c:v>261.36772046589016</c:v>
                </c:pt>
                <c:pt idx="1086">
                  <c:v>261.27287853577371</c:v>
                </c:pt>
                <c:pt idx="1087">
                  <c:v>261.20632279534112</c:v>
                </c:pt>
                <c:pt idx="1088">
                  <c:v>261.02329450915141</c:v>
                </c:pt>
                <c:pt idx="1089">
                  <c:v>261.01331114808653</c:v>
                </c:pt>
                <c:pt idx="1090">
                  <c:v>261.02995008319465</c:v>
                </c:pt>
                <c:pt idx="1091">
                  <c:v>261.05490848585691</c:v>
                </c:pt>
                <c:pt idx="1092">
                  <c:v>261.11813643926791</c:v>
                </c:pt>
                <c:pt idx="1093">
                  <c:v>261.06655574043259</c:v>
                </c:pt>
                <c:pt idx="1094">
                  <c:v>260.99001663893512</c:v>
                </c:pt>
                <c:pt idx="1095">
                  <c:v>261.05657237936771</c:v>
                </c:pt>
                <c:pt idx="1096">
                  <c:v>261.12978369384359</c:v>
                </c:pt>
                <c:pt idx="1097">
                  <c:v>261.07321131447588</c:v>
                </c:pt>
                <c:pt idx="1098">
                  <c:v>261.03660565723794</c:v>
                </c:pt>
                <c:pt idx="1099">
                  <c:v>261.06821963394344</c:v>
                </c:pt>
                <c:pt idx="1100">
                  <c:v>261.09983361064894</c:v>
                </c:pt>
                <c:pt idx="1101">
                  <c:v>261.15806988352745</c:v>
                </c:pt>
                <c:pt idx="1102">
                  <c:v>261.15806988352745</c:v>
                </c:pt>
                <c:pt idx="1103">
                  <c:v>261.10815307820297</c:v>
                </c:pt>
                <c:pt idx="1104">
                  <c:v>261.00166389351079</c:v>
                </c:pt>
                <c:pt idx="1105">
                  <c:v>260.93178036605656</c:v>
                </c:pt>
                <c:pt idx="1106">
                  <c:v>260.75707154742099</c:v>
                </c:pt>
                <c:pt idx="1107">
                  <c:v>260.75873544093179</c:v>
                </c:pt>
                <c:pt idx="1108">
                  <c:v>260.7171381031614</c:v>
                </c:pt>
                <c:pt idx="1109">
                  <c:v>260.60066555740434</c:v>
                </c:pt>
                <c:pt idx="1110">
                  <c:v>260.55074875207987</c:v>
                </c:pt>
                <c:pt idx="1111">
                  <c:v>260.47088186356075</c:v>
                </c:pt>
                <c:pt idx="1112">
                  <c:v>260.39933444259566</c:v>
                </c:pt>
                <c:pt idx="1113">
                  <c:v>260.32612312811978</c:v>
                </c:pt>
                <c:pt idx="1114">
                  <c:v>260.2512479201331</c:v>
                </c:pt>
                <c:pt idx="1115">
                  <c:v>260.24126455906821</c:v>
                </c:pt>
                <c:pt idx="1116">
                  <c:v>260.26955074875207</c:v>
                </c:pt>
                <c:pt idx="1117">
                  <c:v>260.27121464226292</c:v>
                </c:pt>
                <c:pt idx="1118">
                  <c:v>260.38103161397669</c:v>
                </c:pt>
                <c:pt idx="1119">
                  <c:v>260.34442595673875</c:v>
                </c:pt>
                <c:pt idx="1120">
                  <c:v>260.4359400998336</c:v>
                </c:pt>
                <c:pt idx="1121">
                  <c:v>260.55574043261231</c:v>
                </c:pt>
                <c:pt idx="1122">
                  <c:v>260.62895174708819</c:v>
                </c:pt>
                <c:pt idx="1123">
                  <c:v>260.60565723793678</c:v>
                </c:pt>
                <c:pt idx="1124">
                  <c:v>260.62396006655575</c:v>
                </c:pt>
                <c:pt idx="1125">
                  <c:v>260.61397670549087</c:v>
                </c:pt>
                <c:pt idx="1126">
                  <c:v>260.68386023294511</c:v>
                </c:pt>
                <c:pt idx="1127">
                  <c:v>260.76705490848587</c:v>
                </c:pt>
                <c:pt idx="1128">
                  <c:v>260.6855241264559</c:v>
                </c:pt>
                <c:pt idx="1129">
                  <c:v>260.74043261231282</c:v>
                </c:pt>
                <c:pt idx="1130">
                  <c:v>260.49584026622296</c:v>
                </c:pt>
                <c:pt idx="1131">
                  <c:v>260.36106489184692</c:v>
                </c:pt>
                <c:pt idx="1132">
                  <c:v>260.2495840266223</c:v>
                </c:pt>
                <c:pt idx="1133">
                  <c:v>260.2811980033278</c:v>
                </c:pt>
                <c:pt idx="1134">
                  <c:v>260.30449251247921</c:v>
                </c:pt>
                <c:pt idx="1135">
                  <c:v>260.29450915141433</c:v>
                </c:pt>
                <c:pt idx="1136">
                  <c:v>260.2512479201331</c:v>
                </c:pt>
                <c:pt idx="1137">
                  <c:v>260.16971713810318</c:v>
                </c:pt>
                <c:pt idx="1138">
                  <c:v>260.3078202995008</c:v>
                </c:pt>
                <c:pt idx="1139">
                  <c:v>260.29284525790348</c:v>
                </c:pt>
                <c:pt idx="1140">
                  <c:v>260.42429284525792</c:v>
                </c:pt>
                <c:pt idx="1141">
                  <c:v>260.32445923460898</c:v>
                </c:pt>
                <c:pt idx="1142">
                  <c:v>260.36272878535772</c:v>
                </c:pt>
                <c:pt idx="1143">
                  <c:v>260.35440931780369</c:v>
                </c:pt>
                <c:pt idx="1144">
                  <c:v>260.34276206322795</c:v>
                </c:pt>
                <c:pt idx="1145">
                  <c:v>260.35440931780369</c:v>
                </c:pt>
                <c:pt idx="1146">
                  <c:v>260.26455906821963</c:v>
                </c:pt>
                <c:pt idx="1147">
                  <c:v>260.32445923460898</c:v>
                </c:pt>
                <c:pt idx="1148">
                  <c:v>260.36938435940101</c:v>
                </c:pt>
                <c:pt idx="1149">
                  <c:v>260.38768718801998</c:v>
                </c:pt>
                <c:pt idx="1150">
                  <c:v>260.50748752079869</c:v>
                </c:pt>
                <c:pt idx="1151">
                  <c:v>260.30282861896836</c:v>
                </c:pt>
                <c:pt idx="1152">
                  <c:v>260.28452579034939</c:v>
                </c:pt>
                <c:pt idx="1153">
                  <c:v>260.27787021630616</c:v>
                </c:pt>
                <c:pt idx="1154">
                  <c:v>260.35440931780369</c:v>
                </c:pt>
                <c:pt idx="1155">
                  <c:v>260.42429284525792</c:v>
                </c:pt>
                <c:pt idx="1156">
                  <c:v>260.50249584026625</c:v>
                </c:pt>
                <c:pt idx="1157">
                  <c:v>260.53577371048254</c:v>
                </c:pt>
                <c:pt idx="1158">
                  <c:v>260.66722129783693</c:v>
                </c:pt>
                <c:pt idx="1159">
                  <c:v>260.61896838602331</c:v>
                </c:pt>
                <c:pt idx="1160">
                  <c:v>260.55906821963396</c:v>
                </c:pt>
                <c:pt idx="1161">
                  <c:v>260.60066555740434</c:v>
                </c:pt>
                <c:pt idx="1162">
                  <c:v>260.73876871880202</c:v>
                </c:pt>
                <c:pt idx="1163">
                  <c:v>260.8402662229617</c:v>
                </c:pt>
                <c:pt idx="1164">
                  <c:v>261.02662229617306</c:v>
                </c:pt>
                <c:pt idx="1165">
                  <c:v>261.17304492512477</c:v>
                </c:pt>
                <c:pt idx="1166">
                  <c:v>261.16306156405989</c:v>
                </c:pt>
                <c:pt idx="1167">
                  <c:v>261.089850249584</c:v>
                </c:pt>
                <c:pt idx="1168">
                  <c:v>261.01996672212977</c:v>
                </c:pt>
                <c:pt idx="1169">
                  <c:v>260.9667221297837</c:v>
                </c:pt>
                <c:pt idx="1170">
                  <c:v>261.00665557404324</c:v>
                </c:pt>
                <c:pt idx="1171">
                  <c:v>261.10149750415974</c:v>
                </c:pt>
                <c:pt idx="1172">
                  <c:v>261.19467554076539</c:v>
                </c:pt>
                <c:pt idx="1173">
                  <c:v>261.23627287853577</c:v>
                </c:pt>
                <c:pt idx="1174">
                  <c:v>261.34109816971716</c:v>
                </c:pt>
                <c:pt idx="1175">
                  <c:v>261.41763727121463</c:v>
                </c:pt>
                <c:pt idx="1176">
                  <c:v>261.50748752079869</c:v>
                </c:pt>
                <c:pt idx="1177">
                  <c:v>261.60732113144758</c:v>
                </c:pt>
                <c:pt idx="1178">
                  <c:v>261.6855241264559</c:v>
                </c:pt>
                <c:pt idx="1179">
                  <c:v>261.6871880199667</c:v>
                </c:pt>
                <c:pt idx="1180">
                  <c:v>261.72046589018305</c:v>
                </c:pt>
                <c:pt idx="1181">
                  <c:v>261.85024958402664</c:v>
                </c:pt>
                <c:pt idx="1182">
                  <c:v>261.94675540765388</c:v>
                </c:pt>
                <c:pt idx="1183">
                  <c:v>262</c:v>
                </c:pt>
                <c:pt idx="1184">
                  <c:v>262.09816971713809</c:v>
                </c:pt>
                <c:pt idx="1185">
                  <c:v>262.17304492512477</c:v>
                </c:pt>
                <c:pt idx="1186">
                  <c:v>262.26289517470883</c:v>
                </c:pt>
                <c:pt idx="1187">
                  <c:v>262.29118136439268</c:v>
                </c:pt>
                <c:pt idx="1188">
                  <c:v>262.29617304492513</c:v>
                </c:pt>
                <c:pt idx="1189">
                  <c:v>262.30116472545757</c:v>
                </c:pt>
                <c:pt idx="1190">
                  <c:v>262.27953410981695</c:v>
                </c:pt>
                <c:pt idx="1191">
                  <c:v>262.32612312811978</c:v>
                </c:pt>
                <c:pt idx="1192">
                  <c:v>262.43427620632281</c:v>
                </c:pt>
                <c:pt idx="1193">
                  <c:v>262.50249584026625</c:v>
                </c:pt>
                <c:pt idx="1194">
                  <c:v>262.43261231281195</c:v>
                </c:pt>
                <c:pt idx="1195">
                  <c:v>262.35773710482528</c:v>
                </c:pt>
                <c:pt idx="1196">
                  <c:v>262.33111480865227</c:v>
                </c:pt>
                <c:pt idx="1197">
                  <c:v>262.33111480865227</c:v>
                </c:pt>
                <c:pt idx="1198">
                  <c:v>262.3078202995008</c:v>
                </c:pt>
                <c:pt idx="1199">
                  <c:v>262.3777038269551</c:v>
                </c:pt>
                <c:pt idx="1200">
                  <c:v>262.45923460898501</c:v>
                </c:pt>
                <c:pt idx="1201">
                  <c:v>262.59400998336105</c:v>
                </c:pt>
                <c:pt idx="1202">
                  <c:v>262.57237936772049</c:v>
                </c:pt>
                <c:pt idx="1203">
                  <c:v>262.60066555740434</c:v>
                </c:pt>
                <c:pt idx="1204">
                  <c:v>262.60565723793678</c:v>
                </c:pt>
                <c:pt idx="1205">
                  <c:v>262.68386023294511</c:v>
                </c:pt>
                <c:pt idx="1206">
                  <c:v>262.77371048252911</c:v>
                </c:pt>
                <c:pt idx="1207">
                  <c:v>262.85524126455908</c:v>
                </c:pt>
                <c:pt idx="1208">
                  <c:v>262.86855241264561</c:v>
                </c:pt>
                <c:pt idx="1209">
                  <c:v>262.96006655574041</c:v>
                </c:pt>
                <c:pt idx="1210">
                  <c:v>262.95507487520797</c:v>
                </c:pt>
                <c:pt idx="1211">
                  <c:v>262.90016638935106</c:v>
                </c:pt>
                <c:pt idx="1212">
                  <c:v>263.04492512479203</c:v>
                </c:pt>
                <c:pt idx="1213">
                  <c:v>263.18136439267886</c:v>
                </c:pt>
                <c:pt idx="1214">
                  <c:v>263.27454242928451</c:v>
                </c:pt>
                <c:pt idx="1215">
                  <c:v>263.34442595673875</c:v>
                </c:pt>
                <c:pt idx="1216">
                  <c:v>263.28618968386024</c:v>
                </c:pt>
                <c:pt idx="1217">
                  <c:v>263.24625623960065</c:v>
                </c:pt>
                <c:pt idx="1218">
                  <c:v>263.14309484193012</c:v>
                </c:pt>
                <c:pt idx="1219">
                  <c:v>263.01663893510818</c:v>
                </c:pt>
                <c:pt idx="1220">
                  <c:v>262.96339434276206</c:v>
                </c:pt>
                <c:pt idx="1221">
                  <c:v>262.95341098169717</c:v>
                </c:pt>
                <c:pt idx="1222">
                  <c:v>262.99833610648921</c:v>
                </c:pt>
                <c:pt idx="1223">
                  <c:v>263.10316139767053</c:v>
                </c:pt>
                <c:pt idx="1224">
                  <c:v>263.10815307820297</c:v>
                </c:pt>
                <c:pt idx="1225">
                  <c:v>263.14143094841933</c:v>
                </c:pt>
                <c:pt idx="1226">
                  <c:v>263.22628951747089</c:v>
                </c:pt>
                <c:pt idx="1227">
                  <c:v>263.2811980033278</c:v>
                </c:pt>
                <c:pt idx="1228">
                  <c:v>263.35274542429283</c:v>
                </c:pt>
                <c:pt idx="1229">
                  <c:v>263.36272878535772</c:v>
                </c:pt>
                <c:pt idx="1230">
                  <c:v>263.42595673876872</c:v>
                </c:pt>
                <c:pt idx="1231">
                  <c:v>263.46256239600666</c:v>
                </c:pt>
                <c:pt idx="1232">
                  <c:v>263.36605657237936</c:v>
                </c:pt>
                <c:pt idx="1233">
                  <c:v>263.3394342762063</c:v>
                </c:pt>
                <c:pt idx="1234">
                  <c:v>263.32612312811978</c:v>
                </c:pt>
                <c:pt idx="1235">
                  <c:v>263.37603993344425</c:v>
                </c:pt>
                <c:pt idx="1236">
                  <c:v>263.39767054908486</c:v>
                </c:pt>
                <c:pt idx="1237">
                  <c:v>263.4043261231281</c:v>
                </c:pt>
                <c:pt idx="1238">
                  <c:v>263.42429284525792</c:v>
                </c:pt>
                <c:pt idx="1239">
                  <c:v>263.45590682196337</c:v>
                </c:pt>
                <c:pt idx="1240">
                  <c:v>263.47587354409319</c:v>
                </c:pt>
                <c:pt idx="1241">
                  <c:v>263.50415973377704</c:v>
                </c:pt>
                <c:pt idx="1242">
                  <c:v>263.52911813643925</c:v>
                </c:pt>
                <c:pt idx="1243">
                  <c:v>263.56572379367719</c:v>
                </c:pt>
                <c:pt idx="1244">
                  <c:v>263.58569051580702</c:v>
                </c:pt>
                <c:pt idx="1245">
                  <c:v>263.62728785357734</c:v>
                </c:pt>
                <c:pt idx="1246">
                  <c:v>263.67720465890181</c:v>
                </c:pt>
                <c:pt idx="1247">
                  <c:v>263.72379367720464</c:v>
                </c:pt>
                <c:pt idx="1248">
                  <c:v>263.7504159733777</c:v>
                </c:pt>
                <c:pt idx="1249">
                  <c:v>263.86189683860232</c:v>
                </c:pt>
                <c:pt idx="1250">
                  <c:v>263.96173044925126</c:v>
                </c:pt>
                <c:pt idx="1251">
                  <c:v>264.00831946755409</c:v>
                </c:pt>
                <c:pt idx="1252">
                  <c:v>264.02995008319465</c:v>
                </c:pt>
                <c:pt idx="1253">
                  <c:v>264.05823627287856</c:v>
                </c:pt>
                <c:pt idx="1254">
                  <c:v>264.11148086522462</c:v>
                </c:pt>
                <c:pt idx="1255">
                  <c:v>264.13810316139768</c:v>
                </c:pt>
                <c:pt idx="1256">
                  <c:v>264.20798668885192</c:v>
                </c:pt>
                <c:pt idx="1257">
                  <c:v>264.26123128119798</c:v>
                </c:pt>
                <c:pt idx="1258">
                  <c:v>264.34109816971716</c:v>
                </c:pt>
                <c:pt idx="1259">
                  <c:v>264.35940099833613</c:v>
                </c:pt>
                <c:pt idx="1260">
                  <c:v>264.41264559068219</c:v>
                </c:pt>
                <c:pt idx="1261">
                  <c:v>264.46589018302831</c:v>
                </c:pt>
                <c:pt idx="1262">
                  <c:v>264.49251247920131</c:v>
                </c:pt>
                <c:pt idx="1263">
                  <c:v>264.53577371048254</c:v>
                </c:pt>
                <c:pt idx="1264">
                  <c:v>264.59234608985025</c:v>
                </c:pt>
                <c:pt idx="1265">
                  <c:v>264.63893510815308</c:v>
                </c:pt>
                <c:pt idx="1266">
                  <c:v>264.68053244592346</c:v>
                </c:pt>
                <c:pt idx="1267">
                  <c:v>264.73544093178037</c:v>
                </c:pt>
                <c:pt idx="1268">
                  <c:v>264.83527454242926</c:v>
                </c:pt>
                <c:pt idx="1269">
                  <c:v>264.9034941763727</c:v>
                </c:pt>
                <c:pt idx="1270">
                  <c:v>264.94509151414309</c:v>
                </c:pt>
                <c:pt idx="1271">
                  <c:v>264.97836938435938</c:v>
                </c:pt>
                <c:pt idx="1272">
                  <c:v>265.00499168053244</c:v>
                </c:pt>
                <c:pt idx="1273">
                  <c:v>265.04492512479203</c:v>
                </c:pt>
                <c:pt idx="1274">
                  <c:v>265.07820299500833</c:v>
                </c:pt>
                <c:pt idx="1275">
                  <c:v>265.12479201331115</c:v>
                </c:pt>
                <c:pt idx="1276">
                  <c:v>265.15806988352745</c:v>
                </c:pt>
                <c:pt idx="1277">
                  <c:v>265.21297836938436</c:v>
                </c:pt>
                <c:pt idx="1278">
                  <c:v>265.24792013311151</c:v>
                </c:pt>
                <c:pt idx="1279">
                  <c:v>265.28785357737104</c:v>
                </c:pt>
                <c:pt idx="1280">
                  <c:v>265.31946755407654</c:v>
                </c:pt>
                <c:pt idx="1281">
                  <c:v>265.37437603993345</c:v>
                </c:pt>
                <c:pt idx="1282">
                  <c:v>265.42762063227951</c:v>
                </c:pt>
                <c:pt idx="1283">
                  <c:v>265.47420965058234</c:v>
                </c:pt>
                <c:pt idx="1284">
                  <c:v>265.51580698835272</c:v>
                </c:pt>
                <c:pt idx="1285">
                  <c:v>265.60066555740434</c:v>
                </c:pt>
                <c:pt idx="1286">
                  <c:v>265.63560732113143</c:v>
                </c:pt>
                <c:pt idx="1287">
                  <c:v>265.73211314475873</c:v>
                </c:pt>
                <c:pt idx="1288">
                  <c:v>265.85524126455908</c:v>
                </c:pt>
                <c:pt idx="1289">
                  <c:v>265.92346089850247</c:v>
                </c:pt>
                <c:pt idx="1290">
                  <c:v>266.04159733777038</c:v>
                </c:pt>
                <c:pt idx="1291">
                  <c:v>266.05823627287856</c:v>
                </c:pt>
                <c:pt idx="1292">
                  <c:v>266.16306156405989</c:v>
                </c:pt>
                <c:pt idx="1293">
                  <c:v>266.26955074875207</c:v>
                </c:pt>
                <c:pt idx="1294">
                  <c:v>266.41264559068219</c:v>
                </c:pt>
                <c:pt idx="1295">
                  <c:v>266.49417637271216</c:v>
                </c:pt>
                <c:pt idx="1296">
                  <c:v>266.58901830282861</c:v>
                </c:pt>
                <c:pt idx="1297">
                  <c:v>266.70881863560732</c:v>
                </c:pt>
                <c:pt idx="1298">
                  <c:v>266.81530782029949</c:v>
                </c:pt>
                <c:pt idx="1299">
                  <c:v>266.86522462562397</c:v>
                </c:pt>
                <c:pt idx="1300">
                  <c:v>266.93178036605656</c:v>
                </c:pt>
                <c:pt idx="1301">
                  <c:v>267.07321131447588</c:v>
                </c:pt>
                <c:pt idx="1302">
                  <c:v>267.14475873544092</c:v>
                </c:pt>
                <c:pt idx="1303">
                  <c:v>267.20965058236271</c:v>
                </c:pt>
                <c:pt idx="1304">
                  <c:v>267.3128119800333</c:v>
                </c:pt>
                <c:pt idx="1305">
                  <c:v>267.34941763727119</c:v>
                </c:pt>
                <c:pt idx="1306">
                  <c:v>267.41098169717139</c:v>
                </c:pt>
                <c:pt idx="1307">
                  <c:v>267.47587354409319</c:v>
                </c:pt>
                <c:pt idx="1308">
                  <c:v>267.55740432612311</c:v>
                </c:pt>
                <c:pt idx="1309">
                  <c:v>267.64725457570717</c:v>
                </c:pt>
                <c:pt idx="1310">
                  <c:v>267.8136439267887</c:v>
                </c:pt>
                <c:pt idx="1311">
                  <c:v>267.88685524126458</c:v>
                </c:pt>
                <c:pt idx="1312">
                  <c:v>267.9667221297837</c:v>
                </c:pt>
                <c:pt idx="1313">
                  <c:v>268.11813643926791</c:v>
                </c:pt>
                <c:pt idx="1314">
                  <c:v>268.23793677204657</c:v>
                </c:pt>
                <c:pt idx="1315">
                  <c:v>268.30116472545757</c:v>
                </c:pt>
                <c:pt idx="1316">
                  <c:v>268.42928452579037</c:v>
                </c:pt>
                <c:pt idx="1317">
                  <c:v>268.63893510815308</c:v>
                </c:pt>
                <c:pt idx="1318">
                  <c:v>268.7188019966722</c:v>
                </c:pt>
                <c:pt idx="1319">
                  <c:v>268.8136439267887</c:v>
                </c:pt>
                <c:pt idx="1320">
                  <c:v>268.90682196339435</c:v>
                </c:pt>
                <c:pt idx="1321">
                  <c:v>268.93843594009985</c:v>
                </c:pt>
                <c:pt idx="1322">
                  <c:v>268.98336106489182</c:v>
                </c:pt>
                <c:pt idx="1323">
                  <c:v>269.09484193011644</c:v>
                </c:pt>
                <c:pt idx="1324">
                  <c:v>269.19633943427618</c:v>
                </c:pt>
                <c:pt idx="1325">
                  <c:v>269.24625623960065</c:v>
                </c:pt>
                <c:pt idx="1326">
                  <c:v>269.33610648918471</c:v>
                </c:pt>
                <c:pt idx="1327">
                  <c:v>269.40099833610651</c:v>
                </c:pt>
                <c:pt idx="1328">
                  <c:v>269.46422628951746</c:v>
                </c:pt>
                <c:pt idx="1329">
                  <c:v>269.57071547420963</c:v>
                </c:pt>
                <c:pt idx="1330">
                  <c:v>269.60399334442593</c:v>
                </c:pt>
                <c:pt idx="1331">
                  <c:v>269.66555740432614</c:v>
                </c:pt>
                <c:pt idx="1332">
                  <c:v>269.73044925124793</c:v>
                </c:pt>
                <c:pt idx="1333">
                  <c:v>269.82196339434279</c:v>
                </c:pt>
                <c:pt idx="1334">
                  <c:v>269.88519134775373</c:v>
                </c:pt>
                <c:pt idx="1335">
                  <c:v>269.95008319467553</c:v>
                </c:pt>
                <c:pt idx="1336">
                  <c:v>270.01331114808653</c:v>
                </c:pt>
                <c:pt idx="1337">
                  <c:v>270.09317803660565</c:v>
                </c:pt>
                <c:pt idx="1338">
                  <c:v>270.18302828618971</c:v>
                </c:pt>
                <c:pt idx="1339">
                  <c:v>270.27121464226292</c:v>
                </c:pt>
                <c:pt idx="1340">
                  <c:v>270.37104825291181</c:v>
                </c:pt>
                <c:pt idx="1341">
                  <c:v>270.42595673876872</c:v>
                </c:pt>
                <c:pt idx="1342">
                  <c:v>270.47920133111484</c:v>
                </c:pt>
                <c:pt idx="1343">
                  <c:v>270.54575707154743</c:v>
                </c:pt>
                <c:pt idx="1344">
                  <c:v>270.60732113144758</c:v>
                </c:pt>
                <c:pt idx="1345">
                  <c:v>270.68219633943426</c:v>
                </c:pt>
                <c:pt idx="1346">
                  <c:v>270.73044925124793</c:v>
                </c:pt>
                <c:pt idx="1347">
                  <c:v>270.78702163061564</c:v>
                </c:pt>
                <c:pt idx="1348">
                  <c:v>270.80532445923461</c:v>
                </c:pt>
                <c:pt idx="1349">
                  <c:v>270.82196339434279</c:v>
                </c:pt>
                <c:pt idx="1350">
                  <c:v>270.87021630615641</c:v>
                </c:pt>
                <c:pt idx="1351">
                  <c:v>270.94009983361065</c:v>
                </c:pt>
                <c:pt idx="1352">
                  <c:v>271.02329450915141</c:v>
                </c:pt>
                <c:pt idx="1353">
                  <c:v>271.08485856905156</c:v>
                </c:pt>
                <c:pt idx="1354">
                  <c:v>271.14808652246256</c:v>
                </c:pt>
                <c:pt idx="1355">
                  <c:v>271.16472545757074</c:v>
                </c:pt>
                <c:pt idx="1356">
                  <c:v>271.16805324459233</c:v>
                </c:pt>
                <c:pt idx="1357">
                  <c:v>271.10815307820297</c:v>
                </c:pt>
                <c:pt idx="1358">
                  <c:v>271.08652246256241</c:v>
                </c:pt>
                <c:pt idx="1359">
                  <c:v>271.08485856905156</c:v>
                </c:pt>
                <c:pt idx="1360">
                  <c:v>271.10648918469218</c:v>
                </c:pt>
                <c:pt idx="1361">
                  <c:v>271.15806988352745</c:v>
                </c:pt>
                <c:pt idx="1362">
                  <c:v>271.22129783693845</c:v>
                </c:pt>
                <c:pt idx="1363">
                  <c:v>271.23960066555742</c:v>
                </c:pt>
                <c:pt idx="1364">
                  <c:v>271.24459234608986</c:v>
                </c:pt>
                <c:pt idx="1365">
                  <c:v>271.19467554076539</c:v>
                </c:pt>
                <c:pt idx="1366">
                  <c:v>271.20798668885192</c:v>
                </c:pt>
                <c:pt idx="1367">
                  <c:v>271.33111480865227</c:v>
                </c:pt>
                <c:pt idx="1368">
                  <c:v>271.33111480865227</c:v>
                </c:pt>
                <c:pt idx="1369">
                  <c:v>271.19301164725459</c:v>
                </c:pt>
                <c:pt idx="1370">
                  <c:v>271.1214642262895</c:v>
                </c:pt>
                <c:pt idx="1371">
                  <c:v>271.01331114808653</c:v>
                </c:pt>
                <c:pt idx="1372">
                  <c:v>270.910149750416</c:v>
                </c:pt>
                <c:pt idx="1373">
                  <c:v>270.86522462562397</c:v>
                </c:pt>
                <c:pt idx="1374">
                  <c:v>270.85690515806988</c:v>
                </c:pt>
                <c:pt idx="1375">
                  <c:v>270.88186356073209</c:v>
                </c:pt>
                <c:pt idx="1376">
                  <c:v>270.91181364392679</c:v>
                </c:pt>
                <c:pt idx="1377">
                  <c:v>270.93011647254576</c:v>
                </c:pt>
                <c:pt idx="1378">
                  <c:v>270.92013311148088</c:v>
                </c:pt>
                <c:pt idx="1379">
                  <c:v>270.9351081530782</c:v>
                </c:pt>
                <c:pt idx="1380">
                  <c:v>271.00166389351079</c:v>
                </c:pt>
                <c:pt idx="1381">
                  <c:v>271.04159733777038</c:v>
                </c:pt>
                <c:pt idx="1382">
                  <c:v>271.05823627287856</c:v>
                </c:pt>
                <c:pt idx="1383">
                  <c:v>270.99001663893512</c:v>
                </c:pt>
                <c:pt idx="1384">
                  <c:v>271.00665557404324</c:v>
                </c:pt>
                <c:pt idx="1385">
                  <c:v>270.98003327787023</c:v>
                </c:pt>
                <c:pt idx="1386">
                  <c:v>270.93843594009985</c:v>
                </c:pt>
                <c:pt idx="1387">
                  <c:v>270.96505823627285</c:v>
                </c:pt>
                <c:pt idx="1388">
                  <c:v>270.95174708818638</c:v>
                </c:pt>
                <c:pt idx="1389">
                  <c:v>271.03660565723794</c:v>
                </c:pt>
                <c:pt idx="1390">
                  <c:v>271.07487520798668</c:v>
                </c:pt>
                <c:pt idx="1391">
                  <c:v>271.13144758735439</c:v>
                </c:pt>
                <c:pt idx="1392">
                  <c:v>271.22795341098168</c:v>
                </c:pt>
                <c:pt idx="1393">
                  <c:v>271.26622296173048</c:v>
                </c:pt>
                <c:pt idx="1394">
                  <c:v>271.31946755407654</c:v>
                </c:pt>
                <c:pt idx="1395">
                  <c:v>271.36772046589016</c:v>
                </c:pt>
                <c:pt idx="1396">
                  <c:v>271.42096505823628</c:v>
                </c:pt>
                <c:pt idx="1397">
                  <c:v>271.4043261231281</c:v>
                </c:pt>
                <c:pt idx="1398">
                  <c:v>271.36938435940101</c:v>
                </c:pt>
                <c:pt idx="1399">
                  <c:v>271.40765391014975</c:v>
                </c:pt>
                <c:pt idx="1400">
                  <c:v>271.40599001663895</c:v>
                </c:pt>
                <c:pt idx="1401">
                  <c:v>271.49750415973375</c:v>
                </c:pt>
                <c:pt idx="1402">
                  <c:v>271.5307820299501</c:v>
                </c:pt>
                <c:pt idx="1403">
                  <c:v>271.58569051580702</c:v>
                </c:pt>
                <c:pt idx="1404">
                  <c:v>271.59733777038269</c:v>
                </c:pt>
                <c:pt idx="1405">
                  <c:v>271.66555740432614</c:v>
                </c:pt>
                <c:pt idx="1406">
                  <c:v>271.6222961730449</c:v>
                </c:pt>
                <c:pt idx="1407">
                  <c:v>271.63560732113143</c:v>
                </c:pt>
                <c:pt idx="1408">
                  <c:v>271.5956738768719</c:v>
                </c:pt>
                <c:pt idx="1409">
                  <c:v>271.65723793677205</c:v>
                </c:pt>
                <c:pt idx="1410">
                  <c:v>271.66222961730449</c:v>
                </c:pt>
                <c:pt idx="1411">
                  <c:v>271.60732113144758</c:v>
                </c:pt>
                <c:pt idx="1412">
                  <c:v>271.59900166389349</c:v>
                </c:pt>
                <c:pt idx="1413">
                  <c:v>271.56572379367719</c:v>
                </c:pt>
                <c:pt idx="1414">
                  <c:v>271.54575707154743</c:v>
                </c:pt>
                <c:pt idx="1415">
                  <c:v>271.61896838602331</c:v>
                </c:pt>
                <c:pt idx="1416">
                  <c:v>271.64392678868552</c:v>
                </c:pt>
                <c:pt idx="1417">
                  <c:v>271.62728785357734</c:v>
                </c:pt>
                <c:pt idx="1418">
                  <c:v>271.70549084858567</c:v>
                </c:pt>
                <c:pt idx="1419">
                  <c:v>271.7504159733777</c:v>
                </c:pt>
                <c:pt idx="1420">
                  <c:v>271.80033277870217</c:v>
                </c:pt>
                <c:pt idx="1421">
                  <c:v>271.7504159733777</c:v>
                </c:pt>
                <c:pt idx="1422">
                  <c:v>271.77703826955076</c:v>
                </c:pt>
                <c:pt idx="1423">
                  <c:v>271.77038269550746</c:v>
                </c:pt>
                <c:pt idx="1424">
                  <c:v>271.77870216306155</c:v>
                </c:pt>
                <c:pt idx="1425">
                  <c:v>271.77038269550746</c:v>
                </c:pt>
                <c:pt idx="1426">
                  <c:v>271.69384359400999</c:v>
                </c:pt>
                <c:pt idx="1427">
                  <c:v>271.7171381031614</c:v>
                </c:pt>
                <c:pt idx="1428">
                  <c:v>271.7504159733777</c:v>
                </c:pt>
                <c:pt idx="1429">
                  <c:v>271.77204658901832</c:v>
                </c:pt>
                <c:pt idx="1430">
                  <c:v>271.77870216306155</c:v>
                </c:pt>
                <c:pt idx="1431">
                  <c:v>271.74209650582361</c:v>
                </c:pt>
                <c:pt idx="1432">
                  <c:v>271.73876871880202</c:v>
                </c:pt>
                <c:pt idx="1433">
                  <c:v>271.76206322795343</c:v>
                </c:pt>
                <c:pt idx="1434">
                  <c:v>271.80366056572382</c:v>
                </c:pt>
                <c:pt idx="1435">
                  <c:v>271.77204658901832</c:v>
                </c:pt>
                <c:pt idx="1436">
                  <c:v>271.75207986688849</c:v>
                </c:pt>
                <c:pt idx="1437">
                  <c:v>271.79367720465888</c:v>
                </c:pt>
                <c:pt idx="1438">
                  <c:v>271.76372712146423</c:v>
                </c:pt>
                <c:pt idx="1439">
                  <c:v>271.76206322795343</c:v>
                </c:pt>
                <c:pt idx="1440">
                  <c:v>271.73876871880202</c:v>
                </c:pt>
                <c:pt idx="1441">
                  <c:v>271.61730449251246</c:v>
                </c:pt>
                <c:pt idx="1442">
                  <c:v>271.61730449251246</c:v>
                </c:pt>
                <c:pt idx="1443">
                  <c:v>271.59234608985025</c:v>
                </c:pt>
                <c:pt idx="1444">
                  <c:v>271.62063227953411</c:v>
                </c:pt>
                <c:pt idx="1445">
                  <c:v>271.58735440931781</c:v>
                </c:pt>
                <c:pt idx="1446">
                  <c:v>271.70382695507487</c:v>
                </c:pt>
                <c:pt idx="1447">
                  <c:v>271.65890183028284</c:v>
                </c:pt>
                <c:pt idx="1448">
                  <c:v>271.70715474209652</c:v>
                </c:pt>
                <c:pt idx="1449">
                  <c:v>271.73710482529117</c:v>
                </c:pt>
                <c:pt idx="1450">
                  <c:v>271.72878535773708</c:v>
                </c:pt>
                <c:pt idx="1451">
                  <c:v>271.7487520798669</c:v>
                </c:pt>
                <c:pt idx="1452">
                  <c:v>271.68219633943426</c:v>
                </c:pt>
                <c:pt idx="1453">
                  <c:v>271.66389351081529</c:v>
                </c:pt>
                <c:pt idx="1454">
                  <c:v>271.66888519134773</c:v>
                </c:pt>
                <c:pt idx="1455">
                  <c:v>271.65557404326125</c:v>
                </c:pt>
                <c:pt idx="1456">
                  <c:v>271.74708818635605</c:v>
                </c:pt>
                <c:pt idx="1457">
                  <c:v>271.60232945091514</c:v>
                </c:pt>
                <c:pt idx="1458">
                  <c:v>271.62396006655575</c:v>
                </c:pt>
                <c:pt idx="1459">
                  <c:v>271.72212978369384</c:v>
                </c:pt>
                <c:pt idx="1460">
                  <c:v>271.8136439267887</c:v>
                </c:pt>
                <c:pt idx="1461">
                  <c:v>271.80366056572382</c:v>
                </c:pt>
                <c:pt idx="1462">
                  <c:v>271.79866888519138</c:v>
                </c:pt>
                <c:pt idx="1463">
                  <c:v>271.75207986688849</c:v>
                </c:pt>
                <c:pt idx="1464">
                  <c:v>271.79700499168052</c:v>
                </c:pt>
                <c:pt idx="1465">
                  <c:v>271.81530782029949</c:v>
                </c:pt>
                <c:pt idx="1466">
                  <c:v>271.78702163061564</c:v>
                </c:pt>
                <c:pt idx="1467">
                  <c:v>271.83194675540767</c:v>
                </c:pt>
                <c:pt idx="1468">
                  <c:v>271.81198003327785</c:v>
                </c:pt>
                <c:pt idx="1469">
                  <c:v>271.70715474209652</c:v>
                </c:pt>
                <c:pt idx="1470">
                  <c:v>271.61564059900167</c:v>
                </c:pt>
                <c:pt idx="1471">
                  <c:v>271.57737104825293</c:v>
                </c:pt>
                <c:pt idx="1472">
                  <c:v>271.70216306156408</c:v>
                </c:pt>
                <c:pt idx="1473">
                  <c:v>271.62562396006655</c:v>
                </c:pt>
                <c:pt idx="1474">
                  <c:v>271.57237936772049</c:v>
                </c:pt>
                <c:pt idx="1475">
                  <c:v>271.51913477537437</c:v>
                </c:pt>
                <c:pt idx="1476">
                  <c:v>271.43094841930116</c:v>
                </c:pt>
                <c:pt idx="1477">
                  <c:v>271.36772046589016</c:v>
                </c:pt>
                <c:pt idx="1478">
                  <c:v>271.36439267886857</c:v>
                </c:pt>
                <c:pt idx="1479">
                  <c:v>271.37271214642266</c:v>
                </c:pt>
                <c:pt idx="1480">
                  <c:v>271.29783693843592</c:v>
                </c:pt>
                <c:pt idx="1481">
                  <c:v>271.30116472545757</c:v>
                </c:pt>
                <c:pt idx="1482">
                  <c:v>271.30449251247921</c:v>
                </c:pt>
                <c:pt idx="1483">
                  <c:v>271.18469217970051</c:v>
                </c:pt>
                <c:pt idx="1484">
                  <c:v>271.11480865224627</c:v>
                </c:pt>
                <c:pt idx="1485">
                  <c:v>271.08485856905156</c:v>
                </c:pt>
                <c:pt idx="1486">
                  <c:v>271.06988352745424</c:v>
                </c:pt>
                <c:pt idx="1487">
                  <c:v>271.16805324459233</c:v>
                </c:pt>
                <c:pt idx="1488">
                  <c:v>271.19633943427618</c:v>
                </c:pt>
                <c:pt idx="1489">
                  <c:v>271.1597337770383</c:v>
                </c:pt>
                <c:pt idx="1490">
                  <c:v>271.1547420965058</c:v>
                </c:pt>
                <c:pt idx="1491">
                  <c:v>271.16638935108153</c:v>
                </c:pt>
                <c:pt idx="1492">
                  <c:v>271.11314475873542</c:v>
                </c:pt>
                <c:pt idx="1493">
                  <c:v>271.08153078202997</c:v>
                </c:pt>
                <c:pt idx="1494">
                  <c:v>271.13477537437603</c:v>
                </c:pt>
                <c:pt idx="1495">
                  <c:v>271.15806988352745</c:v>
                </c:pt>
                <c:pt idx="1496">
                  <c:v>271.13477537437603</c:v>
                </c:pt>
                <c:pt idx="1497">
                  <c:v>271.02995008319465</c:v>
                </c:pt>
                <c:pt idx="1498">
                  <c:v>271.03494176372715</c:v>
                </c:pt>
                <c:pt idx="1499">
                  <c:v>271.02495840266221</c:v>
                </c:pt>
                <c:pt idx="1500">
                  <c:v>271.01331114808653</c:v>
                </c:pt>
                <c:pt idx="1501">
                  <c:v>270.95840266222962</c:v>
                </c:pt>
                <c:pt idx="1502">
                  <c:v>270.92678868552412</c:v>
                </c:pt>
                <c:pt idx="1503">
                  <c:v>270.91347753743759</c:v>
                </c:pt>
                <c:pt idx="1504">
                  <c:v>270.91846921797003</c:v>
                </c:pt>
                <c:pt idx="1505">
                  <c:v>270.92512479201332</c:v>
                </c:pt>
                <c:pt idx="1506">
                  <c:v>270.89517470881862</c:v>
                </c:pt>
                <c:pt idx="1507">
                  <c:v>270.85690515806988</c:v>
                </c:pt>
                <c:pt idx="1508">
                  <c:v>270.82029950083194</c:v>
                </c:pt>
                <c:pt idx="1509">
                  <c:v>270.82196339434279</c:v>
                </c:pt>
                <c:pt idx="1510">
                  <c:v>270.88685524126458</c:v>
                </c:pt>
                <c:pt idx="1511">
                  <c:v>270.80865224625626</c:v>
                </c:pt>
                <c:pt idx="1512">
                  <c:v>270.76206322795343</c:v>
                </c:pt>
                <c:pt idx="1513">
                  <c:v>270.68885191347755</c:v>
                </c:pt>
                <c:pt idx="1514">
                  <c:v>270.7487520798669</c:v>
                </c:pt>
                <c:pt idx="1515">
                  <c:v>270.72046589018305</c:v>
                </c:pt>
                <c:pt idx="1516">
                  <c:v>270.79367720465888</c:v>
                </c:pt>
                <c:pt idx="1517">
                  <c:v>270.81530782029949</c:v>
                </c:pt>
                <c:pt idx="1518">
                  <c:v>270.83028286189682</c:v>
                </c:pt>
                <c:pt idx="1519">
                  <c:v>270.69717138103164</c:v>
                </c:pt>
                <c:pt idx="1520">
                  <c:v>270.63893510815308</c:v>
                </c:pt>
                <c:pt idx="1521">
                  <c:v>270.66222961730449</c:v>
                </c:pt>
                <c:pt idx="1522">
                  <c:v>270.69883527454243</c:v>
                </c:pt>
                <c:pt idx="1523">
                  <c:v>270.62063227953411</c:v>
                </c:pt>
                <c:pt idx="1524">
                  <c:v>270.51247920133113</c:v>
                </c:pt>
                <c:pt idx="1525">
                  <c:v>270.47753743760398</c:v>
                </c:pt>
                <c:pt idx="1526">
                  <c:v>270.43760399334445</c:v>
                </c:pt>
                <c:pt idx="1527">
                  <c:v>270.47587354409319</c:v>
                </c:pt>
                <c:pt idx="1528">
                  <c:v>270.4991680532446</c:v>
                </c:pt>
                <c:pt idx="1529">
                  <c:v>270.58069883527452</c:v>
                </c:pt>
                <c:pt idx="1530">
                  <c:v>270.62562396006655</c:v>
                </c:pt>
                <c:pt idx="1531">
                  <c:v>270.6222961730449</c:v>
                </c:pt>
                <c:pt idx="1532">
                  <c:v>270.63394342762064</c:v>
                </c:pt>
                <c:pt idx="1533">
                  <c:v>270.63061564059899</c:v>
                </c:pt>
                <c:pt idx="1534">
                  <c:v>270.6871880199667</c:v>
                </c:pt>
                <c:pt idx="1535">
                  <c:v>270.78369384359399</c:v>
                </c:pt>
                <c:pt idx="1536">
                  <c:v>270.76539101497502</c:v>
                </c:pt>
                <c:pt idx="1537">
                  <c:v>270.74376039933446</c:v>
                </c:pt>
                <c:pt idx="1538">
                  <c:v>270.73710482529117</c:v>
                </c:pt>
                <c:pt idx="1539">
                  <c:v>270.67886855241267</c:v>
                </c:pt>
                <c:pt idx="1540">
                  <c:v>270.57737104825293</c:v>
                </c:pt>
                <c:pt idx="1541">
                  <c:v>270.53577371048254</c:v>
                </c:pt>
                <c:pt idx="1542">
                  <c:v>270.55241264559066</c:v>
                </c:pt>
                <c:pt idx="1543">
                  <c:v>270.57237936772049</c:v>
                </c:pt>
                <c:pt idx="1544">
                  <c:v>270.64059900166387</c:v>
                </c:pt>
                <c:pt idx="1545">
                  <c:v>270.71547420965061</c:v>
                </c:pt>
                <c:pt idx="1546">
                  <c:v>270.71048252911811</c:v>
                </c:pt>
                <c:pt idx="1547">
                  <c:v>270.73044925124793</c:v>
                </c:pt>
                <c:pt idx="1548">
                  <c:v>270.7504159733777</c:v>
                </c:pt>
                <c:pt idx="1549">
                  <c:v>270.76705490848587</c:v>
                </c:pt>
                <c:pt idx="1550">
                  <c:v>270.74376039933446</c:v>
                </c:pt>
                <c:pt idx="1551">
                  <c:v>270.73377703826952</c:v>
                </c:pt>
                <c:pt idx="1552">
                  <c:v>270.68219633943426</c:v>
                </c:pt>
                <c:pt idx="1553">
                  <c:v>270.65890183028284</c:v>
                </c:pt>
                <c:pt idx="1554">
                  <c:v>270.69717138103164</c:v>
                </c:pt>
                <c:pt idx="1555">
                  <c:v>270.73377703826952</c:v>
                </c:pt>
                <c:pt idx="1556">
                  <c:v>270.77204658901832</c:v>
                </c:pt>
                <c:pt idx="1557">
                  <c:v>270.81198003327785</c:v>
                </c:pt>
                <c:pt idx="1558">
                  <c:v>270.83860232945091</c:v>
                </c:pt>
                <c:pt idx="1559">
                  <c:v>270.846921797005</c:v>
                </c:pt>
                <c:pt idx="1560">
                  <c:v>270.81031613976705</c:v>
                </c:pt>
                <c:pt idx="1561">
                  <c:v>270.73876871880202</c:v>
                </c:pt>
                <c:pt idx="1562">
                  <c:v>270.75873544093179</c:v>
                </c:pt>
                <c:pt idx="1563">
                  <c:v>270.75374376039935</c:v>
                </c:pt>
                <c:pt idx="1564">
                  <c:v>270.8136439267887</c:v>
                </c:pt>
                <c:pt idx="1565">
                  <c:v>270.87687188019964</c:v>
                </c:pt>
                <c:pt idx="1566">
                  <c:v>270.91680532445923</c:v>
                </c:pt>
                <c:pt idx="1567">
                  <c:v>271.01663893510818</c:v>
                </c:pt>
                <c:pt idx="1568">
                  <c:v>271.09151414309486</c:v>
                </c:pt>
                <c:pt idx="1569">
                  <c:v>271.09983361064894</c:v>
                </c:pt>
                <c:pt idx="1570">
                  <c:v>271.13810316139768</c:v>
                </c:pt>
                <c:pt idx="1571">
                  <c:v>271.1597337770383</c:v>
                </c:pt>
                <c:pt idx="1572">
                  <c:v>271.19800332778703</c:v>
                </c:pt>
                <c:pt idx="1573">
                  <c:v>271.23960066555742</c:v>
                </c:pt>
                <c:pt idx="1574">
                  <c:v>271.3078202995008</c:v>
                </c:pt>
                <c:pt idx="1575">
                  <c:v>271.34941763727119</c:v>
                </c:pt>
                <c:pt idx="1576">
                  <c:v>271.32279534109819</c:v>
                </c:pt>
                <c:pt idx="1577">
                  <c:v>271.35108153078204</c:v>
                </c:pt>
                <c:pt idx="1578">
                  <c:v>271.37936772046589</c:v>
                </c:pt>
                <c:pt idx="1579">
                  <c:v>271.37104825291181</c:v>
                </c:pt>
                <c:pt idx="1580">
                  <c:v>271.35607321131448</c:v>
                </c:pt>
                <c:pt idx="1581">
                  <c:v>271.34276206322795</c:v>
                </c:pt>
                <c:pt idx="1582">
                  <c:v>271.43926788685525</c:v>
                </c:pt>
                <c:pt idx="1583">
                  <c:v>271.4675540765391</c:v>
                </c:pt>
                <c:pt idx="1584">
                  <c:v>271.51414309484193</c:v>
                </c:pt>
                <c:pt idx="1585">
                  <c:v>271.61564059900167</c:v>
                </c:pt>
                <c:pt idx="1586">
                  <c:v>271.63061564059899</c:v>
                </c:pt>
                <c:pt idx="1587">
                  <c:v>271.6222961730449</c:v>
                </c:pt>
                <c:pt idx="1588">
                  <c:v>271.61397670549087</c:v>
                </c:pt>
                <c:pt idx="1589">
                  <c:v>271.61064891846922</c:v>
                </c:pt>
                <c:pt idx="1590">
                  <c:v>271.62728785357734</c:v>
                </c:pt>
                <c:pt idx="1591">
                  <c:v>271.75207986688849</c:v>
                </c:pt>
                <c:pt idx="1592">
                  <c:v>271.77371048252911</c:v>
                </c:pt>
                <c:pt idx="1593">
                  <c:v>271.86189683860232</c:v>
                </c:pt>
                <c:pt idx="1594">
                  <c:v>271.91680532445923</c:v>
                </c:pt>
                <c:pt idx="1595">
                  <c:v>271.97504159733779</c:v>
                </c:pt>
                <c:pt idx="1596">
                  <c:v>272.04825291181362</c:v>
                </c:pt>
                <c:pt idx="1597">
                  <c:v>272.12978369384359</c:v>
                </c:pt>
                <c:pt idx="1598">
                  <c:v>272.1863560732113</c:v>
                </c:pt>
                <c:pt idx="1599">
                  <c:v>272.25291181364395</c:v>
                </c:pt>
                <c:pt idx="1600">
                  <c:v>272.33444259567386</c:v>
                </c:pt>
                <c:pt idx="1601">
                  <c:v>272.3128119800333</c:v>
                </c:pt>
                <c:pt idx="1602">
                  <c:v>272.26289517470883</c:v>
                </c:pt>
                <c:pt idx="1603">
                  <c:v>272.24126455906821</c:v>
                </c:pt>
                <c:pt idx="1604">
                  <c:v>272.23627287853577</c:v>
                </c:pt>
                <c:pt idx="1605">
                  <c:v>272.2179700499168</c:v>
                </c:pt>
                <c:pt idx="1606">
                  <c:v>272.23294509151413</c:v>
                </c:pt>
                <c:pt idx="1607">
                  <c:v>272.2495840266223</c:v>
                </c:pt>
                <c:pt idx="1608">
                  <c:v>272.30948419301166</c:v>
                </c:pt>
                <c:pt idx="1609">
                  <c:v>272.29950083194677</c:v>
                </c:pt>
                <c:pt idx="1610">
                  <c:v>272.30948419301166</c:v>
                </c:pt>
                <c:pt idx="1611">
                  <c:v>272.40599001663895</c:v>
                </c:pt>
                <c:pt idx="1612">
                  <c:v>272.38768718801998</c:v>
                </c:pt>
                <c:pt idx="1613">
                  <c:v>272.38768718801998</c:v>
                </c:pt>
                <c:pt idx="1614">
                  <c:v>272.42429284525792</c:v>
                </c:pt>
                <c:pt idx="1615">
                  <c:v>272.42762063227951</c:v>
                </c:pt>
                <c:pt idx="1616">
                  <c:v>272.41098169717139</c:v>
                </c:pt>
                <c:pt idx="1617">
                  <c:v>272.46089850249587</c:v>
                </c:pt>
                <c:pt idx="1618">
                  <c:v>272.47254575707154</c:v>
                </c:pt>
                <c:pt idx="1619">
                  <c:v>272.51747088186357</c:v>
                </c:pt>
                <c:pt idx="1620">
                  <c:v>272.55407653910152</c:v>
                </c:pt>
                <c:pt idx="1621">
                  <c:v>272.52412645590681</c:v>
                </c:pt>
                <c:pt idx="1622">
                  <c:v>272.61564059900167</c:v>
                </c:pt>
                <c:pt idx="1623">
                  <c:v>272.62063227953411</c:v>
                </c:pt>
                <c:pt idx="1624">
                  <c:v>272.64059900166387</c:v>
                </c:pt>
                <c:pt idx="1625">
                  <c:v>272.68053244592346</c:v>
                </c:pt>
                <c:pt idx="1626">
                  <c:v>272.6539101497504</c:v>
                </c:pt>
                <c:pt idx="1627">
                  <c:v>272.6539101497504</c:v>
                </c:pt>
                <c:pt idx="1628">
                  <c:v>272.62728785357734</c:v>
                </c:pt>
                <c:pt idx="1629">
                  <c:v>272.68386023294511</c:v>
                </c:pt>
                <c:pt idx="1630">
                  <c:v>272.73044925124793</c:v>
                </c:pt>
                <c:pt idx="1631">
                  <c:v>272.72712146422629</c:v>
                </c:pt>
                <c:pt idx="1632">
                  <c:v>272.78535773710485</c:v>
                </c:pt>
                <c:pt idx="1633">
                  <c:v>272.76206322795343</c:v>
                </c:pt>
                <c:pt idx="1634">
                  <c:v>272.76372712146423</c:v>
                </c:pt>
                <c:pt idx="1635">
                  <c:v>272.7504159733777</c:v>
                </c:pt>
                <c:pt idx="1636">
                  <c:v>272.81697171381029</c:v>
                </c:pt>
                <c:pt idx="1637">
                  <c:v>272.88851913477538</c:v>
                </c:pt>
                <c:pt idx="1638">
                  <c:v>272.95341098169717</c:v>
                </c:pt>
                <c:pt idx="1639">
                  <c:v>272.97504159733779</c:v>
                </c:pt>
                <c:pt idx="1640">
                  <c:v>272.96505823627285</c:v>
                </c:pt>
                <c:pt idx="1641">
                  <c:v>272.92678868552412</c:v>
                </c:pt>
                <c:pt idx="1642">
                  <c:v>272.89351081530782</c:v>
                </c:pt>
                <c:pt idx="1643">
                  <c:v>272.9034941763727</c:v>
                </c:pt>
                <c:pt idx="1644">
                  <c:v>272.97504159733779</c:v>
                </c:pt>
                <c:pt idx="1645">
                  <c:v>273.02163061564062</c:v>
                </c:pt>
                <c:pt idx="1646">
                  <c:v>272.99334442595676</c:v>
                </c:pt>
                <c:pt idx="1647">
                  <c:v>273.09151414309486</c:v>
                </c:pt>
                <c:pt idx="1648">
                  <c:v>273.1597337770383</c:v>
                </c:pt>
                <c:pt idx="1649">
                  <c:v>273.20632279534112</c:v>
                </c:pt>
                <c:pt idx="1650">
                  <c:v>273.20299500831948</c:v>
                </c:pt>
                <c:pt idx="1651">
                  <c:v>273.20133111480862</c:v>
                </c:pt>
                <c:pt idx="1652">
                  <c:v>273.28452579034939</c:v>
                </c:pt>
                <c:pt idx="1653">
                  <c:v>273.33777038269551</c:v>
                </c:pt>
                <c:pt idx="1654">
                  <c:v>273.34442595673875</c:v>
                </c:pt>
                <c:pt idx="1655">
                  <c:v>273.36772046589016</c:v>
                </c:pt>
                <c:pt idx="1656">
                  <c:v>273.44592346089848</c:v>
                </c:pt>
                <c:pt idx="1657">
                  <c:v>273.50915141430949</c:v>
                </c:pt>
                <c:pt idx="1658">
                  <c:v>273.51414309484193</c:v>
                </c:pt>
                <c:pt idx="1659">
                  <c:v>273.5956738768719</c:v>
                </c:pt>
                <c:pt idx="1660">
                  <c:v>273.65058236272881</c:v>
                </c:pt>
                <c:pt idx="1661">
                  <c:v>273.67554076539102</c:v>
                </c:pt>
                <c:pt idx="1662">
                  <c:v>273.62895174708819</c:v>
                </c:pt>
                <c:pt idx="1663">
                  <c:v>273.64891846921796</c:v>
                </c:pt>
                <c:pt idx="1664">
                  <c:v>273.66722129783693</c:v>
                </c:pt>
                <c:pt idx="1665">
                  <c:v>273.69051580698834</c:v>
                </c:pt>
                <c:pt idx="1666">
                  <c:v>273.72545757071549</c:v>
                </c:pt>
                <c:pt idx="1667">
                  <c:v>273.86688851913476</c:v>
                </c:pt>
                <c:pt idx="1668">
                  <c:v>273.93178036605656</c:v>
                </c:pt>
                <c:pt idx="1669">
                  <c:v>274.04159733777038</c:v>
                </c:pt>
                <c:pt idx="1670">
                  <c:v>274.089850249584</c:v>
                </c:pt>
                <c:pt idx="1671">
                  <c:v>274.14309484193012</c:v>
                </c:pt>
                <c:pt idx="1672">
                  <c:v>274.15806988352745</c:v>
                </c:pt>
                <c:pt idx="1673">
                  <c:v>274.18469217970051</c:v>
                </c:pt>
                <c:pt idx="1674">
                  <c:v>274.21131447587356</c:v>
                </c:pt>
                <c:pt idx="1675">
                  <c:v>274.26622296173048</c:v>
                </c:pt>
                <c:pt idx="1676">
                  <c:v>274.2811980033278</c:v>
                </c:pt>
                <c:pt idx="1677">
                  <c:v>274.34941763727119</c:v>
                </c:pt>
                <c:pt idx="1678">
                  <c:v>274.50249584026625</c:v>
                </c:pt>
                <c:pt idx="1679">
                  <c:v>274.59068219633946</c:v>
                </c:pt>
                <c:pt idx="1680">
                  <c:v>274.67886855241267</c:v>
                </c:pt>
                <c:pt idx="1681">
                  <c:v>274.70216306156408</c:v>
                </c:pt>
                <c:pt idx="1682">
                  <c:v>274.7188019966722</c:v>
                </c:pt>
                <c:pt idx="1683">
                  <c:v>274.79034941763729</c:v>
                </c:pt>
                <c:pt idx="1684">
                  <c:v>274.82362728785358</c:v>
                </c:pt>
                <c:pt idx="1685">
                  <c:v>274.86189683860232</c:v>
                </c:pt>
                <c:pt idx="1686">
                  <c:v>274.78535773710485</c:v>
                </c:pt>
                <c:pt idx="1687">
                  <c:v>274.79201331114808</c:v>
                </c:pt>
                <c:pt idx="1688">
                  <c:v>274.78369384359399</c:v>
                </c:pt>
                <c:pt idx="1689">
                  <c:v>274.82529118136438</c:v>
                </c:pt>
                <c:pt idx="1690">
                  <c:v>274.8402662229617</c:v>
                </c:pt>
                <c:pt idx="1691">
                  <c:v>274.83527454242926</c:v>
                </c:pt>
                <c:pt idx="1692">
                  <c:v>274.86522462562397</c:v>
                </c:pt>
                <c:pt idx="1693">
                  <c:v>274.85690515806988</c:v>
                </c:pt>
                <c:pt idx="1694">
                  <c:v>274.88186356073209</c:v>
                </c:pt>
                <c:pt idx="1695">
                  <c:v>274.90848585690514</c:v>
                </c:pt>
                <c:pt idx="1696">
                  <c:v>274.92678868552412</c:v>
                </c:pt>
                <c:pt idx="1697">
                  <c:v>274.92013311148088</c:v>
                </c:pt>
                <c:pt idx="1698">
                  <c:v>274.92512479201332</c:v>
                </c:pt>
                <c:pt idx="1699">
                  <c:v>274.88519134775373</c:v>
                </c:pt>
                <c:pt idx="1700">
                  <c:v>274.91846921797003</c:v>
                </c:pt>
                <c:pt idx="1701">
                  <c:v>274.93843594009985</c:v>
                </c:pt>
                <c:pt idx="1702">
                  <c:v>274.92512479201332</c:v>
                </c:pt>
                <c:pt idx="1703">
                  <c:v>274.92678868552412</c:v>
                </c:pt>
                <c:pt idx="1704">
                  <c:v>274.936772046589</c:v>
                </c:pt>
                <c:pt idx="1705">
                  <c:v>274.97337770382694</c:v>
                </c:pt>
                <c:pt idx="1706">
                  <c:v>275.05324459234612</c:v>
                </c:pt>
                <c:pt idx="1707">
                  <c:v>275.16306156405989</c:v>
                </c:pt>
                <c:pt idx="1708">
                  <c:v>275.32113144758733</c:v>
                </c:pt>
                <c:pt idx="1709">
                  <c:v>275.46422628951746</c:v>
                </c:pt>
                <c:pt idx="1710">
                  <c:v>275.62396006655575</c:v>
                </c:pt>
                <c:pt idx="1711">
                  <c:v>275.73377703826952</c:v>
                </c:pt>
                <c:pt idx="1712">
                  <c:v>275.78369384359399</c:v>
                </c:pt>
                <c:pt idx="1713">
                  <c:v>275.88685524126458</c:v>
                </c:pt>
                <c:pt idx="1714">
                  <c:v>275.97504159733779</c:v>
                </c:pt>
                <c:pt idx="1715">
                  <c:v>276.09317803660565</c:v>
                </c:pt>
                <c:pt idx="1716">
                  <c:v>276.23294509151413</c:v>
                </c:pt>
                <c:pt idx="1717">
                  <c:v>276.3144758735441</c:v>
                </c:pt>
                <c:pt idx="1718">
                  <c:v>276.32945091514142</c:v>
                </c:pt>
                <c:pt idx="1719">
                  <c:v>276.27287853577371</c:v>
                </c:pt>
                <c:pt idx="1720">
                  <c:v>276.41430948419298</c:v>
                </c:pt>
                <c:pt idx="1721">
                  <c:v>276.36439267886857</c:v>
                </c:pt>
                <c:pt idx="1722">
                  <c:v>276.34941763727119</c:v>
                </c:pt>
                <c:pt idx="1723">
                  <c:v>276.32612312811978</c:v>
                </c:pt>
                <c:pt idx="1724">
                  <c:v>276.38269550748754</c:v>
                </c:pt>
                <c:pt idx="1725">
                  <c:v>276.34442595673875</c:v>
                </c:pt>
                <c:pt idx="1726">
                  <c:v>276.33444259567386</c:v>
                </c:pt>
                <c:pt idx="1727">
                  <c:v>276.2811980033278</c:v>
                </c:pt>
                <c:pt idx="1728">
                  <c:v>276.37104825291181</c:v>
                </c:pt>
                <c:pt idx="1729">
                  <c:v>276.40266222961731</c:v>
                </c:pt>
                <c:pt idx="1730">
                  <c:v>276.39933444259566</c:v>
                </c:pt>
                <c:pt idx="1731">
                  <c:v>276.57570715474208</c:v>
                </c:pt>
                <c:pt idx="1732">
                  <c:v>276.70881863560732</c:v>
                </c:pt>
                <c:pt idx="1733">
                  <c:v>276.80532445923461</c:v>
                </c:pt>
                <c:pt idx="1734">
                  <c:v>276.8785357737105</c:v>
                </c:pt>
                <c:pt idx="1735">
                  <c:v>276.72212978369384</c:v>
                </c:pt>
                <c:pt idx="1736">
                  <c:v>276.66888519134773</c:v>
                </c:pt>
                <c:pt idx="1737">
                  <c:v>276.66389351081529</c:v>
                </c:pt>
                <c:pt idx="1738">
                  <c:v>276.67720465890181</c:v>
                </c:pt>
                <c:pt idx="1739">
                  <c:v>276.57237936772049</c:v>
                </c:pt>
                <c:pt idx="1740">
                  <c:v>276.61896838602331</c:v>
                </c:pt>
                <c:pt idx="1741">
                  <c:v>276.57903494176372</c:v>
                </c:pt>
                <c:pt idx="1742">
                  <c:v>276.54076539101499</c:v>
                </c:pt>
                <c:pt idx="1743">
                  <c:v>276.46089850249587</c:v>
                </c:pt>
                <c:pt idx="1744">
                  <c:v>276.39434276206322</c:v>
                </c:pt>
                <c:pt idx="1745">
                  <c:v>276.35607321131448</c:v>
                </c:pt>
                <c:pt idx="1746">
                  <c:v>276.45757071547422</c:v>
                </c:pt>
                <c:pt idx="1747">
                  <c:v>276.4991680532446</c:v>
                </c:pt>
                <c:pt idx="1748">
                  <c:v>276.50915141430949</c:v>
                </c:pt>
                <c:pt idx="1749">
                  <c:v>276.40931780366054</c:v>
                </c:pt>
                <c:pt idx="1750">
                  <c:v>276.29450915141433</c:v>
                </c:pt>
                <c:pt idx="1751">
                  <c:v>276.2512479201331</c:v>
                </c:pt>
                <c:pt idx="1752">
                  <c:v>276.50415973377704</c:v>
                </c:pt>
                <c:pt idx="1753">
                  <c:v>276.53743760399334</c:v>
                </c:pt>
                <c:pt idx="1754">
                  <c:v>276.46589018302831</c:v>
                </c:pt>
                <c:pt idx="1755">
                  <c:v>276.50915141430949</c:v>
                </c:pt>
                <c:pt idx="1756">
                  <c:v>276.40599001663895</c:v>
                </c:pt>
                <c:pt idx="1757">
                  <c:v>276.41763727121463</c:v>
                </c:pt>
                <c:pt idx="1758">
                  <c:v>276.36772046589016</c:v>
                </c:pt>
                <c:pt idx="1759">
                  <c:v>276.26123128119798</c:v>
                </c:pt>
                <c:pt idx="1760">
                  <c:v>276.2811980033278</c:v>
                </c:pt>
                <c:pt idx="1761">
                  <c:v>276.33777038269551</c:v>
                </c:pt>
                <c:pt idx="1762">
                  <c:v>276.26955074875207</c:v>
                </c:pt>
                <c:pt idx="1763">
                  <c:v>276.19966722129783</c:v>
                </c:pt>
                <c:pt idx="1764">
                  <c:v>276.10149750415974</c:v>
                </c:pt>
                <c:pt idx="1765">
                  <c:v>275.94509151414309</c:v>
                </c:pt>
                <c:pt idx="1766">
                  <c:v>275.77371048252911</c:v>
                </c:pt>
                <c:pt idx="1767">
                  <c:v>275.80532445923461</c:v>
                </c:pt>
                <c:pt idx="1768">
                  <c:v>275.77204658901832</c:v>
                </c:pt>
                <c:pt idx="1769">
                  <c:v>275.76372712146423</c:v>
                </c:pt>
                <c:pt idx="1770">
                  <c:v>275.76705490848587</c:v>
                </c:pt>
                <c:pt idx="1771">
                  <c:v>275.86522462562397</c:v>
                </c:pt>
                <c:pt idx="1772">
                  <c:v>275.6871880199667</c:v>
                </c:pt>
                <c:pt idx="1773">
                  <c:v>275.59900166389349</c:v>
                </c:pt>
                <c:pt idx="1774">
                  <c:v>275.67387687188022</c:v>
                </c:pt>
                <c:pt idx="1775">
                  <c:v>275.65224625623961</c:v>
                </c:pt>
                <c:pt idx="1776">
                  <c:v>275.75207986688849</c:v>
                </c:pt>
                <c:pt idx="1777">
                  <c:v>275.9034941763727</c:v>
                </c:pt>
                <c:pt idx="1778">
                  <c:v>275.88685524126458</c:v>
                </c:pt>
                <c:pt idx="1779">
                  <c:v>275.90515806988356</c:v>
                </c:pt>
                <c:pt idx="1780">
                  <c:v>275.97670549084859</c:v>
                </c:pt>
                <c:pt idx="1781">
                  <c:v>276.09484193011644</c:v>
                </c:pt>
                <c:pt idx="1782">
                  <c:v>276.0965058236273</c:v>
                </c:pt>
                <c:pt idx="1783">
                  <c:v>276.03494176372715</c:v>
                </c:pt>
                <c:pt idx="1784">
                  <c:v>276.12645590682195</c:v>
                </c:pt>
                <c:pt idx="1785">
                  <c:v>276.17470881863562</c:v>
                </c:pt>
                <c:pt idx="1786">
                  <c:v>276.10981697171383</c:v>
                </c:pt>
                <c:pt idx="1787">
                  <c:v>276.08319467554077</c:v>
                </c:pt>
                <c:pt idx="1788">
                  <c:v>276.13976705490848</c:v>
                </c:pt>
                <c:pt idx="1789">
                  <c:v>276.19966722129783</c:v>
                </c:pt>
                <c:pt idx="1790">
                  <c:v>276.28452579034939</c:v>
                </c:pt>
                <c:pt idx="1791">
                  <c:v>276.35940099833613</c:v>
                </c:pt>
                <c:pt idx="1792">
                  <c:v>276.29783693843592</c:v>
                </c:pt>
                <c:pt idx="1793">
                  <c:v>276.19467554076539</c:v>
                </c:pt>
                <c:pt idx="1794">
                  <c:v>276.12978369384359</c:v>
                </c:pt>
                <c:pt idx="1795">
                  <c:v>276.02495840266221</c:v>
                </c:pt>
                <c:pt idx="1796">
                  <c:v>276.06988352745424</c:v>
                </c:pt>
                <c:pt idx="1797">
                  <c:v>276.1214642262895</c:v>
                </c:pt>
                <c:pt idx="1798">
                  <c:v>276.07653910149753</c:v>
                </c:pt>
                <c:pt idx="1799">
                  <c:v>276.16971713810318</c:v>
                </c:pt>
                <c:pt idx="1800">
                  <c:v>276.24625623960065</c:v>
                </c:pt>
                <c:pt idx="1801">
                  <c:v>276.17970049916806</c:v>
                </c:pt>
                <c:pt idx="1802">
                  <c:v>276.04326123128118</c:v>
                </c:pt>
                <c:pt idx="1803">
                  <c:v>275.97171381031615</c:v>
                </c:pt>
                <c:pt idx="1804">
                  <c:v>275.91181364392679</c:v>
                </c:pt>
                <c:pt idx="1805">
                  <c:v>275.91680532445923</c:v>
                </c:pt>
                <c:pt idx="1806">
                  <c:v>275.9351081530782</c:v>
                </c:pt>
                <c:pt idx="1807">
                  <c:v>275.86189683860232</c:v>
                </c:pt>
                <c:pt idx="1808">
                  <c:v>275.89517470881862</c:v>
                </c:pt>
                <c:pt idx="1809">
                  <c:v>275.88519134775373</c:v>
                </c:pt>
                <c:pt idx="1810">
                  <c:v>275.82196339434279</c:v>
                </c:pt>
                <c:pt idx="1811">
                  <c:v>275.90848585690514</c:v>
                </c:pt>
                <c:pt idx="1812">
                  <c:v>276.02495840266221</c:v>
                </c:pt>
                <c:pt idx="1813">
                  <c:v>275.93344425956741</c:v>
                </c:pt>
                <c:pt idx="1814">
                  <c:v>275.91514143094844</c:v>
                </c:pt>
                <c:pt idx="1815">
                  <c:v>275.90848585690514</c:v>
                </c:pt>
                <c:pt idx="1816">
                  <c:v>275.92346089850247</c:v>
                </c:pt>
                <c:pt idx="1817">
                  <c:v>276.02329450915141</c:v>
                </c:pt>
                <c:pt idx="1818">
                  <c:v>276.15141430948421</c:v>
                </c:pt>
                <c:pt idx="1819">
                  <c:v>276.27287853577371</c:v>
                </c:pt>
                <c:pt idx="1820">
                  <c:v>276.26455906821963</c:v>
                </c:pt>
                <c:pt idx="1821">
                  <c:v>276.25623960066554</c:v>
                </c:pt>
                <c:pt idx="1822">
                  <c:v>276.34941763727119</c:v>
                </c:pt>
                <c:pt idx="1823">
                  <c:v>276.4043261231281</c:v>
                </c:pt>
                <c:pt idx="1824">
                  <c:v>276.35274542429283</c:v>
                </c:pt>
                <c:pt idx="1825">
                  <c:v>276.42262895174707</c:v>
                </c:pt>
                <c:pt idx="1826">
                  <c:v>276.48086522462563</c:v>
                </c:pt>
                <c:pt idx="1827">
                  <c:v>276.45590682196337</c:v>
                </c:pt>
                <c:pt idx="1828">
                  <c:v>276.45091514143093</c:v>
                </c:pt>
                <c:pt idx="1829">
                  <c:v>276.44925124792013</c:v>
                </c:pt>
                <c:pt idx="1830">
                  <c:v>276.52745424292846</c:v>
                </c:pt>
                <c:pt idx="1831">
                  <c:v>276.46589018302831</c:v>
                </c:pt>
                <c:pt idx="1832">
                  <c:v>276.38269550748754</c:v>
                </c:pt>
                <c:pt idx="1833">
                  <c:v>276.45257903494178</c:v>
                </c:pt>
                <c:pt idx="1834">
                  <c:v>276.54575707154743</c:v>
                </c:pt>
                <c:pt idx="1835">
                  <c:v>276.55407653910152</c:v>
                </c:pt>
                <c:pt idx="1836">
                  <c:v>276.54076539101499</c:v>
                </c:pt>
                <c:pt idx="1837">
                  <c:v>276.51580698835272</c:v>
                </c:pt>
                <c:pt idx="1838">
                  <c:v>276.52412645590681</c:v>
                </c:pt>
                <c:pt idx="1839">
                  <c:v>276.54908485856907</c:v>
                </c:pt>
                <c:pt idx="1840">
                  <c:v>276.47920133111484</c:v>
                </c:pt>
                <c:pt idx="1841">
                  <c:v>276.48252911813643</c:v>
                </c:pt>
                <c:pt idx="1842">
                  <c:v>276.46422628951746</c:v>
                </c:pt>
                <c:pt idx="1843">
                  <c:v>276.53910149750413</c:v>
                </c:pt>
                <c:pt idx="1844">
                  <c:v>276.69883527454243</c:v>
                </c:pt>
                <c:pt idx="1845">
                  <c:v>276.72212978369384</c:v>
                </c:pt>
                <c:pt idx="1846">
                  <c:v>276.8136439267887</c:v>
                </c:pt>
                <c:pt idx="1847">
                  <c:v>276.86855241264561</c:v>
                </c:pt>
                <c:pt idx="1848">
                  <c:v>276.9034941763727</c:v>
                </c:pt>
                <c:pt idx="1849">
                  <c:v>276.96173044925126</c:v>
                </c:pt>
                <c:pt idx="1850">
                  <c:v>276.86855241264561</c:v>
                </c:pt>
                <c:pt idx="1851">
                  <c:v>276.86023294509152</c:v>
                </c:pt>
                <c:pt idx="1852">
                  <c:v>276.91181364392679</c:v>
                </c:pt>
                <c:pt idx="1853">
                  <c:v>276.95507487520797</c:v>
                </c:pt>
                <c:pt idx="1854">
                  <c:v>276.96006655574041</c:v>
                </c:pt>
                <c:pt idx="1855">
                  <c:v>276.97171381031615</c:v>
                </c:pt>
                <c:pt idx="1856">
                  <c:v>277.00998336106488</c:v>
                </c:pt>
                <c:pt idx="1857">
                  <c:v>276.98336106489182</c:v>
                </c:pt>
                <c:pt idx="1858">
                  <c:v>277.00998336106488</c:v>
                </c:pt>
                <c:pt idx="1859">
                  <c:v>276.936772046589</c:v>
                </c:pt>
                <c:pt idx="1860">
                  <c:v>277.01164725457573</c:v>
                </c:pt>
                <c:pt idx="1861">
                  <c:v>277.03660565723794</c:v>
                </c:pt>
                <c:pt idx="1862">
                  <c:v>277.11813643926791</c:v>
                </c:pt>
                <c:pt idx="1863">
                  <c:v>277.22462562396009</c:v>
                </c:pt>
                <c:pt idx="1864">
                  <c:v>277.19467554076539</c:v>
                </c:pt>
                <c:pt idx="1865">
                  <c:v>277.12978369384359</c:v>
                </c:pt>
                <c:pt idx="1866">
                  <c:v>277.10815307820297</c:v>
                </c:pt>
                <c:pt idx="1867">
                  <c:v>277.10815307820297</c:v>
                </c:pt>
                <c:pt idx="1868">
                  <c:v>277.14475873544092</c:v>
                </c:pt>
                <c:pt idx="1869">
                  <c:v>277.23294509151413</c:v>
                </c:pt>
                <c:pt idx="1870">
                  <c:v>277.29950083194677</c:v>
                </c:pt>
                <c:pt idx="1871">
                  <c:v>277.32612312811978</c:v>
                </c:pt>
                <c:pt idx="1872">
                  <c:v>277.35607321131448</c:v>
                </c:pt>
                <c:pt idx="1873">
                  <c:v>277.47420965058234</c:v>
                </c:pt>
                <c:pt idx="1874">
                  <c:v>277.45757071547422</c:v>
                </c:pt>
                <c:pt idx="1875">
                  <c:v>277.50748752079869</c:v>
                </c:pt>
                <c:pt idx="1876">
                  <c:v>277.58735440931781</c:v>
                </c:pt>
                <c:pt idx="1877">
                  <c:v>277.62728785357734</c:v>
                </c:pt>
                <c:pt idx="1878">
                  <c:v>277.63893510815308</c:v>
                </c:pt>
                <c:pt idx="1879">
                  <c:v>277.65224625623961</c:v>
                </c:pt>
                <c:pt idx="1880">
                  <c:v>277.66888519134773</c:v>
                </c:pt>
                <c:pt idx="1881">
                  <c:v>277.64392678868552</c:v>
                </c:pt>
                <c:pt idx="1882">
                  <c:v>277.63394342762064</c:v>
                </c:pt>
                <c:pt idx="1883">
                  <c:v>277.70549084858567</c:v>
                </c:pt>
                <c:pt idx="1884">
                  <c:v>277.73377703826952</c:v>
                </c:pt>
                <c:pt idx="1885">
                  <c:v>277.71547420965061</c:v>
                </c:pt>
                <c:pt idx="1886">
                  <c:v>277.6871880199667</c:v>
                </c:pt>
                <c:pt idx="1887">
                  <c:v>277.7820299500832</c:v>
                </c:pt>
                <c:pt idx="1888">
                  <c:v>277.70216306156408</c:v>
                </c:pt>
                <c:pt idx="1889">
                  <c:v>277.61064891846922</c:v>
                </c:pt>
                <c:pt idx="1890">
                  <c:v>277.59234608985025</c:v>
                </c:pt>
                <c:pt idx="1891">
                  <c:v>277.50582362728784</c:v>
                </c:pt>
                <c:pt idx="1892">
                  <c:v>277.52246256239602</c:v>
                </c:pt>
                <c:pt idx="1893">
                  <c:v>277.48419301164728</c:v>
                </c:pt>
                <c:pt idx="1894">
                  <c:v>277.40099833610651</c:v>
                </c:pt>
                <c:pt idx="1895">
                  <c:v>277.37104825291181</c:v>
                </c:pt>
                <c:pt idx="1896">
                  <c:v>277.43926788685525</c:v>
                </c:pt>
                <c:pt idx="1897">
                  <c:v>277.4692179700499</c:v>
                </c:pt>
                <c:pt idx="1898">
                  <c:v>277.48252911813643</c:v>
                </c:pt>
                <c:pt idx="1899">
                  <c:v>277.44425956738769</c:v>
                </c:pt>
                <c:pt idx="1900">
                  <c:v>277.4675540765391</c:v>
                </c:pt>
                <c:pt idx="1901">
                  <c:v>277.45257903494178</c:v>
                </c:pt>
                <c:pt idx="1902">
                  <c:v>277.32612312811978</c:v>
                </c:pt>
                <c:pt idx="1903">
                  <c:v>277.45757071547422</c:v>
                </c:pt>
                <c:pt idx="1904">
                  <c:v>277.5324459234609</c:v>
                </c:pt>
                <c:pt idx="1905">
                  <c:v>277.52911813643925</c:v>
                </c:pt>
                <c:pt idx="1906">
                  <c:v>277.55574043261231</c:v>
                </c:pt>
                <c:pt idx="1907">
                  <c:v>277.55074875207987</c:v>
                </c:pt>
                <c:pt idx="1908">
                  <c:v>277.51747088186357</c:v>
                </c:pt>
                <c:pt idx="1909">
                  <c:v>277.46256239600666</c:v>
                </c:pt>
                <c:pt idx="1910">
                  <c:v>277.36772046589016</c:v>
                </c:pt>
                <c:pt idx="1911">
                  <c:v>277.19301164725459</c:v>
                </c:pt>
                <c:pt idx="1912">
                  <c:v>277.11314475873542</c:v>
                </c:pt>
                <c:pt idx="1913">
                  <c:v>277.13311148086524</c:v>
                </c:pt>
                <c:pt idx="1914">
                  <c:v>277.04326123128118</c:v>
                </c:pt>
                <c:pt idx="1915">
                  <c:v>276.96505823627285</c:v>
                </c:pt>
                <c:pt idx="1916">
                  <c:v>276.9667221297837</c:v>
                </c:pt>
                <c:pt idx="1917">
                  <c:v>276.92845257903497</c:v>
                </c:pt>
                <c:pt idx="1918">
                  <c:v>276.81198003327785</c:v>
                </c:pt>
                <c:pt idx="1919">
                  <c:v>276.80033277870217</c:v>
                </c:pt>
                <c:pt idx="1920">
                  <c:v>276.79700499168052</c:v>
                </c:pt>
                <c:pt idx="1921">
                  <c:v>276.77537437603991</c:v>
                </c:pt>
                <c:pt idx="1922">
                  <c:v>276.80199667221297</c:v>
                </c:pt>
                <c:pt idx="1923">
                  <c:v>276.82196339434279</c:v>
                </c:pt>
                <c:pt idx="1924">
                  <c:v>276.76871880199667</c:v>
                </c:pt>
                <c:pt idx="1925">
                  <c:v>276.68885191347755</c:v>
                </c:pt>
                <c:pt idx="1926">
                  <c:v>276.65723793677205</c:v>
                </c:pt>
                <c:pt idx="1927">
                  <c:v>276.60732113144758</c:v>
                </c:pt>
                <c:pt idx="1928">
                  <c:v>276.57737104825293</c:v>
                </c:pt>
                <c:pt idx="1929">
                  <c:v>276.54076539101499</c:v>
                </c:pt>
                <c:pt idx="1930">
                  <c:v>276.4675540765391</c:v>
                </c:pt>
                <c:pt idx="1931">
                  <c:v>276.4692179700499</c:v>
                </c:pt>
                <c:pt idx="1932">
                  <c:v>276.4359400998336</c:v>
                </c:pt>
                <c:pt idx="1933">
                  <c:v>276.41430948419298</c:v>
                </c:pt>
                <c:pt idx="1934">
                  <c:v>276.37603993344425</c:v>
                </c:pt>
                <c:pt idx="1935">
                  <c:v>276.35440931780369</c:v>
                </c:pt>
                <c:pt idx="1936">
                  <c:v>276.32778702163063</c:v>
                </c:pt>
                <c:pt idx="1937">
                  <c:v>276.30948419301166</c:v>
                </c:pt>
                <c:pt idx="1938">
                  <c:v>276.28951747088189</c:v>
                </c:pt>
                <c:pt idx="1939">
                  <c:v>276.26455906821963</c:v>
                </c:pt>
                <c:pt idx="1940">
                  <c:v>276.22795341098168</c:v>
                </c:pt>
                <c:pt idx="1941">
                  <c:v>276.20299500831948</c:v>
                </c:pt>
                <c:pt idx="1942">
                  <c:v>276.21131447587356</c:v>
                </c:pt>
                <c:pt idx="1943">
                  <c:v>276.21297836938436</c:v>
                </c:pt>
                <c:pt idx="1944">
                  <c:v>276.19800332778703</c:v>
                </c:pt>
                <c:pt idx="1945">
                  <c:v>276.17970049916806</c:v>
                </c:pt>
                <c:pt idx="1946">
                  <c:v>276.153078202995</c:v>
                </c:pt>
                <c:pt idx="1947">
                  <c:v>276.14642262895177</c:v>
                </c:pt>
                <c:pt idx="1948">
                  <c:v>276.12312811980036</c:v>
                </c:pt>
                <c:pt idx="1949">
                  <c:v>276.17803660565721</c:v>
                </c:pt>
                <c:pt idx="1950">
                  <c:v>276.22961730449254</c:v>
                </c:pt>
                <c:pt idx="1951">
                  <c:v>276.23793677204657</c:v>
                </c:pt>
                <c:pt idx="1952">
                  <c:v>276.19966722129783</c:v>
                </c:pt>
                <c:pt idx="1953">
                  <c:v>276.16139767054909</c:v>
                </c:pt>
                <c:pt idx="1954">
                  <c:v>276.1281198003328</c:v>
                </c:pt>
                <c:pt idx="1955">
                  <c:v>276.08153078202997</c:v>
                </c:pt>
                <c:pt idx="1956">
                  <c:v>276.08485856905156</c:v>
                </c:pt>
                <c:pt idx="1957">
                  <c:v>276.09317803660565</c:v>
                </c:pt>
                <c:pt idx="1958">
                  <c:v>276.13144758735439</c:v>
                </c:pt>
                <c:pt idx="1959">
                  <c:v>276.17470881863562</c:v>
                </c:pt>
                <c:pt idx="1960">
                  <c:v>276.21297836938436</c:v>
                </c:pt>
                <c:pt idx="1961">
                  <c:v>276.22795341098168</c:v>
                </c:pt>
                <c:pt idx="1962">
                  <c:v>276.24459234608986</c:v>
                </c:pt>
                <c:pt idx="1963">
                  <c:v>276.21297836938436</c:v>
                </c:pt>
                <c:pt idx="1964">
                  <c:v>276.23793677204657</c:v>
                </c:pt>
                <c:pt idx="1965">
                  <c:v>276.27287853577371</c:v>
                </c:pt>
                <c:pt idx="1966">
                  <c:v>276.3078202995008</c:v>
                </c:pt>
                <c:pt idx="1967">
                  <c:v>276.31613976705489</c:v>
                </c:pt>
                <c:pt idx="1968">
                  <c:v>276.20299500831948</c:v>
                </c:pt>
                <c:pt idx="1969">
                  <c:v>276.14975041597336</c:v>
                </c:pt>
                <c:pt idx="1970">
                  <c:v>276.16139767054909</c:v>
                </c:pt>
                <c:pt idx="1971">
                  <c:v>276.14475873544092</c:v>
                </c:pt>
                <c:pt idx="1972">
                  <c:v>276.1281198003328</c:v>
                </c:pt>
                <c:pt idx="1973">
                  <c:v>276.12978369384359</c:v>
                </c:pt>
                <c:pt idx="1974">
                  <c:v>276.07820299500833</c:v>
                </c:pt>
                <c:pt idx="1975">
                  <c:v>276.05490848585691</c:v>
                </c:pt>
                <c:pt idx="1976">
                  <c:v>276.01164725457573</c:v>
                </c:pt>
                <c:pt idx="1977">
                  <c:v>275.97504159733779</c:v>
                </c:pt>
                <c:pt idx="1978">
                  <c:v>275.94009983361065</c:v>
                </c:pt>
                <c:pt idx="1979">
                  <c:v>275.95840266222962</c:v>
                </c:pt>
                <c:pt idx="1980">
                  <c:v>275.98169717138103</c:v>
                </c:pt>
                <c:pt idx="1981">
                  <c:v>275.94509151414309</c:v>
                </c:pt>
                <c:pt idx="1982">
                  <c:v>275.91181364392679</c:v>
                </c:pt>
                <c:pt idx="1983">
                  <c:v>275.89683860232947</c:v>
                </c:pt>
                <c:pt idx="1984">
                  <c:v>275.88685524126458</c:v>
                </c:pt>
                <c:pt idx="1985">
                  <c:v>275.846921797005</c:v>
                </c:pt>
                <c:pt idx="1986">
                  <c:v>275.81031613976705</c:v>
                </c:pt>
                <c:pt idx="1987">
                  <c:v>275.77537437603991</c:v>
                </c:pt>
                <c:pt idx="1988">
                  <c:v>275.70549084858567</c:v>
                </c:pt>
                <c:pt idx="1989">
                  <c:v>275.68386023294511</c:v>
                </c:pt>
                <c:pt idx="1990">
                  <c:v>275.66722129783693</c:v>
                </c:pt>
                <c:pt idx="1991">
                  <c:v>275.64559068219631</c:v>
                </c:pt>
                <c:pt idx="1992">
                  <c:v>275.56073211314475</c:v>
                </c:pt>
                <c:pt idx="1993">
                  <c:v>275.50582362728784</c:v>
                </c:pt>
                <c:pt idx="1994">
                  <c:v>275.48419301164728</c:v>
                </c:pt>
                <c:pt idx="1995">
                  <c:v>275.42429284525792</c:v>
                </c:pt>
                <c:pt idx="1996">
                  <c:v>275.39767054908486</c:v>
                </c:pt>
                <c:pt idx="1997">
                  <c:v>275.39267886855242</c:v>
                </c:pt>
                <c:pt idx="1998">
                  <c:v>275.36938435940101</c:v>
                </c:pt>
                <c:pt idx="1999">
                  <c:v>275.37603993344425</c:v>
                </c:pt>
                <c:pt idx="2000">
                  <c:v>275.35940099833613</c:v>
                </c:pt>
                <c:pt idx="2001">
                  <c:v>275.35773710482528</c:v>
                </c:pt>
                <c:pt idx="2002">
                  <c:v>275.34775374376039</c:v>
                </c:pt>
                <c:pt idx="2003">
                  <c:v>275.34941763727119</c:v>
                </c:pt>
                <c:pt idx="2004">
                  <c:v>275.32778702163063</c:v>
                </c:pt>
                <c:pt idx="2005">
                  <c:v>275.26455906821963</c:v>
                </c:pt>
                <c:pt idx="2006">
                  <c:v>275.23960066555742</c:v>
                </c:pt>
                <c:pt idx="2007">
                  <c:v>275.25790349417639</c:v>
                </c:pt>
                <c:pt idx="2008">
                  <c:v>275.24792013311151</c:v>
                </c:pt>
                <c:pt idx="2009">
                  <c:v>275.25457570715474</c:v>
                </c:pt>
                <c:pt idx="2010">
                  <c:v>275.19633943427618</c:v>
                </c:pt>
                <c:pt idx="2011">
                  <c:v>275.20133111480862</c:v>
                </c:pt>
                <c:pt idx="2012">
                  <c:v>275.27787021630616</c:v>
                </c:pt>
                <c:pt idx="2013">
                  <c:v>275.29450915141433</c:v>
                </c:pt>
                <c:pt idx="2014">
                  <c:v>275.29284525790348</c:v>
                </c:pt>
                <c:pt idx="2015">
                  <c:v>275.31946755407654</c:v>
                </c:pt>
                <c:pt idx="2016">
                  <c:v>275.34941763727119</c:v>
                </c:pt>
                <c:pt idx="2017">
                  <c:v>275.34276206322795</c:v>
                </c:pt>
                <c:pt idx="2018">
                  <c:v>275.38602329450913</c:v>
                </c:pt>
                <c:pt idx="2019">
                  <c:v>275.37936772046589</c:v>
                </c:pt>
                <c:pt idx="2020">
                  <c:v>275.33111480865227</c:v>
                </c:pt>
                <c:pt idx="2021">
                  <c:v>275.3078202995008</c:v>
                </c:pt>
                <c:pt idx="2022">
                  <c:v>275.34775374376039</c:v>
                </c:pt>
                <c:pt idx="2023">
                  <c:v>275.34276206322795</c:v>
                </c:pt>
                <c:pt idx="2024">
                  <c:v>275.34775374376039</c:v>
                </c:pt>
                <c:pt idx="2025">
                  <c:v>275.34109816971716</c:v>
                </c:pt>
                <c:pt idx="2026">
                  <c:v>275.34276206322795</c:v>
                </c:pt>
                <c:pt idx="2027">
                  <c:v>275.36938435940101</c:v>
                </c:pt>
                <c:pt idx="2028">
                  <c:v>275.35108153078204</c:v>
                </c:pt>
                <c:pt idx="2029">
                  <c:v>275.28452579034939</c:v>
                </c:pt>
                <c:pt idx="2030">
                  <c:v>275.30116472545757</c:v>
                </c:pt>
                <c:pt idx="2031">
                  <c:v>275.34941763727119</c:v>
                </c:pt>
                <c:pt idx="2032">
                  <c:v>275.42429284525792</c:v>
                </c:pt>
                <c:pt idx="2033">
                  <c:v>275.45424292845257</c:v>
                </c:pt>
                <c:pt idx="2034">
                  <c:v>275.5008319467554</c:v>
                </c:pt>
                <c:pt idx="2035">
                  <c:v>275.51913477537437</c:v>
                </c:pt>
                <c:pt idx="2036">
                  <c:v>275.51414309484193</c:v>
                </c:pt>
                <c:pt idx="2037">
                  <c:v>275.52911813643925</c:v>
                </c:pt>
                <c:pt idx="2038">
                  <c:v>275.51580698835272</c:v>
                </c:pt>
                <c:pt idx="2039">
                  <c:v>275.59068219633946</c:v>
                </c:pt>
                <c:pt idx="2040">
                  <c:v>275.68053244592346</c:v>
                </c:pt>
                <c:pt idx="2041">
                  <c:v>275.77703826955076</c:v>
                </c:pt>
                <c:pt idx="2042">
                  <c:v>275.86688851913476</c:v>
                </c:pt>
                <c:pt idx="2043">
                  <c:v>275.92512479201332</c:v>
                </c:pt>
                <c:pt idx="2044">
                  <c:v>275.97504159733779</c:v>
                </c:pt>
                <c:pt idx="2045">
                  <c:v>275.95507487520797</c:v>
                </c:pt>
                <c:pt idx="2046">
                  <c:v>275.93178036605656</c:v>
                </c:pt>
                <c:pt idx="2047">
                  <c:v>275.85357737104823</c:v>
                </c:pt>
                <c:pt idx="2048">
                  <c:v>275.85856905158067</c:v>
                </c:pt>
                <c:pt idx="2049">
                  <c:v>275.81863560732114</c:v>
                </c:pt>
                <c:pt idx="2050">
                  <c:v>275.76039933444258</c:v>
                </c:pt>
                <c:pt idx="2051">
                  <c:v>275.75707154742099</c:v>
                </c:pt>
                <c:pt idx="2052">
                  <c:v>275.71048252911811</c:v>
                </c:pt>
                <c:pt idx="2053">
                  <c:v>275.79034941763729</c:v>
                </c:pt>
                <c:pt idx="2054">
                  <c:v>275.82196339434279</c:v>
                </c:pt>
                <c:pt idx="2055">
                  <c:v>275.8136439267887</c:v>
                </c:pt>
                <c:pt idx="2056">
                  <c:v>275.79367720465888</c:v>
                </c:pt>
                <c:pt idx="2057">
                  <c:v>275.77537437603991</c:v>
                </c:pt>
                <c:pt idx="2058">
                  <c:v>275.80865224625626</c:v>
                </c:pt>
                <c:pt idx="2059">
                  <c:v>275.75374376039935</c:v>
                </c:pt>
                <c:pt idx="2060">
                  <c:v>275.7171381031614</c:v>
                </c:pt>
                <c:pt idx="2061">
                  <c:v>275.72878535773708</c:v>
                </c:pt>
                <c:pt idx="2062">
                  <c:v>275.89018302828617</c:v>
                </c:pt>
                <c:pt idx="2063">
                  <c:v>275.93011647254576</c:v>
                </c:pt>
                <c:pt idx="2064">
                  <c:v>276.00499168053244</c:v>
                </c:pt>
                <c:pt idx="2065">
                  <c:v>276.10981697171383</c:v>
                </c:pt>
                <c:pt idx="2066">
                  <c:v>276.18136439267886</c:v>
                </c:pt>
                <c:pt idx="2067">
                  <c:v>276.33777038269551</c:v>
                </c:pt>
                <c:pt idx="2068">
                  <c:v>276.38103161397669</c:v>
                </c:pt>
                <c:pt idx="2069">
                  <c:v>276.4359400998336</c:v>
                </c:pt>
                <c:pt idx="2070">
                  <c:v>276.46256239600666</c:v>
                </c:pt>
                <c:pt idx="2071">
                  <c:v>276.45590682196337</c:v>
                </c:pt>
                <c:pt idx="2072">
                  <c:v>276.53410981697169</c:v>
                </c:pt>
                <c:pt idx="2073">
                  <c:v>276.69051580698834</c:v>
                </c:pt>
                <c:pt idx="2074">
                  <c:v>276.74043261231282</c:v>
                </c:pt>
                <c:pt idx="2075">
                  <c:v>276.67387687188022</c:v>
                </c:pt>
                <c:pt idx="2076">
                  <c:v>276.76705490848587</c:v>
                </c:pt>
                <c:pt idx="2077">
                  <c:v>276.77537437603991</c:v>
                </c:pt>
                <c:pt idx="2078">
                  <c:v>276.95840266222962</c:v>
                </c:pt>
                <c:pt idx="2079">
                  <c:v>277.13144758735439</c:v>
                </c:pt>
                <c:pt idx="2080">
                  <c:v>277.26788685524127</c:v>
                </c:pt>
                <c:pt idx="2081">
                  <c:v>277.34941763727119</c:v>
                </c:pt>
                <c:pt idx="2082">
                  <c:v>277.5008319467554</c:v>
                </c:pt>
                <c:pt idx="2083">
                  <c:v>277.60898502495843</c:v>
                </c:pt>
                <c:pt idx="2084">
                  <c:v>277.76871880199667</c:v>
                </c:pt>
                <c:pt idx="2085">
                  <c:v>277.91514143094844</c:v>
                </c:pt>
                <c:pt idx="2086">
                  <c:v>277.93011647254576</c:v>
                </c:pt>
                <c:pt idx="2087">
                  <c:v>277.91680532445923</c:v>
                </c:pt>
                <c:pt idx="2088">
                  <c:v>277.82695507487523</c:v>
                </c:pt>
                <c:pt idx="2089">
                  <c:v>277.87687188019964</c:v>
                </c:pt>
                <c:pt idx="2090">
                  <c:v>278.03826955074874</c:v>
                </c:pt>
                <c:pt idx="2091">
                  <c:v>278.08652246256241</c:v>
                </c:pt>
                <c:pt idx="2092">
                  <c:v>278.19134775374374</c:v>
                </c:pt>
                <c:pt idx="2093">
                  <c:v>278.20632279534112</c:v>
                </c:pt>
                <c:pt idx="2094">
                  <c:v>278.32612312811978</c:v>
                </c:pt>
                <c:pt idx="2095">
                  <c:v>278.47420965058234</c:v>
                </c:pt>
                <c:pt idx="2096">
                  <c:v>278.58901830282861</c:v>
                </c:pt>
                <c:pt idx="2097">
                  <c:v>278.56073211314475</c:v>
                </c:pt>
                <c:pt idx="2098">
                  <c:v>278.5956738768719</c:v>
                </c:pt>
                <c:pt idx="2099">
                  <c:v>278.68053244592346</c:v>
                </c:pt>
                <c:pt idx="2100">
                  <c:v>278.74542429284526</c:v>
                </c:pt>
                <c:pt idx="2101">
                  <c:v>278.81530782029949</c:v>
                </c:pt>
                <c:pt idx="2102">
                  <c:v>278.90848585690514</c:v>
                </c:pt>
                <c:pt idx="2103">
                  <c:v>278.99833610648921</c:v>
                </c:pt>
                <c:pt idx="2104">
                  <c:v>279.10981697171383</c:v>
                </c:pt>
                <c:pt idx="2105">
                  <c:v>279.23627287853577</c:v>
                </c:pt>
                <c:pt idx="2106">
                  <c:v>279.30282861896836</c:v>
                </c:pt>
                <c:pt idx="2107">
                  <c:v>279.44758735440934</c:v>
                </c:pt>
                <c:pt idx="2108">
                  <c:v>279.51913477537437</c:v>
                </c:pt>
                <c:pt idx="2109">
                  <c:v>279.63227953410984</c:v>
                </c:pt>
                <c:pt idx="2110">
                  <c:v>279.63061564059899</c:v>
                </c:pt>
                <c:pt idx="2111">
                  <c:v>279.48752079866887</c:v>
                </c:pt>
                <c:pt idx="2112">
                  <c:v>279.49251247920131</c:v>
                </c:pt>
                <c:pt idx="2113">
                  <c:v>279.52579034941766</c:v>
                </c:pt>
                <c:pt idx="2114">
                  <c:v>279.55407653910152</c:v>
                </c:pt>
                <c:pt idx="2115">
                  <c:v>279.47753743760398</c:v>
                </c:pt>
                <c:pt idx="2116">
                  <c:v>279.47088186356075</c:v>
                </c:pt>
                <c:pt idx="2117">
                  <c:v>279.43760399334445</c:v>
                </c:pt>
                <c:pt idx="2118">
                  <c:v>279.45923460898501</c:v>
                </c:pt>
                <c:pt idx="2119">
                  <c:v>279.46089850249587</c:v>
                </c:pt>
                <c:pt idx="2120">
                  <c:v>279.52745424292846</c:v>
                </c:pt>
                <c:pt idx="2121">
                  <c:v>279.6539101497504</c:v>
                </c:pt>
                <c:pt idx="2122">
                  <c:v>279.72379367720464</c:v>
                </c:pt>
                <c:pt idx="2123">
                  <c:v>279.79866888519138</c:v>
                </c:pt>
                <c:pt idx="2124">
                  <c:v>279.85524126455908</c:v>
                </c:pt>
                <c:pt idx="2125">
                  <c:v>279.80033277870217</c:v>
                </c:pt>
                <c:pt idx="2126">
                  <c:v>279.88685524126458</c:v>
                </c:pt>
                <c:pt idx="2127">
                  <c:v>279.89517470881862</c:v>
                </c:pt>
                <c:pt idx="2128">
                  <c:v>279.91347753743759</c:v>
                </c:pt>
                <c:pt idx="2129">
                  <c:v>279.90016638935106</c:v>
                </c:pt>
                <c:pt idx="2130">
                  <c:v>279.8402662229617</c:v>
                </c:pt>
                <c:pt idx="2131">
                  <c:v>279.82861896838602</c:v>
                </c:pt>
                <c:pt idx="2132">
                  <c:v>279.73544093178037</c:v>
                </c:pt>
                <c:pt idx="2133">
                  <c:v>279.71381031613976</c:v>
                </c:pt>
                <c:pt idx="2134">
                  <c:v>279.82362728785358</c:v>
                </c:pt>
                <c:pt idx="2135">
                  <c:v>279.77371048252911</c:v>
                </c:pt>
                <c:pt idx="2136">
                  <c:v>279.71214642262896</c:v>
                </c:pt>
                <c:pt idx="2137">
                  <c:v>279.73044925124793</c:v>
                </c:pt>
                <c:pt idx="2138">
                  <c:v>279.77038269550746</c:v>
                </c:pt>
                <c:pt idx="2139">
                  <c:v>279.81031613976705</c:v>
                </c:pt>
                <c:pt idx="2140">
                  <c:v>279.8718801996672</c:v>
                </c:pt>
                <c:pt idx="2141">
                  <c:v>279.94841930116473</c:v>
                </c:pt>
                <c:pt idx="2142">
                  <c:v>279.97337770382694</c:v>
                </c:pt>
                <c:pt idx="2143">
                  <c:v>280.06655574043259</c:v>
                </c:pt>
                <c:pt idx="2144">
                  <c:v>280.16139767054909</c:v>
                </c:pt>
                <c:pt idx="2145">
                  <c:v>280.17970049916806</c:v>
                </c:pt>
                <c:pt idx="2146">
                  <c:v>280.26622296173048</c:v>
                </c:pt>
                <c:pt idx="2147">
                  <c:v>280.35274542429283</c:v>
                </c:pt>
                <c:pt idx="2148">
                  <c:v>280.44925124792013</c:v>
                </c:pt>
                <c:pt idx="2149">
                  <c:v>280.5008319467554</c:v>
                </c:pt>
                <c:pt idx="2150">
                  <c:v>280.55906821963396</c:v>
                </c:pt>
                <c:pt idx="2151">
                  <c:v>280.57570715474208</c:v>
                </c:pt>
                <c:pt idx="2152">
                  <c:v>280.67054908485858</c:v>
                </c:pt>
                <c:pt idx="2153">
                  <c:v>280.76871880199667</c:v>
                </c:pt>
                <c:pt idx="2154">
                  <c:v>280.84193011647255</c:v>
                </c:pt>
                <c:pt idx="2155">
                  <c:v>280.85690515806988</c:v>
                </c:pt>
                <c:pt idx="2156">
                  <c:v>280.89351081530782</c:v>
                </c:pt>
                <c:pt idx="2157">
                  <c:v>280.92013311148088</c:v>
                </c:pt>
                <c:pt idx="2158">
                  <c:v>280.89517470881862</c:v>
                </c:pt>
                <c:pt idx="2159">
                  <c:v>280.96173044925126</c:v>
                </c:pt>
                <c:pt idx="2160">
                  <c:v>281.08485856905156</c:v>
                </c:pt>
                <c:pt idx="2161">
                  <c:v>281.13477537437603</c:v>
                </c:pt>
                <c:pt idx="2162">
                  <c:v>281.2179700499168</c:v>
                </c:pt>
                <c:pt idx="2163">
                  <c:v>281.22795341098168</c:v>
                </c:pt>
                <c:pt idx="2164">
                  <c:v>281.22795341098168</c:v>
                </c:pt>
                <c:pt idx="2165">
                  <c:v>281.28785357737104</c:v>
                </c:pt>
                <c:pt idx="2166">
                  <c:v>281.37603993344425</c:v>
                </c:pt>
                <c:pt idx="2167">
                  <c:v>281.3777038269551</c:v>
                </c:pt>
                <c:pt idx="2168">
                  <c:v>281.35940099833613</c:v>
                </c:pt>
                <c:pt idx="2169">
                  <c:v>281.42595673876872</c:v>
                </c:pt>
                <c:pt idx="2170">
                  <c:v>281.48752079866887</c:v>
                </c:pt>
                <c:pt idx="2171">
                  <c:v>281.57237936772049</c:v>
                </c:pt>
                <c:pt idx="2172">
                  <c:v>281.61896838602331</c:v>
                </c:pt>
                <c:pt idx="2173">
                  <c:v>281.64891846921796</c:v>
                </c:pt>
                <c:pt idx="2174">
                  <c:v>281.61730449251246</c:v>
                </c:pt>
                <c:pt idx="2175">
                  <c:v>281.62063227953411</c:v>
                </c:pt>
                <c:pt idx="2176">
                  <c:v>281.72712146422629</c:v>
                </c:pt>
                <c:pt idx="2177">
                  <c:v>281.82029950083194</c:v>
                </c:pt>
                <c:pt idx="2178">
                  <c:v>281.79700499168052</c:v>
                </c:pt>
                <c:pt idx="2179">
                  <c:v>281.85690515806988</c:v>
                </c:pt>
                <c:pt idx="2180">
                  <c:v>281.93011647254576</c:v>
                </c:pt>
                <c:pt idx="2181">
                  <c:v>282</c:v>
                </c:pt>
                <c:pt idx="2182">
                  <c:v>282.06988352745424</c:v>
                </c:pt>
                <c:pt idx="2183">
                  <c:v>282.0648918469218</c:v>
                </c:pt>
                <c:pt idx="2184">
                  <c:v>282.14808652246256</c:v>
                </c:pt>
                <c:pt idx="2185">
                  <c:v>282.21630615640601</c:v>
                </c:pt>
                <c:pt idx="2186">
                  <c:v>282.18801996672215</c:v>
                </c:pt>
                <c:pt idx="2187">
                  <c:v>282.25457570715474</c:v>
                </c:pt>
                <c:pt idx="2188">
                  <c:v>282.35440931780369</c:v>
                </c:pt>
                <c:pt idx="2189">
                  <c:v>282.42096505823628</c:v>
                </c:pt>
                <c:pt idx="2190">
                  <c:v>282.47587354409319</c:v>
                </c:pt>
                <c:pt idx="2191">
                  <c:v>282.51247920133113</c:v>
                </c:pt>
                <c:pt idx="2192">
                  <c:v>282.49417637271216</c:v>
                </c:pt>
                <c:pt idx="2193">
                  <c:v>282.5008319467554</c:v>
                </c:pt>
                <c:pt idx="2194">
                  <c:v>282.5640599001664</c:v>
                </c:pt>
                <c:pt idx="2195">
                  <c:v>282.58402662229616</c:v>
                </c:pt>
                <c:pt idx="2196">
                  <c:v>282.55407653910152</c:v>
                </c:pt>
                <c:pt idx="2197">
                  <c:v>282.51913477537437</c:v>
                </c:pt>
                <c:pt idx="2198">
                  <c:v>282.42595673876872</c:v>
                </c:pt>
                <c:pt idx="2199">
                  <c:v>282.41597337770384</c:v>
                </c:pt>
                <c:pt idx="2200">
                  <c:v>282.41264559068219</c:v>
                </c:pt>
                <c:pt idx="2201">
                  <c:v>282.42096505823628</c:v>
                </c:pt>
                <c:pt idx="2202">
                  <c:v>282.52079866888516</c:v>
                </c:pt>
                <c:pt idx="2203">
                  <c:v>282.57237936772049</c:v>
                </c:pt>
                <c:pt idx="2204">
                  <c:v>282.67387687188022</c:v>
                </c:pt>
                <c:pt idx="2205">
                  <c:v>282.8136439267887</c:v>
                </c:pt>
                <c:pt idx="2206">
                  <c:v>282.86356073211317</c:v>
                </c:pt>
                <c:pt idx="2207">
                  <c:v>282.95341098169717</c:v>
                </c:pt>
                <c:pt idx="2208">
                  <c:v>282.97504159733779</c:v>
                </c:pt>
                <c:pt idx="2209">
                  <c:v>283.00499168053244</c:v>
                </c:pt>
                <c:pt idx="2210">
                  <c:v>283.089850249584</c:v>
                </c:pt>
                <c:pt idx="2211">
                  <c:v>283.12645590682195</c:v>
                </c:pt>
                <c:pt idx="2212">
                  <c:v>283.06988352745424</c:v>
                </c:pt>
                <c:pt idx="2213">
                  <c:v>283.18968386023295</c:v>
                </c:pt>
                <c:pt idx="2214">
                  <c:v>283.25457570715474</c:v>
                </c:pt>
                <c:pt idx="2215">
                  <c:v>283.28452579034939</c:v>
                </c:pt>
                <c:pt idx="2216">
                  <c:v>283.31114808652245</c:v>
                </c:pt>
                <c:pt idx="2217">
                  <c:v>283.31946755407654</c:v>
                </c:pt>
                <c:pt idx="2218">
                  <c:v>283.25956738768718</c:v>
                </c:pt>
                <c:pt idx="2219">
                  <c:v>283.25623960066554</c:v>
                </c:pt>
                <c:pt idx="2220">
                  <c:v>283.26622296173048</c:v>
                </c:pt>
                <c:pt idx="2221">
                  <c:v>283.26123128119798</c:v>
                </c:pt>
                <c:pt idx="2222">
                  <c:v>283.29617304492513</c:v>
                </c:pt>
                <c:pt idx="2223">
                  <c:v>283.21464226289515</c:v>
                </c:pt>
                <c:pt idx="2224">
                  <c:v>283.20133111480862</c:v>
                </c:pt>
                <c:pt idx="2225">
                  <c:v>283.20632279534112</c:v>
                </c:pt>
                <c:pt idx="2226">
                  <c:v>283.21131447587356</c:v>
                </c:pt>
                <c:pt idx="2227">
                  <c:v>283.24792013311151</c:v>
                </c:pt>
                <c:pt idx="2228">
                  <c:v>283.27454242928451</c:v>
                </c:pt>
                <c:pt idx="2229">
                  <c:v>283.32445923460898</c:v>
                </c:pt>
                <c:pt idx="2230">
                  <c:v>283.3078202995008</c:v>
                </c:pt>
                <c:pt idx="2231">
                  <c:v>283.29450915141433</c:v>
                </c:pt>
                <c:pt idx="2232">
                  <c:v>283.31780366056574</c:v>
                </c:pt>
                <c:pt idx="2233">
                  <c:v>283.24792013311151</c:v>
                </c:pt>
                <c:pt idx="2234">
                  <c:v>283.24292845257901</c:v>
                </c:pt>
                <c:pt idx="2235">
                  <c:v>283.23793677204657</c:v>
                </c:pt>
                <c:pt idx="2236">
                  <c:v>283.24459234608986</c:v>
                </c:pt>
                <c:pt idx="2237">
                  <c:v>283.16805324459233</c:v>
                </c:pt>
                <c:pt idx="2238">
                  <c:v>283.0965058236273</c:v>
                </c:pt>
                <c:pt idx="2239">
                  <c:v>283.07321131447588</c:v>
                </c:pt>
                <c:pt idx="2240">
                  <c:v>283.063227953411</c:v>
                </c:pt>
                <c:pt idx="2241">
                  <c:v>283.05990016638935</c:v>
                </c:pt>
                <c:pt idx="2242">
                  <c:v>283.07321131447588</c:v>
                </c:pt>
                <c:pt idx="2243">
                  <c:v>283.153078202995</c:v>
                </c:pt>
                <c:pt idx="2244">
                  <c:v>283.21630615640601</c:v>
                </c:pt>
                <c:pt idx="2245">
                  <c:v>283.1547420965058</c:v>
                </c:pt>
                <c:pt idx="2246">
                  <c:v>283.1214642262895</c:v>
                </c:pt>
                <c:pt idx="2247">
                  <c:v>283.18801996672215</c:v>
                </c:pt>
                <c:pt idx="2248">
                  <c:v>283.11980033277871</c:v>
                </c:pt>
                <c:pt idx="2249">
                  <c:v>283.08485856905156</c:v>
                </c:pt>
                <c:pt idx="2250">
                  <c:v>283.08153078202997</c:v>
                </c:pt>
                <c:pt idx="2251">
                  <c:v>283.11980033277871</c:v>
                </c:pt>
                <c:pt idx="2252">
                  <c:v>283.14143094841933</c:v>
                </c:pt>
                <c:pt idx="2253">
                  <c:v>283.07986688851912</c:v>
                </c:pt>
                <c:pt idx="2254">
                  <c:v>283.03826955074874</c:v>
                </c:pt>
                <c:pt idx="2255">
                  <c:v>283.06821963394344</c:v>
                </c:pt>
                <c:pt idx="2256">
                  <c:v>283.089850249584</c:v>
                </c:pt>
                <c:pt idx="2257">
                  <c:v>283.0648918469218</c:v>
                </c:pt>
                <c:pt idx="2258">
                  <c:v>283.08485856905156</c:v>
                </c:pt>
                <c:pt idx="2259">
                  <c:v>283.11148086522462</c:v>
                </c:pt>
                <c:pt idx="2260">
                  <c:v>283.05823627287856</c:v>
                </c:pt>
                <c:pt idx="2261">
                  <c:v>283.04492512479203</c:v>
                </c:pt>
                <c:pt idx="2262">
                  <c:v>283.05823627287856</c:v>
                </c:pt>
                <c:pt idx="2263">
                  <c:v>283.12978369384359</c:v>
                </c:pt>
                <c:pt idx="2264">
                  <c:v>283.1281198003328</c:v>
                </c:pt>
                <c:pt idx="2265">
                  <c:v>283.12312811980036</c:v>
                </c:pt>
                <c:pt idx="2266">
                  <c:v>283.10981697171383</c:v>
                </c:pt>
                <c:pt idx="2267">
                  <c:v>283.09151414309486</c:v>
                </c:pt>
                <c:pt idx="2268">
                  <c:v>282.97337770382694</c:v>
                </c:pt>
                <c:pt idx="2269">
                  <c:v>282.9351081530782</c:v>
                </c:pt>
                <c:pt idx="2270">
                  <c:v>282.8136439267887</c:v>
                </c:pt>
                <c:pt idx="2271">
                  <c:v>282.74542429284526</c:v>
                </c:pt>
                <c:pt idx="2272">
                  <c:v>282.73044925124793</c:v>
                </c:pt>
                <c:pt idx="2273">
                  <c:v>282.78369384359399</c:v>
                </c:pt>
                <c:pt idx="2274">
                  <c:v>282.82695507487523</c:v>
                </c:pt>
                <c:pt idx="2275">
                  <c:v>282.85024958402664</c:v>
                </c:pt>
                <c:pt idx="2276">
                  <c:v>282.89018302828617</c:v>
                </c:pt>
                <c:pt idx="2277">
                  <c:v>282.90515806988356</c:v>
                </c:pt>
                <c:pt idx="2278">
                  <c:v>282.87354409317805</c:v>
                </c:pt>
                <c:pt idx="2279">
                  <c:v>282.75707154742099</c:v>
                </c:pt>
                <c:pt idx="2280">
                  <c:v>282.63727121464228</c:v>
                </c:pt>
                <c:pt idx="2281">
                  <c:v>282.53910149750413</c:v>
                </c:pt>
                <c:pt idx="2282">
                  <c:v>282.51913477537437</c:v>
                </c:pt>
                <c:pt idx="2283">
                  <c:v>282.49750415973375</c:v>
                </c:pt>
                <c:pt idx="2284">
                  <c:v>282.41930116472548</c:v>
                </c:pt>
                <c:pt idx="2285">
                  <c:v>282.39933444259566</c:v>
                </c:pt>
                <c:pt idx="2286">
                  <c:v>282.35440931780369</c:v>
                </c:pt>
                <c:pt idx="2287">
                  <c:v>282.44425956738769</c:v>
                </c:pt>
                <c:pt idx="2288">
                  <c:v>282.4675540765391</c:v>
                </c:pt>
                <c:pt idx="2289">
                  <c:v>282.47088186356075</c:v>
                </c:pt>
                <c:pt idx="2290">
                  <c:v>282.42928452579037</c:v>
                </c:pt>
                <c:pt idx="2291">
                  <c:v>282.44758735440934</c:v>
                </c:pt>
                <c:pt idx="2292">
                  <c:v>282.45923460898501</c:v>
                </c:pt>
                <c:pt idx="2293">
                  <c:v>282.44758735440934</c:v>
                </c:pt>
                <c:pt idx="2294">
                  <c:v>282.4692179700499</c:v>
                </c:pt>
                <c:pt idx="2295">
                  <c:v>282.44758735440934</c:v>
                </c:pt>
                <c:pt idx="2296">
                  <c:v>282.44259567387689</c:v>
                </c:pt>
                <c:pt idx="2297">
                  <c:v>282.4359400998336</c:v>
                </c:pt>
                <c:pt idx="2298">
                  <c:v>282.40765391014975</c:v>
                </c:pt>
                <c:pt idx="2299">
                  <c:v>282.39767054908486</c:v>
                </c:pt>
                <c:pt idx="2300">
                  <c:v>282.36938435940101</c:v>
                </c:pt>
                <c:pt idx="2301">
                  <c:v>282.30116472545757</c:v>
                </c:pt>
                <c:pt idx="2302">
                  <c:v>282.26289517470883</c:v>
                </c:pt>
                <c:pt idx="2303">
                  <c:v>282.26955074875207</c:v>
                </c:pt>
                <c:pt idx="2304">
                  <c:v>282.30449251247921</c:v>
                </c:pt>
                <c:pt idx="2305">
                  <c:v>282.31613976705489</c:v>
                </c:pt>
                <c:pt idx="2306">
                  <c:v>282.29617304492513</c:v>
                </c:pt>
                <c:pt idx="2307">
                  <c:v>282.27620632279536</c:v>
                </c:pt>
                <c:pt idx="2308">
                  <c:v>282.19800332778703</c:v>
                </c:pt>
                <c:pt idx="2309">
                  <c:v>282.08485856905156</c:v>
                </c:pt>
                <c:pt idx="2310">
                  <c:v>282.01164725457573</c:v>
                </c:pt>
                <c:pt idx="2311">
                  <c:v>281.89683860232947</c:v>
                </c:pt>
                <c:pt idx="2312">
                  <c:v>281.78369384359399</c:v>
                </c:pt>
                <c:pt idx="2313">
                  <c:v>281.74209650582361</c:v>
                </c:pt>
                <c:pt idx="2314">
                  <c:v>281.65224625623961</c:v>
                </c:pt>
                <c:pt idx="2315">
                  <c:v>281.56073211314475</c:v>
                </c:pt>
                <c:pt idx="2316">
                  <c:v>281.46589018302831</c:v>
                </c:pt>
                <c:pt idx="2317">
                  <c:v>281.32612312811978</c:v>
                </c:pt>
                <c:pt idx="2318">
                  <c:v>281.25623960066554</c:v>
                </c:pt>
                <c:pt idx="2319">
                  <c:v>281.20965058236271</c:v>
                </c:pt>
                <c:pt idx="2320">
                  <c:v>281.21464226289515</c:v>
                </c:pt>
                <c:pt idx="2321">
                  <c:v>281.02662229617306</c:v>
                </c:pt>
                <c:pt idx="2322">
                  <c:v>280.96173044925126</c:v>
                </c:pt>
                <c:pt idx="2323">
                  <c:v>280.85191347753744</c:v>
                </c:pt>
                <c:pt idx="2324">
                  <c:v>280.76372712146423</c:v>
                </c:pt>
                <c:pt idx="2325">
                  <c:v>280.63727121464228</c:v>
                </c:pt>
                <c:pt idx="2326">
                  <c:v>280.60732113144758</c:v>
                </c:pt>
                <c:pt idx="2327">
                  <c:v>280.56738768718805</c:v>
                </c:pt>
                <c:pt idx="2328">
                  <c:v>280.54908485856907</c:v>
                </c:pt>
                <c:pt idx="2329">
                  <c:v>280.38269550748754</c:v>
                </c:pt>
                <c:pt idx="2330">
                  <c:v>280.33277870216307</c:v>
                </c:pt>
                <c:pt idx="2331">
                  <c:v>280.2512479201331</c:v>
                </c:pt>
                <c:pt idx="2332">
                  <c:v>280.21630615640601</c:v>
                </c:pt>
                <c:pt idx="2333">
                  <c:v>280.11480865224627</c:v>
                </c:pt>
                <c:pt idx="2334">
                  <c:v>280.17138103161398</c:v>
                </c:pt>
                <c:pt idx="2335">
                  <c:v>280.14642262895177</c:v>
                </c:pt>
                <c:pt idx="2336">
                  <c:v>280.1597337770383</c:v>
                </c:pt>
                <c:pt idx="2337">
                  <c:v>280.21464226289515</c:v>
                </c:pt>
                <c:pt idx="2338">
                  <c:v>280.36605657237936</c:v>
                </c:pt>
                <c:pt idx="2339">
                  <c:v>280.46256239600666</c:v>
                </c:pt>
                <c:pt idx="2340">
                  <c:v>280.61064891846922</c:v>
                </c:pt>
                <c:pt idx="2341">
                  <c:v>280.5307820299501</c:v>
                </c:pt>
                <c:pt idx="2342">
                  <c:v>280.44259567387689</c:v>
                </c:pt>
                <c:pt idx="2343">
                  <c:v>280.51414309484193</c:v>
                </c:pt>
                <c:pt idx="2344">
                  <c:v>280.50915141430949</c:v>
                </c:pt>
                <c:pt idx="2345">
                  <c:v>280.55906821963396</c:v>
                </c:pt>
                <c:pt idx="2346">
                  <c:v>280.61231281198002</c:v>
                </c:pt>
                <c:pt idx="2347">
                  <c:v>280.54076539101499</c:v>
                </c:pt>
                <c:pt idx="2348">
                  <c:v>280.52412645590681</c:v>
                </c:pt>
                <c:pt idx="2349">
                  <c:v>280.5307820299501</c:v>
                </c:pt>
                <c:pt idx="2350">
                  <c:v>280.48086522462563</c:v>
                </c:pt>
                <c:pt idx="2351">
                  <c:v>280.52579034941766</c:v>
                </c:pt>
                <c:pt idx="2352">
                  <c:v>280.60898502495843</c:v>
                </c:pt>
                <c:pt idx="2353">
                  <c:v>280.63061564059899</c:v>
                </c:pt>
                <c:pt idx="2354">
                  <c:v>280.71214642262896</c:v>
                </c:pt>
                <c:pt idx="2355">
                  <c:v>280.82695507487523</c:v>
                </c:pt>
                <c:pt idx="2356">
                  <c:v>280.83028286189682</c:v>
                </c:pt>
                <c:pt idx="2357">
                  <c:v>280.89184692179703</c:v>
                </c:pt>
                <c:pt idx="2358">
                  <c:v>280.95507487520797</c:v>
                </c:pt>
                <c:pt idx="2359">
                  <c:v>281.10815307820297</c:v>
                </c:pt>
                <c:pt idx="2360">
                  <c:v>281.25457570715474</c:v>
                </c:pt>
                <c:pt idx="2361">
                  <c:v>281.23128119800333</c:v>
                </c:pt>
                <c:pt idx="2362">
                  <c:v>281.23627287853577</c:v>
                </c:pt>
                <c:pt idx="2363">
                  <c:v>281.41930116472548</c:v>
                </c:pt>
                <c:pt idx="2364">
                  <c:v>281.33610648918471</c:v>
                </c:pt>
                <c:pt idx="2365">
                  <c:v>281.48585690515807</c:v>
                </c:pt>
                <c:pt idx="2366">
                  <c:v>281.58402662229616</c:v>
                </c:pt>
                <c:pt idx="2367">
                  <c:v>281.71048252911811</c:v>
                </c:pt>
                <c:pt idx="2368">
                  <c:v>281.81198003327785</c:v>
                </c:pt>
                <c:pt idx="2369">
                  <c:v>281.96006655574041</c:v>
                </c:pt>
                <c:pt idx="2370">
                  <c:v>282.07820299500833</c:v>
                </c:pt>
                <c:pt idx="2371">
                  <c:v>282.1863560732113</c:v>
                </c:pt>
                <c:pt idx="2372">
                  <c:v>282.1547420965058</c:v>
                </c:pt>
                <c:pt idx="2373">
                  <c:v>282.17138103161398</c:v>
                </c:pt>
                <c:pt idx="2374">
                  <c:v>282.19134775374374</c:v>
                </c:pt>
                <c:pt idx="2375">
                  <c:v>282.16139767054909</c:v>
                </c:pt>
                <c:pt idx="2376">
                  <c:v>282.24792013311151</c:v>
                </c:pt>
                <c:pt idx="2377">
                  <c:v>282.18302828618971</c:v>
                </c:pt>
                <c:pt idx="2378">
                  <c:v>282.13311148086524</c:v>
                </c:pt>
                <c:pt idx="2379">
                  <c:v>282.24126455906821</c:v>
                </c:pt>
                <c:pt idx="2380">
                  <c:v>282.23460898502498</c:v>
                </c:pt>
                <c:pt idx="2381">
                  <c:v>282.14808652246256</c:v>
                </c:pt>
                <c:pt idx="2382">
                  <c:v>282.02995008319465</c:v>
                </c:pt>
                <c:pt idx="2383">
                  <c:v>281.99500831946756</c:v>
                </c:pt>
                <c:pt idx="2384">
                  <c:v>282.03660565723794</c:v>
                </c:pt>
                <c:pt idx="2385">
                  <c:v>281.98835274542427</c:v>
                </c:pt>
                <c:pt idx="2386">
                  <c:v>281.91181364392679</c:v>
                </c:pt>
                <c:pt idx="2387">
                  <c:v>281.94342762063229</c:v>
                </c:pt>
                <c:pt idx="2388">
                  <c:v>281.90682196339435</c:v>
                </c:pt>
                <c:pt idx="2389">
                  <c:v>281.9351081530782</c:v>
                </c:pt>
                <c:pt idx="2390">
                  <c:v>281.8785357737105</c:v>
                </c:pt>
                <c:pt idx="2391">
                  <c:v>281.77870216306155</c:v>
                </c:pt>
                <c:pt idx="2392">
                  <c:v>281.8718801996672</c:v>
                </c:pt>
                <c:pt idx="2393">
                  <c:v>281.91680532445923</c:v>
                </c:pt>
                <c:pt idx="2394">
                  <c:v>281.94342762063229</c:v>
                </c:pt>
                <c:pt idx="2395">
                  <c:v>282.00332778702165</c:v>
                </c:pt>
                <c:pt idx="2396">
                  <c:v>282.13643926788683</c:v>
                </c:pt>
                <c:pt idx="2397">
                  <c:v>282.09317803660565</c:v>
                </c:pt>
                <c:pt idx="2398">
                  <c:v>282.08153078202997</c:v>
                </c:pt>
                <c:pt idx="2399">
                  <c:v>282.13311148086524</c:v>
                </c:pt>
                <c:pt idx="2400">
                  <c:v>281.99833610648921</c:v>
                </c:pt>
                <c:pt idx="2401">
                  <c:v>281.84359400998335</c:v>
                </c:pt>
                <c:pt idx="2402">
                  <c:v>281.87021630615641</c:v>
                </c:pt>
                <c:pt idx="2403">
                  <c:v>281.86189683860232</c:v>
                </c:pt>
                <c:pt idx="2404">
                  <c:v>281.92179700499167</c:v>
                </c:pt>
                <c:pt idx="2405">
                  <c:v>281.9683860232945</c:v>
                </c:pt>
                <c:pt idx="2406">
                  <c:v>282.05657237936771</c:v>
                </c:pt>
                <c:pt idx="2407">
                  <c:v>282.05324459234612</c:v>
                </c:pt>
                <c:pt idx="2408">
                  <c:v>282.1214642262895</c:v>
                </c:pt>
                <c:pt idx="2409">
                  <c:v>282.12312811980036</c:v>
                </c:pt>
                <c:pt idx="2410">
                  <c:v>282.14309484193012</c:v>
                </c:pt>
                <c:pt idx="2411">
                  <c:v>282.10815307820297</c:v>
                </c:pt>
                <c:pt idx="2412">
                  <c:v>282.0965058236273</c:v>
                </c:pt>
                <c:pt idx="2413">
                  <c:v>282.089850249584</c:v>
                </c:pt>
                <c:pt idx="2414">
                  <c:v>282.11980033277871</c:v>
                </c:pt>
                <c:pt idx="2415">
                  <c:v>282.15640599001665</c:v>
                </c:pt>
                <c:pt idx="2416">
                  <c:v>282.14808652246256</c:v>
                </c:pt>
                <c:pt idx="2417">
                  <c:v>282.16306156405989</c:v>
                </c:pt>
                <c:pt idx="2418">
                  <c:v>282</c:v>
                </c:pt>
                <c:pt idx="2419">
                  <c:v>281.98502495840268</c:v>
                </c:pt>
                <c:pt idx="2420">
                  <c:v>281.91846921797003</c:v>
                </c:pt>
                <c:pt idx="2421">
                  <c:v>281.99667221297835</c:v>
                </c:pt>
                <c:pt idx="2422">
                  <c:v>282.10815307820297</c:v>
                </c:pt>
                <c:pt idx="2423">
                  <c:v>282.05657237936771</c:v>
                </c:pt>
                <c:pt idx="2424">
                  <c:v>282.01996672212977</c:v>
                </c:pt>
                <c:pt idx="2425">
                  <c:v>282.09151414309486</c:v>
                </c:pt>
                <c:pt idx="2426">
                  <c:v>282.00831946755409</c:v>
                </c:pt>
                <c:pt idx="2427">
                  <c:v>281.85690515806988</c:v>
                </c:pt>
                <c:pt idx="2428">
                  <c:v>281.79534109816973</c:v>
                </c:pt>
                <c:pt idx="2429">
                  <c:v>281.78702163061564</c:v>
                </c:pt>
                <c:pt idx="2430">
                  <c:v>281.82529118136438</c:v>
                </c:pt>
                <c:pt idx="2431">
                  <c:v>281.82861896838602</c:v>
                </c:pt>
                <c:pt idx="2432">
                  <c:v>281.88352745424294</c:v>
                </c:pt>
                <c:pt idx="2433">
                  <c:v>282</c:v>
                </c:pt>
                <c:pt idx="2434">
                  <c:v>281.93011647254576</c:v>
                </c:pt>
                <c:pt idx="2435">
                  <c:v>281.91181364392679</c:v>
                </c:pt>
                <c:pt idx="2436">
                  <c:v>282.04825291181362</c:v>
                </c:pt>
                <c:pt idx="2437">
                  <c:v>282.14642262895177</c:v>
                </c:pt>
                <c:pt idx="2438">
                  <c:v>282.20632279534112</c:v>
                </c:pt>
                <c:pt idx="2439">
                  <c:v>282.27121464226292</c:v>
                </c:pt>
                <c:pt idx="2440">
                  <c:v>282.33111480865227</c:v>
                </c:pt>
                <c:pt idx="2441">
                  <c:v>282.48086522462563</c:v>
                </c:pt>
                <c:pt idx="2442">
                  <c:v>282.49084858569051</c:v>
                </c:pt>
                <c:pt idx="2443">
                  <c:v>282.47254575707154</c:v>
                </c:pt>
                <c:pt idx="2444">
                  <c:v>282.46422628951746</c:v>
                </c:pt>
                <c:pt idx="2445">
                  <c:v>282.30948419301166</c:v>
                </c:pt>
                <c:pt idx="2446">
                  <c:v>282.34442595673875</c:v>
                </c:pt>
                <c:pt idx="2447">
                  <c:v>282.36439267886857</c:v>
                </c:pt>
                <c:pt idx="2448">
                  <c:v>282.33444259567386</c:v>
                </c:pt>
                <c:pt idx="2449">
                  <c:v>282.3128119800333</c:v>
                </c:pt>
                <c:pt idx="2450">
                  <c:v>282.41597337770384</c:v>
                </c:pt>
                <c:pt idx="2451">
                  <c:v>282.5307820299501</c:v>
                </c:pt>
                <c:pt idx="2452">
                  <c:v>282.47920133111484</c:v>
                </c:pt>
                <c:pt idx="2453">
                  <c:v>282.50415973377704</c:v>
                </c:pt>
                <c:pt idx="2454">
                  <c:v>282.50415973377704</c:v>
                </c:pt>
                <c:pt idx="2455">
                  <c:v>282.64059900166387</c:v>
                </c:pt>
                <c:pt idx="2456">
                  <c:v>282.75540765391014</c:v>
                </c:pt>
                <c:pt idx="2457">
                  <c:v>282.78702163061564</c:v>
                </c:pt>
                <c:pt idx="2458">
                  <c:v>282.76871880199667</c:v>
                </c:pt>
                <c:pt idx="2459">
                  <c:v>282.76705490848587</c:v>
                </c:pt>
                <c:pt idx="2460">
                  <c:v>282.94176372712144</c:v>
                </c:pt>
                <c:pt idx="2461">
                  <c:v>283.01331114808653</c:v>
                </c:pt>
                <c:pt idx="2462">
                  <c:v>283.04658901830283</c:v>
                </c:pt>
                <c:pt idx="2463">
                  <c:v>282.98169717138103</c:v>
                </c:pt>
                <c:pt idx="2464">
                  <c:v>283</c:v>
                </c:pt>
                <c:pt idx="2465">
                  <c:v>283.089850249584</c:v>
                </c:pt>
                <c:pt idx="2466">
                  <c:v>283.20965058236271</c:v>
                </c:pt>
                <c:pt idx="2467">
                  <c:v>283.25457570715474</c:v>
                </c:pt>
                <c:pt idx="2468">
                  <c:v>283.29450915141433</c:v>
                </c:pt>
                <c:pt idx="2469">
                  <c:v>283.27787021630616</c:v>
                </c:pt>
                <c:pt idx="2470">
                  <c:v>283.1597337770383</c:v>
                </c:pt>
                <c:pt idx="2471">
                  <c:v>283.0648918469218</c:v>
                </c:pt>
                <c:pt idx="2472">
                  <c:v>283.11980033277871</c:v>
                </c:pt>
                <c:pt idx="2473">
                  <c:v>283.24625623960065</c:v>
                </c:pt>
                <c:pt idx="2474">
                  <c:v>283.23294509151413</c:v>
                </c:pt>
                <c:pt idx="2475">
                  <c:v>283.32279534109819</c:v>
                </c:pt>
                <c:pt idx="2476">
                  <c:v>283.29118136439268</c:v>
                </c:pt>
                <c:pt idx="2477">
                  <c:v>283.24126455906821</c:v>
                </c:pt>
                <c:pt idx="2478">
                  <c:v>283.23627287853577</c:v>
                </c:pt>
                <c:pt idx="2479">
                  <c:v>283.19800332778703</c:v>
                </c:pt>
                <c:pt idx="2480">
                  <c:v>283.17970049916806</c:v>
                </c:pt>
                <c:pt idx="2481">
                  <c:v>283.19633943427618</c:v>
                </c:pt>
                <c:pt idx="2482">
                  <c:v>283.23294509151413</c:v>
                </c:pt>
                <c:pt idx="2483">
                  <c:v>283.33444259567386</c:v>
                </c:pt>
                <c:pt idx="2484">
                  <c:v>283.27620632279536</c:v>
                </c:pt>
                <c:pt idx="2485">
                  <c:v>283.35773710482528</c:v>
                </c:pt>
                <c:pt idx="2486">
                  <c:v>283.38768718801998</c:v>
                </c:pt>
                <c:pt idx="2487">
                  <c:v>283.43261231281195</c:v>
                </c:pt>
                <c:pt idx="2488">
                  <c:v>283.37104825291181</c:v>
                </c:pt>
                <c:pt idx="2489">
                  <c:v>283.43427620632281</c:v>
                </c:pt>
                <c:pt idx="2490">
                  <c:v>283.62728785357734</c:v>
                </c:pt>
                <c:pt idx="2491">
                  <c:v>283.63560732113143</c:v>
                </c:pt>
                <c:pt idx="2492">
                  <c:v>283.66555740432614</c:v>
                </c:pt>
                <c:pt idx="2493">
                  <c:v>283.6871880199667</c:v>
                </c:pt>
                <c:pt idx="2494">
                  <c:v>283.65723793677205</c:v>
                </c:pt>
                <c:pt idx="2495">
                  <c:v>283.67387687188022</c:v>
                </c:pt>
                <c:pt idx="2496">
                  <c:v>283.64725457570717</c:v>
                </c:pt>
                <c:pt idx="2497">
                  <c:v>283.56073211314475</c:v>
                </c:pt>
                <c:pt idx="2498">
                  <c:v>283.52412645590681</c:v>
                </c:pt>
                <c:pt idx="2499">
                  <c:v>283.58569051580702</c:v>
                </c:pt>
                <c:pt idx="2500">
                  <c:v>283.63061564059899</c:v>
                </c:pt>
                <c:pt idx="2501">
                  <c:v>283.56905158069884</c:v>
                </c:pt>
                <c:pt idx="2502">
                  <c:v>283.53410981697169</c:v>
                </c:pt>
                <c:pt idx="2503">
                  <c:v>283.55241264559066</c:v>
                </c:pt>
                <c:pt idx="2504">
                  <c:v>283.47254575707154</c:v>
                </c:pt>
                <c:pt idx="2505">
                  <c:v>283.4692179700499</c:v>
                </c:pt>
                <c:pt idx="2506">
                  <c:v>283.54742096505822</c:v>
                </c:pt>
                <c:pt idx="2507">
                  <c:v>283.55740432612311</c:v>
                </c:pt>
                <c:pt idx="2508">
                  <c:v>283.64891846921796</c:v>
                </c:pt>
                <c:pt idx="2509">
                  <c:v>283.80033277870217</c:v>
                </c:pt>
                <c:pt idx="2510">
                  <c:v>283.87520798668885</c:v>
                </c:pt>
                <c:pt idx="2511">
                  <c:v>283.97836938435938</c:v>
                </c:pt>
                <c:pt idx="2512">
                  <c:v>284.13643926788683</c:v>
                </c:pt>
                <c:pt idx="2513">
                  <c:v>284.22961730449254</c:v>
                </c:pt>
                <c:pt idx="2514">
                  <c:v>284.24292845257901</c:v>
                </c:pt>
                <c:pt idx="2515">
                  <c:v>284.33610648918471</c:v>
                </c:pt>
                <c:pt idx="2516">
                  <c:v>284.43760399334445</c:v>
                </c:pt>
                <c:pt idx="2517">
                  <c:v>284.51747088186357</c:v>
                </c:pt>
                <c:pt idx="2518">
                  <c:v>284.49251247920131</c:v>
                </c:pt>
                <c:pt idx="2519">
                  <c:v>284.48585690515807</c:v>
                </c:pt>
                <c:pt idx="2520">
                  <c:v>284.41597337770384</c:v>
                </c:pt>
                <c:pt idx="2521">
                  <c:v>284.41264559068219</c:v>
                </c:pt>
                <c:pt idx="2522">
                  <c:v>284.3777038269551</c:v>
                </c:pt>
                <c:pt idx="2523">
                  <c:v>284.41098169717139</c:v>
                </c:pt>
                <c:pt idx="2524">
                  <c:v>284.49417637271216</c:v>
                </c:pt>
                <c:pt idx="2525">
                  <c:v>284.54575707154743</c:v>
                </c:pt>
                <c:pt idx="2526">
                  <c:v>284.59733777038269</c:v>
                </c:pt>
                <c:pt idx="2527">
                  <c:v>284.62396006655575</c:v>
                </c:pt>
                <c:pt idx="2528">
                  <c:v>284.64725457570717</c:v>
                </c:pt>
                <c:pt idx="2529">
                  <c:v>284.80033277870217</c:v>
                </c:pt>
                <c:pt idx="2530">
                  <c:v>284.92845257903497</c:v>
                </c:pt>
                <c:pt idx="2531">
                  <c:v>285.03826955074874</c:v>
                </c:pt>
                <c:pt idx="2532">
                  <c:v>285.17304492512477</c:v>
                </c:pt>
                <c:pt idx="2533">
                  <c:v>285.30116472545757</c:v>
                </c:pt>
                <c:pt idx="2534">
                  <c:v>285.31780366056574</c:v>
                </c:pt>
                <c:pt idx="2535">
                  <c:v>285.44592346089848</c:v>
                </c:pt>
                <c:pt idx="2536">
                  <c:v>285.52745424292846</c:v>
                </c:pt>
                <c:pt idx="2537">
                  <c:v>285.56905158069884</c:v>
                </c:pt>
                <c:pt idx="2538">
                  <c:v>285.64226289517472</c:v>
                </c:pt>
                <c:pt idx="2539">
                  <c:v>285.67054908485858</c:v>
                </c:pt>
                <c:pt idx="2540">
                  <c:v>285.66222961730449</c:v>
                </c:pt>
                <c:pt idx="2541">
                  <c:v>285.6871880199667</c:v>
                </c:pt>
                <c:pt idx="2542">
                  <c:v>285.66389351081529</c:v>
                </c:pt>
                <c:pt idx="2543">
                  <c:v>285.6605657237937</c:v>
                </c:pt>
                <c:pt idx="2544">
                  <c:v>285.68219633943426</c:v>
                </c:pt>
                <c:pt idx="2545">
                  <c:v>285.77870216306155</c:v>
                </c:pt>
                <c:pt idx="2546">
                  <c:v>285.8718801996672</c:v>
                </c:pt>
                <c:pt idx="2547">
                  <c:v>285.97836938435938</c:v>
                </c:pt>
                <c:pt idx="2548">
                  <c:v>286.05990016638935</c:v>
                </c:pt>
                <c:pt idx="2549">
                  <c:v>286.08485856905156</c:v>
                </c:pt>
                <c:pt idx="2550">
                  <c:v>286.08818635607321</c:v>
                </c:pt>
                <c:pt idx="2551">
                  <c:v>286.0648918469218</c:v>
                </c:pt>
                <c:pt idx="2552">
                  <c:v>286.03660565723794</c:v>
                </c:pt>
                <c:pt idx="2553">
                  <c:v>286.06156405990015</c:v>
                </c:pt>
                <c:pt idx="2554">
                  <c:v>286.07986688851912</c:v>
                </c:pt>
                <c:pt idx="2555">
                  <c:v>286.10648918469218</c:v>
                </c:pt>
                <c:pt idx="2556">
                  <c:v>286.13643926788683</c:v>
                </c:pt>
                <c:pt idx="2557">
                  <c:v>286.14975041597336</c:v>
                </c:pt>
                <c:pt idx="2558">
                  <c:v>286.16306156405989</c:v>
                </c:pt>
                <c:pt idx="2559">
                  <c:v>286.18136439267886</c:v>
                </c:pt>
                <c:pt idx="2560">
                  <c:v>286.20465890183027</c:v>
                </c:pt>
                <c:pt idx="2561">
                  <c:v>286.19800332778703</c:v>
                </c:pt>
                <c:pt idx="2562">
                  <c:v>286.20299500831948</c:v>
                </c:pt>
                <c:pt idx="2563">
                  <c:v>286.20465890183027</c:v>
                </c:pt>
                <c:pt idx="2564">
                  <c:v>286.20465890183027</c:v>
                </c:pt>
                <c:pt idx="2565">
                  <c:v>286.17470881863562</c:v>
                </c:pt>
                <c:pt idx="2566">
                  <c:v>286.10648918469218</c:v>
                </c:pt>
                <c:pt idx="2567">
                  <c:v>286.07986688851912</c:v>
                </c:pt>
                <c:pt idx="2568">
                  <c:v>286.02662229617306</c:v>
                </c:pt>
                <c:pt idx="2569">
                  <c:v>285.99833610648921</c:v>
                </c:pt>
                <c:pt idx="2570">
                  <c:v>286.00499168053244</c:v>
                </c:pt>
                <c:pt idx="2571">
                  <c:v>286.01497504159732</c:v>
                </c:pt>
                <c:pt idx="2572">
                  <c:v>286.02828618968385</c:v>
                </c:pt>
                <c:pt idx="2573">
                  <c:v>286.0316139767055</c:v>
                </c:pt>
                <c:pt idx="2574">
                  <c:v>286.063227953411</c:v>
                </c:pt>
                <c:pt idx="2575">
                  <c:v>286.0965058236273</c:v>
                </c:pt>
                <c:pt idx="2576">
                  <c:v>286.1281198003328</c:v>
                </c:pt>
                <c:pt idx="2577">
                  <c:v>286.12978369384359</c:v>
                </c:pt>
                <c:pt idx="2578">
                  <c:v>286.16472545757074</c:v>
                </c:pt>
                <c:pt idx="2579">
                  <c:v>286.14143094841933</c:v>
                </c:pt>
                <c:pt idx="2580">
                  <c:v>286.13477537437603</c:v>
                </c:pt>
                <c:pt idx="2581">
                  <c:v>286.12645590682195</c:v>
                </c:pt>
                <c:pt idx="2582">
                  <c:v>286.13144758735439</c:v>
                </c:pt>
                <c:pt idx="2583">
                  <c:v>286.1281198003328</c:v>
                </c:pt>
                <c:pt idx="2584">
                  <c:v>286.14475873544092</c:v>
                </c:pt>
                <c:pt idx="2585">
                  <c:v>286.15640599001665</c:v>
                </c:pt>
                <c:pt idx="2586">
                  <c:v>286.1597337770383</c:v>
                </c:pt>
                <c:pt idx="2587">
                  <c:v>286.14808652246256</c:v>
                </c:pt>
                <c:pt idx="2588">
                  <c:v>286.16971713810318</c:v>
                </c:pt>
                <c:pt idx="2589">
                  <c:v>286.18136439267886</c:v>
                </c:pt>
                <c:pt idx="2590">
                  <c:v>286.15141430948421</c:v>
                </c:pt>
                <c:pt idx="2591">
                  <c:v>286.21464226289515</c:v>
                </c:pt>
                <c:pt idx="2592">
                  <c:v>286.26455906821963</c:v>
                </c:pt>
                <c:pt idx="2593">
                  <c:v>286.29617304492513</c:v>
                </c:pt>
                <c:pt idx="2594">
                  <c:v>286.30948419301166</c:v>
                </c:pt>
                <c:pt idx="2595">
                  <c:v>286.29617304492513</c:v>
                </c:pt>
                <c:pt idx="2596">
                  <c:v>286.3078202995008</c:v>
                </c:pt>
                <c:pt idx="2597">
                  <c:v>286.30116472545757</c:v>
                </c:pt>
                <c:pt idx="2598">
                  <c:v>286.27121464226292</c:v>
                </c:pt>
                <c:pt idx="2599">
                  <c:v>286.24792013311151</c:v>
                </c:pt>
                <c:pt idx="2600">
                  <c:v>286.19800332778703</c:v>
                </c:pt>
                <c:pt idx="2601">
                  <c:v>286.17138103161398</c:v>
                </c:pt>
                <c:pt idx="2602">
                  <c:v>286.1547420965058</c:v>
                </c:pt>
                <c:pt idx="2603">
                  <c:v>286.09816971713809</c:v>
                </c:pt>
                <c:pt idx="2604">
                  <c:v>286.05158069883527</c:v>
                </c:pt>
                <c:pt idx="2605">
                  <c:v>286.03826955074874</c:v>
                </c:pt>
                <c:pt idx="2606">
                  <c:v>286.0332778702163</c:v>
                </c:pt>
                <c:pt idx="2607">
                  <c:v>286.02662229617306</c:v>
                </c:pt>
                <c:pt idx="2608">
                  <c:v>286.02163061564062</c:v>
                </c:pt>
                <c:pt idx="2609">
                  <c:v>286.01830282861897</c:v>
                </c:pt>
                <c:pt idx="2610">
                  <c:v>286.02163061564062</c:v>
                </c:pt>
                <c:pt idx="2611">
                  <c:v>286.00499168053244</c:v>
                </c:pt>
                <c:pt idx="2612">
                  <c:v>285.98003327787023</c:v>
                </c:pt>
                <c:pt idx="2613">
                  <c:v>285.91181364392679</c:v>
                </c:pt>
                <c:pt idx="2614">
                  <c:v>285.86688851913476</c:v>
                </c:pt>
                <c:pt idx="2615">
                  <c:v>285.84858569051579</c:v>
                </c:pt>
                <c:pt idx="2616">
                  <c:v>285.82029950083194</c:v>
                </c:pt>
                <c:pt idx="2617">
                  <c:v>285.7487520798669</c:v>
                </c:pt>
                <c:pt idx="2618">
                  <c:v>285.73544093178037</c:v>
                </c:pt>
                <c:pt idx="2619">
                  <c:v>285.69883527454243</c:v>
                </c:pt>
                <c:pt idx="2620">
                  <c:v>285.66722129783693</c:v>
                </c:pt>
                <c:pt idx="2621">
                  <c:v>285.66389351081529</c:v>
                </c:pt>
                <c:pt idx="2622">
                  <c:v>285.63727121464228</c:v>
                </c:pt>
                <c:pt idx="2623">
                  <c:v>285.57570715474208</c:v>
                </c:pt>
                <c:pt idx="2624">
                  <c:v>285.55407653910152</c:v>
                </c:pt>
                <c:pt idx="2625">
                  <c:v>285.55074875207987</c:v>
                </c:pt>
                <c:pt idx="2626">
                  <c:v>285.53577371048254</c:v>
                </c:pt>
                <c:pt idx="2627">
                  <c:v>285.5307820299501</c:v>
                </c:pt>
                <c:pt idx="2628">
                  <c:v>285.50748752079869</c:v>
                </c:pt>
                <c:pt idx="2629">
                  <c:v>285.54242928452578</c:v>
                </c:pt>
                <c:pt idx="2630">
                  <c:v>285.55074875207987</c:v>
                </c:pt>
                <c:pt idx="2631">
                  <c:v>285.55740432612311</c:v>
                </c:pt>
                <c:pt idx="2632">
                  <c:v>285.50582362728784</c:v>
                </c:pt>
                <c:pt idx="2633">
                  <c:v>285.4675540765391</c:v>
                </c:pt>
                <c:pt idx="2634">
                  <c:v>285.49084858569051</c:v>
                </c:pt>
                <c:pt idx="2635">
                  <c:v>285.46089850249587</c:v>
                </c:pt>
                <c:pt idx="2636">
                  <c:v>285.40266222961731</c:v>
                </c:pt>
                <c:pt idx="2637">
                  <c:v>285.39267886855242</c:v>
                </c:pt>
                <c:pt idx="2638">
                  <c:v>285.39600665557407</c:v>
                </c:pt>
                <c:pt idx="2639">
                  <c:v>285.35773710482528</c:v>
                </c:pt>
                <c:pt idx="2640">
                  <c:v>285.32113144758733</c:v>
                </c:pt>
                <c:pt idx="2641">
                  <c:v>285.26123128119798</c:v>
                </c:pt>
                <c:pt idx="2642">
                  <c:v>285.21630615640601</c:v>
                </c:pt>
                <c:pt idx="2643">
                  <c:v>285.10648918469218</c:v>
                </c:pt>
                <c:pt idx="2644">
                  <c:v>285.00499168053244</c:v>
                </c:pt>
                <c:pt idx="2645">
                  <c:v>284.910149750416</c:v>
                </c:pt>
                <c:pt idx="2646">
                  <c:v>284.86356073211317</c:v>
                </c:pt>
                <c:pt idx="2647">
                  <c:v>284.83361064891847</c:v>
                </c:pt>
                <c:pt idx="2648">
                  <c:v>284.78868552412644</c:v>
                </c:pt>
                <c:pt idx="2649">
                  <c:v>284.73876871880202</c:v>
                </c:pt>
                <c:pt idx="2650">
                  <c:v>284.73044925124793</c:v>
                </c:pt>
                <c:pt idx="2651">
                  <c:v>284.72379367720464</c:v>
                </c:pt>
                <c:pt idx="2652">
                  <c:v>284.68885191347755</c:v>
                </c:pt>
                <c:pt idx="2653">
                  <c:v>284.70549084858567</c:v>
                </c:pt>
                <c:pt idx="2654">
                  <c:v>284.61397670549087</c:v>
                </c:pt>
                <c:pt idx="2655">
                  <c:v>284.54908485856907</c:v>
                </c:pt>
                <c:pt idx="2656">
                  <c:v>284.54076539101499</c:v>
                </c:pt>
                <c:pt idx="2657">
                  <c:v>284.54076539101499</c:v>
                </c:pt>
                <c:pt idx="2658">
                  <c:v>284.51580698835272</c:v>
                </c:pt>
                <c:pt idx="2659">
                  <c:v>284.50748752079869</c:v>
                </c:pt>
                <c:pt idx="2660">
                  <c:v>284.4675540765391</c:v>
                </c:pt>
                <c:pt idx="2661">
                  <c:v>284.43261231281195</c:v>
                </c:pt>
                <c:pt idx="2662">
                  <c:v>284.36272878535772</c:v>
                </c:pt>
                <c:pt idx="2663">
                  <c:v>284.22129783693845</c:v>
                </c:pt>
                <c:pt idx="2664">
                  <c:v>284.19966722129783</c:v>
                </c:pt>
                <c:pt idx="2665">
                  <c:v>284.17803660565721</c:v>
                </c:pt>
                <c:pt idx="2666">
                  <c:v>284.09983361064894</c:v>
                </c:pt>
                <c:pt idx="2667">
                  <c:v>284.06156405990015</c:v>
                </c:pt>
                <c:pt idx="2668">
                  <c:v>283.91181364392679</c:v>
                </c:pt>
                <c:pt idx="2669">
                  <c:v>283.86356073211317</c:v>
                </c:pt>
                <c:pt idx="2670">
                  <c:v>283.8136439267887</c:v>
                </c:pt>
                <c:pt idx="2671">
                  <c:v>283.79034941763729</c:v>
                </c:pt>
                <c:pt idx="2672">
                  <c:v>283.80033277870217</c:v>
                </c:pt>
                <c:pt idx="2673">
                  <c:v>283.7504159733777</c:v>
                </c:pt>
                <c:pt idx="2674">
                  <c:v>283.60732113144758</c:v>
                </c:pt>
                <c:pt idx="2675">
                  <c:v>283.53577371048254</c:v>
                </c:pt>
                <c:pt idx="2676">
                  <c:v>283.62396006655575</c:v>
                </c:pt>
                <c:pt idx="2677">
                  <c:v>283.56073211314475</c:v>
                </c:pt>
                <c:pt idx="2678">
                  <c:v>283.58735440931781</c:v>
                </c:pt>
                <c:pt idx="2679">
                  <c:v>283.46089850249587</c:v>
                </c:pt>
                <c:pt idx="2680">
                  <c:v>283.31613976705489</c:v>
                </c:pt>
                <c:pt idx="2681">
                  <c:v>283.17138103161398</c:v>
                </c:pt>
                <c:pt idx="2682">
                  <c:v>283.09151414309486</c:v>
                </c:pt>
                <c:pt idx="2683">
                  <c:v>282.98336106489182</c:v>
                </c:pt>
                <c:pt idx="2684">
                  <c:v>282.89517470881862</c:v>
                </c:pt>
                <c:pt idx="2685">
                  <c:v>282.78369384359399</c:v>
                </c:pt>
                <c:pt idx="2686">
                  <c:v>282.68053244592346</c:v>
                </c:pt>
                <c:pt idx="2687">
                  <c:v>282.6855241264559</c:v>
                </c:pt>
                <c:pt idx="2688">
                  <c:v>282.71048252911811</c:v>
                </c:pt>
                <c:pt idx="2689">
                  <c:v>282.72212978369384</c:v>
                </c:pt>
                <c:pt idx="2690">
                  <c:v>282.61064891846922</c:v>
                </c:pt>
                <c:pt idx="2691">
                  <c:v>282.49417637271216</c:v>
                </c:pt>
                <c:pt idx="2692">
                  <c:v>282.43427620632281</c:v>
                </c:pt>
                <c:pt idx="2693">
                  <c:v>282.2828618968386</c:v>
                </c:pt>
                <c:pt idx="2694">
                  <c:v>282.24292845257901</c:v>
                </c:pt>
                <c:pt idx="2695">
                  <c:v>282.10149750415974</c:v>
                </c:pt>
                <c:pt idx="2696">
                  <c:v>281.936772046589</c:v>
                </c:pt>
                <c:pt idx="2697">
                  <c:v>281.80033277870217</c:v>
                </c:pt>
                <c:pt idx="2698">
                  <c:v>281.74376039933446</c:v>
                </c:pt>
                <c:pt idx="2699">
                  <c:v>281.6871880199667</c:v>
                </c:pt>
                <c:pt idx="2700">
                  <c:v>281.54908485856907</c:v>
                </c:pt>
                <c:pt idx="2701">
                  <c:v>281.48086522462563</c:v>
                </c:pt>
                <c:pt idx="2702">
                  <c:v>281.40931780366054</c:v>
                </c:pt>
                <c:pt idx="2703">
                  <c:v>281.25790349417639</c:v>
                </c:pt>
                <c:pt idx="2704">
                  <c:v>281.14475873544092</c:v>
                </c:pt>
                <c:pt idx="2705">
                  <c:v>280.98502495840268</c:v>
                </c:pt>
                <c:pt idx="2706">
                  <c:v>280.8452579034942</c:v>
                </c:pt>
                <c:pt idx="2707">
                  <c:v>280.74542429284526</c:v>
                </c:pt>
                <c:pt idx="2708">
                  <c:v>280.56738768718805</c:v>
                </c:pt>
                <c:pt idx="2709">
                  <c:v>280.4692179700499</c:v>
                </c:pt>
                <c:pt idx="2710">
                  <c:v>280.33777038269551</c:v>
                </c:pt>
                <c:pt idx="2711">
                  <c:v>280.26622296173048</c:v>
                </c:pt>
                <c:pt idx="2712">
                  <c:v>280.27620632279536</c:v>
                </c:pt>
                <c:pt idx="2713">
                  <c:v>280.23128119800333</c:v>
                </c:pt>
                <c:pt idx="2714">
                  <c:v>280.16638935108153</c:v>
                </c:pt>
                <c:pt idx="2715">
                  <c:v>280.11647254575706</c:v>
                </c:pt>
                <c:pt idx="2716">
                  <c:v>280.11314475873542</c:v>
                </c:pt>
                <c:pt idx="2717">
                  <c:v>280.11980033277871</c:v>
                </c:pt>
                <c:pt idx="2718">
                  <c:v>280.0965058236273</c:v>
                </c:pt>
                <c:pt idx="2719">
                  <c:v>280.02662229617306</c:v>
                </c:pt>
                <c:pt idx="2720">
                  <c:v>280.02495840266221</c:v>
                </c:pt>
                <c:pt idx="2721">
                  <c:v>280.02329450915141</c:v>
                </c:pt>
                <c:pt idx="2722">
                  <c:v>279.94342762063229</c:v>
                </c:pt>
                <c:pt idx="2723">
                  <c:v>279.85856905158067</c:v>
                </c:pt>
                <c:pt idx="2724">
                  <c:v>279.70049916805323</c:v>
                </c:pt>
                <c:pt idx="2725">
                  <c:v>279.6605657237937</c:v>
                </c:pt>
                <c:pt idx="2726">
                  <c:v>279.72545757071549</c:v>
                </c:pt>
                <c:pt idx="2727">
                  <c:v>279.63893510815308</c:v>
                </c:pt>
                <c:pt idx="2728">
                  <c:v>279.62728785357734</c:v>
                </c:pt>
                <c:pt idx="2729">
                  <c:v>279.55740432612311</c:v>
                </c:pt>
                <c:pt idx="2730">
                  <c:v>279.5307820299501</c:v>
                </c:pt>
                <c:pt idx="2731">
                  <c:v>279.52412645590681</c:v>
                </c:pt>
                <c:pt idx="2732">
                  <c:v>279.49584026622296</c:v>
                </c:pt>
                <c:pt idx="2733">
                  <c:v>279.52745424292846</c:v>
                </c:pt>
                <c:pt idx="2734">
                  <c:v>279.54076539101499</c:v>
                </c:pt>
                <c:pt idx="2735">
                  <c:v>279.42262895174707</c:v>
                </c:pt>
                <c:pt idx="2736">
                  <c:v>279.36938435940101</c:v>
                </c:pt>
                <c:pt idx="2737">
                  <c:v>279.32612312811978</c:v>
                </c:pt>
                <c:pt idx="2738">
                  <c:v>279.30615640599001</c:v>
                </c:pt>
                <c:pt idx="2739">
                  <c:v>279.26289517470883</c:v>
                </c:pt>
                <c:pt idx="2740">
                  <c:v>279.19633943427618</c:v>
                </c:pt>
                <c:pt idx="2741">
                  <c:v>279.07321131447588</c:v>
                </c:pt>
                <c:pt idx="2742">
                  <c:v>278.95673876871882</c:v>
                </c:pt>
                <c:pt idx="2743">
                  <c:v>278.89517470881862</c:v>
                </c:pt>
                <c:pt idx="2744">
                  <c:v>278.79201331114808</c:v>
                </c:pt>
                <c:pt idx="2745">
                  <c:v>278.63727121464228</c:v>
                </c:pt>
                <c:pt idx="2746">
                  <c:v>278.53743760399334</c:v>
                </c:pt>
                <c:pt idx="2747">
                  <c:v>278.36605657237936</c:v>
                </c:pt>
                <c:pt idx="2748">
                  <c:v>278.2495840266223</c:v>
                </c:pt>
                <c:pt idx="2749">
                  <c:v>278.10648918469218</c:v>
                </c:pt>
                <c:pt idx="2750">
                  <c:v>277.99667221297835</c:v>
                </c:pt>
                <c:pt idx="2751">
                  <c:v>277.94509151414309</c:v>
                </c:pt>
                <c:pt idx="2752">
                  <c:v>277.82362728785358</c:v>
                </c:pt>
                <c:pt idx="2753">
                  <c:v>277.69550748752079</c:v>
                </c:pt>
                <c:pt idx="2754">
                  <c:v>277.58069883527452</c:v>
                </c:pt>
                <c:pt idx="2755">
                  <c:v>277.50582362728784</c:v>
                </c:pt>
                <c:pt idx="2756">
                  <c:v>277.46089850249587</c:v>
                </c:pt>
                <c:pt idx="2757">
                  <c:v>277.35108153078204</c:v>
                </c:pt>
                <c:pt idx="2758">
                  <c:v>277.27787021630616</c:v>
                </c:pt>
                <c:pt idx="2759">
                  <c:v>277.23627287853577</c:v>
                </c:pt>
                <c:pt idx="2760">
                  <c:v>277.153078202995</c:v>
                </c:pt>
                <c:pt idx="2761">
                  <c:v>277.00665557404324</c:v>
                </c:pt>
                <c:pt idx="2762">
                  <c:v>276.9667221297837</c:v>
                </c:pt>
                <c:pt idx="2763">
                  <c:v>276.89184692179703</c:v>
                </c:pt>
                <c:pt idx="2764">
                  <c:v>276.85024958402664</c:v>
                </c:pt>
                <c:pt idx="2765">
                  <c:v>276.80698835274541</c:v>
                </c:pt>
                <c:pt idx="2766">
                  <c:v>276.67554076539102</c:v>
                </c:pt>
                <c:pt idx="2767">
                  <c:v>276.50748752079869</c:v>
                </c:pt>
                <c:pt idx="2768">
                  <c:v>276.44592346089848</c:v>
                </c:pt>
                <c:pt idx="2769">
                  <c:v>276.35440931780369</c:v>
                </c:pt>
                <c:pt idx="2770">
                  <c:v>276.23793677204657</c:v>
                </c:pt>
                <c:pt idx="2771">
                  <c:v>276.16805324459233</c:v>
                </c:pt>
                <c:pt idx="2772">
                  <c:v>276.03494176372715</c:v>
                </c:pt>
                <c:pt idx="2773">
                  <c:v>275.97171381031615</c:v>
                </c:pt>
                <c:pt idx="2774">
                  <c:v>275.88851913477538</c:v>
                </c:pt>
                <c:pt idx="2775">
                  <c:v>275.87520798668885</c:v>
                </c:pt>
                <c:pt idx="2776">
                  <c:v>275.80366056572382</c:v>
                </c:pt>
                <c:pt idx="2777">
                  <c:v>275.67054908485858</c:v>
                </c:pt>
                <c:pt idx="2778">
                  <c:v>275.56738768718805</c:v>
                </c:pt>
                <c:pt idx="2779">
                  <c:v>275.52246256239602</c:v>
                </c:pt>
                <c:pt idx="2780">
                  <c:v>275.43926788685525</c:v>
                </c:pt>
                <c:pt idx="2781">
                  <c:v>275.35773710482528</c:v>
                </c:pt>
                <c:pt idx="2782">
                  <c:v>275.27787021630616</c:v>
                </c:pt>
                <c:pt idx="2783">
                  <c:v>275.18968386023295</c:v>
                </c:pt>
                <c:pt idx="2784">
                  <c:v>275.07487520798668</c:v>
                </c:pt>
                <c:pt idx="2785">
                  <c:v>274.96006655574041</c:v>
                </c:pt>
                <c:pt idx="2786">
                  <c:v>274.8452579034942</c:v>
                </c:pt>
                <c:pt idx="2787">
                  <c:v>274.7820299500832</c:v>
                </c:pt>
                <c:pt idx="2788">
                  <c:v>274.69883527454243</c:v>
                </c:pt>
                <c:pt idx="2789">
                  <c:v>274.62562396006655</c:v>
                </c:pt>
                <c:pt idx="2790">
                  <c:v>274.55906821963396</c:v>
                </c:pt>
                <c:pt idx="2791">
                  <c:v>274.48752079866887</c:v>
                </c:pt>
                <c:pt idx="2792">
                  <c:v>274.41930116472548</c:v>
                </c:pt>
                <c:pt idx="2793">
                  <c:v>274.29118136439268</c:v>
                </c:pt>
                <c:pt idx="2794">
                  <c:v>274.25623960066554</c:v>
                </c:pt>
                <c:pt idx="2795">
                  <c:v>274.09151414309486</c:v>
                </c:pt>
                <c:pt idx="2796">
                  <c:v>274.01164725457573</c:v>
                </c:pt>
                <c:pt idx="2797">
                  <c:v>273.98835274542427</c:v>
                </c:pt>
                <c:pt idx="2798">
                  <c:v>273.92512479201332</c:v>
                </c:pt>
                <c:pt idx="2799">
                  <c:v>273.90515806988356</c:v>
                </c:pt>
                <c:pt idx="2800">
                  <c:v>273.80865224625626</c:v>
                </c:pt>
                <c:pt idx="2801">
                  <c:v>273.68885191347755</c:v>
                </c:pt>
                <c:pt idx="2802">
                  <c:v>273.56073211314475</c:v>
                </c:pt>
                <c:pt idx="2803">
                  <c:v>273.40099833610651</c:v>
                </c:pt>
                <c:pt idx="2804">
                  <c:v>273.34941763727119</c:v>
                </c:pt>
                <c:pt idx="2805">
                  <c:v>273.22795341098168</c:v>
                </c:pt>
                <c:pt idx="2806">
                  <c:v>273.06821963394344</c:v>
                </c:pt>
                <c:pt idx="2807">
                  <c:v>273.02329450915141</c:v>
                </c:pt>
                <c:pt idx="2808">
                  <c:v>272.910149750416</c:v>
                </c:pt>
                <c:pt idx="2809">
                  <c:v>272.85524126455908</c:v>
                </c:pt>
                <c:pt idx="2810">
                  <c:v>272.74376039933446</c:v>
                </c:pt>
                <c:pt idx="2811">
                  <c:v>272.62728785357734</c:v>
                </c:pt>
                <c:pt idx="2812">
                  <c:v>272.54076539101499</c:v>
                </c:pt>
                <c:pt idx="2813">
                  <c:v>272.45091514143093</c:v>
                </c:pt>
                <c:pt idx="2814">
                  <c:v>272.30116472545757</c:v>
                </c:pt>
                <c:pt idx="2815">
                  <c:v>272.19134775374374</c:v>
                </c:pt>
                <c:pt idx="2816">
                  <c:v>272.11148086522462</c:v>
                </c:pt>
                <c:pt idx="2817">
                  <c:v>272.04658901830283</c:v>
                </c:pt>
                <c:pt idx="2818">
                  <c:v>272.01996672212977</c:v>
                </c:pt>
                <c:pt idx="2819">
                  <c:v>272.00998336106488</c:v>
                </c:pt>
                <c:pt idx="2820">
                  <c:v>271.97337770382694</c:v>
                </c:pt>
                <c:pt idx="2821">
                  <c:v>271.91514143094844</c:v>
                </c:pt>
                <c:pt idx="2822">
                  <c:v>271.87520798668885</c:v>
                </c:pt>
                <c:pt idx="2823">
                  <c:v>271.8402662229617</c:v>
                </c:pt>
                <c:pt idx="2824">
                  <c:v>271.77371048252911</c:v>
                </c:pt>
                <c:pt idx="2825">
                  <c:v>271.72545757071549</c:v>
                </c:pt>
                <c:pt idx="2826">
                  <c:v>271.6539101497504</c:v>
                </c:pt>
                <c:pt idx="2827">
                  <c:v>271.57071547420963</c:v>
                </c:pt>
                <c:pt idx="2828">
                  <c:v>271.50748752079869</c:v>
                </c:pt>
                <c:pt idx="2829">
                  <c:v>271.46422628951746</c:v>
                </c:pt>
                <c:pt idx="2830">
                  <c:v>271.42595673876872</c:v>
                </c:pt>
                <c:pt idx="2831">
                  <c:v>271.38269550748754</c:v>
                </c:pt>
                <c:pt idx="2832">
                  <c:v>271.33444259567386</c:v>
                </c:pt>
                <c:pt idx="2833">
                  <c:v>271.30449251247921</c:v>
                </c:pt>
                <c:pt idx="2834">
                  <c:v>271.27953410981695</c:v>
                </c:pt>
                <c:pt idx="2835">
                  <c:v>271.25291181364395</c:v>
                </c:pt>
                <c:pt idx="2836">
                  <c:v>271.23128119800333</c:v>
                </c:pt>
                <c:pt idx="2837">
                  <c:v>271.20965058236271</c:v>
                </c:pt>
                <c:pt idx="2838">
                  <c:v>271.19467554076539</c:v>
                </c:pt>
                <c:pt idx="2839">
                  <c:v>271.17138103161398</c:v>
                </c:pt>
                <c:pt idx="2840">
                  <c:v>271.13976705490848</c:v>
                </c:pt>
                <c:pt idx="2841">
                  <c:v>271.11480865224627</c:v>
                </c:pt>
                <c:pt idx="2842">
                  <c:v>271.10149750415974</c:v>
                </c:pt>
                <c:pt idx="2843">
                  <c:v>271.05158069883527</c:v>
                </c:pt>
                <c:pt idx="2844">
                  <c:v>271.00332778702165</c:v>
                </c:pt>
                <c:pt idx="2845">
                  <c:v>270.91514143094844</c:v>
                </c:pt>
                <c:pt idx="2846">
                  <c:v>270.88519134775373</c:v>
                </c:pt>
                <c:pt idx="2847">
                  <c:v>270.85024958402664</c:v>
                </c:pt>
                <c:pt idx="2848">
                  <c:v>270.80033277870217</c:v>
                </c:pt>
                <c:pt idx="2849">
                  <c:v>270.76206322795343</c:v>
                </c:pt>
                <c:pt idx="2850">
                  <c:v>270.73211314475873</c:v>
                </c:pt>
                <c:pt idx="2851">
                  <c:v>270.69550748752079</c:v>
                </c:pt>
                <c:pt idx="2852">
                  <c:v>270.66389351081529</c:v>
                </c:pt>
                <c:pt idx="2853">
                  <c:v>270.62728785357734</c:v>
                </c:pt>
                <c:pt idx="2854">
                  <c:v>270.60732113144758</c:v>
                </c:pt>
                <c:pt idx="2855">
                  <c:v>270.59733777038269</c:v>
                </c:pt>
                <c:pt idx="2856">
                  <c:v>270.55074875207987</c:v>
                </c:pt>
                <c:pt idx="2857">
                  <c:v>270.4991680532446</c:v>
                </c:pt>
                <c:pt idx="2858">
                  <c:v>270.45091514143093</c:v>
                </c:pt>
                <c:pt idx="2859">
                  <c:v>270.37603993344425</c:v>
                </c:pt>
                <c:pt idx="2860">
                  <c:v>270.36106489184692</c:v>
                </c:pt>
                <c:pt idx="2861">
                  <c:v>270.34276206322795</c:v>
                </c:pt>
                <c:pt idx="2862">
                  <c:v>270.28951747088189</c:v>
                </c:pt>
                <c:pt idx="2863">
                  <c:v>270.22129783693845</c:v>
                </c:pt>
                <c:pt idx="2864">
                  <c:v>270.16472545757074</c:v>
                </c:pt>
                <c:pt idx="2865">
                  <c:v>270.1214642262895</c:v>
                </c:pt>
                <c:pt idx="2866">
                  <c:v>270.09983361064894</c:v>
                </c:pt>
                <c:pt idx="2867">
                  <c:v>270.08153078202997</c:v>
                </c:pt>
                <c:pt idx="2868">
                  <c:v>270.04326123128118</c:v>
                </c:pt>
                <c:pt idx="2869">
                  <c:v>269.99334442595676</c:v>
                </c:pt>
                <c:pt idx="2870">
                  <c:v>269.94841930116473</c:v>
                </c:pt>
                <c:pt idx="2871">
                  <c:v>269.92346089850247</c:v>
                </c:pt>
                <c:pt idx="2872">
                  <c:v>269.9034941763727</c:v>
                </c:pt>
                <c:pt idx="2873">
                  <c:v>269.86356073211317</c:v>
                </c:pt>
                <c:pt idx="2874">
                  <c:v>269.77537437603991</c:v>
                </c:pt>
                <c:pt idx="2875">
                  <c:v>269.68885191347755</c:v>
                </c:pt>
                <c:pt idx="2876">
                  <c:v>269.61231281198002</c:v>
                </c:pt>
                <c:pt idx="2877">
                  <c:v>269.50582362728784</c:v>
                </c:pt>
                <c:pt idx="2878">
                  <c:v>269.46589018302831</c:v>
                </c:pt>
                <c:pt idx="2879">
                  <c:v>269.43261231281195</c:v>
                </c:pt>
                <c:pt idx="2880">
                  <c:v>269.38602329450913</c:v>
                </c:pt>
                <c:pt idx="2881">
                  <c:v>269.40599001663895</c:v>
                </c:pt>
                <c:pt idx="2882">
                  <c:v>269.39767054908486</c:v>
                </c:pt>
                <c:pt idx="2883">
                  <c:v>269.39434276206322</c:v>
                </c:pt>
                <c:pt idx="2884">
                  <c:v>269.37437603993345</c:v>
                </c:pt>
                <c:pt idx="2885">
                  <c:v>269.37104825291181</c:v>
                </c:pt>
                <c:pt idx="2886">
                  <c:v>269.33610648918471</c:v>
                </c:pt>
                <c:pt idx="2887">
                  <c:v>269.3078202995008</c:v>
                </c:pt>
                <c:pt idx="2888">
                  <c:v>269.28951747088189</c:v>
                </c:pt>
                <c:pt idx="2889">
                  <c:v>269.25623960066554</c:v>
                </c:pt>
                <c:pt idx="2890">
                  <c:v>269.26123128119798</c:v>
                </c:pt>
                <c:pt idx="2891">
                  <c:v>269.24792013311151</c:v>
                </c:pt>
                <c:pt idx="2892">
                  <c:v>269.20632279534112</c:v>
                </c:pt>
                <c:pt idx="2893">
                  <c:v>269.18469217970051</c:v>
                </c:pt>
                <c:pt idx="2894">
                  <c:v>269.13144758735439</c:v>
                </c:pt>
                <c:pt idx="2895">
                  <c:v>269.10482529118138</c:v>
                </c:pt>
                <c:pt idx="2896">
                  <c:v>269.10648918469218</c:v>
                </c:pt>
                <c:pt idx="2897">
                  <c:v>269.089850249584</c:v>
                </c:pt>
                <c:pt idx="2898">
                  <c:v>269.07653910149753</c:v>
                </c:pt>
                <c:pt idx="2899">
                  <c:v>269.08319467554077</c:v>
                </c:pt>
                <c:pt idx="2900">
                  <c:v>269.07820299500833</c:v>
                </c:pt>
                <c:pt idx="2901">
                  <c:v>269.10316139767053</c:v>
                </c:pt>
                <c:pt idx="2902">
                  <c:v>269.14143094841933</c:v>
                </c:pt>
                <c:pt idx="2903">
                  <c:v>269.1597337770383</c:v>
                </c:pt>
                <c:pt idx="2904">
                  <c:v>269.17637271214642</c:v>
                </c:pt>
                <c:pt idx="2905">
                  <c:v>269.14475873544092</c:v>
                </c:pt>
                <c:pt idx="2906">
                  <c:v>269.14475873544092</c:v>
                </c:pt>
                <c:pt idx="2907">
                  <c:v>269.13144758735439</c:v>
                </c:pt>
                <c:pt idx="2908">
                  <c:v>269.06655574043259</c:v>
                </c:pt>
                <c:pt idx="2909">
                  <c:v>269.04825291181362</c:v>
                </c:pt>
                <c:pt idx="2910">
                  <c:v>269.00998336106488</c:v>
                </c:pt>
                <c:pt idx="2911">
                  <c:v>268.95840266222962</c:v>
                </c:pt>
                <c:pt idx="2912">
                  <c:v>268.94176372712144</c:v>
                </c:pt>
                <c:pt idx="2913">
                  <c:v>268.91514143094844</c:v>
                </c:pt>
                <c:pt idx="2914">
                  <c:v>268.88186356073209</c:v>
                </c:pt>
                <c:pt idx="2915">
                  <c:v>268.8452579034942</c:v>
                </c:pt>
                <c:pt idx="2916">
                  <c:v>268.82196339434279</c:v>
                </c:pt>
                <c:pt idx="2917">
                  <c:v>268.80199667221297</c:v>
                </c:pt>
                <c:pt idx="2918">
                  <c:v>268.78535773710485</c:v>
                </c:pt>
                <c:pt idx="2919">
                  <c:v>268.7820299500832</c:v>
                </c:pt>
                <c:pt idx="2920">
                  <c:v>268.77870216306155</c:v>
                </c:pt>
                <c:pt idx="2921">
                  <c:v>268.76372712146423</c:v>
                </c:pt>
                <c:pt idx="2922">
                  <c:v>268.76372712146423</c:v>
                </c:pt>
                <c:pt idx="2923">
                  <c:v>268.76039933444258</c:v>
                </c:pt>
                <c:pt idx="2924">
                  <c:v>268.77537437603991</c:v>
                </c:pt>
                <c:pt idx="2925">
                  <c:v>268.77204658901832</c:v>
                </c:pt>
                <c:pt idx="2926">
                  <c:v>268.80532445923461</c:v>
                </c:pt>
                <c:pt idx="2927">
                  <c:v>268.81031613976705</c:v>
                </c:pt>
                <c:pt idx="2928">
                  <c:v>268.80865224625626</c:v>
                </c:pt>
                <c:pt idx="2929">
                  <c:v>268.80698835274541</c:v>
                </c:pt>
                <c:pt idx="2930">
                  <c:v>268.79866888519138</c:v>
                </c:pt>
                <c:pt idx="2931">
                  <c:v>268.78535773710485</c:v>
                </c:pt>
                <c:pt idx="2932">
                  <c:v>268.78369384359399</c:v>
                </c:pt>
                <c:pt idx="2933">
                  <c:v>268.76206322795343</c:v>
                </c:pt>
                <c:pt idx="2934">
                  <c:v>268.73544093178037</c:v>
                </c:pt>
                <c:pt idx="2935">
                  <c:v>268.58901830282861</c:v>
                </c:pt>
                <c:pt idx="2936">
                  <c:v>268.52079866888516</c:v>
                </c:pt>
                <c:pt idx="2937">
                  <c:v>268.57237936772049</c:v>
                </c:pt>
                <c:pt idx="2938">
                  <c:v>268.5008319467554</c:v>
                </c:pt>
                <c:pt idx="2939">
                  <c:v>268.36605657237936</c:v>
                </c:pt>
                <c:pt idx="2940">
                  <c:v>268.26455906821963</c:v>
                </c:pt>
                <c:pt idx="2941">
                  <c:v>268.12978369384359</c:v>
                </c:pt>
                <c:pt idx="2942">
                  <c:v>268.10981697171383</c:v>
                </c:pt>
                <c:pt idx="2943">
                  <c:v>268.07154742096503</c:v>
                </c:pt>
                <c:pt idx="2944">
                  <c:v>268.00332778702165</c:v>
                </c:pt>
                <c:pt idx="2945">
                  <c:v>268.01497504159732</c:v>
                </c:pt>
                <c:pt idx="2946">
                  <c:v>267.96006655574041</c:v>
                </c:pt>
                <c:pt idx="2947">
                  <c:v>267.89517470881862</c:v>
                </c:pt>
                <c:pt idx="2948">
                  <c:v>267.82196339434279</c:v>
                </c:pt>
                <c:pt idx="2949">
                  <c:v>267.80199667221297</c:v>
                </c:pt>
                <c:pt idx="2950">
                  <c:v>267.72878535773708</c:v>
                </c:pt>
                <c:pt idx="2951">
                  <c:v>267.72212978369384</c:v>
                </c:pt>
                <c:pt idx="2952">
                  <c:v>267.6921797004992</c:v>
                </c:pt>
                <c:pt idx="2953">
                  <c:v>267.54409317803663</c:v>
                </c:pt>
                <c:pt idx="2954">
                  <c:v>267.44093178036604</c:v>
                </c:pt>
                <c:pt idx="2955">
                  <c:v>267.34276206322795</c:v>
                </c:pt>
                <c:pt idx="2956">
                  <c:v>267.25956738768718</c:v>
                </c:pt>
                <c:pt idx="2957">
                  <c:v>267.1214642262895</c:v>
                </c:pt>
                <c:pt idx="2958">
                  <c:v>267.03660565723794</c:v>
                </c:pt>
                <c:pt idx="2959">
                  <c:v>266.89351081530782</c:v>
                </c:pt>
                <c:pt idx="2960">
                  <c:v>266.75873544093179</c:v>
                </c:pt>
                <c:pt idx="2961">
                  <c:v>266.63061564059899</c:v>
                </c:pt>
                <c:pt idx="2962">
                  <c:v>266.61064891846922</c:v>
                </c:pt>
                <c:pt idx="2963">
                  <c:v>266.54242928452578</c:v>
                </c:pt>
                <c:pt idx="2964">
                  <c:v>266.39434276206322</c:v>
                </c:pt>
                <c:pt idx="2965">
                  <c:v>266.44592346089848</c:v>
                </c:pt>
                <c:pt idx="2966">
                  <c:v>266.3128119800333</c:v>
                </c:pt>
                <c:pt idx="2967">
                  <c:v>266.18801996672215</c:v>
                </c:pt>
                <c:pt idx="2968">
                  <c:v>266.08153078202997</c:v>
                </c:pt>
                <c:pt idx="2969">
                  <c:v>265.95673876871882</c:v>
                </c:pt>
                <c:pt idx="2970">
                  <c:v>265.80199667221297</c:v>
                </c:pt>
                <c:pt idx="2971">
                  <c:v>265.66888519134773</c:v>
                </c:pt>
                <c:pt idx="2972">
                  <c:v>265.52745424292846</c:v>
                </c:pt>
                <c:pt idx="2973">
                  <c:v>265.41264559068219</c:v>
                </c:pt>
                <c:pt idx="2974">
                  <c:v>265.40599001663895</c:v>
                </c:pt>
                <c:pt idx="2975">
                  <c:v>265.37437603993345</c:v>
                </c:pt>
                <c:pt idx="2976">
                  <c:v>265.28452579034939</c:v>
                </c:pt>
                <c:pt idx="2977">
                  <c:v>265.14642262895177</c:v>
                </c:pt>
                <c:pt idx="2978">
                  <c:v>265.09317803660565</c:v>
                </c:pt>
                <c:pt idx="2979">
                  <c:v>264.99001663893512</c:v>
                </c:pt>
                <c:pt idx="2980">
                  <c:v>264.83194675540767</c:v>
                </c:pt>
                <c:pt idx="2981">
                  <c:v>264.80865224625626</c:v>
                </c:pt>
                <c:pt idx="2982">
                  <c:v>264.8136439267887</c:v>
                </c:pt>
                <c:pt idx="2983">
                  <c:v>264.79034941763729</c:v>
                </c:pt>
                <c:pt idx="2984">
                  <c:v>264.72379367720464</c:v>
                </c:pt>
                <c:pt idx="2985">
                  <c:v>264.58735440931781</c:v>
                </c:pt>
                <c:pt idx="2986">
                  <c:v>264.48086522462563</c:v>
                </c:pt>
                <c:pt idx="2987">
                  <c:v>264.44093178036604</c:v>
                </c:pt>
                <c:pt idx="2988">
                  <c:v>264.39933444259566</c:v>
                </c:pt>
                <c:pt idx="2989">
                  <c:v>264.34941763727119</c:v>
                </c:pt>
                <c:pt idx="2990">
                  <c:v>264.22628951747089</c:v>
                </c:pt>
                <c:pt idx="2991">
                  <c:v>264.18136439267886</c:v>
                </c:pt>
                <c:pt idx="2992">
                  <c:v>264.17970049916806</c:v>
                </c:pt>
                <c:pt idx="2993">
                  <c:v>264.02995008319465</c:v>
                </c:pt>
                <c:pt idx="2994">
                  <c:v>264.02163061564062</c:v>
                </c:pt>
                <c:pt idx="2995">
                  <c:v>264</c:v>
                </c:pt>
                <c:pt idx="2996">
                  <c:v>263.95008319467553</c:v>
                </c:pt>
                <c:pt idx="2997">
                  <c:v>263.81031613976705</c:v>
                </c:pt>
                <c:pt idx="2998">
                  <c:v>263.76372712146423</c:v>
                </c:pt>
                <c:pt idx="2999">
                  <c:v>263.68386023294511</c:v>
                </c:pt>
                <c:pt idx="3000">
                  <c:v>263.54575707154743</c:v>
                </c:pt>
                <c:pt idx="3001">
                  <c:v>263.49251247920131</c:v>
                </c:pt>
                <c:pt idx="3002">
                  <c:v>263.47753743760398</c:v>
                </c:pt>
                <c:pt idx="3003">
                  <c:v>263.42262895174707</c:v>
                </c:pt>
                <c:pt idx="3004">
                  <c:v>263.42429284525792</c:v>
                </c:pt>
                <c:pt idx="3005">
                  <c:v>263.32612312811978</c:v>
                </c:pt>
                <c:pt idx="3006">
                  <c:v>263.21297836938436</c:v>
                </c:pt>
                <c:pt idx="3007">
                  <c:v>263.05657237936771</c:v>
                </c:pt>
                <c:pt idx="3008">
                  <c:v>262.97836938435938</c:v>
                </c:pt>
                <c:pt idx="3009">
                  <c:v>262.80532445923461</c:v>
                </c:pt>
                <c:pt idx="3010">
                  <c:v>262.61896838602331</c:v>
                </c:pt>
                <c:pt idx="3011">
                  <c:v>262.50415973377704</c:v>
                </c:pt>
                <c:pt idx="3012">
                  <c:v>262.50748752079869</c:v>
                </c:pt>
                <c:pt idx="3013">
                  <c:v>262.41930116472548</c:v>
                </c:pt>
                <c:pt idx="3014">
                  <c:v>262.26123128119798</c:v>
                </c:pt>
                <c:pt idx="3015">
                  <c:v>262.13976705490848</c:v>
                </c:pt>
                <c:pt idx="3016">
                  <c:v>261.95840266222962</c:v>
                </c:pt>
                <c:pt idx="3017">
                  <c:v>261.80033277870217</c:v>
                </c:pt>
                <c:pt idx="3018">
                  <c:v>261.62396006655575</c:v>
                </c:pt>
                <c:pt idx="3019">
                  <c:v>261.6222961730449</c:v>
                </c:pt>
                <c:pt idx="3020">
                  <c:v>261.48252911813643</c:v>
                </c:pt>
                <c:pt idx="3021">
                  <c:v>261.41597337770384</c:v>
                </c:pt>
                <c:pt idx="3022">
                  <c:v>261.31114808652245</c:v>
                </c:pt>
                <c:pt idx="3023">
                  <c:v>261.17138103161398</c:v>
                </c:pt>
                <c:pt idx="3024">
                  <c:v>261.09484193011644</c:v>
                </c:pt>
                <c:pt idx="3025">
                  <c:v>261.02495840266221</c:v>
                </c:pt>
                <c:pt idx="3026">
                  <c:v>260.846921797005</c:v>
                </c:pt>
                <c:pt idx="3027">
                  <c:v>260.77870216306155</c:v>
                </c:pt>
                <c:pt idx="3028">
                  <c:v>260.75540765391014</c:v>
                </c:pt>
                <c:pt idx="3029">
                  <c:v>260.70715474209652</c:v>
                </c:pt>
                <c:pt idx="3030">
                  <c:v>260.61564059900167</c:v>
                </c:pt>
                <c:pt idx="3031">
                  <c:v>260.50582362728784</c:v>
                </c:pt>
                <c:pt idx="3032">
                  <c:v>260.39600665557407</c:v>
                </c:pt>
                <c:pt idx="3033">
                  <c:v>260.29950083194677</c:v>
                </c:pt>
                <c:pt idx="3034">
                  <c:v>260.19301164725459</c:v>
                </c:pt>
                <c:pt idx="3035">
                  <c:v>260.14808652246256</c:v>
                </c:pt>
                <c:pt idx="3036">
                  <c:v>260.01830282861897</c:v>
                </c:pt>
                <c:pt idx="3037">
                  <c:v>259.79367720465888</c:v>
                </c:pt>
                <c:pt idx="3038">
                  <c:v>259.63061564059899</c:v>
                </c:pt>
                <c:pt idx="3039">
                  <c:v>259.54908485856907</c:v>
                </c:pt>
                <c:pt idx="3040">
                  <c:v>259.42762063227951</c:v>
                </c:pt>
                <c:pt idx="3041">
                  <c:v>259.30615640599001</c:v>
                </c:pt>
                <c:pt idx="3042">
                  <c:v>259.18469217970051</c:v>
                </c:pt>
                <c:pt idx="3043">
                  <c:v>259.11647254575706</c:v>
                </c:pt>
                <c:pt idx="3044">
                  <c:v>259.11980033277871</c:v>
                </c:pt>
                <c:pt idx="3045">
                  <c:v>259.03660565723794</c:v>
                </c:pt>
                <c:pt idx="3046">
                  <c:v>259.00998336106488</c:v>
                </c:pt>
                <c:pt idx="3047">
                  <c:v>258.93011647254576</c:v>
                </c:pt>
                <c:pt idx="3048">
                  <c:v>258.81697171381029</c:v>
                </c:pt>
                <c:pt idx="3049">
                  <c:v>258.79034941763729</c:v>
                </c:pt>
                <c:pt idx="3050">
                  <c:v>258.77371048252911</c:v>
                </c:pt>
                <c:pt idx="3051">
                  <c:v>258.61564059900167</c:v>
                </c:pt>
                <c:pt idx="3052">
                  <c:v>258.5008319467554</c:v>
                </c:pt>
                <c:pt idx="3053">
                  <c:v>258.51747088186357</c:v>
                </c:pt>
                <c:pt idx="3054">
                  <c:v>258.48252911813643</c:v>
                </c:pt>
                <c:pt idx="3055">
                  <c:v>258.4043261231281</c:v>
                </c:pt>
                <c:pt idx="3056">
                  <c:v>258.33444259567386</c:v>
                </c:pt>
                <c:pt idx="3057">
                  <c:v>258.28951747088189</c:v>
                </c:pt>
                <c:pt idx="3058">
                  <c:v>258.2828618968386</c:v>
                </c:pt>
                <c:pt idx="3059">
                  <c:v>258.27620632279536</c:v>
                </c:pt>
                <c:pt idx="3060">
                  <c:v>258.27787021630616</c:v>
                </c:pt>
                <c:pt idx="3061">
                  <c:v>258.19134775374374</c:v>
                </c:pt>
                <c:pt idx="3062">
                  <c:v>258.05823627287856</c:v>
                </c:pt>
                <c:pt idx="3063">
                  <c:v>257.99168053244591</c:v>
                </c:pt>
                <c:pt idx="3064">
                  <c:v>257.95507487520797</c:v>
                </c:pt>
                <c:pt idx="3065">
                  <c:v>257.83361064891847</c:v>
                </c:pt>
                <c:pt idx="3066">
                  <c:v>257.74542429284526</c:v>
                </c:pt>
                <c:pt idx="3067">
                  <c:v>257.64891846921796</c:v>
                </c:pt>
                <c:pt idx="3068">
                  <c:v>257.58402662229616</c:v>
                </c:pt>
                <c:pt idx="3069">
                  <c:v>257.4991680532446</c:v>
                </c:pt>
                <c:pt idx="3070">
                  <c:v>257.41264559068219</c:v>
                </c:pt>
                <c:pt idx="3071">
                  <c:v>257.34941763727119</c:v>
                </c:pt>
                <c:pt idx="3072">
                  <c:v>257.34775374376039</c:v>
                </c:pt>
                <c:pt idx="3073">
                  <c:v>257.25291181364395</c:v>
                </c:pt>
                <c:pt idx="3074">
                  <c:v>257.06156405990015</c:v>
                </c:pt>
                <c:pt idx="3075">
                  <c:v>256.93011647254576</c:v>
                </c:pt>
                <c:pt idx="3076">
                  <c:v>256.82695507487523</c:v>
                </c:pt>
                <c:pt idx="3077">
                  <c:v>256.76871880199667</c:v>
                </c:pt>
                <c:pt idx="3078">
                  <c:v>256.69384359400999</c:v>
                </c:pt>
                <c:pt idx="3079">
                  <c:v>256.64059900166387</c:v>
                </c:pt>
                <c:pt idx="3080">
                  <c:v>256.63560732113143</c:v>
                </c:pt>
                <c:pt idx="3081">
                  <c:v>256.63560732113143</c:v>
                </c:pt>
                <c:pt idx="3082">
                  <c:v>256.60232945091514</c:v>
                </c:pt>
                <c:pt idx="3083">
                  <c:v>256.63893510815308</c:v>
                </c:pt>
                <c:pt idx="3084">
                  <c:v>256.58569051580702</c:v>
                </c:pt>
                <c:pt idx="3085">
                  <c:v>256.65557404326125</c:v>
                </c:pt>
                <c:pt idx="3086">
                  <c:v>256.5956738768719</c:v>
                </c:pt>
                <c:pt idx="3087">
                  <c:v>256.61397670549087</c:v>
                </c:pt>
                <c:pt idx="3088">
                  <c:v>256.60232945091514</c:v>
                </c:pt>
                <c:pt idx="3089">
                  <c:v>256.57071547420963</c:v>
                </c:pt>
                <c:pt idx="3090">
                  <c:v>256.53743760399334</c:v>
                </c:pt>
                <c:pt idx="3091">
                  <c:v>256.45091514143093</c:v>
                </c:pt>
                <c:pt idx="3092">
                  <c:v>256.47420965058234</c:v>
                </c:pt>
                <c:pt idx="3093">
                  <c:v>256.50582362728784</c:v>
                </c:pt>
                <c:pt idx="3094">
                  <c:v>256.45923460898501</c:v>
                </c:pt>
                <c:pt idx="3095">
                  <c:v>256.53577371048254</c:v>
                </c:pt>
                <c:pt idx="3096">
                  <c:v>256.66555740432614</c:v>
                </c:pt>
                <c:pt idx="3097">
                  <c:v>256.74542429284526</c:v>
                </c:pt>
                <c:pt idx="3098">
                  <c:v>256.80366056572382</c:v>
                </c:pt>
                <c:pt idx="3099">
                  <c:v>256.84193011647255</c:v>
                </c:pt>
                <c:pt idx="3100">
                  <c:v>256.74209650582361</c:v>
                </c:pt>
                <c:pt idx="3101">
                  <c:v>256.72046589018305</c:v>
                </c:pt>
                <c:pt idx="3102">
                  <c:v>256.79034941763729</c:v>
                </c:pt>
                <c:pt idx="3103">
                  <c:v>256.88352745424294</c:v>
                </c:pt>
                <c:pt idx="3104">
                  <c:v>256.97337770382694</c:v>
                </c:pt>
                <c:pt idx="3105">
                  <c:v>257.04991680532447</c:v>
                </c:pt>
                <c:pt idx="3106">
                  <c:v>256.99168053244591</c:v>
                </c:pt>
                <c:pt idx="3107">
                  <c:v>256.92346089850247</c:v>
                </c:pt>
                <c:pt idx="3108">
                  <c:v>256.88851913477538</c:v>
                </c:pt>
                <c:pt idx="3109">
                  <c:v>256.77703826955076</c:v>
                </c:pt>
                <c:pt idx="3110">
                  <c:v>256.65890183028284</c:v>
                </c:pt>
                <c:pt idx="3111">
                  <c:v>256.64059900166387</c:v>
                </c:pt>
                <c:pt idx="3112">
                  <c:v>256.64226289517472</c:v>
                </c:pt>
                <c:pt idx="3113">
                  <c:v>256.55740432612311</c:v>
                </c:pt>
                <c:pt idx="3114">
                  <c:v>256.52246256239602</c:v>
                </c:pt>
                <c:pt idx="3115">
                  <c:v>256.44425956738769</c:v>
                </c:pt>
                <c:pt idx="3116">
                  <c:v>256.34941763727119</c:v>
                </c:pt>
                <c:pt idx="3117">
                  <c:v>256.25457570715474</c:v>
                </c:pt>
                <c:pt idx="3118">
                  <c:v>256.1547420965058</c:v>
                </c:pt>
                <c:pt idx="3119">
                  <c:v>256.1214642262895</c:v>
                </c:pt>
                <c:pt idx="3120">
                  <c:v>256.08153078202997</c:v>
                </c:pt>
                <c:pt idx="3121">
                  <c:v>256.10815307820297</c:v>
                </c:pt>
                <c:pt idx="3122">
                  <c:v>256.02828618968385</c:v>
                </c:pt>
                <c:pt idx="3123">
                  <c:v>255.98668885191347</c:v>
                </c:pt>
                <c:pt idx="3124">
                  <c:v>255.91181364392679</c:v>
                </c:pt>
                <c:pt idx="3125">
                  <c:v>255.79034941763726</c:v>
                </c:pt>
                <c:pt idx="3126">
                  <c:v>255.72212978369384</c:v>
                </c:pt>
                <c:pt idx="3127">
                  <c:v>255.68053244592346</c:v>
                </c:pt>
                <c:pt idx="3128">
                  <c:v>255.65557404326123</c:v>
                </c:pt>
                <c:pt idx="3129">
                  <c:v>255.64725457570717</c:v>
                </c:pt>
                <c:pt idx="3130">
                  <c:v>255.51580698835275</c:v>
                </c:pt>
                <c:pt idx="3131">
                  <c:v>255.42595673876872</c:v>
                </c:pt>
                <c:pt idx="3132">
                  <c:v>255.34442595673877</c:v>
                </c:pt>
                <c:pt idx="3133">
                  <c:v>255.21464226289518</c:v>
                </c:pt>
                <c:pt idx="3134">
                  <c:v>255.11647254575706</c:v>
                </c:pt>
                <c:pt idx="3135">
                  <c:v>255.10149750415974</c:v>
                </c:pt>
                <c:pt idx="3136">
                  <c:v>254.9667221297837</c:v>
                </c:pt>
                <c:pt idx="3137">
                  <c:v>254.86855241264558</c:v>
                </c:pt>
                <c:pt idx="3138">
                  <c:v>254.81364392678867</c:v>
                </c:pt>
                <c:pt idx="3139">
                  <c:v>254.73044925124793</c:v>
                </c:pt>
                <c:pt idx="3140">
                  <c:v>254.69717138103161</c:v>
                </c:pt>
                <c:pt idx="3141">
                  <c:v>254.69384359400999</c:v>
                </c:pt>
                <c:pt idx="3142">
                  <c:v>254.65557404326123</c:v>
                </c:pt>
                <c:pt idx="3143">
                  <c:v>254.65058236272878</c:v>
                </c:pt>
                <c:pt idx="3144">
                  <c:v>254.60232945091514</c:v>
                </c:pt>
                <c:pt idx="3145">
                  <c:v>254.52246256239602</c:v>
                </c:pt>
                <c:pt idx="3146">
                  <c:v>254.40099833610648</c:v>
                </c:pt>
                <c:pt idx="3147">
                  <c:v>254.26955074875207</c:v>
                </c:pt>
                <c:pt idx="3148">
                  <c:v>254.09484193011647</c:v>
                </c:pt>
                <c:pt idx="3149">
                  <c:v>253.95673876871879</c:v>
                </c:pt>
                <c:pt idx="3150">
                  <c:v>253.89351081530782</c:v>
                </c:pt>
                <c:pt idx="3151">
                  <c:v>253.82029950083194</c:v>
                </c:pt>
                <c:pt idx="3152">
                  <c:v>253.79866888519135</c:v>
                </c:pt>
                <c:pt idx="3153">
                  <c:v>253.84193011647255</c:v>
                </c:pt>
                <c:pt idx="3154">
                  <c:v>253.79534109816973</c:v>
                </c:pt>
                <c:pt idx="3155">
                  <c:v>253.78036605657238</c:v>
                </c:pt>
                <c:pt idx="3156">
                  <c:v>253.73710482529117</c:v>
                </c:pt>
                <c:pt idx="3157">
                  <c:v>253.7054908485857</c:v>
                </c:pt>
                <c:pt idx="3158">
                  <c:v>253.64725457570717</c:v>
                </c:pt>
                <c:pt idx="3159">
                  <c:v>253.62562396006655</c:v>
                </c:pt>
                <c:pt idx="3160">
                  <c:v>253.56572379367719</c:v>
                </c:pt>
                <c:pt idx="3161">
                  <c:v>253.65058236272878</c:v>
                </c:pt>
                <c:pt idx="3162">
                  <c:v>253.61896838602328</c:v>
                </c:pt>
                <c:pt idx="3163">
                  <c:v>253.59400998336108</c:v>
                </c:pt>
                <c:pt idx="3164">
                  <c:v>253.56239600665558</c:v>
                </c:pt>
                <c:pt idx="3165">
                  <c:v>253.52079866888519</c:v>
                </c:pt>
                <c:pt idx="3166">
                  <c:v>253.49584026622296</c:v>
                </c:pt>
                <c:pt idx="3167">
                  <c:v>253.51414309484193</c:v>
                </c:pt>
                <c:pt idx="3168">
                  <c:v>253.51747088186357</c:v>
                </c:pt>
                <c:pt idx="3169">
                  <c:v>253.50748752079866</c:v>
                </c:pt>
                <c:pt idx="3170">
                  <c:v>253.56073211314475</c:v>
                </c:pt>
                <c:pt idx="3171">
                  <c:v>253.58236272878537</c:v>
                </c:pt>
                <c:pt idx="3172">
                  <c:v>253.5324459234609</c:v>
                </c:pt>
                <c:pt idx="3173">
                  <c:v>253.5124792013311</c:v>
                </c:pt>
                <c:pt idx="3174">
                  <c:v>253.49750415973378</c:v>
                </c:pt>
                <c:pt idx="3175">
                  <c:v>253.47088186356072</c:v>
                </c:pt>
                <c:pt idx="3176">
                  <c:v>253.43261231281198</c:v>
                </c:pt>
                <c:pt idx="3177">
                  <c:v>253.38768718801995</c:v>
                </c:pt>
                <c:pt idx="3178">
                  <c:v>253.3910149750416</c:v>
                </c:pt>
                <c:pt idx="3179">
                  <c:v>253.34276206322795</c:v>
                </c:pt>
                <c:pt idx="3180">
                  <c:v>253.32113144758736</c:v>
                </c:pt>
                <c:pt idx="3181">
                  <c:v>253.28785357737104</c:v>
                </c:pt>
                <c:pt idx="3182">
                  <c:v>253.24292845257904</c:v>
                </c:pt>
                <c:pt idx="3183">
                  <c:v>253.23627287853577</c:v>
                </c:pt>
                <c:pt idx="3184">
                  <c:v>253.22628951747089</c:v>
                </c:pt>
                <c:pt idx="3185">
                  <c:v>253.20965058236274</c:v>
                </c:pt>
                <c:pt idx="3186">
                  <c:v>253.20299500831948</c:v>
                </c:pt>
                <c:pt idx="3187">
                  <c:v>253.19134775374377</c:v>
                </c:pt>
                <c:pt idx="3188">
                  <c:v>253.17470881863559</c:v>
                </c:pt>
                <c:pt idx="3189">
                  <c:v>253.12479201331115</c:v>
                </c:pt>
                <c:pt idx="3190">
                  <c:v>253.07986688851915</c:v>
                </c:pt>
                <c:pt idx="3191">
                  <c:v>253.07820299500833</c:v>
                </c:pt>
                <c:pt idx="3192">
                  <c:v>252.98003327787021</c:v>
                </c:pt>
                <c:pt idx="3193">
                  <c:v>252.9034941763727</c:v>
                </c:pt>
                <c:pt idx="3194">
                  <c:v>252.87188019966723</c:v>
                </c:pt>
                <c:pt idx="3195">
                  <c:v>252.84359400998335</c:v>
                </c:pt>
                <c:pt idx="3196">
                  <c:v>252.83361064891847</c:v>
                </c:pt>
                <c:pt idx="3197">
                  <c:v>252.81364392678867</c:v>
                </c:pt>
                <c:pt idx="3198">
                  <c:v>252.88186356073211</c:v>
                </c:pt>
                <c:pt idx="3199">
                  <c:v>252.90682196339435</c:v>
                </c:pt>
                <c:pt idx="3200">
                  <c:v>252.9351081530782</c:v>
                </c:pt>
                <c:pt idx="3201">
                  <c:v>252.94841930116473</c:v>
                </c:pt>
                <c:pt idx="3202">
                  <c:v>252.95341098169717</c:v>
                </c:pt>
                <c:pt idx="3203">
                  <c:v>252.96173044925123</c:v>
                </c:pt>
                <c:pt idx="3204">
                  <c:v>252.95174708818635</c:v>
                </c:pt>
                <c:pt idx="3205">
                  <c:v>252.95174708818635</c:v>
                </c:pt>
                <c:pt idx="3206">
                  <c:v>252.92845257903494</c:v>
                </c:pt>
                <c:pt idx="3207">
                  <c:v>252.93344425956738</c:v>
                </c:pt>
                <c:pt idx="3208">
                  <c:v>252.92013311148085</c:v>
                </c:pt>
                <c:pt idx="3209">
                  <c:v>252.91181364392679</c:v>
                </c:pt>
                <c:pt idx="3210">
                  <c:v>252.91014975041597</c:v>
                </c:pt>
                <c:pt idx="3211">
                  <c:v>252.90682196339435</c:v>
                </c:pt>
                <c:pt idx="3212">
                  <c:v>252.95008319467553</c:v>
                </c:pt>
                <c:pt idx="3213">
                  <c:v>252.97670549084859</c:v>
                </c:pt>
                <c:pt idx="3214">
                  <c:v>252.99001663893512</c:v>
                </c:pt>
                <c:pt idx="3215">
                  <c:v>252.99500831946756</c:v>
                </c:pt>
                <c:pt idx="3216">
                  <c:v>252.97171381031615</c:v>
                </c:pt>
                <c:pt idx="3217">
                  <c:v>252.93178036605659</c:v>
                </c:pt>
                <c:pt idx="3218">
                  <c:v>252.95008319467553</c:v>
                </c:pt>
                <c:pt idx="3219">
                  <c:v>252.94176372712147</c:v>
                </c:pt>
                <c:pt idx="3220">
                  <c:v>252.94009983361065</c:v>
                </c:pt>
                <c:pt idx="3221">
                  <c:v>252.94176372712147</c:v>
                </c:pt>
                <c:pt idx="3222">
                  <c:v>252.92678868552412</c:v>
                </c:pt>
                <c:pt idx="3223">
                  <c:v>252.89517470881864</c:v>
                </c:pt>
                <c:pt idx="3224">
                  <c:v>252.86522462562397</c:v>
                </c:pt>
                <c:pt idx="3225">
                  <c:v>252.83860232945091</c:v>
                </c:pt>
                <c:pt idx="3226">
                  <c:v>252.81530782029949</c:v>
                </c:pt>
                <c:pt idx="3227">
                  <c:v>252.80199667221297</c:v>
                </c:pt>
                <c:pt idx="3228">
                  <c:v>252.77703826955076</c:v>
                </c:pt>
                <c:pt idx="3229">
                  <c:v>252.7820299500832</c:v>
                </c:pt>
                <c:pt idx="3230">
                  <c:v>252.73544093178037</c:v>
                </c:pt>
                <c:pt idx="3231">
                  <c:v>252.69217970049917</c:v>
                </c:pt>
                <c:pt idx="3232">
                  <c:v>252.67054908485858</c:v>
                </c:pt>
                <c:pt idx="3233">
                  <c:v>252.6422628951747</c:v>
                </c:pt>
                <c:pt idx="3234">
                  <c:v>252.60565723793678</c:v>
                </c:pt>
                <c:pt idx="3235">
                  <c:v>252.55241264559069</c:v>
                </c:pt>
                <c:pt idx="3236">
                  <c:v>252.53743760399334</c:v>
                </c:pt>
                <c:pt idx="3237">
                  <c:v>252.4991680532446</c:v>
                </c:pt>
                <c:pt idx="3238">
                  <c:v>252.4559068219634</c:v>
                </c:pt>
                <c:pt idx="3239">
                  <c:v>252.44758735440931</c:v>
                </c:pt>
                <c:pt idx="3240">
                  <c:v>252.4359400998336</c:v>
                </c:pt>
                <c:pt idx="3241">
                  <c:v>252.42096505823628</c:v>
                </c:pt>
                <c:pt idx="3242">
                  <c:v>252.35108153078204</c:v>
                </c:pt>
                <c:pt idx="3243">
                  <c:v>252.27121464226289</c:v>
                </c:pt>
                <c:pt idx="3244">
                  <c:v>252.20465890183027</c:v>
                </c:pt>
                <c:pt idx="3245">
                  <c:v>252.15141430948418</c:v>
                </c:pt>
                <c:pt idx="3246">
                  <c:v>252.08818635607321</c:v>
                </c:pt>
                <c:pt idx="3247">
                  <c:v>252.04159733777038</c:v>
                </c:pt>
                <c:pt idx="3248">
                  <c:v>252.01331114808653</c:v>
                </c:pt>
                <c:pt idx="3249">
                  <c:v>251.97670549084859</c:v>
                </c:pt>
                <c:pt idx="3250">
                  <c:v>251.9667221297837</c:v>
                </c:pt>
                <c:pt idx="3251">
                  <c:v>251.94841930116473</c:v>
                </c:pt>
                <c:pt idx="3252">
                  <c:v>251.94509151414309</c:v>
                </c:pt>
                <c:pt idx="3253">
                  <c:v>251.91014975041597</c:v>
                </c:pt>
                <c:pt idx="3254">
                  <c:v>251.90016638935109</c:v>
                </c:pt>
                <c:pt idx="3255">
                  <c:v>251.87520798668885</c:v>
                </c:pt>
                <c:pt idx="3256">
                  <c:v>251.87021630615641</c:v>
                </c:pt>
                <c:pt idx="3257">
                  <c:v>251.83527454242929</c:v>
                </c:pt>
                <c:pt idx="3258">
                  <c:v>251.81530782029949</c:v>
                </c:pt>
                <c:pt idx="3259">
                  <c:v>251.77703826955076</c:v>
                </c:pt>
                <c:pt idx="3260">
                  <c:v>251.74376039933443</c:v>
                </c:pt>
                <c:pt idx="3261">
                  <c:v>251.69717138103161</c:v>
                </c:pt>
                <c:pt idx="3262">
                  <c:v>251.61730449251249</c:v>
                </c:pt>
                <c:pt idx="3263">
                  <c:v>251.55906821963396</c:v>
                </c:pt>
                <c:pt idx="3264">
                  <c:v>251.49251247920134</c:v>
                </c:pt>
                <c:pt idx="3265">
                  <c:v>251.42595673876872</c:v>
                </c:pt>
                <c:pt idx="3266">
                  <c:v>251.3594009983361</c:v>
                </c:pt>
                <c:pt idx="3267">
                  <c:v>251.28951747088186</c:v>
                </c:pt>
                <c:pt idx="3268">
                  <c:v>251.22462562396007</c:v>
                </c:pt>
                <c:pt idx="3269">
                  <c:v>251.16971713810315</c:v>
                </c:pt>
                <c:pt idx="3270">
                  <c:v>251.15474209650583</c:v>
                </c:pt>
                <c:pt idx="3271">
                  <c:v>251.13810316139768</c:v>
                </c:pt>
                <c:pt idx="3272">
                  <c:v>251.11314475873544</c:v>
                </c:pt>
                <c:pt idx="3273">
                  <c:v>251.08652246256239</c:v>
                </c:pt>
                <c:pt idx="3274">
                  <c:v>251.03826955074877</c:v>
                </c:pt>
                <c:pt idx="3275">
                  <c:v>251.02163061564059</c:v>
                </c:pt>
                <c:pt idx="3276">
                  <c:v>251.01164725457571</c:v>
                </c:pt>
                <c:pt idx="3277">
                  <c:v>250.94675540765391</c:v>
                </c:pt>
                <c:pt idx="3278">
                  <c:v>250.8901830282862</c:v>
                </c:pt>
                <c:pt idx="3279">
                  <c:v>250.8585690515807</c:v>
                </c:pt>
                <c:pt idx="3280">
                  <c:v>250.79700499168052</c:v>
                </c:pt>
                <c:pt idx="3281">
                  <c:v>250.71880199667223</c:v>
                </c:pt>
                <c:pt idx="3282">
                  <c:v>250.63560732113146</c:v>
                </c:pt>
                <c:pt idx="3283">
                  <c:v>250.56572379367719</c:v>
                </c:pt>
                <c:pt idx="3284">
                  <c:v>250.48419301164725</c:v>
                </c:pt>
                <c:pt idx="3285">
                  <c:v>250.42762063227954</c:v>
                </c:pt>
                <c:pt idx="3286">
                  <c:v>250.35607321131448</c:v>
                </c:pt>
                <c:pt idx="3287">
                  <c:v>250.29284525790351</c:v>
                </c:pt>
                <c:pt idx="3288">
                  <c:v>250.2379367720466</c:v>
                </c:pt>
                <c:pt idx="3289">
                  <c:v>250.18801996672212</c:v>
                </c:pt>
                <c:pt idx="3290">
                  <c:v>250.12312811980033</c:v>
                </c:pt>
                <c:pt idx="3291">
                  <c:v>250.08652246256239</c:v>
                </c:pt>
                <c:pt idx="3292">
                  <c:v>250.01996672212979</c:v>
                </c:pt>
                <c:pt idx="3293">
                  <c:v>249.98502495840268</c:v>
                </c:pt>
                <c:pt idx="3294">
                  <c:v>249.94009983361065</c:v>
                </c:pt>
                <c:pt idx="3295">
                  <c:v>249.87021630615641</c:v>
                </c:pt>
                <c:pt idx="3296">
                  <c:v>249.82529118136441</c:v>
                </c:pt>
                <c:pt idx="3297">
                  <c:v>249.80532445923461</c:v>
                </c:pt>
                <c:pt idx="3298">
                  <c:v>249.78535773710482</c:v>
                </c:pt>
                <c:pt idx="3299">
                  <c:v>249.75207986688852</c:v>
                </c:pt>
                <c:pt idx="3300">
                  <c:v>249.73876871880199</c:v>
                </c:pt>
                <c:pt idx="3301">
                  <c:v>249.72046589018302</c:v>
                </c:pt>
                <c:pt idx="3302">
                  <c:v>249.71214642262896</c:v>
                </c:pt>
                <c:pt idx="3303">
                  <c:v>249.69384359400999</c:v>
                </c:pt>
                <c:pt idx="3304">
                  <c:v>249.66389351081531</c:v>
                </c:pt>
                <c:pt idx="3305">
                  <c:v>249.65723793677205</c:v>
                </c:pt>
                <c:pt idx="3306">
                  <c:v>249.66222961730449</c:v>
                </c:pt>
                <c:pt idx="3307">
                  <c:v>249.64559068219634</c:v>
                </c:pt>
                <c:pt idx="3308">
                  <c:v>249.62728785357737</c:v>
                </c:pt>
                <c:pt idx="3309">
                  <c:v>249.6089850249584</c:v>
                </c:pt>
                <c:pt idx="3310">
                  <c:v>249.58069883527455</c:v>
                </c:pt>
                <c:pt idx="3311">
                  <c:v>249.55407653910149</c:v>
                </c:pt>
                <c:pt idx="3312">
                  <c:v>249.52246256239602</c:v>
                </c:pt>
                <c:pt idx="3313">
                  <c:v>249.5008319467554</c:v>
                </c:pt>
                <c:pt idx="3314">
                  <c:v>249.48918469217969</c:v>
                </c:pt>
                <c:pt idx="3315">
                  <c:v>249.45757071547422</c:v>
                </c:pt>
                <c:pt idx="3316">
                  <c:v>249.41930116472545</c:v>
                </c:pt>
                <c:pt idx="3317">
                  <c:v>249.39933444259569</c:v>
                </c:pt>
                <c:pt idx="3318">
                  <c:v>249.35274542429283</c:v>
                </c:pt>
                <c:pt idx="3319">
                  <c:v>249.31946755407654</c:v>
                </c:pt>
                <c:pt idx="3320">
                  <c:v>249.30282861896839</c:v>
                </c:pt>
                <c:pt idx="3321">
                  <c:v>249.24792013311148</c:v>
                </c:pt>
                <c:pt idx="3322">
                  <c:v>249.19301164725456</c:v>
                </c:pt>
                <c:pt idx="3323">
                  <c:v>249.14975041597339</c:v>
                </c:pt>
                <c:pt idx="3324">
                  <c:v>249.11813643926789</c:v>
                </c:pt>
                <c:pt idx="3325">
                  <c:v>249.06988352745424</c:v>
                </c:pt>
                <c:pt idx="3326">
                  <c:v>248.9667221297837</c:v>
                </c:pt>
                <c:pt idx="3327">
                  <c:v>248.87354409317803</c:v>
                </c:pt>
                <c:pt idx="3328">
                  <c:v>248.8269550748752</c:v>
                </c:pt>
                <c:pt idx="3329">
                  <c:v>248.78702163061564</c:v>
                </c:pt>
                <c:pt idx="3330">
                  <c:v>248.73377703826955</c:v>
                </c:pt>
                <c:pt idx="3331">
                  <c:v>248.65890183028287</c:v>
                </c:pt>
                <c:pt idx="3332">
                  <c:v>248.5773710482529</c:v>
                </c:pt>
                <c:pt idx="3333">
                  <c:v>248.51081530782031</c:v>
                </c:pt>
                <c:pt idx="3334">
                  <c:v>248.44093178036604</c:v>
                </c:pt>
                <c:pt idx="3335">
                  <c:v>248.38935108153078</c:v>
                </c:pt>
                <c:pt idx="3336">
                  <c:v>248.33610648918469</c:v>
                </c:pt>
                <c:pt idx="3337">
                  <c:v>248.28452579034942</c:v>
                </c:pt>
                <c:pt idx="3338">
                  <c:v>248.25457570715474</c:v>
                </c:pt>
                <c:pt idx="3339">
                  <c:v>248.20965058236274</c:v>
                </c:pt>
                <c:pt idx="3340">
                  <c:v>248.18801996672212</c:v>
                </c:pt>
                <c:pt idx="3341">
                  <c:v>248.153078202995</c:v>
                </c:pt>
                <c:pt idx="3342">
                  <c:v>248.11314475873544</c:v>
                </c:pt>
                <c:pt idx="3343">
                  <c:v>248.07321131447588</c:v>
                </c:pt>
                <c:pt idx="3344">
                  <c:v>248.05657237936771</c:v>
                </c:pt>
                <c:pt idx="3345">
                  <c:v>248.02495840266224</c:v>
                </c:pt>
                <c:pt idx="3346">
                  <c:v>247.99500831946756</c:v>
                </c:pt>
                <c:pt idx="3347">
                  <c:v>247.9683860232945</c:v>
                </c:pt>
                <c:pt idx="3348">
                  <c:v>247.9351081530782</c:v>
                </c:pt>
                <c:pt idx="3349">
                  <c:v>247.92678868552412</c:v>
                </c:pt>
                <c:pt idx="3350">
                  <c:v>247.90682196339435</c:v>
                </c:pt>
                <c:pt idx="3351">
                  <c:v>247.86688851913476</c:v>
                </c:pt>
                <c:pt idx="3352">
                  <c:v>247.82196339434276</c:v>
                </c:pt>
                <c:pt idx="3353">
                  <c:v>247.81031613976705</c:v>
                </c:pt>
                <c:pt idx="3354">
                  <c:v>247.80532445923461</c:v>
                </c:pt>
                <c:pt idx="3355">
                  <c:v>247.80366056572379</c:v>
                </c:pt>
                <c:pt idx="3356">
                  <c:v>247.81530782029949</c:v>
                </c:pt>
                <c:pt idx="3357">
                  <c:v>247.81364392678867</c:v>
                </c:pt>
                <c:pt idx="3358">
                  <c:v>247.83527454242929</c:v>
                </c:pt>
                <c:pt idx="3359">
                  <c:v>247.82861896838602</c:v>
                </c:pt>
                <c:pt idx="3360">
                  <c:v>247.84359400998335</c:v>
                </c:pt>
                <c:pt idx="3361">
                  <c:v>247.84359400998335</c:v>
                </c:pt>
                <c:pt idx="3362">
                  <c:v>247.84858569051582</c:v>
                </c:pt>
                <c:pt idx="3363">
                  <c:v>247.84858569051582</c:v>
                </c:pt>
                <c:pt idx="3364">
                  <c:v>247.85024958402661</c:v>
                </c:pt>
                <c:pt idx="3365">
                  <c:v>247.86688851913476</c:v>
                </c:pt>
                <c:pt idx="3366">
                  <c:v>247.86522462562397</c:v>
                </c:pt>
                <c:pt idx="3367">
                  <c:v>247.86522462562397</c:v>
                </c:pt>
                <c:pt idx="3368">
                  <c:v>247.85357737104826</c:v>
                </c:pt>
                <c:pt idx="3369">
                  <c:v>247.85024958402661</c:v>
                </c:pt>
                <c:pt idx="3370">
                  <c:v>247.81863560732114</c:v>
                </c:pt>
                <c:pt idx="3371">
                  <c:v>247.79201331114808</c:v>
                </c:pt>
                <c:pt idx="3372">
                  <c:v>247.78036605657238</c:v>
                </c:pt>
                <c:pt idx="3373">
                  <c:v>247.78036605657238</c:v>
                </c:pt>
                <c:pt idx="3374">
                  <c:v>247.75207986688852</c:v>
                </c:pt>
                <c:pt idx="3375">
                  <c:v>247.7620632279534</c:v>
                </c:pt>
                <c:pt idx="3376">
                  <c:v>247.78535773710482</c:v>
                </c:pt>
                <c:pt idx="3377">
                  <c:v>247.81364392678867</c:v>
                </c:pt>
                <c:pt idx="3378">
                  <c:v>247.79534109816973</c:v>
                </c:pt>
                <c:pt idx="3379">
                  <c:v>247.78868552412646</c:v>
                </c:pt>
                <c:pt idx="3380">
                  <c:v>247.78535773710482</c:v>
                </c:pt>
                <c:pt idx="3381">
                  <c:v>247.76372712146423</c:v>
                </c:pt>
                <c:pt idx="3382">
                  <c:v>247.76039933444258</c:v>
                </c:pt>
                <c:pt idx="3383">
                  <c:v>247.77537437603993</c:v>
                </c:pt>
                <c:pt idx="3384">
                  <c:v>247.79866888519135</c:v>
                </c:pt>
                <c:pt idx="3385">
                  <c:v>247.81863560732114</c:v>
                </c:pt>
                <c:pt idx="3386">
                  <c:v>247.83527454242929</c:v>
                </c:pt>
                <c:pt idx="3387">
                  <c:v>247.86522462562397</c:v>
                </c:pt>
                <c:pt idx="3388">
                  <c:v>247.8585690515807</c:v>
                </c:pt>
                <c:pt idx="3389">
                  <c:v>247.87354409317803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EB-49FE-B7AC-8FAD1F3B3D31}"/>
            </c:ext>
          </c:extLst>
        </c:ser>
        <c:ser>
          <c:idx val="2"/>
          <c:order val="2"/>
          <c:tx>
            <c:strRef>
              <c:f>StdDev!$R$2</c:f>
              <c:strCache>
                <c:ptCount val="1"/>
                <c:pt idx="0">
                  <c:v>Upper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StdDev!$A$4:$A$3393</c:f>
              <c:numCache>
                <c:formatCode>yyyy\-mm\-dd\ hh:mm:ss</c:formatCode>
                <c:ptCount val="3390"/>
                <c:pt idx="0">
                  <c:v>42638.366828703707</c:v>
                </c:pt>
                <c:pt idx="1">
                  <c:v>42638.366875</c:v>
                </c:pt>
                <c:pt idx="2">
                  <c:v>42638.3669212963</c:v>
                </c:pt>
                <c:pt idx="3">
                  <c:v>42638.366967592592</c:v>
                </c:pt>
                <c:pt idx="4">
                  <c:v>42638.367013888892</c:v>
                </c:pt>
                <c:pt idx="5">
                  <c:v>42638.367060185185</c:v>
                </c:pt>
                <c:pt idx="6">
                  <c:v>42638.367106481484</c:v>
                </c:pt>
                <c:pt idx="7">
                  <c:v>42638.367152777777</c:v>
                </c:pt>
                <c:pt idx="8">
                  <c:v>42638.367199074077</c:v>
                </c:pt>
                <c:pt idx="9">
                  <c:v>42638.367245370369</c:v>
                </c:pt>
                <c:pt idx="10">
                  <c:v>42638.367291666669</c:v>
                </c:pt>
                <c:pt idx="11">
                  <c:v>42638.367337962962</c:v>
                </c:pt>
                <c:pt idx="12">
                  <c:v>42638.367384259262</c:v>
                </c:pt>
                <c:pt idx="13">
                  <c:v>42638.367430555554</c:v>
                </c:pt>
                <c:pt idx="14">
                  <c:v>42638.367476851854</c:v>
                </c:pt>
                <c:pt idx="15">
                  <c:v>42638.367534722223</c:v>
                </c:pt>
                <c:pt idx="16">
                  <c:v>42638.367581018516</c:v>
                </c:pt>
                <c:pt idx="17">
                  <c:v>42638.367627314816</c:v>
                </c:pt>
                <c:pt idx="18">
                  <c:v>42638.367719907408</c:v>
                </c:pt>
                <c:pt idx="19">
                  <c:v>42638.367766203701</c:v>
                </c:pt>
                <c:pt idx="20">
                  <c:v>42638.367812500001</c:v>
                </c:pt>
                <c:pt idx="21">
                  <c:v>42638.367858796293</c:v>
                </c:pt>
                <c:pt idx="22">
                  <c:v>42638.367905092593</c:v>
                </c:pt>
                <c:pt idx="23">
                  <c:v>42638.367951388886</c:v>
                </c:pt>
                <c:pt idx="24">
                  <c:v>42638.367997685185</c:v>
                </c:pt>
                <c:pt idx="25">
                  <c:v>42638.368043981478</c:v>
                </c:pt>
                <c:pt idx="26">
                  <c:v>42638.368090277778</c:v>
                </c:pt>
                <c:pt idx="27">
                  <c:v>42638.36818287037</c:v>
                </c:pt>
                <c:pt idx="28">
                  <c:v>42638.36822916667</c:v>
                </c:pt>
                <c:pt idx="29">
                  <c:v>42638.368275462963</c:v>
                </c:pt>
                <c:pt idx="30">
                  <c:v>42638.368321759262</c:v>
                </c:pt>
                <c:pt idx="31">
                  <c:v>42638.368368055555</c:v>
                </c:pt>
                <c:pt idx="32">
                  <c:v>42638.368414351855</c:v>
                </c:pt>
                <c:pt idx="33">
                  <c:v>42638.368460648147</c:v>
                </c:pt>
                <c:pt idx="34">
                  <c:v>42638.368506944447</c:v>
                </c:pt>
                <c:pt idx="35">
                  <c:v>42638.36855324074</c:v>
                </c:pt>
                <c:pt idx="36">
                  <c:v>42638.36859953704</c:v>
                </c:pt>
                <c:pt idx="37">
                  <c:v>42638.368645833332</c:v>
                </c:pt>
                <c:pt idx="38">
                  <c:v>42638.368692129632</c:v>
                </c:pt>
                <c:pt idx="39">
                  <c:v>42638.368738425925</c:v>
                </c:pt>
                <c:pt idx="40">
                  <c:v>42638.368784722225</c:v>
                </c:pt>
                <c:pt idx="41">
                  <c:v>42638.368831018517</c:v>
                </c:pt>
                <c:pt idx="42">
                  <c:v>42638.368877314817</c:v>
                </c:pt>
                <c:pt idx="43">
                  <c:v>42638.368923611109</c:v>
                </c:pt>
                <c:pt idx="44">
                  <c:v>42638.368969907409</c:v>
                </c:pt>
                <c:pt idx="45">
                  <c:v>42638.369016203702</c:v>
                </c:pt>
                <c:pt idx="46">
                  <c:v>42638.369062500002</c:v>
                </c:pt>
                <c:pt idx="47">
                  <c:v>42638.369108796294</c:v>
                </c:pt>
                <c:pt idx="48">
                  <c:v>42638.369155092594</c:v>
                </c:pt>
                <c:pt idx="49">
                  <c:v>42638.369201388887</c:v>
                </c:pt>
                <c:pt idx="50">
                  <c:v>42638.369247685187</c:v>
                </c:pt>
                <c:pt idx="51">
                  <c:v>42638.369293981479</c:v>
                </c:pt>
                <c:pt idx="52">
                  <c:v>42638.369351851848</c:v>
                </c:pt>
                <c:pt idx="53">
                  <c:v>42638.369398148148</c:v>
                </c:pt>
                <c:pt idx="54">
                  <c:v>42638.369444444441</c:v>
                </c:pt>
                <c:pt idx="55">
                  <c:v>42638.369490740741</c:v>
                </c:pt>
                <c:pt idx="56">
                  <c:v>42638.369537037041</c:v>
                </c:pt>
                <c:pt idx="57">
                  <c:v>42638.369583333333</c:v>
                </c:pt>
                <c:pt idx="58">
                  <c:v>42638.369629629633</c:v>
                </c:pt>
                <c:pt idx="59">
                  <c:v>42638.369675925926</c:v>
                </c:pt>
                <c:pt idx="60">
                  <c:v>42638.369722222225</c:v>
                </c:pt>
                <c:pt idx="61">
                  <c:v>42638.369768518518</c:v>
                </c:pt>
                <c:pt idx="62">
                  <c:v>42638.369814814818</c:v>
                </c:pt>
                <c:pt idx="63">
                  <c:v>42638.36986111111</c:v>
                </c:pt>
                <c:pt idx="64">
                  <c:v>42638.36990740741</c:v>
                </c:pt>
                <c:pt idx="65">
                  <c:v>42638.369953703703</c:v>
                </c:pt>
                <c:pt idx="66">
                  <c:v>42638.37</c:v>
                </c:pt>
                <c:pt idx="67">
                  <c:v>42638.370046296295</c:v>
                </c:pt>
                <c:pt idx="68">
                  <c:v>42638.370092592595</c:v>
                </c:pt>
                <c:pt idx="69">
                  <c:v>42638.370138888888</c:v>
                </c:pt>
                <c:pt idx="70">
                  <c:v>42638.370185185187</c:v>
                </c:pt>
                <c:pt idx="71">
                  <c:v>42638.37023148148</c:v>
                </c:pt>
                <c:pt idx="72">
                  <c:v>42638.37027777778</c:v>
                </c:pt>
                <c:pt idx="73">
                  <c:v>42638.370324074072</c:v>
                </c:pt>
                <c:pt idx="74">
                  <c:v>42638.370370370372</c:v>
                </c:pt>
                <c:pt idx="75">
                  <c:v>42638.370416666665</c:v>
                </c:pt>
                <c:pt idx="76">
                  <c:v>42638.370462962965</c:v>
                </c:pt>
                <c:pt idx="77">
                  <c:v>42638.370509259257</c:v>
                </c:pt>
                <c:pt idx="78">
                  <c:v>42638.370555555557</c:v>
                </c:pt>
                <c:pt idx="79">
                  <c:v>42638.37060185185</c:v>
                </c:pt>
                <c:pt idx="80">
                  <c:v>42638.370648148149</c:v>
                </c:pt>
                <c:pt idx="81">
                  <c:v>42638.370694444442</c:v>
                </c:pt>
                <c:pt idx="82">
                  <c:v>42638.370740740742</c:v>
                </c:pt>
                <c:pt idx="83">
                  <c:v>42638.370787037034</c:v>
                </c:pt>
                <c:pt idx="84">
                  <c:v>42638.370833333334</c:v>
                </c:pt>
                <c:pt idx="85">
                  <c:v>42638.370879629627</c:v>
                </c:pt>
                <c:pt idx="86">
                  <c:v>42638.370937500003</c:v>
                </c:pt>
                <c:pt idx="87">
                  <c:v>42638.370983796296</c:v>
                </c:pt>
                <c:pt idx="88">
                  <c:v>42638.371030092596</c:v>
                </c:pt>
                <c:pt idx="89">
                  <c:v>42638.371076388888</c:v>
                </c:pt>
                <c:pt idx="90">
                  <c:v>42638.371111111112</c:v>
                </c:pt>
                <c:pt idx="91">
                  <c:v>42638.371168981481</c:v>
                </c:pt>
                <c:pt idx="92">
                  <c:v>42638.371215277781</c:v>
                </c:pt>
                <c:pt idx="93">
                  <c:v>42638.371261574073</c:v>
                </c:pt>
                <c:pt idx="94">
                  <c:v>42638.371307870373</c:v>
                </c:pt>
                <c:pt idx="95">
                  <c:v>42638.371354166666</c:v>
                </c:pt>
                <c:pt idx="96">
                  <c:v>42638.371400462966</c:v>
                </c:pt>
                <c:pt idx="97">
                  <c:v>42638.371446759258</c:v>
                </c:pt>
                <c:pt idx="98">
                  <c:v>42638.371493055558</c:v>
                </c:pt>
                <c:pt idx="99">
                  <c:v>42638.371539351851</c:v>
                </c:pt>
                <c:pt idx="100">
                  <c:v>42638.37158564815</c:v>
                </c:pt>
                <c:pt idx="101">
                  <c:v>42638.371631944443</c:v>
                </c:pt>
                <c:pt idx="102">
                  <c:v>42638.371678240743</c:v>
                </c:pt>
                <c:pt idx="103">
                  <c:v>42638.371724537035</c:v>
                </c:pt>
                <c:pt idx="104">
                  <c:v>42638.371770833335</c:v>
                </c:pt>
                <c:pt idx="105">
                  <c:v>42638.371817129628</c:v>
                </c:pt>
                <c:pt idx="106">
                  <c:v>42638.371863425928</c:v>
                </c:pt>
                <c:pt idx="107">
                  <c:v>42638.37190972222</c:v>
                </c:pt>
                <c:pt idx="108">
                  <c:v>42638.37195601852</c:v>
                </c:pt>
                <c:pt idx="109">
                  <c:v>42638.372002314813</c:v>
                </c:pt>
                <c:pt idx="110">
                  <c:v>42638.372048611112</c:v>
                </c:pt>
                <c:pt idx="111">
                  <c:v>42638.372094907405</c:v>
                </c:pt>
                <c:pt idx="112">
                  <c:v>42638.372141203705</c:v>
                </c:pt>
                <c:pt idx="113">
                  <c:v>42638.372187499997</c:v>
                </c:pt>
                <c:pt idx="114">
                  <c:v>42638.372233796297</c:v>
                </c:pt>
                <c:pt idx="115">
                  <c:v>42638.37228009259</c:v>
                </c:pt>
                <c:pt idx="116">
                  <c:v>42638.37232638889</c:v>
                </c:pt>
                <c:pt idx="117">
                  <c:v>42638.372372685182</c:v>
                </c:pt>
                <c:pt idx="118">
                  <c:v>42638.372418981482</c:v>
                </c:pt>
                <c:pt idx="119">
                  <c:v>42638.372465277775</c:v>
                </c:pt>
                <c:pt idx="120">
                  <c:v>42638.372511574074</c:v>
                </c:pt>
                <c:pt idx="121">
                  <c:v>42638.372604166667</c:v>
                </c:pt>
                <c:pt idx="122">
                  <c:v>42638.372650462959</c:v>
                </c:pt>
                <c:pt idx="123">
                  <c:v>42638.372754629629</c:v>
                </c:pt>
                <c:pt idx="124">
                  <c:v>42638.372800925928</c:v>
                </c:pt>
                <c:pt idx="125">
                  <c:v>42638.372847222221</c:v>
                </c:pt>
                <c:pt idx="126">
                  <c:v>42638.372893518521</c:v>
                </c:pt>
                <c:pt idx="127">
                  <c:v>42638.372939814813</c:v>
                </c:pt>
                <c:pt idx="128">
                  <c:v>42638.372986111113</c:v>
                </c:pt>
                <c:pt idx="129">
                  <c:v>42638.373032407406</c:v>
                </c:pt>
                <c:pt idx="130">
                  <c:v>42638.373078703706</c:v>
                </c:pt>
                <c:pt idx="131">
                  <c:v>42638.373124999998</c:v>
                </c:pt>
                <c:pt idx="132">
                  <c:v>42638.373171296298</c:v>
                </c:pt>
                <c:pt idx="133">
                  <c:v>42638.373217592591</c:v>
                </c:pt>
                <c:pt idx="134">
                  <c:v>42638.373263888891</c:v>
                </c:pt>
                <c:pt idx="135">
                  <c:v>42638.373310185183</c:v>
                </c:pt>
                <c:pt idx="136">
                  <c:v>42638.373356481483</c:v>
                </c:pt>
                <c:pt idx="137">
                  <c:v>42638.373402777775</c:v>
                </c:pt>
                <c:pt idx="138">
                  <c:v>42638.373449074075</c:v>
                </c:pt>
                <c:pt idx="139">
                  <c:v>42638.373495370368</c:v>
                </c:pt>
                <c:pt idx="140">
                  <c:v>42638.373541666668</c:v>
                </c:pt>
                <c:pt idx="141">
                  <c:v>42638.37358796296</c:v>
                </c:pt>
                <c:pt idx="142">
                  <c:v>42638.37363425926</c:v>
                </c:pt>
                <c:pt idx="143">
                  <c:v>42638.373680555553</c:v>
                </c:pt>
                <c:pt idx="144">
                  <c:v>42638.373726851853</c:v>
                </c:pt>
                <c:pt idx="145">
                  <c:v>42638.373773148145</c:v>
                </c:pt>
                <c:pt idx="146">
                  <c:v>42638.373819444445</c:v>
                </c:pt>
                <c:pt idx="147">
                  <c:v>42638.373865740738</c:v>
                </c:pt>
                <c:pt idx="148">
                  <c:v>42638.373912037037</c:v>
                </c:pt>
                <c:pt idx="149">
                  <c:v>42638.37395833333</c:v>
                </c:pt>
                <c:pt idx="150">
                  <c:v>42638.37400462963</c:v>
                </c:pt>
                <c:pt idx="151">
                  <c:v>42638.374050925922</c:v>
                </c:pt>
                <c:pt idx="152">
                  <c:v>42638.374097222222</c:v>
                </c:pt>
                <c:pt idx="153">
                  <c:v>42638.374143518522</c:v>
                </c:pt>
                <c:pt idx="154">
                  <c:v>42638.374189814815</c:v>
                </c:pt>
                <c:pt idx="155">
                  <c:v>42638.374236111114</c:v>
                </c:pt>
                <c:pt idx="156">
                  <c:v>42638.374293981484</c:v>
                </c:pt>
                <c:pt idx="157">
                  <c:v>42638.374340277776</c:v>
                </c:pt>
                <c:pt idx="158">
                  <c:v>42638.374386574076</c:v>
                </c:pt>
                <c:pt idx="159">
                  <c:v>42638.374432870369</c:v>
                </c:pt>
                <c:pt idx="160">
                  <c:v>42638.374479166669</c:v>
                </c:pt>
                <c:pt idx="161">
                  <c:v>42638.374525462961</c:v>
                </c:pt>
                <c:pt idx="162">
                  <c:v>42638.374571759261</c:v>
                </c:pt>
                <c:pt idx="163">
                  <c:v>42638.374618055554</c:v>
                </c:pt>
                <c:pt idx="164">
                  <c:v>42638.374664351853</c:v>
                </c:pt>
                <c:pt idx="165">
                  <c:v>42638.374710648146</c:v>
                </c:pt>
                <c:pt idx="166">
                  <c:v>42638.374756944446</c:v>
                </c:pt>
                <c:pt idx="167">
                  <c:v>42638.374803240738</c:v>
                </c:pt>
                <c:pt idx="168">
                  <c:v>42638.374849537038</c:v>
                </c:pt>
                <c:pt idx="169">
                  <c:v>42638.374895833331</c:v>
                </c:pt>
                <c:pt idx="170">
                  <c:v>42638.374942129631</c:v>
                </c:pt>
                <c:pt idx="171">
                  <c:v>42638.374988425923</c:v>
                </c:pt>
                <c:pt idx="172">
                  <c:v>42638.375034722223</c:v>
                </c:pt>
                <c:pt idx="173">
                  <c:v>42638.375081018516</c:v>
                </c:pt>
                <c:pt idx="174">
                  <c:v>42638.375127314815</c:v>
                </c:pt>
                <c:pt idx="175">
                  <c:v>42638.375173611108</c:v>
                </c:pt>
                <c:pt idx="176">
                  <c:v>42638.375219907408</c:v>
                </c:pt>
                <c:pt idx="177">
                  <c:v>42638.3752662037</c:v>
                </c:pt>
                <c:pt idx="178">
                  <c:v>42638.3753125</c:v>
                </c:pt>
                <c:pt idx="179">
                  <c:v>42638.375358796293</c:v>
                </c:pt>
                <c:pt idx="180">
                  <c:v>42638.375405092593</c:v>
                </c:pt>
                <c:pt idx="181">
                  <c:v>42638.375451388885</c:v>
                </c:pt>
                <c:pt idx="182">
                  <c:v>42638.375497685185</c:v>
                </c:pt>
                <c:pt idx="183">
                  <c:v>42638.375543981485</c:v>
                </c:pt>
                <c:pt idx="184">
                  <c:v>42638.375590277778</c:v>
                </c:pt>
                <c:pt idx="185">
                  <c:v>42638.375636574077</c:v>
                </c:pt>
                <c:pt idx="186">
                  <c:v>42638.37568287037</c:v>
                </c:pt>
                <c:pt idx="187">
                  <c:v>42638.37572916667</c:v>
                </c:pt>
                <c:pt idx="188">
                  <c:v>42638.375775462962</c:v>
                </c:pt>
                <c:pt idx="189">
                  <c:v>42638.375821759262</c:v>
                </c:pt>
                <c:pt idx="190">
                  <c:v>42638.375868055555</c:v>
                </c:pt>
                <c:pt idx="191">
                  <c:v>42638.375925925924</c:v>
                </c:pt>
                <c:pt idx="192">
                  <c:v>42638.375972222224</c:v>
                </c:pt>
                <c:pt idx="193">
                  <c:v>42638.376018518517</c:v>
                </c:pt>
                <c:pt idx="194">
                  <c:v>42638.376064814816</c:v>
                </c:pt>
                <c:pt idx="195">
                  <c:v>42638.376111111109</c:v>
                </c:pt>
                <c:pt idx="196">
                  <c:v>42638.376157407409</c:v>
                </c:pt>
                <c:pt idx="197">
                  <c:v>42638.376203703701</c:v>
                </c:pt>
                <c:pt idx="198">
                  <c:v>42638.376250000001</c:v>
                </c:pt>
                <c:pt idx="199">
                  <c:v>42638.376296296294</c:v>
                </c:pt>
                <c:pt idx="200">
                  <c:v>42638.376342592594</c:v>
                </c:pt>
                <c:pt idx="201">
                  <c:v>42638.376388888886</c:v>
                </c:pt>
                <c:pt idx="202">
                  <c:v>42638.376435185186</c:v>
                </c:pt>
                <c:pt idx="203">
                  <c:v>42638.376481481479</c:v>
                </c:pt>
                <c:pt idx="204">
                  <c:v>42638.376527777778</c:v>
                </c:pt>
                <c:pt idx="205">
                  <c:v>42638.376574074071</c:v>
                </c:pt>
                <c:pt idx="206">
                  <c:v>42638.376620370371</c:v>
                </c:pt>
                <c:pt idx="207">
                  <c:v>42638.376666666663</c:v>
                </c:pt>
                <c:pt idx="208">
                  <c:v>42638.376712962963</c:v>
                </c:pt>
                <c:pt idx="209">
                  <c:v>42638.376759259256</c:v>
                </c:pt>
                <c:pt idx="210">
                  <c:v>42638.376805555556</c:v>
                </c:pt>
                <c:pt idx="211">
                  <c:v>42638.376851851855</c:v>
                </c:pt>
                <c:pt idx="212">
                  <c:v>42638.376898148148</c:v>
                </c:pt>
                <c:pt idx="213">
                  <c:v>42638.376944444448</c:v>
                </c:pt>
                <c:pt idx="214">
                  <c:v>42638.37699074074</c:v>
                </c:pt>
                <c:pt idx="215">
                  <c:v>42638.37703703704</c:v>
                </c:pt>
                <c:pt idx="216">
                  <c:v>42638.377083333333</c:v>
                </c:pt>
                <c:pt idx="217">
                  <c:v>42638.377129629633</c:v>
                </c:pt>
                <c:pt idx="218">
                  <c:v>42638.377175925925</c:v>
                </c:pt>
                <c:pt idx="219">
                  <c:v>42638.377222222225</c:v>
                </c:pt>
                <c:pt idx="220">
                  <c:v>42638.377268518518</c:v>
                </c:pt>
                <c:pt idx="221">
                  <c:v>42638.377314814818</c:v>
                </c:pt>
                <c:pt idx="222">
                  <c:v>42638.37736111111</c:v>
                </c:pt>
                <c:pt idx="223">
                  <c:v>42638.37740740741</c:v>
                </c:pt>
                <c:pt idx="224">
                  <c:v>42638.377453703702</c:v>
                </c:pt>
                <c:pt idx="225">
                  <c:v>42638.377500000002</c:v>
                </c:pt>
                <c:pt idx="226">
                  <c:v>42638.377546296295</c:v>
                </c:pt>
                <c:pt idx="227">
                  <c:v>42638.377592592595</c:v>
                </c:pt>
                <c:pt idx="228">
                  <c:v>42638.377638888887</c:v>
                </c:pt>
                <c:pt idx="229">
                  <c:v>42638.377685185187</c:v>
                </c:pt>
                <c:pt idx="230">
                  <c:v>42638.37773148148</c:v>
                </c:pt>
                <c:pt idx="231">
                  <c:v>42638.37777777778</c:v>
                </c:pt>
                <c:pt idx="232">
                  <c:v>42638.377824074072</c:v>
                </c:pt>
                <c:pt idx="233">
                  <c:v>42638.377881944441</c:v>
                </c:pt>
                <c:pt idx="234">
                  <c:v>42638.377928240741</c:v>
                </c:pt>
                <c:pt idx="235">
                  <c:v>42638.377974537034</c:v>
                </c:pt>
                <c:pt idx="236">
                  <c:v>42638.378020833334</c:v>
                </c:pt>
                <c:pt idx="237">
                  <c:v>42638.378067129626</c:v>
                </c:pt>
                <c:pt idx="238">
                  <c:v>42638.378113425926</c:v>
                </c:pt>
                <c:pt idx="239">
                  <c:v>42638.378159722219</c:v>
                </c:pt>
                <c:pt idx="240">
                  <c:v>42638.378206018519</c:v>
                </c:pt>
                <c:pt idx="241">
                  <c:v>42638.378252314818</c:v>
                </c:pt>
                <c:pt idx="242">
                  <c:v>42638.378298611111</c:v>
                </c:pt>
                <c:pt idx="243">
                  <c:v>42638.378344907411</c:v>
                </c:pt>
                <c:pt idx="244">
                  <c:v>42638.378391203703</c:v>
                </c:pt>
                <c:pt idx="245">
                  <c:v>42638.378437500003</c:v>
                </c:pt>
                <c:pt idx="246">
                  <c:v>42638.378483796296</c:v>
                </c:pt>
                <c:pt idx="247">
                  <c:v>42638.378530092596</c:v>
                </c:pt>
                <c:pt idx="248">
                  <c:v>42638.378576388888</c:v>
                </c:pt>
                <c:pt idx="249">
                  <c:v>42638.378622685188</c:v>
                </c:pt>
                <c:pt idx="250">
                  <c:v>42638.378668981481</c:v>
                </c:pt>
                <c:pt idx="251">
                  <c:v>42638.37871527778</c:v>
                </c:pt>
                <c:pt idx="252">
                  <c:v>42638.378761574073</c:v>
                </c:pt>
                <c:pt idx="253">
                  <c:v>42638.378807870373</c:v>
                </c:pt>
                <c:pt idx="254">
                  <c:v>42638.378854166665</c:v>
                </c:pt>
                <c:pt idx="255">
                  <c:v>42638.378900462965</c:v>
                </c:pt>
                <c:pt idx="256">
                  <c:v>42638.378946759258</c:v>
                </c:pt>
                <c:pt idx="257">
                  <c:v>42638.378993055558</c:v>
                </c:pt>
                <c:pt idx="258">
                  <c:v>42638.37903935185</c:v>
                </c:pt>
                <c:pt idx="259">
                  <c:v>42638.37908564815</c:v>
                </c:pt>
                <c:pt idx="260">
                  <c:v>42638.379131944443</c:v>
                </c:pt>
                <c:pt idx="261">
                  <c:v>42638.379178240742</c:v>
                </c:pt>
                <c:pt idx="262">
                  <c:v>42638.379224537035</c:v>
                </c:pt>
                <c:pt idx="263">
                  <c:v>42638.379270833335</c:v>
                </c:pt>
                <c:pt idx="264">
                  <c:v>42638.379317129627</c:v>
                </c:pt>
                <c:pt idx="265">
                  <c:v>42638.379363425927</c:v>
                </c:pt>
                <c:pt idx="266">
                  <c:v>42638.37940972222</c:v>
                </c:pt>
                <c:pt idx="267">
                  <c:v>42638.37945601852</c:v>
                </c:pt>
                <c:pt idx="268">
                  <c:v>42638.379513888889</c:v>
                </c:pt>
                <c:pt idx="269">
                  <c:v>42638.379560185182</c:v>
                </c:pt>
                <c:pt idx="270">
                  <c:v>42638.379606481481</c:v>
                </c:pt>
                <c:pt idx="271">
                  <c:v>42638.379652777781</c:v>
                </c:pt>
                <c:pt idx="272">
                  <c:v>42638.379699074074</c:v>
                </c:pt>
                <c:pt idx="273">
                  <c:v>42638.379745370374</c:v>
                </c:pt>
                <c:pt idx="274">
                  <c:v>42638.379791666666</c:v>
                </c:pt>
                <c:pt idx="275">
                  <c:v>42638.379837962966</c:v>
                </c:pt>
                <c:pt idx="276">
                  <c:v>42638.379884259259</c:v>
                </c:pt>
                <c:pt idx="277">
                  <c:v>42638.379930555559</c:v>
                </c:pt>
                <c:pt idx="278">
                  <c:v>42638.379976851851</c:v>
                </c:pt>
                <c:pt idx="279">
                  <c:v>42638.380023148151</c:v>
                </c:pt>
                <c:pt idx="280">
                  <c:v>42638.380069444444</c:v>
                </c:pt>
                <c:pt idx="281">
                  <c:v>42638.380115740743</c:v>
                </c:pt>
                <c:pt idx="282">
                  <c:v>42638.380162037036</c:v>
                </c:pt>
                <c:pt idx="283">
                  <c:v>42638.380208333336</c:v>
                </c:pt>
                <c:pt idx="284">
                  <c:v>42638.380254629628</c:v>
                </c:pt>
                <c:pt idx="285">
                  <c:v>42638.380300925928</c:v>
                </c:pt>
                <c:pt idx="286">
                  <c:v>42638.380347222221</c:v>
                </c:pt>
                <c:pt idx="287">
                  <c:v>42638.380393518521</c:v>
                </c:pt>
                <c:pt idx="288">
                  <c:v>42638.380439814813</c:v>
                </c:pt>
                <c:pt idx="289">
                  <c:v>42638.380486111113</c:v>
                </c:pt>
                <c:pt idx="290">
                  <c:v>42638.380532407406</c:v>
                </c:pt>
                <c:pt idx="291">
                  <c:v>42638.380578703705</c:v>
                </c:pt>
                <c:pt idx="292">
                  <c:v>42638.380624999998</c:v>
                </c:pt>
                <c:pt idx="293">
                  <c:v>42638.380671296298</c:v>
                </c:pt>
                <c:pt idx="294">
                  <c:v>42638.38071759259</c:v>
                </c:pt>
                <c:pt idx="295">
                  <c:v>42638.38076388889</c:v>
                </c:pt>
                <c:pt idx="296">
                  <c:v>42638.380810185183</c:v>
                </c:pt>
                <c:pt idx="297">
                  <c:v>42638.380856481483</c:v>
                </c:pt>
                <c:pt idx="298">
                  <c:v>42638.380902777775</c:v>
                </c:pt>
                <c:pt idx="299">
                  <c:v>42638.380960648145</c:v>
                </c:pt>
                <c:pt idx="300">
                  <c:v>42638.381006944444</c:v>
                </c:pt>
                <c:pt idx="301">
                  <c:v>42638.381053240744</c:v>
                </c:pt>
                <c:pt idx="302">
                  <c:v>42638.381099537037</c:v>
                </c:pt>
                <c:pt idx="303">
                  <c:v>42638.381145833337</c:v>
                </c:pt>
                <c:pt idx="304">
                  <c:v>42638.381192129629</c:v>
                </c:pt>
                <c:pt idx="305">
                  <c:v>42638.381238425929</c:v>
                </c:pt>
                <c:pt idx="306">
                  <c:v>42638.381284722222</c:v>
                </c:pt>
                <c:pt idx="307">
                  <c:v>42638.381331018521</c:v>
                </c:pt>
                <c:pt idx="308">
                  <c:v>42638.381377314814</c:v>
                </c:pt>
                <c:pt idx="309">
                  <c:v>42638.381423611114</c:v>
                </c:pt>
                <c:pt idx="310">
                  <c:v>42638.381469907406</c:v>
                </c:pt>
                <c:pt idx="311">
                  <c:v>42638.381516203706</c:v>
                </c:pt>
                <c:pt idx="312">
                  <c:v>42638.381562499999</c:v>
                </c:pt>
                <c:pt idx="313">
                  <c:v>42638.381608796299</c:v>
                </c:pt>
                <c:pt idx="314">
                  <c:v>42638.381655092591</c:v>
                </c:pt>
                <c:pt idx="315">
                  <c:v>42638.381701388891</c:v>
                </c:pt>
                <c:pt idx="316">
                  <c:v>42638.381747685184</c:v>
                </c:pt>
                <c:pt idx="317">
                  <c:v>42638.381793981483</c:v>
                </c:pt>
                <c:pt idx="318">
                  <c:v>42638.381840277776</c:v>
                </c:pt>
                <c:pt idx="319">
                  <c:v>42638.381886574076</c:v>
                </c:pt>
                <c:pt idx="320">
                  <c:v>42638.381932870368</c:v>
                </c:pt>
                <c:pt idx="321">
                  <c:v>42638.381979166668</c:v>
                </c:pt>
                <c:pt idx="322">
                  <c:v>42638.382025462961</c:v>
                </c:pt>
                <c:pt idx="323">
                  <c:v>42638.382071759261</c:v>
                </c:pt>
                <c:pt idx="324">
                  <c:v>42638.382118055553</c:v>
                </c:pt>
                <c:pt idx="325">
                  <c:v>42638.382164351853</c:v>
                </c:pt>
                <c:pt idx="326">
                  <c:v>42638.382210648146</c:v>
                </c:pt>
                <c:pt idx="327">
                  <c:v>42638.382256944446</c:v>
                </c:pt>
                <c:pt idx="328">
                  <c:v>42638.382303240738</c:v>
                </c:pt>
                <c:pt idx="329">
                  <c:v>42638.382349537038</c:v>
                </c:pt>
                <c:pt idx="330">
                  <c:v>42638.382395833331</c:v>
                </c:pt>
                <c:pt idx="331">
                  <c:v>42638.38244212963</c:v>
                </c:pt>
                <c:pt idx="332">
                  <c:v>42638.382488425923</c:v>
                </c:pt>
                <c:pt idx="333">
                  <c:v>42638.3825462963</c:v>
                </c:pt>
                <c:pt idx="334">
                  <c:v>42638.382592592592</c:v>
                </c:pt>
                <c:pt idx="335">
                  <c:v>42638.382638888892</c:v>
                </c:pt>
                <c:pt idx="336">
                  <c:v>42638.382685185185</c:v>
                </c:pt>
                <c:pt idx="337">
                  <c:v>42638.382731481484</c:v>
                </c:pt>
                <c:pt idx="338">
                  <c:v>42638.382777777777</c:v>
                </c:pt>
                <c:pt idx="339">
                  <c:v>42638.382824074077</c:v>
                </c:pt>
                <c:pt idx="340">
                  <c:v>42638.382870370369</c:v>
                </c:pt>
                <c:pt idx="341">
                  <c:v>42638.382916666669</c:v>
                </c:pt>
                <c:pt idx="342">
                  <c:v>42638.382962962962</c:v>
                </c:pt>
                <c:pt idx="343">
                  <c:v>42638.383009259262</c:v>
                </c:pt>
                <c:pt idx="344">
                  <c:v>42638.383055555554</c:v>
                </c:pt>
                <c:pt idx="345">
                  <c:v>42638.383101851854</c:v>
                </c:pt>
                <c:pt idx="346">
                  <c:v>42638.383148148147</c:v>
                </c:pt>
                <c:pt idx="347">
                  <c:v>42638.383194444446</c:v>
                </c:pt>
                <c:pt idx="348">
                  <c:v>42638.383240740739</c:v>
                </c:pt>
                <c:pt idx="349">
                  <c:v>42638.383287037039</c:v>
                </c:pt>
                <c:pt idx="350">
                  <c:v>42638.383333333331</c:v>
                </c:pt>
                <c:pt idx="351">
                  <c:v>42638.383379629631</c:v>
                </c:pt>
                <c:pt idx="352">
                  <c:v>42638.383425925924</c:v>
                </c:pt>
                <c:pt idx="353">
                  <c:v>42638.383472222224</c:v>
                </c:pt>
                <c:pt idx="354">
                  <c:v>42638.383518518516</c:v>
                </c:pt>
                <c:pt idx="355">
                  <c:v>42638.383564814816</c:v>
                </c:pt>
                <c:pt idx="356">
                  <c:v>42638.383611111109</c:v>
                </c:pt>
                <c:pt idx="357">
                  <c:v>42638.383657407408</c:v>
                </c:pt>
                <c:pt idx="358">
                  <c:v>42638.383703703701</c:v>
                </c:pt>
                <c:pt idx="359">
                  <c:v>42638.383750000001</c:v>
                </c:pt>
                <c:pt idx="360">
                  <c:v>42638.383796296293</c:v>
                </c:pt>
                <c:pt idx="361">
                  <c:v>42638.383842592593</c:v>
                </c:pt>
                <c:pt idx="362">
                  <c:v>42638.383888888886</c:v>
                </c:pt>
                <c:pt idx="363">
                  <c:v>42638.383935185186</c:v>
                </c:pt>
                <c:pt idx="364">
                  <c:v>42638.383981481478</c:v>
                </c:pt>
                <c:pt idx="365">
                  <c:v>42638.384027777778</c:v>
                </c:pt>
                <c:pt idx="366">
                  <c:v>42638.384074074071</c:v>
                </c:pt>
                <c:pt idx="367">
                  <c:v>42638.384120370371</c:v>
                </c:pt>
                <c:pt idx="368">
                  <c:v>42638.384166666663</c:v>
                </c:pt>
                <c:pt idx="369">
                  <c:v>42638.384212962963</c:v>
                </c:pt>
                <c:pt idx="370">
                  <c:v>42638.384259259263</c:v>
                </c:pt>
                <c:pt idx="371">
                  <c:v>42638.384305555555</c:v>
                </c:pt>
                <c:pt idx="372">
                  <c:v>42638.384351851855</c:v>
                </c:pt>
                <c:pt idx="373">
                  <c:v>42638.384398148148</c:v>
                </c:pt>
                <c:pt idx="374">
                  <c:v>42638.384444444448</c:v>
                </c:pt>
                <c:pt idx="375">
                  <c:v>42638.384502314817</c:v>
                </c:pt>
                <c:pt idx="376">
                  <c:v>42638.384548611109</c:v>
                </c:pt>
                <c:pt idx="377">
                  <c:v>42638.384594907409</c:v>
                </c:pt>
                <c:pt idx="378">
                  <c:v>42638.384641203702</c:v>
                </c:pt>
                <c:pt idx="379">
                  <c:v>42638.384687500002</c:v>
                </c:pt>
                <c:pt idx="380">
                  <c:v>42638.384733796294</c:v>
                </c:pt>
                <c:pt idx="381">
                  <c:v>42638.384780092594</c:v>
                </c:pt>
                <c:pt idx="382">
                  <c:v>42638.384826388887</c:v>
                </c:pt>
                <c:pt idx="383">
                  <c:v>42638.384872685187</c:v>
                </c:pt>
                <c:pt idx="384">
                  <c:v>42638.384918981479</c:v>
                </c:pt>
                <c:pt idx="385">
                  <c:v>42638.384965277779</c:v>
                </c:pt>
                <c:pt idx="386">
                  <c:v>42638.385011574072</c:v>
                </c:pt>
                <c:pt idx="387">
                  <c:v>42638.385057870371</c:v>
                </c:pt>
                <c:pt idx="388">
                  <c:v>42638.385104166664</c:v>
                </c:pt>
                <c:pt idx="389">
                  <c:v>42638.385150462964</c:v>
                </c:pt>
                <c:pt idx="390">
                  <c:v>42638.385196759256</c:v>
                </c:pt>
                <c:pt idx="391">
                  <c:v>42638.385243055556</c:v>
                </c:pt>
                <c:pt idx="392">
                  <c:v>42638.385289351849</c:v>
                </c:pt>
                <c:pt idx="393">
                  <c:v>42638.385335648149</c:v>
                </c:pt>
                <c:pt idx="394">
                  <c:v>42638.385381944441</c:v>
                </c:pt>
                <c:pt idx="395">
                  <c:v>42638.385428240741</c:v>
                </c:pt>
                <c:pt idx="396">
                  <c:v>42638.385474537034</c:v>
                </c:pt>
                <c:pt idx="397">
                  <c:v>42638.385520833333</c:v>
                </c:pt>
                <c:pt idx="398">
                  <c:v>42638.385567129626</c:v>
                </c:pt>
                <c:pt idx="399">
                  <c:v>42638.385613425926</c:v>
                </c:pt>
                <c:pt idx="400">
                  <c:v>42638.385659722226</c:v>
                </c:pt>
                <c:pt idx="401">
                  <c:v>42638.385706018518</c:v>
                </c:pt>
                <c:pt idx="402">
                  <c:v>42638.385752314818</c:v>
                </c:pt>
                <c:pt idx="403">
                  <c:v>42638.385844907411</c:v>
                </c:pt>
                <c:pt idx="404">
                  <c:v>42638.385891203703</c:v>
                </c:pt>
                <c:pt idx="405">
                  <c:v>42638.385949074072</c:v>
                </c:pt>
                <c:pt idx="406">
                  <c:v>42638.385995370372</c:v>
                </c:pt>
                <c:pt idx="407">
                  <c:v>42638.386041666665</c:v>
                </c:pt>
                <c:pt idx="408">
                  <c:v>42638.386087962965</c:v>
                </c:pt>
                <c:pt idx="409">
                  <c:v>42638.386134259257</c:v>
                </c:pt>
                <c:pt idx="410">
                  <c:v>42638.386180555557</c:v>
                </c:pt>
                <c:pt idx="411">
                  <c:v>42638.38622685185</c:v>
                </c:pt>
                <c:pt idx="412">
                  <c:v>42638.386273148149</c:v>
                </c:pt>
                <c:pt idx="413">
                  <c:v>42638.386319444442</c:v>
                </c:pt>
                <c:pt idx="414">
                  <c:v>42638.386365740742</c:v>
                </c:pt>
                <c:pt idx="415">
                  <c:v>42638.386412037034</c:v>
                </c:pt>
                <c:pt idx="416">
                  <c:v>42638.386458333334</c:v>
                </c:pt>
                <c:pt idx="417">
                  <c:v>42638.386504629627</c:v>
                </c:pt>
                <c:pt idx="418">
                  <c:v>42638.386550925927</c:v>
                </c:pt>
                <c:pt idx="419">
                  <c:v>42638.386597222219</c:v>
                </c:pt>
                <c:pt idx="420">
                  <c:v>42638.386643518519</c:v>
                </c:pt>
                <c:pt idx="421">
                  <c:v>42638.386736111112</c:v>
                </c:pt>
                <c:pt idx="422">
                  <c:v>42638.386782407404</c:v>
                </c:pt>
                <c:pt idx="423">
                  <c:v>42638.386828703704</c:v>
                </c:pt>
                <c:pt idx="424">
                  <c:v>42638.386874999997</c:v>
                </c:pt>
                <c:pt idx="425">
                  <c:v>42638.386921296296</c:v>
                </c:pt>
                <c:pt idx="426">
                  <c:v>42638.386967592596</c:v>
                </c:pt>
                <c:pt idx="427">
                  <c:v>42638.387013888889</c:v>
                </c:pt>
                <c:pt idx="428">
                  <c:v>42638.387060185189</c:v>
                </c:pt>
                <c:pt idx="429">
                  <c:v>42638.387106481481</c:v>
                </c:pt>
                <c:pt idx="430">
                  <c:v>42638.387152777781</c:v>
                </c:pt>
                <c:pt idx="431">
                  <c:v>42638.387199074074</c:v>
                </c:pt>
                <c:pt idx="432">
                  <c:v>42638.387245370373</c:v>
                </c:pt>
                <c:pt idx="433">
                  <c:v>42638.387337962966</c:v>
                </c:pt>
                <c:pt idx="434">
                  <c:v>42638.387384259258</c:v>
                </c:pt>
                <c:pt idx="435">
                  <c:v>42638.387430555558</c:v>
                </c:pt>
                <c:pt idx="436">
                  <c:v>42638.387476851851</c:v>
                </c:pt>
                <c:pt idx="437">
                  <c:v>42638.387523148151</c:v>
                </c:pt>
                <c:pt idx="438">
                  <c:v>42638.387569444443</c:v>
                </c:pt>
                <c:pt idx="439">
                  <c:v>42638.387662037036</c:v>
                </c:pt>
                <c:pt idx="440">
                  <c:v>42638.387708333335</c:v>
                </c:pt>
                <c:pt idx="441">
                  <c:v>42638.387766203705</c:v>
                </c:pt>
                <c:pt idx="442">
                  <c:v>42638.387812499997</c:v>
                </c:pt>
                <c:pt idx="443">
                  <c:v>42638.387858796297</c:v>
                </c:pt>
                <c:pt idx="444">
                  <c:v>42638.38790509259</c:v>
                </c:pt>
                <c:pt idx="445">
                  <c:v>42638.38795138889</c:v>
                </c:pt>
                <c:pt idx="446">
                  <c:v>42638.387997685182</c:v>
                </c:pt>
                <c:pt idx="447">
                  <c:v>42638.388043981482</c:v>
                </c:pt>
                <c:pt idx="448">
                  <c:v>42638.388090277775</c:v>
                </c:pt>
                <c:pt idx="449">
                  <c:v>42638.388136574074</c:v>
                </c:pt>
                <c:pt idx="450">
                  <c:v>42638.388182870367</c:v>
                </c:pt>
                <c:pt idx="451">
                  <c:v>42638.388229166667</c:v>
                </c:pt>
                <c:pt idx="452">
                  <c:v>42638.388275462959</c:v>
                </c:pt>
                <c:pt idx="453">
                  <c:v>42638.388321759259</c:v>
                </c:pt>
                <c:pt idx="454">
                  <c:v>42638.388368055559</c:v>
                </c:pt>
                <c:pt idx="455">
                  <c:v>42638.388414351852</c:v>
                </c:pt>
                <c:pt idx="456">
                  <c:v>42638.388460648152</c:v>
                </c:pt>
                <c:pt idx="457">
                  <c:v>42638.388506944444</c:v>
                </c:pt>
                <c:pt idx="458">
                  <c:v>42638.388553240744</c:v>
                </c:pt>
                <c:pt idx="459">
                  <c:v>42638.388599537036</c:v>
                </c:pt>
                <c:pt idx="460">
                  <c:v>42638.388645833336</c:v>
                </c:pt>
                <c:pt idx="461">
                  <c:v>42638.388692129629</c:v>
                </c:pt>
                <c:pt idx="462">
                  <c:v>42638.388738425929</c:v>
                </c:pt>
                <c:pt idx="463">
                  <c:v>42638.388784722221</c:v>
                </c:pt>
                <c:pt idx="464">
                  <c:v>42638.388831018521</c:v>
                </c:pt>
                <c:pt idx="465">
                  <c:v>42638.388877314814</c:v>
                </c:pt>
                <c:pt idx="466">
                  <c:v>42638.388923611114</c:v>
                </c:pt>
                <c:pt idx="467">
                  <c:v>42638.388969907406</c:v>
                </c:pt>
                <c:pt idx="468">
                  <c:v>42638.389016203706</c:v>
                </c:pt>
                <c:pt idx="469">
                  <c:v>42638.389062499999</c:v>
                </c:pt>
                <c:pt idx="470">
                  <c:v>42638.389108796298</c:v>
                </c:pt>
                <c:pt idx="471">
                  <c:v>42638.389155092591</c:v>
                </c:pt>
                <c:pt idx="472">
                  <c:v>42638.389201388891</c:v>
                </c:pt>
                <c:pt idx="473">
                  <c:v>42638.389247685183</c:v>
                </c:pt>
                <c:pt idx="474">
                  <c:v>42638.389293981483</c:v>
                </c:pt>
                <c:pt idx="475">
                  <c:v>42638.389340277776</c:v>
                </c:pt>
                <c:pt idx="476">
                  <c:v>42638.389386574076</c:v>
                </c:pt>
                <c:pt idx="477">
                  <c:v>42638.389432870368</c:v>
                </c:pt>
                <c:pt idx="478">
                  <c:v>42638.389479166668</c:v>
                </c:pt>
                <c:pt idx="479">
                  <c:v>42638.389537037037</c:v>
                </c:pt>
                <c:pt idx="480">
                  <c:v>42638.38958333333</c:v>
                </c:pt>
                <c:pt idx="481">
                  <c:v>42638.38962962963</c:v>
                </c:pt>
                <c:pt idx="482">
                  <c:v>42638.389675925922</c:v>
                </c:pt>
                <c:pt idx="483">
                  <c:v>42638.389722222222</c:v>
                </c:pt>
                <c:pt idx="484">
                  <c:v>42638.389768518522</c:v>
                </c:pt>
                <c:pt idx="485">
                  <c:v>42638.389814814815</c:v>
                </c:pt>
                <c:pt idx="486">
                  <c:v>42638.389861111114</c:v>
                </c:pt>
                <c:pt idx="487">
                  <c:v>42638.389907407407</c:v>
                </c:pt>
                <c:pt idx="488">
                  <c:v>42638.389953703707</c:v>
                </c:pt>
                <c:pt idx="489">
                  <c:v>42638.39</c:v>
                </c:pt>
                <c:pt idx="490">
                  <c:v>42638.390046296299</c:v>
                </c:pt>
                <c:pt idx="491">
                  <c:v>42638.390092592592</c:v>
                </c:pt>
                <c:pt idx="492">
                  <c:v>42638.390138888892</c:v>
                </c:pt>
                <c:pt idx="493">
                  <c:v>42638.390185185184</c:v>
                </c:pt>
                <c:pt idx="494">
                  <c:v>42638.390231481484</c:v>
                </c:pt>
                <c:pt idx="495">
                  <c:v>42638.390277777777</c:v>
                </c:pt>
                <c:pt idx="496">
                  <c:v>42638.390324074076</c:v>
                </c:pt>
                <c:pt idx="497">
                  <c:v>42638.390370370369</c:v>
                </c:pt>
                <c:pt idx="498">
                  <c:v>42638.390416666669</c:v>
                </c:pt>
                <c:pt idx="499">
                  <c:v>42638.390462962961</c:v>
                </c:pt>
                <c:pt idx="500">
                  <c:v>42638.390509259261</c:v>
                </c:pt>
                <c:pt idx="501">
                  <c:v>42638.390555555554</c:v>
                </c:pt>
                <c:pt idx="502">
                  <c:v>42638.390601851854</c:v>
                </c:pt>
                <c:pt idx="503">
                  <c:v>42638.390648148146</c:v>
                </c:pt>
                <c:pt idx="504">
                  <c:v>42638.390694444446</c:v>
                </c:pt>
                <c:pt idx="505">
                  <c:v>42638.390740740739</c:v>
                </c:pt>
                <c:pt idx="506">
                  <c:v>42638.390787037039</c:v>
                </c:pt>
                <c:pt idx="507">
                  <c:v>42638.390833333331</c:v>
                </c:pt>
                <c:pt idx="508">
                  <c:v>42638.390879629631</c:v>
                </c:pt>
                <c:pt idx="509">
                  <c:v>42638.390925925924</c:v>
                </c:pt>
                <c:pt idx="510">
                  <c:v>42638.390972222223</c:v>
                </c:pt>
                <c:pt idx="511">
                  <c:v>42638.391018518516</c:v>
                </c:pt>
                <c:pt idx="512">
                  <c:v>42638.391064814816</c:v>
                </c:pt>
                <c:pt idx="513">
                  <c:v>42638.391111111108</c:v>
                </c:pt>
                <c:pt idx="514">
                  <c:v>42638.391168981485</c:v>
                </c:pt>
                <c:pt idx="515">
                  <c:v>42638.391215277778</c:v>
                </c:pt>
                <c:pt idx="516">
                  <c:v>42638.391261574077</c:v>
                </c:pt>
                <c:pt idx="517">
                  <c:v>42638.39130787037</c:v>
                </c:pt>
                <c:pt idx="518">
                  <c:v>42638.39135416667</c:v>
                </c:pt>
                <c:pt idx="519">
                  <c:v>42638.391400462962</c:v>
                </c:pt>
                <c:pt idx="520">
                  <c:v>42638.391446759262</c:v>
                </c:pt>
                <c:pt idx="521">
                  <c:v>42638.391493055555</c:v>
                </c:pt>
                <c:pt idx="522">
                  <c:v>42638.391539351855</c:v>
                </c:pt>
                <c:pt idx="523">
                  <c:v>42638.391585648147</c:v>
                </c:pt>
                <c:pt idx="524">
                  <c:v>42638.391631944447</c:v>
                </c:pt>
                <c:pt idx="525">
                  <c:v>42638.39167824074</c:v>
                </c:pt>
                <c:pt idx="526">
                  <c:v>42638.391724537039</c:v>
                </c:pt>
                <c:pt idx="527">
                  <c:v>42638.391770833332</c:v>
                </c:pt>
                <c:pt idx="528">
                  <c:v>42638.391817129632</c:v>
                </c:pt>
                <c:pt idx="529">
                  <c:v>42638.391863425924</c:v>
                </c:pt>
                <c:pt idx="530">
                  <c:v>42638.391909722224</c:v>
                </c:pt>
                <c:pt idx="531">
                  <c:v>42638.391956018517</c:v>
                </c:pt>
                <c:pt idx="532">
                  <c:v>42638.392002314817</c:v>
                </c:pt>
                <c:pt idx="533">
                  <c:v>42638.392048611109</c:v>
                </c:pt>
                <c:pt idx="534">
                  <c:v>42638.392094907409</c:v>
                </c:pt>
                <c:pt idx="535">
                  <c:v>42638.392141203702</c:v>
                </c:pt>
                <c:pt idx="536">
                  <c:v>42638.392233796294</c:v>
                </c:pt>
                <c:pt idx="537">
                  <c:v>42638.392280092594</c:v>
                </c:pt>
                <c:pt idx="538">
                  <c:v>42638.392326388886</c:v>
                </c:pt>
                <c:pt idx="539">
                  <c:v>42638.392418981479</c:v>
                </c:pt>
                <c:pt idx="540">
                  <c:v>42638.392465277779</c:v>
                </c:pt>
                <c:pt idx="541">
                  <c:v>42638.392511574071</c:v>
                </c:pt>
                <c:pt idx="542">
                  <c:v>42638.392557870371</c:v>
                </c:pt>
                <c:pt idx="543">
                  <c:v>42638.392604166664</c:v>
                </c:pt>
                <c:pt idx="544">
                  <c:v>42638.392650462964</c:v>
                </c:pt>
                <c:pt idx="545">
                  <c:v>42638.392696759256</c:v>
                </c:pt>
                <c:pt idx="546">
                  <c:v>42638.392743055556</c:v>
                </c:pt>
                <c:pt idx="547">
                  <c:v>42638.392789351848</c:v>
                </c:pt>
                <c:pt idx="548">
                  <c:v>42638.392835648148</c:v>
                </c:pt>
                <c:pt idx="549">
                  <c:v>42638.392881944441</c:v>
                </c:pt>
                <c:pt idx="550">
                  <c:v>42638.392928240741</c:v>
                </c:pt>
                <c:pt idx="551">
                  <c:v>42638.392974537041</c:v>
                </c:pt>
                <c:pt idx="552">
                  <c:v>42638.39303240741</c:v>
                </c:pt>
                <c:pt idx="553">
                  <c:v>42638.393078703702</c:v>
                </c:pt>
                <c:pt idx="554">
                  <c:v>42638.393125000002</c:v>
                </c:pt>
                <c:pt idx="555">
                  <c:v>42638.393171296295</c:v>
                </c:pt>
                <c:pt idx="556">
                  <c:v>42638.393217592595</c:v>
                </c:pt>
                <c:pt idx="557">
                  <c:v>42638.393263888887</c:v>
                </c:pt>
                <c:pt idx="558">
                  <c:v>42638.393310185187</c:v>
                </c:pt>
                <c:pt idx="559">
                  <c:v>42638.39335648148</c:v>
                </c:pt>
                <c:pt idx="560">
                  <c:v>42638.39340277778</c:v>
                </c:pt>
                <c:pt idx="561">
                  <c:v>42638.393449074072</c:v>
                </c:pt>
                <c:pt idx="562">
                  <c:v>42638.393495370372</c:v>
                </c:pt>
                <c:pt idx="563">
                  <c:v>42638.393541666665</c:v>
                </c:pt>
                <c:pt idx="564">
                  <c:v>42638.393587962964</c:v>
                </c:pt>
                <c:pt idx="565">
                  <c:v>42638.393634259257</c:v>
                </c:pt>
                <c:pt idx="566">
                  <c:v>42638.393680555557</c:v>
                </c:pt>
                <c:pt idx="567">
                  <c:v>42638.393726851849</c:v>
                </c:pt>
                <c:pt idx="568">
                  <c:v>42638.393773148149</c:v>
                </c:pt>
                <c:pt idx="569">
                  <c:v>42638.393819444442</c:v>
                </c:pt>
                <c:pt idx="570">
                  <c:v>42638.393865740742</c:v>
                </c:pt>
                <c:pt idx="571">
                  <c:v>42638.393912037034</c:v>
                </c:pt>
                <c:pt idx="572">
                  <c:v>42638.393958333334</c:v>
                </c:pt>
                <c:pt idx="573">
                  <c:v>42638.394004629627</c:v>
                </c:pt>
                <c:pt idx="574">
                  <c:v>42638.394050925926</c:v>
                </c:pt>
                <c:pt idx="575">
                  <c:v>42638.394097222219</c:v>
                </c:pt>
                <c:pt idx="576">
                  <c:v>42638.394143518519</c:v>
                </c:pt>
                <c:pt idx="577">
                  <c:v>42638.394189814811</c:v>
                </c:pt>
                <c:pt idx="578">
                  <c:v>42638.394236111111</c:v>
                </c:pt>
                <c:pt idx="579">
                  <c:v>42638.394282407404</c:v>
                </c:pt>
                <c:pt idx="580">
                  <c:v>42638.394328703704</c:v>
                </c:pt>
                <c:pt idx="581">
                  <c:v>42638.394375000003</c:v>
                </c:pt>
                <c:pt idx="582">
                  <c:v>42638.394421296296</c:v>
                </c:pt>
                <c:pt idx="583">
                  <c:v>42638.394467592596</c:v>
                </c:pt>
                <c:pt idx="584">
                  <c:v>42638.394513888888</c:v>
                </c:pt>
                <c:pt idx="585">
                  <c:v>42638.394571759258</c:v>
                </c:pt>
                <c:pt idx="586">
                  <c:v>42638.394618055558</c:v>
                </c:pt>
                <c:pt idx="587">
                  <c:v>42638.39466435185</c:v>
                </c:pt>
                <c:pt idx="588">
                  <c:v>42638.39471064815</c:v>
                </c:pt>
                <c:pt idx="589">
                  <c:v>42638.394756944443</c:v>
                </c:pt>
                <c:pt idx="590">
                  <c:v>42638.394803240742</c:v>
                </c:pt>
                <c:pt idx="591">
                  <c:v>42638.394849537035</c:v>
                </c:pt>
                <c:pt idx="592">
                  <c:v>42638.394895833335</c:v>
                </c:pt>
                <c:pt idx="593">
                  <c:v>42638.394942129627</c:v>
                </c:pt>
                <c:pt idx="594">
                  <c:v>42638.394988425927</c:v>
                </c:pt>
                <c:pt idx="595">
                  <c:v>42638.39503472222</c:v>
                </c:pt>
                <c:pt idx="596">
                  <c:v>42638.39508101852</c:v>
                </c:pt>
                <c:pt idx="597">
                  <c:v>42638.395127314812</c:v>
                </c:pt>
                <c:pt idx="598">
                  <c:v>42638.395173611112</c:v>
                </c:pt>
                <c:pt idx="599">
                  <c:v>42638.395219907405</c:v>
                </c:pt>
                <c:pt idx="600">
                  <c:v>42638.395266203705</c:v>
                </c:pt>
                <c:pt idx="601">
                  <c:v>42638.395312499997</c:v>
                </c:pt>
                <c:pt idx="602">
                  <c:v>42638.395358796297</c:v>
                </c:pt>
                <c:pt idx="603">
                  <c:v>42638.395405092589</c:v>
                </c:pt>
                <c:pt idx="604">
                  <c:v>42638.395451388889</c:v>
                </c:pt>
                <c:pt idx="605">
                  <c:v>42638.395497685182</c:v>
                </c:pt>
                <c:pt idx="606">
                  <c:v>42638.395543981482</c:v>
                </c:pt>
                <c:pt idx="607">
                  <c:v>42638.395590277774</c:v>
                </c:pt>
                <c:pt idx="608">
                  <c:v>42638.395682870374</c:v>
                </c:pt>
                <c:pt idx="609">
                  <c:v>42638.395729166667</c:v>
                </c:pt>
                <c:pt idx="610">
                  <c:v>42638.395775462966</c:v>
                </c:pt>
                <c:pt idx="611">
                  <c:v>42638.395821759259</c:v>
                </c:pt>
                <c:pt idx="612">
                  <c:v>42638.395868055559</c:v>
                </c:pt>
                <c:pt idx="613">
                  <c:v>42638.395914351851</c:v>
                </c:pt>
                <c:pt idx="614">
                  <c:v>42638.395972222221</c:v>
                </c:pt>
                <c:pt idx="615">
                  <c:v>42638.396018518521</c:v>
                </c:pt>
                <c:pt idx="616">
                  <c:v>42638.396064814813</c:v>
                </c:pt>
                <c:pt idx="617">
                  <c:v>42638.396111111113</c:v>
                </c:pt>
                <c:pt idx="618">
                  <c:v>42638.396157407406</c:v>
                </c:pt>
                <c:pt idx="619">
                  <c:v>42638.396203703705</c:v>
                </c:pt>
                <c:pt idx="620">
                  <c:v>42638.396249999998</c:v>
                </c:pt>
                <c:pt idx="621">
                  <c:v>42638.396296296298</c:v>
                </c:pt>
                <c:pt idx="622">
                  <c:v>42638.39634259259</c:v>
                </c:pt>
                <c:pt idx="623">
                  <c:v>42638.39638888889</c:v>
                </c:pt>
                <c:pt idx="624">
                  <c:v>42638.396435185183</c:v>
                </c:pt>
                <c:pt idx="625">
                  <c:v>42638.396481481483</c:v>
                </c:pt>
                <c:pt idx="626">
                  <c:v>42638.396527777775</c:v>
                </c:pt>
                <c:pt idx="627">
                  <c:v>42638.396574074075</c:v>
                </c:pt>
                <c:pt idx="628">
                  <c:v>42638.396620370368</c:v>
                </c:pt>
                <c:pt idx="629">
                  <c:v>42638.396666666667</c:v>
                </c:pt>
                <c:pt idx="630">
                  <c:v>42638.39671296296</c:v>
                </c:pt>
                <c:pt idx="631">
                  <c:v>42638.39675925926</c:v>
                </c:pt>
                <c:pt idx="632">
                  <c:v>42638.396805555552</c:v>
                </c:pt>
                <c:pt idx="633">
                  <c:v>42638.396851851852</c:v>
                </c:pt>
                <c:pt idx="634">
                  <c:v>42638.396898148145</c:v>
                </c:pt>
                <c:pt idx="635">
                  <c:v>42638.396944444445</c:v>
                </c:pt>
                <c:pt idx="636">
                  <c:v>42638.396990740737</c:v>
                </c:pt>
                <c:pt idx="637">
                  <c:v>42638.397037037037</c:v>
                </c:pt>
                <c:pt idx="638">
                  <c:v>42638.397094907406</c:v>
                </c:pt>
                <c:pt idx="639">
                  <c:v>42638.397141203706</c:v>
                </c:pt>
                <c:pt idx="640">
                  <c:v>42638.397187499999</c:v>
                </c:pt>
                <c:pt idx="641">
                  <c:v>42638.397233796299</c:v>
                </c:pt>
                <c:pt idx="642">
                  <c:v>42638.397280092591</c:v>
                </c:pt>
                <c:pt idx="643">
                  <c:v>42638.397326388891</c:v>
                </c:pt>
                <c:pt idx="644">
                  <c:v>42638.397372685184</c:v>
                </c:pt>
                <c:pt idx="645">
                  <c:v>42638.397418981483</c:v>
                </c:pt>
                <c:pt idx="646">
                  <c:v>42638.397465277776</c:v>
                </c:pt>
                <c:pt idx="647">
                  <c:v>42638.397511574076</c:v>
                </c:pt>
                <c:pt idx="648">
                  <c:v>42638.397557870368</c:v>
                </c:pt>
                <c:pt idx="649">
                  <c:v>42638.397604166668</c:v>
                </c:pt>
                <c:pt idx="650">
                  <c:v>42638.397650462961</c:v>
                </c:pt>
                <c:pt idx="651">
                  <c:v>42638.397696759261</c:v>
                </c:pt>
                <c:pt idx="652">
                  <c:v>42638.397743055553</c:v>
                </c:pt>
                <c:pt idx="653">
                  <c:v>42638.397789351853</c:v>
                </c:pt>
                <c:pt idx="654">
                  <c:v>42638.397835648146</c:v>
                </c:pt>
                <c:pt idx="655">
                  <c:v>42638.397881944446</c:v>
                </c:pt>
                <c:pt idx="656">
                  <c:v>42638.397928240738</c:v>
                </c:pt>
                <c:pt idx="657">
                  <c:v>42638.397974537038</c:v>
                </c:pt>
                <c:pt idx="658">
                  <c:v>42638.398020833331</c:v>
                </c:pt>
                <c:pt idx="659">
                  <c:v>42638.39806712963</c:v>
                </c:pt>
                <c:pt idx="660">
                  <c:v>42638.398113425923</c:v>
                </c:pt>
                <c:pt idx="661">
                  <c:v>42638.398159722223</c:v>
                </c:pt>
                <c:pt idx="662">
                  <c:v>42638.398206018515</c:v>
                </c:pt>
                <c:pt idx="663">
                  <c:v>42638.398252314815</c:v>
                </c:pt>
                <c:pt idx="664">
                  <c:v>42638.398298611108</c:v>
                </c:pt>
                <c:pt idx="665">
                  <c:v>42638.398344907408</c:v>
                </c:pt>
                <c:pt idx="666">
                  <c:v>42638.3983912037</c:v>
                </c:pt>
                <c:pt idx="667">
                  <c:v>42638.3984375</c:v>
                </c:pt>
                <c:pt idx="668">
                  <c:v>42638.3984837963</c:v>
                </c:pt>
                <c:pt idx="669">
                  <c:v>42638.398530092592</c:v>
                </c:pt>
                <c:pt idx="670">
                  <c:v>42638.398576388892</c:v>
                </c:pt>
                <c:pt idx="671">
                  <c:v>42638.398622685185</c:v>
                </c:pt>
                <c:pt idx="672">
                  <c:v>42638.398668981485</c:v>
                </c:pt>
                <c:pt idx="673">
                  <c:v>42638.398715277777</c:v>
                </c:pt>
                <c:pt idx="674">
                  <c:v>42638.398761574077</c:v>
                </c:pt>
                <c:pt idx="675">
                  <c:v>42638.398819444446</c:v>
                </c:pt>
                <c:pt idx="676">
                  <c:v>42638.398865740739</c:v>
                </c:pt>
                <c:pt idx="677">
                  <c:v>42638.398912037039</c:v>
                </c:pt>
                <c:pt idx="678">
                  <c:v>42638.398958333331</c:v>
                </c:pt>
                <c:pt idx="679">
                  <c:v>42638.399004629631</c:v>
                </c:pt>
                <c:pt idx="680">
                  <c:v>42638.399050925924</c:v>
                </c:pt>
                <c:pt idx="681">
                  <c:v>42638.399097222224</c:v>
                </c:pt>
                <c:pt idx="682">
                  <c:v>42638.399143518516</c:v>
                </c:pt>
                <c:pt idx="683">
                  <c:v>42638.399189814816</c:v>
                </c:pt>
                <c:pt idx="684">
                  <c:v>42638.399236111109</c:v>
                </c:pt>
                <c:pt idx="685">
                  <c:v>42638.399282407408</c:v>
                </c:pt>
                <c:pt idx="686">
                  <c:v>42638.399328703701</c:v>
                </c:pt>
                <c:pt idx="687">
                  <c:v>42638.399375000001</c:v>
                </c:pt>
                <c:pt idx="688">
                  <c:v>42638.399421296293</c:v>
                </c:pt>
                <c:pt idx="689">
                  <c:v>42638.399467592593</c:v>
                </c:pt>
                <c:pt idx="690">
                  <c:v>42638.399513888886</c:v>
                </c:pt>
                <c:pt idx="691">
                  <c:v>42638.399560185186</c:v>
                </c:pt>
                <c:pt idx="692">
                  <c:v>42638.399606481478</c:v>
                </c:pt>
                <c:pt idx="693">
                  <c:v>42638.399652777778</c:v>
                </c:pt>
                <c:pt idx="694">
                  <c:v>42638.399699074071</c:v>
                </c:pt>
                <c:pt idx="695">
                  <c:v>42638.399745370371</c:v>
                </c:pt>
                <c:pt idx="696">
                  <c:v>42638.399791666663</c:v>
                </c:pt>
                <c:pt idx="697">
                  <c:v>42638.399837962963</c:v>
                </c:pt>
                <c:pt idx="698">
                  <c:v>42638.399884259263</c:v>
                </c:pt>
                <c:pt idx="699">
                  <c:v>42638.399930555555</c:v>
                </c:pt>
                <c:pt idx="700">
                  <c:v>42638.399976851855</c:v>
                </c:pt>
                <c:pt idx="701">
                  <c:v>42638.400023148148</c:v>
                </c:pt>
                <c:pt idx="702">
                  <c:v>42638.400069444448</c:v>
                </c:pt>
                <c:pt idx="703">
                  <c:v>42638.40011574074</c:v>
                </c:pt>
                <c:pt idx="704">
                  <c:v>42638.40016203704</c:v>
                </c:pt>
                <c:pt idx="705">
                  <c:v>42638.400208333333</c:v>
                </c:pt>
                <c:pt idx="706">
                  <c:v>42638.400254629632</c:v>
                </c:pt>
                <c:pt idx="707">
                  <c:v>42638.400300925925</c:v>
                </c:pt>
                <c:pt idx="708">
                  <c:v>42638.400347222225</c:v>
                </c:pt>
                <c:pt idx="709">
                  <c:v>42638.400393518517</c:v>
                </c:pt>
                <c:pt idx="710">
                  <c:v>42638.400451388887</c:v>
                </c:pt>
                <c:pt idx="711">
                  <c:v>42638.400497685187</c:v>
                </c:pt>
                <c:pt idx="712">
                  <c:v>42638.400543981479</c:v>
                </c:pt>
                <c:pt idx="713">
                  <c:v>42638.400590277779</c:v>
                </c:pt>
                <c:pt idx="714">
                  <c:v>42638.400636574072</c:v>
                </c:pt>
                <c:pt idx="715">
                  <c:v>42638.400682870371</c:v>
                </c:pt>
                <c:pt idx="716">
                  <c:v>42638.400729166664</c:v>
                </c:pt>
                <c:pt idx="717">
                  <c:v>42638.400775462964</c:v>
                </c:pt>
                <c:pt idx="718">
                  <c:v>42638.400821759256</c:v>
                </c:pt>
                <c:pt idx="719">
                  <c:v>42638.400868055556</c:v>
                </c:pt>
                <c:pt idx="720">
                  <c:v>42638.400914351849</c:v>
                </c:pt>
                <c:pt idx="721">
                  <c:v>42638.400960648149</c:v>
                </c:pt>
                <c:pt idx="722">
                  <c:v>42638.401006944441</c:v>
                </c:pt>
                <c:pt idx="723">
                  <c:v>42638.401053240741</c:v>
                </c:pt>
                <c:pt idx="724">
                  <c:v>42638.401099537034</c:v>
                </c:pt>
                <c:pt idx="725">
                  <c:v>42638.401145833333</c:v>
                </c:pt>
                <c:pt idx="726">
                  <c:v>42638.401192129626</c:v>
                </c:pt>
                <c:pt idx="727">
                  <c:v>42638.401238425926</c:v>
                </c:pt>
                <c:pt idx="728">
                  <c:v>42638.401284722226</c:v>
                </c:pt>
                <c:pt idx="729">
                  <c:v>42638.401331018518</c:v>
                </c:pt>
                <c:pt idx="730">
                  <c:v>42638.401377314818</c:v>
                </c:pt>
                <c:pt idx="731">
                  <c:v>42638.401423611111</c:v>
                </c:pt>
                <c:pt idx="732">
                  <c:v>42638.401469907411</c:v>
                </c:pt>
                <c:pt idx="733">
                  <c:v>42638.401516203703</c:v>
                </c:pt>
                <c:pt idx="734">
                  <c:v>42638.401562500003</c:v>
                </c:pt>
                <c:pt idx="735">
                  <c:v>42638.401608796295</c:v>
                </c:pt>
                <c:pt idx="736">
                  <c:v>42638.401655092595</c:v>
                </c:pt>
                <c:pt idx="737">
                  <c:v>42638.401701388888</c:v>
                </c:pt>
                <c:pt idx="738">
                  <c:v>42638.401747685188</c:v>
                </c:pt>
                <c:pt idx="739">
                  <c:v>42638.40179398148</c:v>
                </c:pt>
                <c:pt idx="740">
                  <c:v>42638.40184027778</c:v>
                </c:pt>
                <c:pt idx="741">
                  <c:v>42638.401886574073</c:v>
                </c:pt>
                <c:pt idx="742">
                  <c:v>42638.401932870373</c:v>
                </c:pt>
                <c:pt idx="743">
                  <c:v>42638.401979166665</c:v>
                </c:pt>
                <c:pt idx="744">
                  <c:v>42638.402025462965</c:v>
                </c:pt>
                <c:pt idx="745">
                  <c:v>42638.402071759258</c:v>
                </c:pt>
                <c:pt idx="746">
                  <c:v>42638.402118055557</c:v>
                </c:pt>
                <c:pt idx="747">
                  <c:v>42638.402175925927</c:v>
                </c:pt>
                <c:pt idx="748">
                  <c:v>42638.402222222219</c:v>
                </c:pt>
                <c:pt idx="749">
                  <c:v>42638.402268518519</c:v>
                </c:pt>
                <c:pt idx="750">
                  <c:v>42638.402314814812</c:v>
                </c:pt>
                <c:pt idx="751">
                  <c:v>42638.402361111112</c:v>
                </c:pt>
                <c:pt idx="752">
                  <c:v>42638.402407407404</c:v>
                </c:pt>
                <c:pt idx="753">
                  <c:v>42638.402453703704</c:v>
                </c:pt>
                <c:pt idx="754">
                  <c:v>42638.402499999997</c:v>
                </c:pt>
                <c:pt idx="755">
                  <c:v>42638.402546296296</c:v>
                </c:pt>
                <c:pt idx="756">
                  <c:v>42638.402592592596</c:v>
                </c:pt>
                <c:pt idx="757">
                  <c:v>42638.402638888889</c:v>
                </c:pt>
                <c:pt idx="758">
                  <c:v>42638.402685185189</c:v>
                </c:pt>
                <c:pt idx="759">
                  <c:v>42638.402731481481</c:v>
                </c:pt>
                <c:pt idx="760">
                  <c:v>42638.402777777781</c:v>
                </c:pt>
                <c:pt idx="761">
                  <c:v>42638.402824074074</c:v>
                </c:pt>
                <c:pt idx="762">
                  <c:v>42638.402870370373</c:v>
                </c:pt>
                <c:pt idx="763">
                  <c:v>42638.402916666666</c:v>
                </c:pt>
                <c:pt idx="764">
                  <c:v>42638.402962962966</c:v>
                </c:pt>
                <c:pt idx="765">
                  <c:v>42638.403055555558</c:v>
                </c:pt>
                <c:pt idx="766">
                  <c:v>42638.403101851851</c:v>
                </c:pt>
                <c:pt idx="767">
                  <c:v>42638.403148148151</c:v>
                </c:pt>
                <c:pt idx="768">
                  <c:v>42638.403194444443</c:v>
                </c:pt>
                <c:pt idx="769">
                  <c:v>42638.403240740743</c:v>
                </c:pt>
                <c:pt idx="770">
                  <c:v>42638.403287037036</c:v>
                </c:pt>
                <c:pt idx="771">
                  <c:v>42638.403333333335</c:v>
                </c:pt>
                <c:pt idx="772">
                  <c:v>42638.403379629628</c:v>
                </c:pt>
                <c:pt idx="773">
                  <c:v>42638.403425925928</c:v>
                </c:pt>
                <c:pt idx="774">
                  <c:v>42638.403483796297</c:v>
                </c:pt>
                <c:pt idx="775">
                  <c:v>42638.40353009259</c:v>
                </c:pt>
                <c:pt idx="776">
                  <c:v>42638.40357638889</c:v>
                </c:pt>
                <c:pt idx="777">
                  <c:v>42638.403622685182</c:v>
                </c:pt>
                <c:pt idx="778">
                  <c:v>42638.403668981482</c:v>
                </c:pt>
                <c:pt idx="779">
                  <c:v>42638.403715277775</c:v>
                </c:pt>
                <c:pt idx="780">
                  <c:v>42638.403761574074</c:v>
                </c:pt>
                <c:pt idx="781">
                  <c:v>42638.403807870367</c:v>
                </c:pt>
                <c:pt idx="782">
                  <c:v>42638.403854166667</c:v>
                </c:pt>
                <c:pt idx="783">
                  <c:v>42638.403900462959</c:v>
                </c:pt>
                <c:pt idx="784">
                  <c:v>42638.403946759259</c:v>
                </c:pt>
                <c:pt idx="785">
                  <c:v>42638.403993055559</c:v>
                </c:pt>
                <c:pt idx="786">
                  <c:v>42638.404039351852</c:v>
                </c:pt>
                <c:pt idx="787">
                  <c:v>42638.404085648152</c:v>
                </c:pt>
                <c:pt idx="788">
                  <c:v>42638.404131944444</c:v>
                </c:pt>
                <c:pt idx="789">
                  <c:v>42638.404178240744</c:v>
                </c:pt>
                <c:pt idx="790">
                  <c:v>42638.404224537036</c:v>
                </c:pt>
                <c:pt idx="791">
                  <c:v>42638.404270833336</c:v>
                </c:pt>
                <c:pt idx="792">
                  <c:v>42638.404317129629</c:v>
                </c:pt>
                <c:pt idx="793">
                  <c:v>42638.404363425929</c:v>
                </c:pt>
                <c:pt idx="794">
                  <c:v>42638.404409722221</c:v>
                </c:pt>
                <c:pt idx="795">
                  <c:v>42638.404456018521</c:v>
                </c:pt>
                <c:pt idx="796">
                  <c:v>42638.404502314814</c:v>
                </c:pt>
                <c:pt idx="797">
                  <c:v>42638.404548611114</c:v>
                </c:pt>
                <c:pt idx="798">
                  <c:v>42638.404594907406</c:v>
                </c:pt>
                <c:pt idx="799">
                  <c:v>42638.404641203706</c:v>
                </c:pt>
                <c:pt idx="800">
                  <c:v>42638.404687499999</c:v>
                </c:pt>
                <c:pt idx="801">
                  <c:v>42638.404733796298</c:v>
                </c:pt>
                <c:pt idx="802">
                  <c:v>42638.404780092591</c:v>
                </c:pt>
                <c:pt idx="803">
                  <c:v>42638.404826388891</c:v>
                </c:pt>
                <c:pt idx="804">
                  <c:v>42638.404872685183</c:v>
                </c:pt>
                <c:pt idx="805">
                  <c:v>42638.404918981483</c:v>
                </c:pt>
                <c:pt idx="806">
                  <c:v>42638.404965277776</c:v>
                </c:pt>
                <c:pt idx="807">
                  <c:v>42638.405011574076</c:v>
                </c:pt>
                <c:pt idx="808">
                  <c:v>42638.405057870368</c:v>
                </c:pt>
                <c:pt idx="809">
                  <c:v>42638.405104166668</c:v>
                </c:pt>
                <c:pt idx="810">
                  <c:v>42638.405150462961</c:v>
                </c:pt>
                <c:pt idx="811">
                  <c:v>42638.40520833333</c:v>
                </c:pt>
                <c:pt idx="812">
                  <c:v>42638.40525462963</c:v>
                </c:pt>
                <c:pt idx="813">
                  <c:v>42638.405300925922</c:v>
                </c:pt>
                <c:pt idx="814">
                  <c:v>42638.405347222222</c:v>
                </c:pt>
                <c:pt idx="815">
                  <c:v>42638.405393518522</c:v>
                </c:pt>
                <c:pt idx="816">
                  <c:v>42638.405439814815</c:v>
                </c:pt>
                <c:pt idx="817">
                  <c:v>42638.405486111114</c:v>
                </c:pt>
                <c:pt idx="818">
                  <c:v>42638.405532407407</c:v>
                </c:pt>
                <c:pt idx="819">
                  <c:v>42638.405578703707</c:v>
                </c:pt>
                <c:pt idx="820">
                  <c:v>42638.405624999999</c:v>
                </c:pt>
                <c:pt idx="821">
                  <c:v>42638.405671296299</c:v>
                </c:pt>
                <c:pt idx="822">
                  <c:v>42638.405717592592</c:v>
                </c:pt>
                <c:pt idx="823">
                  <c:v>42638.405763888892</c:v>
                </c:pt>
                <c:pt idx="824">
                  <c:v>42638.405810185184</c:v>
                </c:pt>
                <c:pt idx="825">
                  <c:v>42638.405856481484</c:v>
                </c:pt>
                <c:pt idx="826">
                  <c:v>42638.405902777777</c:v>
                </c:pt>
                <c:pt idx="827">
                  <c:v>42638.405949074076</c:v>
                </c:pt>
                <c:pt idx="828">
                  <c:v>42638.405995370369</c:v>
                </c:pt>
                <c:pt idx="829">
                  <c:v>42638.406041666669</c:v>
                </c:pt>
                <c:pt idx="830">
                  <c:v>42638.406087962961</c:v>
                </c:pt>
                <c:pt idx="831">
                  <c:v>42638.406134259261</c:v>
                </c:pt>
                <c:pt idx="832">
                  <c:v>42638.406180555554</c:v>
                </c:pt>
                <c:pt idx="833">
                  <c:v>42638.406226851854</c:v>
                </c:pt>
                <c:pt idx="834">
                  <c:v>42638.406273148146</c:v>
                </c:pt>
                <c:pt idx="835">
                  <c:v>42638.406319444446</c:v>
                </c:pt>
                <c:pt idx="836">
                  <c:v>42638.406365740739</c:v>
                </c:pt>
                <c:pt idx="837">
                  <c:v>42638.406412037039</c:v>
                </c:pt>
                <c:pt idx="838">
                  <c:v>42638.406458333331</c:v>
                </c:pt>
                <c:pt idx="839">
                  <c:v>42638.406504629631</c:v>
                </c:pt>
                <c:pt idx="840">
                  <c:v>42638.406550925924</c:v>
                </c:pt>
                <c:pt idx="841">
                  <c:v>42638.406643518516</c:v>
                </c:pt>
                <c:pt idx="842">
                  <c:v>42638.406689814816</c:v>
                </c:pt>
                <c:pt idx="843">
                  <c:v>42638.406736111108</c:v>
                </c:pt>
                <c:pt idx="844">
                  <c:v>42638.406782407408</c:v>
                </c:pt>
                <c:pt idx="845">
                  <c:v>42638.406828703701</c:v>
                </c:pt>
                <c:pt idx="846">
                  <c:v>42638.406875000001</c:v>
                </c:pt>
                <c:pt idx="847">
                  <c:v>42638.406921296293</c:v>
                </c:pt>
                <c:pt idx="848">
                  <c:v>42638.406967592593</c:v>
                </c:pt>
                <c:pt idx="849">
                  <c:v>42638.407013888886</c:v>
                </c:pt>
                <c:pt idx="850">
                  <c:v>42638.407071759262</c:v>
                </c:pt>
                <c:pt idx="851">
                  <c:v>42638.407118055555</c:v>
                </c:pt>
                <c:pt idx="852">
                  <c:v>42638.407164351855</c:v>
                </c:pt>
                <c:pt idx="853">
                  <c:v>42638.407210648147</c:v>
                </c:pt>
                <c:pt idx="854">
                  <c:v>42638.407256944447</c:v>
                </c:pt>
                <c:pt idx="855">
                  <c:v>42638.40730324074</c:v>
                </c:pt>
                <c:pt idx="856">
                  <c:v>42638.407349537039</c:v>
                </c:pt>
                <c:pt idx="857">
                  <c:v>42638.407395833332</c:v>
                </c:pt>
                <c:pt idx="858">
                  <c:v>42638.407442129632</c:v>
                </c:pt>
                <c:pt idx="859">
                  <c:v>42638.407488425924</c:v>
                </c:pt>
                <c:pt idx="860">
                  <c:v>42638.407534722224</c:v>
                </c:pt>
                <c:pt idx="861">
                  <c:v>42638.407581018517</c:v>
                </c:pt>
                <c:pt idx="862">
                  <c:v>42638.407627314817</c:v>
                </c:pt>
                <c:pt idx="863">
                  <c:v>42638.407673611109</c:v>
                </c:pt>
                <c:pt idx="864">
                  <c:v>42638.407719907409</c:v>
                </c:pt>
                <c:pt idx="865">
                  <c:v>42638.407766203702</c:v>
                </c:pt>
                <c:pt idx="866">
                  <c:v>42638.407812500001</c:v>
                </c:pt>
                <c:pt idx="867">
                  <c:v>42638.407858796294</c:v>
                </c:pt>
                <c:pt idx="868">
                  <c:v>42638.407905092594</c:v>
                </c:pt>
                <c:pt idx="869">
                  <c:v>42638.407951388886</c:v>
                </c:pt>
                <c:pt idx="870">
                  <c:v>42638.407997685186</c:v>
                </c:pt>
                <c:pt idx="871">
                  <c:v>42638.408043981479</c:v>
                </c:pt>
                <c:pt idx="872">
                  <c:v>42638.408090277779</c:v>
                </c:pt>
                <c:pt idx="873">
                  <c:v>42638.408136574071</c:v>
                </c:pt>
                <c:pt idx="874">
                  <c:v>42638.408182870371</c:v>
                </c:pt>
                <c:pt idx="875">
                  <c:v>42638.408229166664</c:v>
                </c:pt>
                <c:pt idx="876">
                  <c:v>42638.408275462964</c:v>
                </c:pt>
                <c:pt idx="877">
                  <c:v>42638.408321759256</c:v>
                </c:pt>
                <c:pt idx="878">
                  <c:v>42638.408368055556</c:v>
                </c:pt>
                <c:pt idx="879">
                  <c:v>42638.408414351848</c:v>
                </c:pt>
                <c:pt idx="880">
                  <c:v>42638.408460648148</c:v>
                </c:pt>
                <c:pt idx="881">
                  <c:v>42638.408506944441</c:v>
                </c:pt>
                <c:pt idx="882">
                  <c:v>42638.408553240741</c:v>
                </c:pt>
                <c:pt idx="883">
                  <c:v>42638.408599537041</c:v>
                </c:pt>
                <c:pt idx="884">
                  <c:v>42638.408645833333</c:v>
                </c:pt>
                <c:pt idx="885">
                  <c:v>42638.408692129633</c:v>
                </c:pt>
                <c:pt idx="886">
                  <c:v>42638.408750000002</c:v>
                </c:pt>
                <c:pt idx="887">
                  <c:v>42638.408796296295</c:v>
                </c:pt>
                <c:pt idx="888">
                  <c:v>42638.408842592595</c:v>
                </c:pt>
                <c:pt idx="889">
                  <c:v>42638.408888888887</c:v>
                </c:pt>
                <c:pt idx="890">
                  <c:v>42638.408935185187</c:v>
                </c:pt>
                <c:pt idx="891">
                  <c:v>42638.40898148148</c:v>
                </c:pt>
                <c:pt idx="892">
                  <c:v>42638.40902777778</c:v>
                </c:pt>
                <c:pt idx="893">
                  <c:v>42638.409074074072</c:v>
                </c:pt>
                <c:pt idx="894">
                  <c:v>42638.409120370372</c:v>
                </c:pt>
                <c:pt idx="895">
                  <c:v>42638.409166666665</c:v>
                </c:pt>
                <c:pt idx="896">
                  <c:v>42638.409212962964</c:v>
                </c:pt>
                <c:pt idx="897">
                  <c:v>42638.409259259257</c:v>
                </c:pt>
                <c:pt idx="898">
                  <c:v>42638.409305555557</c:v>
                </c:pt>
                <c:pt idx="899">
                  <c:v>42638.409351851849</c:v>
                </c:pt>
                <c:pt idx="900">
                  <c:v>42638.409398148149</c:v>
                </c:pt>
                <c:pt idx="901">
                  <c:v>42638.409444444442</c:v>
                </c:pt>
                <c:pt idx="902">
                  <c:v>42638.409490740742</c:v>
                </c:pt>
                <c:pt idx="903">
                  <c:v>42638.409537037034</c:v>
                </c:pt>
                <c:pt idx="904">
                  <c:v>42638.409583333334</c:v>
                </c:pt>
                <c:pt idx="905">
                  <c:v>42638.409629629627</c:v>
                </c:pt>
                <c:pt idx="906">
                  <c:v>42638.409675925926</c:v>
                </c:pt>
                <c:pt idx="907">
                  <c:v>42638.409722222219</c:v>
                </c:pt>
                <c:pt idx="908">
                  <c:v>42638.409768518519</c:v>
                </c:pt>
                <c:pt idx="909">
                  <c:v>42638.409814814811</c:v>
                </c:pt>
                <c:pt idx="910">
                  <c:v>42638.409861111111</c:v>
                </c:pt>
                <c:pt idx="911">
                  <c:v>42638.409907407404</c:v>
                </c:pt>
                <c:pt idx="912">
                  <c:v>42638.409953703704</c:v>
                </c:pt>
                <c:pt idx="913">
                  <c:v>42638.41</c:v>
                </c:pt>
                <c:pt idx="914">
                  <c:v>42638.410046296296</c:v>
                </c:pt>
                <c:pt idx="915">
                  <c:v>42638.410092592596</c:v>
                </c:pt>
                <c:pt idx="916">
                  <c:v>42638.410138888888</c:v>
                </c:pt>
                <c:pt idx="917">
                  <c:v>42638.410185185188</c:v>
                </c:pt>
                <c:pt idx="918">
                  <c:v>42638.410231481481</c:v>
                </c:pt>
                <c:pt idx="919">
                  <c:v>42638.410277777781</c:v>
                </c:pt>
                <c:pt idx="920">
                  <c:v>42638.410324074073</c:v>
                </c:pt>
                <c:pt idx="921">
                  <c:v>42638.410370370373</c:v>
                </c:pt>
                <c:pt idx="922">
                  <c:v>42638.410416666666</c:v>
                </c:pt>
                <c:pt idx="923">
                  <c:v>42638.410462962966</c:v>
                </c:pt>
                <c:pt idx="924">
                  <c:v>42638.410509259258</c:v>
                </c:pt>
                <c:pt idx="925">
                  <c:v>42638.410567129627</c:v>
                </c:pt>
                <c:pt idx="926">
                  <c:v>42638.410613425927</c:v>
                </c:pt>
                <c:pt idx="927">
                  <c:v>42638.41065972222</c:v>
                </c:pt>
                <c:pt idx="928">
                  <c:v>42638.41070601852</c:v>
                </c:pt>
                <c:pt idx="929">
                  <c:v>42638.410740740743</c:v>
                </c:pt>
                <c:pt idx="930">
                  <c:v>42638.410787037035</c:v>
                </c:pt>
                <c:pt idx="931">
                  <c:v>42638.410833333335</c:v>
                </c:pt>
                <c:pt idx="932">
                  <c:v>42638.410879629628</c:v>
                </c:pt>
                <c:pt idx="933">
                  <c:v>42638.410925925928</c:v>
                </c:pt>
                <c:pt idx="934">
                  <c:v>42638.41097222222</c:v>
                </c:pt>
                <c:pt idx="935">
                  <c:v>42638.41101851852</c:v>
                </c:pt>
                <c:pt idx="936">
                  <c:v>42638.411064814813</c:v>
                </c:pt>
                <c:pt idx="937">
                  <c:v>42638.411111111112</c:v>
                </c:pt>
                <c:pt idx="938">
                  <c:v>42638.411157407405</c:v>
                </c:pt>
                <c:pt idx="939">
                  <c:v>42638.411203703705</c:v>
                </c:pt>
                <c:pt idx="940">
                  <c:v>42638.411249999997</c:v>
                </c:pt>
                <c:pt idx="941">
                  <c:v>42638.411296296297</c:v>
                </c:pt>
                <c:pt idx="942">
                  <c:v>42638.41134259259</c:v>
                </c:pt>
                <c:pt idx="943">
                  <c:v>42638.41138888889</c:v>
                </c:pt>
                <c:pt idx="944">
                  <c:v>42638.411435185182</c:v>
                </c:pt>
                <c:pt idx="945">
                  <c:v>42638.411481481482</c:v>
                </c:pt>
                <c:pt idx="946">
                  <c:v>42638.411527777775</c:v>
                </c:pt>
                <c:pt idx="947">
                  <c:v>42638.411574074074</c:v>
                </c:pt>
                <c:pt idx="948">
                  <c:v>42638.411620370367</c:v>
                </c:pt>
                <c:pt idx="949">
                  <c:v>42638.411666666667</c:v>
                </c:pt>
                <c:pt idx="950">
                  <c:v>42638.411712962959</c:v>
                </c:pt>
                <c:pt idx="951">
                  <c:v>42638.411759259259</c:v>
                </c:pt>
                <c:pt idx="952">
                  <c:v>42638.411851851852</c:v>
                </c:pt>
                <c:pt idx="953">
                  <c:v>42638.411909722221</c:v>
                </c:pt>
                <c:pt idx="954">
                  <c:v>42638.411956018521</c:v>
                </c:pt>
                <c:pt idx="955">
                  <c:v>42638.412002314813</c:v>
                </c:pt>
                <c:pt idx="956">
                  <c:v>42638.412048611113</c:v>
                </c:pt>
                <c:pt idx="957">
                  <c:v>42638.412094907406</c:v>
                </c:pt>
                <c:pt idx="958">
                  <c:v>42638.412141203706</c:v>
                </c:pt>
                <c:pt idx="959">
                  <c:v>42638.412187499998</c:v>
                </c:pt>
                <c:pt idx="960">
                  <c:v>42638.412233796298</c:v>
                </c:pt>
                <c:pt idx="961">
                  <c:v>42638.412280092591</c:v>
                </c:pt>
                <c:pt idx="962">
                  <c:v>42638.412326388891</c:v>
                </c:pt>
                <c:pt idx="963">
                  <c:v>42638.412372685183</c:v>
                </c:pt>
                <c:pt idx="964">
                  <c:v>42638.412418981483</c:v>
                </c:pt>
                <c:pt idx="965">
                  <c:v>42638.412465277775</c:v>
                </c:pt>
                <c:pt idx="966">
                  <c:v>42638.412511574075</c:v>
                </c:pt>
                <c:pt idx="967">
                  <c:v>42638.412557870368</c:v>
                </c:pt>
                <c:pt idx="968">
                  <c:v>42638.412604166668</c:v>
                </c:pt>
                <c:pt idx="969">
                  <c:v>42638.41265046296</c:v>
                </c:pt>
                <c:pt idx="970">
                  <c:v>42638.41269675926</c:v>
                </c:pt>
                <c:pt idx="971">
                  <c:v>42638.412743055553</c:v>
                </c:pt>
                <c:pt idx="972">
                  <c:v>42638.412789351853</c:v>
                </c:pt>
                <c:pt idx="973">
                  <c:v>42638.412835648145</c:v>
                </c:pt>
                <c:pt idx="974">
                  <c:v>42638.412881944445</c:v>
                </c:pt>
                <c:pt idx="975">
                  <c:v>42638.412928240738</c:v>
                </c:pt>
                <c:pt idx="976">
                  <c:v>42638.412974537037</c:v>
                </c:pt>
                <c:pt idx="977">
                  <c:v>42638.41302083333</c:v>
                </c:pt>
                <c:pt idx="978">
                  <c:v>42638.41306712963</c:v>
                </c:pt>
                <c:pt idx="979">
                  <c:v>42638.413113425922</c:v>
                </c:pt>
                <c:pt idx="980">
                  <c:v>42638.413159722222</c:v>
                </c:pt>
                <c:pt idx="981">
                  <c:v>42638.413206018522</c:v>
                </c:pt>
                <c:pt idx="982">
                  <c:v>42638.413252314815</c:v>
                </c:pt>
                <c:pt idx="983">
                  <c:v>42638.413298611114</c:v>
                </c:pt>
                <c:pt idx="984">
                  <c:v>42638.413344907407</c:v>
                </c:pt>
                <c:pt idx="985">
                  <c:v>42638.413391203707</c:v>
                </c:pt>
                <c:pt idx="986">
                  <c:v>42638.413437499999</c:v>
                </c:pt>
                <c:pt idx="987">
                  <c:v>42638.413483796299</c:v>
                </c:pt>
                <c:pt idx="988">
                  <c:v>42638.413530092592</c:v>
                </c:pt>
                <c:pt idx="989">
                  <c:v>42638.413576388892</c:v>
                </c:pt>
                <c:pt idx="990">
                  <c:v>42638.413634259261</c:v>
                </c:pt>
                <c:pt idx="991">
                  <c:v>42638.413680555554</c:v>
                </c:pt>
                <c:pt idx="992">
                  <c:v>42638.413726851853</c:v>
                </c:pt>
                <c:pt idx="993">
                  <c:v>42638.413773148146</c:v>
                </c:pt>
                <c:pt idx="994">
                  <c:v>42638.413819444446</c:v>
                </c:pt>
                <c:pt idx="995">
                  <c:v>42638.413865740738</c:v>
                </c:pt>
                <c:pt idx="996">
                  <c:v>42638.413912037038</c:v>
                </c:pt>
                <c:pt idx="997">
                  <c:v>42638.413958333331</c:v>
                </c:pt>
                <c:pt idx="998">
                  <c:v>42638.414004629631</c:v>
                </c:pt>
                <c:pt idx="999">
                  <c:v>42638.414050925923</c:v>
                </c:pt>
                <c:pt idx="1000">
                  <c:v>42638.414097222223</c:v>
                </c:pt>
                <c:pt idx="1001">
                  <c:v>42638.414143518516</c:v>
                </c:pt>
                <c:pt idx="1002">
                  <c:v>42638.414189814815</c:v>
                </c:pt>
                <c:pt idx="1003">
                  <c:v>42638.414236111108</c:v>
                </c:pt>
                <c:pt idx="1004">
                  <c:v>42638.414282407408</c:v>
                </c:pt>
                <c:pt idx="1005">
                  <c:v>42638.4143287037</c:v>
                </c:pt>
                <c:pt idx="1006">
                  <c:v>42638.414375</c:v>
                </c:pt>
                <c:pt idx="1007">
                  <c:v>42638.414421296293</c:v>
                </c:pt>
                <c:pt idx="1008">
                  <c:v>42638.414467592593</c:v>
                </c:pt>
                <c:pt idx="1009">
                  <c:v>42638.414513888885</c:v>
                </c:pt>
                <c:pt idx="1010">
                  <c:v>42638.414560185185</c:v>
                </c:pt>
                <c:pt idx="1011">
                  <c:v>42638.414606481485</c:v>
                </c:pt>
                <c:pt idx="1012">
                  <c:v>42638.414652777778</c:v>
                </c:pt>
                <c:pt idx="1013">
                  <c:v>42638.414699074077</c:v>
                </c:pt>
                <c:pt idx="1014">
                  <c:v>42638.41474537037</c:v>
                </c:pt>
                <c:pt idx="1015">
                  <c:v>42638.41479166667</c:v>
                </c:pt>
                <c:pt idx="1016">
                  <c:v>42638.414837962962</c:v>
                </c:pt>
                <c:pt idx="1017">
                  <c:v>42638.414884259262</c:v>
                </c:pt>
                <c:pt idx="1018">
                  <c:v>42638.414930555555</c:v>
                </c:pt>
                <c:pt idx="1019">
                  <c:v>42638.414976851855</c:v>
                </c:pt>
                <c:pt idx="1020">
                  <c:v>42638.415023148147</c:v>
                </c:pt>
                <c:pt idx="1021">
                  <c:v>42638.415069444447</c:v>
                </c:pt>
                <c:pt idx="1022">
                  <c:v>42638.41511574074</c:v>
                </c:pt>
                <c:pt idx="1023">
                  <c:v>42638.415162037039</c:v>
                </c:pt>
                <c:pt idx="1024">
                  <c:v>42638.415208333332</c:v>
                </c:pt>
                <c:pt idx="1025">
                  <c:v>42638.415254629632</c:v>
                </c:pt>
                <c:pt idx="1026">
                  <c:v>42638.415300925924</c:v>
                </c:pt>
                <c:pt idx="1027">
                  <c:v>42638.415347222224</c:v>
                </c:pt>
                <c:pt idx="1028">
                  <c:v>42638.415393518517</c:v>
                </c:pt>
                <c:pt idx="1029">
                  <c:v>42638.415439814817</c:v>
                </c:pt>
                <c:pt idx="1030">
                  <c:v>42638.415497685186</c:v>
                </c:pt>
                <c:pt idx="1031">
                  <c:v>42638.415543981479</c:v>
                </c:pt>
                <c:pt idx="1032">
                  <c:v>42638.415590277778</c:v>
                </c:pt>
                <c:pt idx="1033">
                  <c:v>42638.415636574071</c:v>
                </c:pt>
                <c:pt idx="1034">
                  <c:v>42638.415682870371</c:v>
                </c:pt>
                <c:pt idx="1035">
                  <c:v>42638.415729166663</c:v>
                </c:pt>
                <c:pt idx="1036">
                  <c:v>42638.415775462963</c:v>
                </c:pt>
                <c:pt idx="1037">
                  <c:v>42638.415821759256</c:v>
                </c:pt>
                <c:pt idx="1038">
                  <c:v>42638.415868055556</c:v>
                </c:pt>
                <c:pt idx="1039">
                  <c:v>42638.415914351855</c:v>
                </c:pt>
                <c:pt idx="1040">
                  <c:v>42638.415960648148</c:v>
                </c:pt>
                <c:pt idx="1041">
                  <c:v>42638.416006944448</c:v>
                </c:pt>
                <c:pt idx="1042">
                  <c:v>42638.41605324074</c:v>
                </c:pt>
                <c:pt idx="1043">
                  <c:v>42638.41609953704</c:v>
                </c:pt>
                <c:pt idx="1044">
                  <c:v>42638.416145833333</c:v>
                </c:pt>
                <c:pt idx="1045">
                  <c:v>42638.416192129633</c:v>
                </c:pt>
                <c:pt idx="1046">
                  <c:v>42638.416238425925</c:v>
                </c:pt>
                <c:pt idx="1047">
                  <c:v>42638.416284722225</c:v>
                </c:pt>
                <c:pt idx="1048">
                  <c:v>42638.416331018518</c:v>
                </c:pt>
                <c:pt idx="1049">
                  <c:v>42638.416377314818</c:v>
                </c:pt>
                <c:pt idx="1050">
                  <c:v>42638.41642361111</c:v>
                </c:pt>
                <c:pt idx="1051">
                  <c:v>42638.41646990741</c:v>
                </c:pt>
                <c:pt idx="1052">
                  <c:v>42638.416516203702</c:v>
                </c:pt>
                <c:pt idx="1053">
                  <c:v>42638.416562500002</c:v>
                </c:pt>
                <c:pt idx="1054">
                  <c:v>42638.416608796295</c:v>
                </c:pt>
                <c:pt idx="1055">
                  <c:v>42638.416655092595</c:v>
                </c:pt>
                <c:pt idx="1056">
                  <c:v>42638.416701388887</c:v>
                </c:pt>
                <c:pt idx="1057">
                  <c:v>42638.416747685187</c:v>
                </c:pt>
                <c:pt idx="1058">
                  <c:v>42638.41679398148</c:v>
                </c:pt>
                <c:pt idx="1059">
                  <c:v>42638.41684027778</c:v>
                </c:pt>
                <c:pt idx="1060">
                  <c:v>42638.416886574072</c:v>
                </c:pt>
                <c:pt idx="1061">
                  <c:v>42638.416932870372</c:v>
                </c:pt>
                <c:pt idx="1062">
                  <c:v>42638.416979166665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1065">
                  <c:v>42638.417118055557</c:v>
                </c:pt>
                <c:pt idx="1066">
                  <c:v>42638.417164351849</c:v>
                </c:pt>
                <c:pt idx="1067">
                  <c:v>42638.417222222219</c:v>
                </c:pt>
                <c:pt idx="1068">
                  <c:v>42638.417268518519</c:v>
                </c:pt>
                <c:pt idx="1069">
                  <c:v>42638.417314814818</c:v>
                </c:pt>
                <c:pt idx="1070">
                  <c:v>42638.417361111111</c:v>
                </c:pt>
                <c:pt idx="1071">
                  <c:v>42638.417407407411</c:v>
                </c:pt>
                <c:pt idx="1072">
                  <c:v>42638.417453703703</c:v>
                </c:pt>
                <c:pt idx="1073">
                  <c:v>42638.417500000003</c:v>
                </c:pt>
                <c:pt idx="1074">
                  <c:v>42638.417546296296</c:v>
                </c:pt>
                <c:pt idx="1075">
                  <c:v>42638.417592592596</c:v>
                </c:pt>
                <c:pt idx="1076">
                  <c:v>42638.417638888888</c:v>
                </c:pt>
                <c:pt idx="1077">
                  <c:v>42638.417685185188</c:v>
                </c:pt>
                <c:pt idx="1078">
                  <c:v>42638.417731481481</c:v>
                </c:pt>
                <c:pt idx="1079">
                  <c:v>42638.41777777778</c:v>
                </c:pt>
                <c:pt idx="1080">
                  <c:v>42638.417824074073</c:v>
                </c:pt>
                <c:pt idx="1081">
                  <c:v>42638.417870370373</c:v>
                </c:pt>
                <c:pt idx="1082">
                  <c:v>42638.417916666665</c:v>
                </c:pt>
                <c:pt idx="1083">
                  <c:v>42638.417962962965</c:v>
                </c:pt>
                <c:pt idx="1084">
                  <c:v>42638.418009259258</c:v>
                </c:pt>
                <c:pt idx="1085">
                  <c:v>42638.418055555558</c:v>
                </c:pt>
                <c:pt idx="1086">
                  <c:v>42638.41810185185</c:v>
                </c:pt>
                <c:pt idx="1087">
                  <c:v>42638.41814814815</c:v>
                </c:pt>
                <c:pt idx="1088">
                  <c:v>42638.418194444443</c:v>
                </c:pt>
                <c:pt idx="1089">
                  <c:v>42638.418240740742</c:v>
                </c:pt>
                <c:pt idx="1090">
                  <c:v>42638.418287037035</c:v>
                </c:pt>
                <c:pt idx="1091">
                  <c:v>42638.418333333335</c:v>
                </c:pt>
                <c:pt idx="1092">
                  <c:v>42638.418379629627</c:v>
                </c:pt>
                <c:pt idx="1093">
                  <c:v>42638.418425925927</c:v>
                </c:pt>
                <c:pt idx="1094">
                  <c:v>42638.41847222222</c:v>
                </c:pt>
                <c:pt idx="1095">
                  <c:v>42638.41851851852</c:v>
                </c:pt>
                <c:pt idx="1096">
                  <c:v>42638.418564814812</c:v>
                </c:pt>
                <c:pt idx="1097">
                  <c:v>42638.418611111112</c:v>
                </c:pt>
                <c:pt idx="1098">
                  <c:v>42638.418657407405</c:v>
                </c:pt>
                <c:pt idx="1099">
                  <c:v>42638.418703703705</c:v>
                </c:pt>
                <c:pt idx="1100">
                  <c:v>42638.418749999997</c:v>
                </c:pt>
                <c:pt idx="1101">
                  <c:v>42638.418807870374</c:v>
                </c:pt>
                <c:pt idx="1102">
                  <c:v>42638.418854166666</c:v>
                </c:pt>
                <c:pt idx="1103">
                  <c:v>42638.418900462966</c:v>
                </c:pt>
                <c:pt idx="1104">
                  <c:v>42638.418946759259</c:v>
                </c:pt>
                <c:pt idx="1105">
                  <c:v>42638.418993055559</c:v>
                </c:pt>
                <c:pt idx="1106">
                  <c:v>42638.419039351851</c:v>
                </c:pt>
                <c:pt idx="1107">
                  <c:v>42638.419085648151</c:v>
                </c:pt>
                <c:pt idx="1108">
                  <c:v>42638.419131944444</c:v>
                </c:pt>
                <c:pt idx="1109">
                  <c:v>42638.419178240743</c:v>
                </c:pt>
                <c:pt idx="1110">
                  <c:v>42638.419224537036</c:v>
                </c:pt>
                <c:pt idx="1111">
                  <c:v>42638.419270833336</c:v>
                </c:pt>
                <c:pt idx="1112">
                  <c:v>42638.419317129628</c:v>
                </c:pt>
                <c:pt idx="1113">
                  <c:v>42638.419363425928</c:v>
                </c:pt>
                <c:pt idx="1114">
                  <c:v>42638.419409722221</c:v>
                </c:pt>
                <c:pt idx="1115">
                  <c:v>42638.419456018521</c:v>
                </c:pt>
                <c:pt idx="1116">
                  <c:v>42638.419502314813</c:v>
                </c:pt>
                <c:pt idx="1117">
                  <c:v>42638.419548611113</c:v>
                </c:pt>
                <c:pt idx="1118">
                  <c:v>42638.419594907406</c:v>
                </c:pt>
                <c:pt idx="1119">
                  <c:v>42638.419641203705</c:v>
                </c:pt>
                <c:pt idx="1120">
                  <c:v>42638.419687499998</c:v>
                </c:pt>
                <c:pt idx="1121">
                  <c:v>42638.419733796298</c:v>
                </c:pt>
                <c:pt idx="1122">
                  <c:v>42638.41978009259</c:v>
                </c:pt>
                <c:pt idx="1123">
                  <c:v>42638.41983796296</c:v>
                </c:pt>
                <c:pt idx="1124">
                  <c:v>42638.41988425926</c:v>
                </c:pt>
                <c:pt idx="1125">
                  <c:v>42638.419930555552</c:v>
                </c:pt>
                <c:pt idx="1126">
                  <c:v>42638.419976851852</c:v>
                </c:pt>
                <c:pt idx="1127">
                  <c:v>42638.420023148145</c:v>
                </c:pt>
                <c:pt idx="1128">
                  <c:v>42638.420069444444</c:v>
                </c:pt>
                <c:pt idx="1129">
                  <c:v>42638.420115740744</c:v>
                </c:pt>
                <c:pt idx="1130">
                  <c:v>42638.420162037037</c:v>
                </c:pt>
                <c:pt idx="1131">
                  <c:v>42638.420208333337</c:v>
                </c:pt>
                <c:pt idx="1132">
                  <c:v>42638.420254629629</c:v>
                </c:pt>
                <c:pt idx="1133">
                  <c:v>42638.420300925929</c:v>
                </c:pt>
                <c:pt idx="1134">
                  <c:v>42638.420347222222</c:v>
                </c:pt>
                <c:pt idx="1135">
                  <c:v>42638.420393518521</c:v>
                </c:pt>
                <c:pt idx="1136">
                  <c:v>42638.420439814814</c:v>
                </c:pt>
                <c:pt idx="1137">
                  <c:v>42638.420486111114</c:v>
                </c:pt>
                <c:pt idx="1138">
                  <c:v>42638.420532407406</c:v>
                </c:pt>
                <c:pt idx="1139">
                  <c:v>42638.420578703706</c:v>
                </c:pt>
                <c:pt idx="1140">
                  <c:v>42638.420624999999</c:v>
                </c:pt>
                <c:pt idx="1141">
                  <c:v>42638.420671296299</c:v>
                </c:pt>
                <c:pt idx="1142">
                  <c:v>42638.420717592591</c:v>
                </c:pt>
                <c:pt idx="1143">
                  <c:v>42638.420763888891</c:v>
                </c:pt>
                <c:pt idx="1144">
                  <c:v>42638.420810185184</c:v>
                </c:pt>
                <c:pt idx="1145">
                  <c:v>42638.420856481483</c:v>
                </c:pt>
                <c:pt idx="1146">
                  <c:v>42638.420902777776</c:v>
                </c:pt>
                <c:pt idx="1147">
                  <c:v>42638.420949074076</c:v>
                </c:pt>
                <c:pt idx="1148">
                  <c:v>42638.420995370368</c:v>
                </c:pt>
                <c:pt idx="1149">
                  <c:v>42638.421041666668</c:v>
                </c:pt>
                <c:pt idx="1150">
                  <c:v>42638.421087962961</c:v>
                </c:pt>
                <c:pt idx="1151">
                  <c:v>42638.421134259261</c:v>
                </c:pt>
                <c:pt idx="1152">
                  <c:v>42638.421180555553</c:v>
                </c:pt>
                <c:pt idx="1153">
                  <c:v>42638.421226851853</c:v>
                </c:pt>
                <c:pt idx="1154">
                  <c:v>42638.421273148146</c:v>
                </c:pt>
                <c:pt idx="1155">
                  <c:v>42638.421319444446</c:v>
                </c:pt>
                <c:pt idx="1156">
                  <c:v>42638.421458333331</c:v>
                </c:pt>
                <c:pt idx="1157">
                  <c:v>42638.421516203707</c:v>
                </c:pt>
                <c:pt idx="1158">
                  <c:v>42638.4215625</c:v>
                </c:pt>
                <c:pt idx="1159">
                  <c:v>42638.4216087963</c:v>
                </c:pt>
                <c:pt idx="1160">
                  <c:v>42638.421655092592</c:v>
                </c:pt>
                <c:pt idx="1161">
                  <c:v>42638.421701388892</c:v>
                </c:pt>
                <c:pt idx="1162">
                  <c:v>42638.421747685185</c:v>
                </c:pt>
                <c:pt idx="1163">
                  <c:v>42638.421793981484</c:v>
                </c:pt>
                <c:pt idx="1164">
                  <c:v>42638.421886574077</c:v>
                </c:pt>
                <c:pt idx="1165">
                  <c:v>42638.421932870369</c:v>
                </c:pt>
                <c:pt idx="1166">
                  <c:v>42638.421979166669</c:v>
                </c:pt>
                <c:pt idx="1167">
                  <c:v>42638.422025462962</c:v>
                </c:pt>
                <c:pt idx="1168">
                  <c:v>42638.422071759262</c:v>
                </c:pt>
                <c:pt idx="1169">
                  <c:v>42638.422118055554</c:v>
                </c:pt>
                <c:pt idx="1170">
                  <c:v>42638.422164351854</c:v>
                </c:pt>
                <c:pt idx="1171">
                  <c:v>42638.422210648147</c:v>
                </c:pt>
                <c:pt idx="1172">
                  <c:v>42638.422256944446</c:v>
                </c:pt>
                <c:pt idx="1173">
                  <c:v>42638.422303240739</c:v>
                </c:pt>
                <c:pt idx="1174">
                  <c:v>42638.422349537039</c:v>
                </c:pt>
                <c:pt idx="1175">
                  <c:v>42638.422395833331</c:v>
                </c:pt>
                <c:pt idx="1176">
                  <c:v>42638.422442129631</c:v>
                </c:pt>
                <c:pt idx="1177">
                  <c:v>42638.422488425924</c:v>
                </c:pt>
                <c:pt idx="1178">
                  <c:v>42638.422534722224</c:v>
                </c:pt>
                <c:pt idx="1179">
                  <c:v>42638.422581018516</c:v>
                </c:pt>
                <c:pt idx="1180">
                  <c:v>42638.422627314816</c:v>
                </c:pt>
                <c:pt idx="1181">
                  <c:v>42638.422673611109</c:v>
                </c:pt>
                <c:pt idx="1182">
                  <c:v>42638.422719907408</c:v>
                </c:pt>
                <c:pt idx="1183">
                  <c:v>42638.422766203701</c:v>
                </c:pt>
                <c:pt idx="1184">
                  <c:v>42638.422812500001</c:v>
                </c:pt>
                <c:pt idx="1185">
                  <c:v>42638.422858796293</c:v>
                </c:pt>
                <c:pt idx="1186">
                  <c:v>42638.422905092593</c:v>
                </c:pt>
                <c:pt idx="1187">
                  <c:v>42638.422951388886</c:v>
                </c:pt>
                <c:pt idx="1188">
                  <c:v>42638.423009259262</c:v>
                </c:pt>
                <c:pt idx="1189">
                  <c:v>42638.423055555555</c:v>
                </c:pt>
                <c:pt idx="1190">
                  <c:v>42638.423101851855</c:v>
                </c:pt>
                <c:pt idx="1191">
                  <c:v>42638.423148148147</c:v>
                </c:pt>
                <c:pt idx="1192">
                  <c:v>42638.423194444447</c:v>
                </c:pt>
                <c:pt idx="1193">
                  <c:v>42638.42324074074</c:v>
                </c:pt>
                <c:pt idx="1194">
                  <c:v>42638.42328703704</c:v>
                </c:pt>
                <c:pt idx="1195">
                  <c:v>42638.423333333332</c:v>
                </c:pt>
                <c:pt idx="1196">
                  <c:v>42638.423379629632</c:v>
                </c:pt>
                <c:pt idx="1197">
                  <c:v>42638.423425925925</c:v>
                </c:pt>
                <c:pt idx="1198">
                  <c:v>42638.423472222225</c:v>
                </c:pt>
                <c:pt idx="1199">
                  <c:v>42638.423518518517</c:v>
                </c:pt>
                <c:pt idx="1200">
                  <c:v>42638.423564814817</c:v>
                </c:pt>
                <c:pt idx="1201">
                  <c:v>42638.423611111109</c:v>
                </c:pt>
                <c:pt idx="1202">
                  <c:v>42638.423657407409</c:v>
                </c:pt>
                <c:pt idx="1203">
                  <c:v>42638.423703703702</c:v>
                </c:pt>
                <c:pt idx="1204">
                  <c:v>42638.423750000002</c:v>
                </c:pt>
                <c:pt idx="1205">
                  <c:v>42638.423796296294</c:v>
                </c:pt>
                <c:pt idx="1206">
                  <c:v>42638.423842592594</c:v>
                </c:pt>
                <c:pt idx="1207">
                  <c:v>42638.423888888887</c:v>
                </c:pt>
                <c:pt idx="1208">
                  <c:v>42638.423935185187</c:v>
                </c:pt>
                <c:pt idx="1209">
                  <c:v>42638.423981481479</c:v>
                </c:pt>
                <c:pt idx="1210">
                  <c:v>42638.424027777779</c:v>
                </c:pt>
                <c:pt idx="1211">
                  <c:v>42638.424074074072</c:v>
                </c:pt>
                <c:pt idx="1212">
                  <c:v>42638.424120370371</c:v>
                </c:pt>
                <c:pt idx="1213">
                  <c:v>42638.424166666664</c:v>
                </c:pt>
                <c:pt idx="1214">
                  <c:v>42638.424212962964</c:v>
                </c:pt>
                <c:pt idx="1215">
                  <c:v>42638.424259259256</c:v>
                </c:pt>
                <c:pt idx="1216">
                  <c:v>42638.424305555556</c:v>
                </c:pt>
                <c:pt idx="1217">
                  <c:v>42638.424351851849</c:v>
                </c:pt>
                <c:pt idx="1218">
                  <c:v>42638.424398148149</c:v>
                </c:pt>
                <c:pt idx="1219">
                  <c:v>42638.424444444441</c:v>
                </c:pt>
                <c:pt idx="1220">
                  <c:v>42638.424490740741</c:v>
                </c:pt>
                <c:pt idx="1221">
                  <c:v>42638.424537037034</c:v>
                </c:pt>
                <c:pt idx="1222">
                  <c:v>42638.424583333333</c:v>
                </c:pt>
                <c:pt idx="1223">
                  <c:v>42638.424629629626</c:v>
                </c:pt>
                <c:pt idx="1224">
                  <c:v>42638.424675925926</c:v>
                </c:pt>
                <c:pt idx="1225">
                  <c:v>42638.424733796295</c:v>
                </c:pt>
                <c:pt idx="1226">
                  <c:v>42638.424780092595</c:v>
                </c:pt>
                <c:pt idx="1227">
                  <c:v>42638.424826388888</c:v>
                </c:pt>
                <c:pt idx="1228">
                  <c:v>42638.424872685187</c:v>
                </c:pt>
                <c:pt idx="1229">
                  <c:v>42638.42491898148</c:v>
                </c:pt>
                <c:pt idx="1230">
                  <c:v>42638.42496527778</c:v>
                </c:pt>
                <c:pt idx="1231">
                  <c:v>42638.425057870372</c:v>
                </c:pt>
                <c:pt idx="1232">
                  <c:v>42638.425104166665</c:v>
                </c:pt>
                <c:pt idx="1233">
                  <c:v>42638.425150462965</c:v>
                </c:pt>
                <c:pt idx="1234">
                  <c:v>42638.425196759257</c:v>
                </c:pt>
                <c:pt idx="1235">
                  <c:v>42638.425243055557</c:v>
                </c:pt>
                <c:pt idx="1236">
                  <c:v>42638.42528935185</c:v>
                </c:pt>
                <c:pt idx="1237">
                  <c:v>42638.425335648149</c:v>
                </c:pt>
                <c:pt idx="1238">
                  <c:v>42638.425381944442</c:v>
                </c:pt>
                <c:pt idx="1239">
                  <c:v>42638.425428240742</c:v>
                </c:pt>
                <c:pt idx="1240">
                  <c:v>42638.425474537034</c:v>
                </c:pt>
                <c:pt idx="1241">
                  <c:v>42638.425520833334</c:v>
                </c:pt>
                <c:pt idx="1242">
                  <c:v>42638.425567129627</c:v>
                </c:pt>
                <c:pt idx="1243">
                  <c:v>42638.425613425927</c:v>
                </c:pt>
                <c:pt idx="1244">
                  <c:v>42638.425659722219</c:v>
                </c:pt>
                <c:pt idx="1245">
                  <c:v>42638.425706018519</c:v>
                </c:pt>
                <c:pt idx="1246">
                  <c:v>42638.425752314812</c:v>
                </c:pt>
                <c:pt idx="1247">
                  <c:v>42638.425798611112</c:v>
                </c:pt>
                <c:pt idx="1248">
                  <c:v>42638.425844907404</c:v>
                </c:pt>
                <c:pt idx="1249">
                  <c:v>42638.425891203704</c:v>
                </c:pt>
                <c:pt idx="1250">
                  <c:v>42638.425937499997</c:v>
                </c:pt>
                <c:pt idx="1251">
                  <c:v>42638.425983796296</c:v>
                </c:pt>
                <c:pt idx="1252">
                  <c:v>42638.426030092596</c:v>
                </c:pt>
                <c:pt idx="1253">
                  <c:v>42638.426076388889</c:v>
                </c:pt>
                <c:pt idx="1254">
                  <c:v>42638.426122685189</c:v>
                </c:pt>
                <c:pt idx="1255">
                  <c:v>42638.426168981481</c:v>
                </c:pt>
                <c:pt idx="1256">
                  <c:v>42638.426215277781</c:v>
                </c:pt>
                <c:pt idx="1257">
                  <c:v>42638.426261574074</c:v>
                </c:pt>
                <c:pt idx="1258">
                  <c:v>42638.426307870373</c:v>
                </c:pt>
                <c:pt idx="1259">
                  <c:v>42638.426354166666</c:v>
                </c:pt>
                <c:pt idx="1260">
                  <c:v>42638.426400462966</c:v>
                </c:pt>
                <c:pt idx="1261">
                  <c:v>42638.426446759258</c:v>
                </c:pt>
                <c:pt idx="1262">
                  <c:v>42638.426504629628</c:v>
                </c:pt>
                <c:pt idx="1263">
                  <c:v>42638.426550925928</c:v>
                </c:pt>
                <c:pt idx="1264">
                  <c:v>42638.42659722222</c:v>
                </c:pt>
                <c:pt idx="1265">
                  <c:v>42638.42664351852</c:v>
                </c:pt>
                <c:pt idx="1266">
                  <c:v>42638.426689814813</c:v>
                </c:pt>
                <c:pt idx="1267">
                  <c:v>42638.426736111112</c:v>
                </c:pt>
                <c:pt idx="1268">
                  <c:v>42638.426782407405</c:v>
                </c:pt>
                <c:pt idx="1269">
                  <c:v>42638.426828703705</c:v>
                </c:pt>
                <c:pt idx="1270">
                  <c:v>42638.426874999997</c:v>
                </c:pt>
                <c:pt idx="1271">
                  <c:v>42638.426921296297</c:v>
                </c:pt>
                <c:pt idx="1272">
                  <c:v>42638.42696759259</c:v>
                </c:pt>
                <c:pt idx="1273">
                  <c:v>42638.42701388889</c:v>
                </c:pt>
                <c:pt idx="1274">
                  <c:v>42638.427060185182</c:v>
                </c:pt>
                <c:pt idx="1275">
                  <c:v>42638.427106481482</c:v>
                </c:pt>
                <c:pt idx="1276">
                  <c:v>42638.427152777775</c:v>
                </c:pt>
                <c:pt idx="1277">
                  <c:v>42638.427199074074</c:v>
                </c:pt>
                <c:pt idx="1278">
                  <c:v>42638.427245370367</c:v>
                </c:pt>
                <c:pt idx="1279">
                  <c:v>42638.427291666667</c:v>
                </c:pt>
                <c:pt idx="1280">
                  <c:v>42638.427337962959</c:v>
                </c:pt>
                <c:pt idx="1281">
                  <c:v>42638.427384259259</c:v>
                </c:pt>
                <c:pt idx="1282">
                  <c:v>42638.427430555559</c:v>
                </c:pt>
                <c:pt idx="1283">
                  <c:v>42638.427476851852</c:v>
                </c:pt>
                <c:pt idx="1284">
                  <c:v>42638.427523148152</c:v>
                </c:pt>
                <c:pt idx="1285">
                  <c:v>42638.427569444444</c:v>
                </c:pt>
                <c:pt idx="1286">
                  <c:v>42638.427615740744</c:v>
                </c:pt>
                <c:pt idx="1287">
                  <c:v>42638.427662037036</c:v>
                </c:pt>
                <c:pt idx="1288">
                  <c:v>42638.427708333336</c:v>
                </c:pt>
                <c:pt idx="1289">
                  <c:v>42638.427754629629</c:v>
                </c:pt>
                <c:pt idx="1290">
                  <c:v>42638.427800925929</c:v>
                </c:pt>
                <c:pt idx="1291">
                  <c:v>42638.427847222221</c:v>
                </c:pt>
                <c:pt idx="1292">
                  <c:v>42638.427893518521</c:v>
                </c:pt>
                <c:pt idx="1293">
                  <c:v>42638.427939814814</c:v>
                </c:pt>
                <c:pt idx="1294">
                  <c:v>42638.427986111114</c:v>
                </c:pt>
                <c:pt idx="1295">
                  <c:v>42638.428043981483</c:v>
                </c:pt>
                <c:pt idx="1296">
                  <c:v>42638.428090277775</c:v>
                </c:pt>
                <c:pt idx="1297">
                  <c:v>42638.428136574075</c:v>
                </c:pt>
                <c:pt idx="1298">
                  <c:v>42638.428182870368</c:v>
                </c:pt>
                <c:pt idx="1299">
                  <c:v>42638.428229166668</c:v>
                </c:pt>
                <c:pt idx="1300">
                  <c:v>42638.42827546296</c:v>
                </c:pt>
                <c:pt idx="1301">
                  <c:v>42638.42832175926</c:v>
                </c:pt>
                <c:pt idx="1302">
                  <c:v>42638.428368055553</c:v>
                </c:pt>
                <c:pt idx="1303">
                  <c:v>42638.428414351853</c:v>
                </c:pt>
                <c:pt idx="1304">
                  <c:v>42638.428460648145</c:v>
                </c:pt>
                <c:pt idx="1305">
                  <c:v>42638.428506944445</c:v>
                </c:pt>
                <c:pt idx="1306">
                  <c:v>42638.428553240738</c:v>
                </c:pt>
                <c:pt idx="1307">
                  <c:v>42638.428599537037</c:v>
                </c:pt>
                <c:pt idx="1308">
                  <c:v>42638.42864583333</c:v>
                </c:pt>
                <c:pt idx="1309">
                  <c:v>42638.42869212963</c:v>
                </c:pt>
                <c:pt idx="1310">
                  <c:v>42638.428738425922</c:v>
                </c:pt>
                <c:pt idx="1311">
                  <c:v>42638.428784722222</c:v>
                </c:pt>
                <c:pt idx="1312">
                  <c:v>42638.428831018522</c:v>
                </c:pt>
                <c:pt idx="1313">
                  <c:v>42638.428877314815</c:v>
                </c:pt>
                <c:pt idx="1314">
                  <c:v>42638.428923611114</c:v>
                </c:pt>
                <c:pt idx="1315">
                  <c:v>42638.428969907407</c:v>
                </c:pt>
                <c:pt idx="1316">
                  <c:v>42638.429016203707</c:v>
                </c:pt>
                <c:pt idx="1317">
                  <c:v>42638.429062499999</c:v>
                </c:pt>
                <c:pt idx="1318">
                  <c:v>42638.429108796299</c:v>
                </c:pt>
                <c:pt idx="1319">
                  <c:v>42638.429155092592</c:v>
                </c:pt>
                <c:pt idx="1320">
                  <c:v>42638.429201388892</c:v>
                </c:pt>
                <c:pt idx="1321">
                  <c:v>42638.429247685184</c:v>
                </c:pt>
                <c:pt idx="1322">
                  <c:v>42638.429293981484</c:v>
                </c:pt>
                <c:pt idx="1323">
                  <c:v>42638.429340277777</c:v>
                </c:pt>
                <c:pt idx="1324">
                  <c:v>42638.429386574076</c:v>
                </c:pt>
                <c:pt idx="1325">
                  <c:v>42638.429432870369</c:v>
                </c:pt>
                <c:pt idx="1326">
                  <c:v>42638.429479166669</c:v>
                </c:pt>
                <c:pt idx="1327">
                  <c:v>42638.429525462961</c:v>
                </c:pt>
                <c:pt idx="1328">
                  <c:v>42638.429571759261</c:v>
                </c:pt>
                <c:pt idx="1329">
                  <c:v>42638.429618055554</c:v>
                </c:pt>
                <c:pt idx="1330">
                  <c:v>42638.429664351854</c:v>
                </c:pt>
                <c:pt idx="1331">
                  <c:v>42638.429710648146</c:v>
                </c:pt>
                <c:pt idx="1332">
                  <c:v>42638.429756944446</c:v>
                </c:pt>
                <c:pt idx="1333">
                  <c:v>42638.429803240739</c:v>
                </c:pt>
                <c:pt idx="1334">
                  <c:v>42638.429849537039</c:v>
                </c:pt>
                <c:pt idx="1335">
                  <c:v>42638.429895833331</c:v>
                </c:pt>
                <c:pt idx="1336">
                  <c:v>42638.4299537037</c:v>
                </c:pt>
                <c:pt idx="1337">
                  <c:v>42638.43</c:v>
                </c:pt>
                <c:pt idx="1338">
                  <c:v>42638.430046296293</c:v>
                </c:pt>
                <c:pt idx="1339">
                  <c:v>42638.430092592593</c:v>
                </c:pt>
                <c:pt idx="1340">
                  <c:v>42638.430138888885</c:v>
                </c:pt>
                <c:pt idx="1341">
                  <c:v>42638.430185185185</c:v>
                </c:pt>
                <c:pt idx="1342">
                  <c:v>42638.430231481485</c:v>
                </c:pt>
                <c:pt idx="1343">
                  <c:v>42638.430277777778</c:v>
                </c:pt>
                <c:pt idx="1344">
                  <c:v>42638.430324074077</c:v>
                </c:pt>
                <c:pt idx="1345">
                  <c:v>42638.43037037037</c:v>
                </c:pt>
                <c:pt idx="1346">
                  <c:v>42638.43041666667</c:v>
                </c:pt>
                <c:pt idx="1347">
                  <c:v>42638.430462962962</c:v>
                </c:pt>
                <c:pt idx="1348">
                  <c:v>42638.430509259262</c:v>
                </c:pt>
                <c:pt idx="1349">
                  <c:v>42638.430555555555</c:v>
                </c:pt>
                <c:pt idx="1350">
                  <c:v>42638.430601851855</c:v>
                </c:pt>
                <c:pt idx="1351">
                  <c:v>42638.430648148147</c:v>
                </c:pt>
                <c:pt idx="1352">
                  <c:v>42638.430694444447</c:v>
                </c:pt>
                <c:pt idx="1353">
                  <c:v>42638.43074074074</c:v>
                </c:pt>
                <c:pt idx="1354">
                  <c:v>42638.430787037039</c:v>
                </c:pt>
                <c:pt idx="1355">
                  <c:v>42638.430833333332</c:v>
                </c:pt>
                <c:pt idx="1356">
                  <c:v>42638.430879629632</c:v>
                </c:pt>
                <c:pt idx="1357">
                  <c:v>42638.430925925924</c:v>
                </c:pt>
                <c:pt idx="1358">
                  <c:v>42638.430972222224</c:v>
                </c:pt>
                <c:pt idx="1359">
                  <c:v>42638.431018518517</c:v>
                </c:pt>
                <c:pt idx="1360">
                  <c:v>42638.431064814817</c:v>
                </c:pt>
                <c:pt idx="1361">
                  <c:v>42638.431111111109</c:v>
                </c:pt>
                <c:pt idx="1362">
                  <c:v>42638.431157407409</c:v>
                </c:pt>
                <c:pt idx="1363">
                  <c:v>42638.431203703702</c:v>
                </c:pt>
                <c:pt idx="1364">
                  <c:v>42638.431250000001</c:v>
                </c:pt>
                <c:pt idx="1365">
                  <c:v>42638.431296296294</c:v>
                </c:pt>
                <c:pt idx="1366">
                  <c:v>42638.431342592594</c:v>
                </c:pt>
                <c:pt idx="1367">
                  <c:v>42638.431388888886</c:v>
                </c:pt>
                <c:pt idx="1368">
                  <c:v>42638.431435185186</c:v>
                </c:pt>
                <c:pt idx="1369">
                  <c:v>42638.431481481479</c:v>
                </c:pt>
                <c:pt idx="1370">
                  <c:v>42638.431527777779</c:v>
                </c:pt>
                <c:pt idx="1371">
                  <c:v>42638.431585648148</c:v>
                </c:pt>
                <c:pt idx="1372">
                  <c:v>42638.431631944448</c:v>
                </c:pt>
                <c:pt idx="1373">
                  <c:v>42638.43167824074</c:v>
                </c:pt>
                <c:pt idx="1374">
                  <c:v>42638.43172453704</c:v>
                </c:pt>
                <c:pt idx="1375">
                  <c:v>42638.431770833333</c:v>
                </c:pt>
                <c:pt idx="1376">
                  <c:v>42638.431817129633</c:v>
                </c:pt>
                <c:pt idx="1377">
                  <c:v>42638.431863425925</c:v>
                </c:pt>
                <c:pt idx="1378">
                  <c:v>42638.431909722225</c:v>
                </c:pt>
                <c:pt idx="1379">
                  <c:v>42638.431956018518</c:v>
                </c:pt>
                <c:pt idx="1380">
                  <c:v>42638.432002314818</c:v>
                </c:pt>
                <c:pt idx="1381">
                  <c:v>42638.43204861111</c:v>
                </c:pt>
                <c:pt idx="1382">
                  <c:v>42638.43209490741</c:v>
                </c:pt>
                <c:pt idx="1383">
                  <c:v>42638.432141203702</c:v>
                </c:pt>
                <c:pt idx="1384">
                  <c:v>42638.432187500002</c:v>
                </c:pt>
                <c:pt idx="1385">
                  <c:v>42638.432233796295</c:v>
                </c:pt>
                <c:pt idx="1386">
                  <c:v>42638.432280092595</c:v>
                </c:pt>
                <c:pt idx="1387">
                  <c:v>42638.432326388887</c:v>
                </c:pt>
                <c:pt idx="1388">
                  <c:v>42638.432372685187</c:v>
                </c:pt>
                <c:pt idx="1389">
                  <c:v>42638.43241898148</c:v>
                </c:pt>
                <c:pt idx="1390">
                  <c:v>42638.43246527778</c:v>
                </c:pt>
                <c:pt idx="1391">
                  <c:v>42638.432511574072</c:v>
                </c:pt>
                <c:pt idx="1392">
                  <c:v>42638.432557870372</c:v>
                </c:pt>
                <c:pt idx="1393">
                  <c:v>42638.432604166665</c:v>
                </c:pt>
                <c:pt idx="1394">
                  <c:v>42638.432650462964</c:v>
                </c:pt>
                <c:pt idx="1395">
                  <c:v>42638.432696759257</c:v>
                </c:pt>
                <c:pt idx="1396">
                  <c:v>42638.432743055557</c:v>
                </c:pt>
                <c:pt idx="1397">
                  <c:v>42638.432789351849</c:v>
                </c:pt>
                <c:pt idx="1398">
                  <c:v>42638.432835648149</c:v>
                </c:pt>
                <c:pt idx="1399">
                  <c:v>42638.432881944442</c:v>
                </c:pt>
                <c:pt idx="1400">
                  <c:v>42638.432928240742</c:v>
                </c:pt>
                <c:pt idx="1401">
                  <c:v>42638.432974537034</c:v>
                </c:pt>
                <c:pt idx="1402">
                  <c:v>42638.433020833334</c:v>
                </c:pt>
                <c:pt idx="1403">
                  <c:v>42638.433067129627</c:v>
                </c:pt>
                <c:pt idx="1404">
                  <c:v>42638.433113425926</c:v>
                </c:pt>
                <c:pt idx="1405">
                  <c:v>42638.433159722219</c:v>
                </c:pt>
                <c:pt idx="1406">
                  <c:v>42638.433206018519</c:v>
                </c:pt>
                <c:pt idx="1407">
                  <c:v>42638.433252314811</c:v>
                </c:pt>
                <c:pt idx="1408">
                  <c:v>42638.433298611111</c:v>
                </c:pt>
                <c:pt idx="1409">
                  <c:v>42638.433344907404</c:v>
                </c:pt>
                <c:pt idx="1410">
                  <c:v>42638.433391203704</c:v>
                </c:pt>
                <c:pt idx="1411">
                  <c:v>42638.433437500003</c:v>
                </c:pt>
                <c:pt idx="1412">
                  <c:v>42638.433483796296</c:v>
                </c:pt>
                <c:pt idx="1413">
                  <c:v>42638.433541666665</c:v>
                </c:pt>
                <c:pt idx="1414">
                  <c:v>42638.433587962965</c:v>
                </c:pt>
                <c:pt idx="1415">
                  <c:v>42638.433634259258</c:v>
                </c:pt>
                <c:pt idx="1416">
                  <c:v>42638.433680555558</c:v>
                </c:pt>
                <c:pt idx="1417">
                  <c:v>42638.43372685185</c:v>
                </c:pt>
                <c:pt idx="1418">
                  <c:v>42638.43377314815</c:v>
                </c:pt>
                <c:pt idx="1419">
                  <c:v>42638.433819444443</c:v>
                </c:pt>
                <c:pt idx="1420">
                  <c:v>42638.433865740742</c:v>
                </c:pt>
                <c:pt idx="1421">
                  <c:v>42638.433912037035</c:v>
                </c:pt>
                <c:pt idx="1422">
                  <c:v>42638.433958333335</c:v>
                </c:pt>
                <c:pt idx="1423">
                  <c:v>42638.434004629627</c:v>
                </c:pt>
                <c:pt idx="1424">
                  <c:v>42638.434050925927</c:v>
                </c:pt>
                <c:pt idx="1425">
                  <c:v>42638.43409722222</c:v>
                </c:pt>
                <c:pt idx="1426">
                  <c:v>42638.43414351852</c:v>
                </c:pt>
                <c:pt idx="1427">
                  <c:v>42638.434189814812</c:v>
                </c:pt>
                <c:pt idx="1428">
                  <c:v>42638.434236111112</c:v>
                </c:pt>
                <c:pt idx="1429">
                  <c:v>42638.434282407405</c:v>
                </c:pt>
                <c:pt idx="1430">
                  <c:v>42638.434328703705</c:v>
                </c:pt>
                <c:pt idx="1431">
                  <c:v>42638.434374999997</c:v>
                </c:pt>
                <c:pt idx="1432">
                  <c:v>42638.434421296297</c:v>
                </c:pt>
                <c:pt idx="1433">
                  <c:v>42638.434467592589</c:v>
                </c:pt>
                <c:pt idx="1434">
                  <c:v>42638.434513888889</c:v>
                </c:pt>
                <c:pt idx="1435">
                  <c:v>42638.434560185182</c:v>
                </c:pt>
                <c:pt idx="1436">
                  <c:v>42638.434606481482</c:v>
                </c:pt>
                <c:pt idx="1437">
                  <c:v>42638.434664351851</c:v>
                </c:pt>
                <c:pt idx="1438">
                  <c:v>42638.434710648151</c:v>
                </c:pt>
                <c:pt idx="1439">
                  <c:v>42638.434756944444</c:v>
                </c:pt>
                <c:pt idx="1440">
                  <c:v>42638.434803240743</c:v>
                </c:pt>
                <c:pt idx="1441">
                  <c:v>42638.434849537036</c:v>
                </c:pt>
                <c:pt idx="1442">
                  <c:v>42638.434895833336</c:v>
                </c:pt>
                <c:pt idx="1443">
                  <c:v>42638.434942129628</c:v>
                </c:pt>
                <c:pt idx="1444">
                  <c:v>42638.434988425928</c:v>
                </c:pt>
                <c:pt idx="1445">
                  <c:v>42638.435034722221</c:v>
                </c:pt>
                <c:pt idx="1446">
                  <c:v>42638.435081018521</c:v>
                </c:pt>
                <c:pt idx="1447">
                  <c:v>42638.435127314813</c:v>
                </c:pt>
                <c:pt idx="1448">
                  <c:v>42638.435173611113</c:v>
                </c:pt>
                <c:pt idx="1449">
                  <c:v>42638.435219907406</c:v>
                </c:pt>
                <c:pt idx="1450">
                  <c:v>42638.435266203705</c:v>
                </c:pt>
                <c:pt idx="1451">
                  <c:v>42638.435312499998</c:v>
                </c:pt>
                <c:pt idx="1452">
                  <c:v>42638.435358796298</c:v>
                </c:pt>
                <c:pt idx="1453">
                  <c:v>42638.43540509259</c:v>
                </c:pt>
                <c:pt idx="1454">
                  <c:v>42638.43545138889</c:v>
                </c:pt>
                <c:pt idx="1455">
                  <c:v>42638.435497685183</c:v>
                </c:pt>
                <c:pt idx="1456">
                  <c:v>42638.435543981483</c:v>
                </c:pt>
                <c:pt idx="1457">
                  <c:v>42638.435590277775</c:v>
                </c:pt>
                <c:pt idx="1458">
                  <c:v>42638.435636574075</c:v>
                </c:pt>
                <c:pt idx="1459">
                  <c:v>42638.435682870368</c:v>
                </c:pt>
                <c:pt idx="1460">
                  <c:v>42638.435729166667</c:v>
                </c:pt>
                <c:pt idx="1461">
                  <c:v>42638.43577546296</c:v>
                </c:pt>
                <c:pt idx="1462">
                  <c:v>42638.43582175926</c:v>
                </c:pt>
                <c:pt idx="1463">
                  <c:v>42638.435868055552</c:v>
                </c:pt>
                <c:pt idx="1464">
                  <c:v>42638.435914351852</c:v>
                </c:pt>
                <c:pt idx="1465">
                  <c:v>42638.435960648145</c:v>
                </c:pt>
                <c:pt idx="1466">
                  <c:v>42638.436006944445</c:v>
                </c:pt>
                <c:pt idx="1467">
                  <c:v>42638.436053240737</c:v>
                </c:pt>
                <c:pt idx="1468">
                  <c:v>42638.436099537037</c:v>
                </c:pt>
                <c:pt idx="1469">
                  <c:v>42638.436145833337</c:v>
                </c:pt>
                <c:pt idx="1470">
                  <c:v>42638.436192129629</c:v>
                </c:pt>
                <c:pt idx="1471">
                  <c:v>42638.436238425929</c:v>
                </c:pt>
                <c:pt idx="1472">
                  <c:v>42638.436284722222</c:v>
                </c:pt>
                <c:pt idx="1473">
                  <c:v>42638.436331018522</c:v>
                </c:pt>
                <c:pt idx="1474">
                  <c:v>42638.436377314814</c:v>
                </c:pt>
                <c:pt idx="1475">
                  <c:v>42638.436423611114</c:v>
                </c:pt>
                <c:pt idx="1476">
                  <c:v>42638.436469907407</c:v>
                </c:pt>
                <c:pt idx="1477">
                  <c:v>42638.436527777776</c:v>
                </c:pt>
                <c:pt idx="1478">
                  <c:v>42638.436574074076</c:v>
                </c:pt>
                <c:pt idx="1479">
                  <c:v>42638.436620370368</c:v>
                </c:pt>
                <c:pt idx="1480">
                  <c:v>42638.436666666668</c:v>
                </c:pt>
                <c:pt idx="1481">
                  <c:v>42638.436712962961</c:v>
                </c:pt>
                <c:pt idx="1482">
                  <c:v>42638.436759259261</c:v>
                </c:pt>
                <c:pt idx="1483">
                  <c:v>42638.436805555553</c:v>
                </c:pt>
                <c:pt idx="1484">
                  <c:v>42638.436851851853</c:v>
                </c:pt>
                <c:pt idx="1485">
                  <c:v>42638.436898148146</c:v>
                </c:pt>
                <c:pt idx="1486">
                  <c:v>42638.436944444446</c:v>
                </c:pt>
                <c:pt idx="1487">
                  <c:v>42638.436990740738</c:v>
                </c:pt>
                <c:pt idx="1488">
                  <c:v>42638.437037037038</c:v>
                </c:pt>
                <c:pt idx="1489">
                  <c:v>42638.437083333331</c:v>
                </c:pt>
                <c:pt idx="1490">
                  <c:v>42638.43712962963</c:v>
                </c:pt>
                <c:pt idx="1491">
                  <c:v>42638.437175925923</c:v>
                </c:pt>
                <c:pt idx="1492">
                  <c:v>42638.437222222223</c:v>
                </c:pt>
                <c:pt idx="1493">
                  <c:v>42638.437268518515</c:v>
                </c:pt>
                <c:pt idx="1494">
                  <c:v>42638.437314814815</c:v>
                </c:pt>
                <c:pt idx="1495">
                  <c:v>42638.437361111108</c:v>
                </c:pt>
                <c:pt idx="1496">
                  <c:v>42638.437407407408</c:v>
                </c:pt>
                <c:pt idx="1497">
                  <c:v>42638.4374537037</c:v>
                </c:pt>
                <c:pt idx="1498">
                  <c:v>42638.4375</c:v>
                </c:pt>
                <c:pt idx="1499">
                  <c:v>42638.4375462963</c:v>
                </c:pt>
                <c:pt idx="1500">
                  <c:v>42638.437592592592</c:v>
                </c:pt>
                <c:pt idx="1501">
                  <c:v>42638.437638888892</c:v>
                </c:pt>
                <c:pt idx="1502">
                  <c:v>42638.437685185185</c:v>
                </c:pt>
                <c:pt idx="1503">
                  <c:v>42638.437731481485</c:v>
                </c:pt>
                <c:pt idx="1504">
                  <c:v>42638.437777777777</c:v>
                </c:pt>
                <c:pt idx="1505">
                  <c:v>42638.437824074077</c:v>
                </c:pt>
                <c:pt idx="1506">
                  <c:v>42638.43787037037</c:v>
                </c:pt>
                <c:pt idx="1507">
                  <c:v>42638.437916666669</c:v>
                </c:pt>
                <c:pt idx="1508">
                  <c:v>42638.437962962962</c:v>
                </c:pt>
                <c:pt idx="1509">
                  <c:v>42638.438009259262</c:v>
                </c:pt>
                <c:pt idx="1510">
                  <c:v>42638.438055555554</c:v>
                </c:pt>
                <c:pt idx="1511">
                  <c:v>42638.438101851854</c:v>
                </c:pt>
                <c:pt idx="1512">
                  <c:v>42638.438148148147</c:v>
                </c:pt>
                <c:pt idx="1513">
                  <c:v>42638.438194444447</c:v>
                </c:pt>
                <c:pt idx="1514">
                  <c:v>42638.438240740739</c:v>
                </c:pt>
                <c:pt idx="1515">
                  <c:v>42638.438287037039</c:v>
                </c:pt>
                <c:pt idx="1516">
                  <c:v>42638.438333333332</c:v>
                </c:pt>
                <c:pt idx="1517">
                  <c:v>42638.438391203701</c:v>
                </c:pt>
                <c:pt idx="1518">
                  <c:v>42638.438437500001</c:v>
                </c:pt>
                <c:pt idx="1519">
                  <c:v>42638.438483796293</c:v>
                </c:pt>
                <c:pt idx="1520">
                  <c:v>42638.438530092593</c:v>
                </c:pt>
                <c:pt idx="1521">
                  <c:v>42638.438576388886</c:v>
                </c:pt>
                <c:pt idx="1522">
                  <c:v>42638.438622685186</c:v>
                </c:pt>
                <c:pt idx="1523">
                  <c:v>42638.438668981478</c:v>
                </c:pt>
                <c:pt idx="1524">
                  <c:v>42638.438715277778</c:v>
                </c:pt>
                <c:pt idx="1525">
                  <c:v>42638.438761574071</c:v>
                </c:pt>
                <c:pt idx="1526">
                  <c:v>42638.438807870371</c:v>
                </c:pt>
                <c:pt idx="1527">
                  <c:v>42638.438854166663</c:v>
                </c:pt>
                <c:pt idx="1528">
                  <c:v>42638.438900462963</c:v>
                </c:pt>
                <c:pt idx="1529">
                  <c:v>42638.438946759263</c:v>
                </c:pt>
                <c:pt idx="1530">
                  <c:v>42638.438993055555</c:v>
                </c:pt>
                <c:pt idx="1531">
                  <c:v>42638.439039351855</c:v>
                </c:pt>
                <c:pt idx="1532">
                  <c:v>42638.439085648148</c:v>
                </c:pt>
                <c:pt idx="1533">
                  <c:v>42638.439131944448</c:v>
                </c:pt>
                <c:pt idx="1534">
                  <c:v>42638.43917824074</c:v>
                </c:pt>
                <c:pt idx="1535">
                  <c:v>42638.43922453704</c:v>
                </c:pt>
                <c:pt idx="1536">
                  <c:v>42638.439270833333</c:v>
                </c:pt>
                <c:pt idx="1537">
                  <c:v>42638.439317129632</c:v>
                </c:pt>
                <c:pt idx="1538">
                  <c:v>42638.439363425925</c:v>
                </c:pt>
                <c:pt idx="1539">
                  <c:v>42638.439409722225</c:v>
                </c:pt>
                <c:pt idx="1540">
                  <c:v>42638.439456018517</c:v>
                </c:pt>
                <c:pt idx="1541">
                  <c:v>42638.439502314817</c:v>
                </c:pt>
                <c:pt idx="1542">
                  <c:v>42638.43954861111</c:v>
                </c:pt>
                <c:pt idx="1543">
                  <c:v>42638.43959490741</c:v>
                </c:pt>
                <c:pt idx="1544">
                  <c:v>42638.439641203702</c:v>
                </c:pt>
                <c:pt idx="1545">
                  <c:v>42638.439687500002</c:v>
                </c:pt>
                <c:pt idx="1546">
                  <c:v>42638.439745370371</c:v>
                </c:pt>
                <c:pt idx="1547">
                  <c:v>42638.439791666664</c:v>
                </c:pt>
                <c:pt idx="1548">
                  <c:v>42638.439837962964</c:v>
                </c:pt>
                <c:pt idx="1549">
                  <c:v>42638.439884259256</c:v>
                </c:pt>
                <c:pt idx="1550">
                  <c:v>42638.439930555556</c:v>
                </c:pt>
                <c:pt idx="1551">
                  <c:v>42638.439976851849</c:v>
                </c:pt>
                <c:pt idx="1552">
                  <c:v>42638.440023148149</c:v>
                </c:pt>
                <c:pt idx="1553">
                  <c:v>42638.440069444441</c:v>
                </c:pt>
                <c:pt idx="1554">
                  <c:v>42638.440115740741</c:v>
                </c:pt>
                <c:pt idx="1555">
                  <c:v>42638.440162037034</c:v>
                </c:pt>
                <c:pt idx="1556">
                  <c:v>42638.440208333333</c:v>
                </c:pt>
                <c:pt idx="1557">
                  <c:v>42638.440254629626</c:v>
                </c:pt>
                <c:pt idx="1558">
                  <c:v>42638.440300925926</c:v>
                </c:pt>
                <c:pt idx="1559">
                  <c:v>42638.440347222226</c:v>
                </c:pt>
                <c:pt idx="1560">
                  <c:v>42638.440393518518</c:v>
                </c:pt>
                <c:pt idx="1561">
                  <c:v>42638.440439814818</c:v>
                </c:pt>
                <c:pt idx="1562">
                  <c:v>42638.440486111111</c:v>
                </c:pt>
                <c:pt idx="1563">
                  <c:v>42638.440532407411</c:v>
                </c:pt>
                <c:pt idx="1564">
                  <c:v>42638.440578703703</c:v>
                </c:pt>
                <c:pt idx="1565">
                  <c:v>42638.440625000003</c:v>
                </c:pt>
                <c:pt idx="1566">
                  <c:v>42638.440671296295</c:v>
                </c:pt>
                <c:pt idx="1567">
                  <c:v>42638.440717592595</c:v>
                </c:pt>
                <c:pt idx="1568">
                  <c:v>42638.440763888888</c:v>
                </c:pt>
                <c:pt idx="1569">
                  <c:v>42638.440810185188</c:v>
                </c:pt>
                <c:pt idx="1570">
                  <c:v>42638.44085648148</c:v>
                </c:pt>
                <c:pt idx="1571">
                  <c:v>42638.44090277778</c:v>
                </c:pt>
                <c:pt idx="1572">
                  <c:v>42638.440949074073</c:v>
                </c:pt>
                <c:pt idx="1573">
                  <c:v>42638.440995370373</c:v>
                </c:pt>
                <c:pt idx="1574">
                  <c:v>42638.441041666665</c:v>
                </c:pt>
                <c:pt idx="1575">
                  <c:v>42638.441087962965</c:v>
                </c:pt>
                <c:pt idx="1576">
                  <c:v>42638.441134259258</c:v>
                </c:pt>
                <c:pt idx="1577">
                  <c:v>42638.441180555557</c:v>
                </c:pt>
                <c:pt idx="1578">
                  <c:v>42638.44122685185</c:v>
                </c:pt>
                <c:pt idx="1579">
                  <c:v>42638.44127314815</c:v>
                </c:pt>
                <c:pt idx="1580">
                  <c:v>42638.441319444442</c:v>
                </c:pt>
                <c:pt idx="1581">
                  <c:v>42638.441365740742</c:v>
                </c:pt>
                <c:pt idx="1582">
                  <c:v>42638.441412037035</c:v>
                </c:pt>
                <c:pt idx="1583">
                  <c:v>42638.441458333335</c:v>
                </c:pt>
                <c:pt idx="1584">
                  <c:v>42638.441504629627</c:v>
                </c:pt>
                <c:pt idx="1585">
                  <c:v>42638.441562499997</c:v>
                </c:pt>
                <c:pt idx="1586">
                  <c:v>42638.441608796296</c:v>
                </c:pt>
                <c:pt idx="1587">
                  <c:v>42638.441655092596</c:v>
                </c:pt>
                <c:pt idx="1588">
                  <c:v>42638.441701388889</c:v>
                </c:pt>
                <c:pt idx="1589">
                  <c:v>42638.441747685189</c:v>
                </c:pt>
                <c:pt idx="1590">
                  <c:v>42638.441793981481</c:v>
                </c:pt>
                <c:pt idx="1591">
                  <c:v>42638.441840277781</c:v>
                </c:pt>
                <c:pt idx="1592">
                  <c:v>42638.441886574074</c:v>
                </c:pt>
                <c:pt idx="1593">
                  <c:v>42638.441932870373</c:v>
                </c:pt>
                <c:pt idx="1594">
                  <c:v>42638.441979166666</c:v>
                </c:pt>
                <c:pt idx="1595">
                  <c:v>42638.442025462966</c:v>
                </c:pt>
                <c:pt idx="1596">
                  <c:v>42638.442071759258</c:v>
                </c:pt>
                <c:pt idx="1597">
                  <c:v>42638.442118055558</c:v>
                </c:pt>
                <c:pt idx="1598">
                  <c:v>42638.442164351851</c:v>
                </c:pt>
                <c:pt idx="1599">
                  <c:v>42638.442210648151</c:v>
                </c:pt>
                <c:pt idx="1600">
                  <c:v>42638.442256944443</c:v>
                </c:pt>
                <c:pt idx="1601">
                  <c:v>42638.442303240743</c:v>
                </c:pt>
                <c:pt idx="1602">
                  <c:v>42638.442349537036</c:v>
                </c:pt>
                <c:pt idx="1603">
                  <c:v>42638.442395833335</c:v>
                </c:pt>
                <c:pt idx="1604">
                  <c:v>42638.442442129628</c:v>
                </c:pt>
                <c:pt idx="1605">
                  <c:v>42638.442488425928</c:v>
                </c:pt>
                <c:pt idx="1606">
                  <c:v>42638.44253472222</c:v>
                </c:pt>
                <c:pt idx="1607">
                  <c:v>42638.44258101852</c:v>
                </c:pt>
                <c:pt idx="1608">
                  <c:v>42638.442627314813</c:v>
                </c:pt>
                <c:pt idx="1609">
                  <c:v>42638.442673611113</c:v>
                </c:pt>
                <c:pt idx="1610">
                  <c:v>42638.442719907405</c:v>
                </c:pt>
                <c:pt idx="1611">
                  <c:v>42638.442766203705</c:v>
                </c:pt>
                <c:pt idx="1612">
                  <c:v>42638.442812499998</c:v>
                </c:pt>
                <c:pt idx="1613">
                  <c:v>42638.442858796298</c:v>
                </c:pt>
                <c:pt idx="1614">
                  <c:v>42638.44290509259</c:v>
                </c:pt>
                <c:pt idx="1615">
                  <c:v>42638.44295138889</c:v>
                </c:pt>
                <c:pt idx="1616">
                  <c:v>42638.442997685182</c:v>
                </c:pt>
                <c:pt idx="1617">
                  <c:v>42638.443043981482</c:v>
                </c:pt>
                <c:pt idx="1618">
                  <c:v>42638.443090277775</c:v>
                </c:pt>
                <c:pt idx="1619">
                  <c:v>42638.443148148152</c:v>
                </c:pt>
                <c:pt idx="1620">
                  <c:v>42638.443194444444</c:v>
                </c:pt>
                <c:pt idx="1621">
                  <c:v>42638.443240740744</c:v>
                </c:pt>
                <c:pt idx="1622">
                  <c:v>42638.443287037036</c:v>
                </c:pt>
                <c:pt idx="1623">
                  <c:v>42638.443379629629</c:v>
                </c:pt>
                <c:pt idx="1624">
                  <c:v>42638.443414351852</c:v>
                </c:pt>
                <c:pt idx="1625">
                  <c:v>42638.443460648145</c:v>
                </c:pt>
                <c:pt idx="1626">
                  <c:v>42638.443506944444</c:v>
                </c:pt>
                <c:pt idx="1627">
                  <c:v>42638.443553240744</c:v>
                </c:pt>
                <c:pt idx="1628">
                  <c:v>42638.443599537037</c:v>
                </c:pt>
                <c:pt idx="1629">
                  <c:v>42638.443645833337</c:v>
                </c:pt>
                <c:pt idx="1630">
                  <c:v>42638.443692129629</c:v>
                </c:pt>
                <c:pt idx="1631">
                  <c:v>42638.443738425929</c:v>
                </c:pt>
                <c:pt idx="1632">
                  <c:v>42638.443784722222</c:v>
                </c:pt>
                <c:pt idx="1633">
                  <c:v>42638.443831018521</c:v>
                </c:pt>
                <c:pt idx="1634">
                  <c:v>42638.443877314814</c:v>
                </c:pt>
                <c:pt idx="1635">
                  <c:v>42638.443923611114</c:v>
                </c:pt>
                <c:pt idx="1636">
                  <c:v>42638.444027777776</c:v>
                </c:pt>
                <c:pt idx="1637">
                  <c:v>42638.444074074076</c:v>
                </c:pt>
                <c:pt idx="1638">
                  <c:v>42638.444120370368</c:v>
                </c:pt>
                <c:pt idx="1639">
                  <c:v>42638.444166666668</c:v>
                </c:pt>
                <c:pt idx="1640">
                  <c:v>42638.444212962961</c:v>
                </c:pt>
                <c:pt idx="1641">
                  <c:v>42638.44425925926</c:v>
                </c:pt>
                <c:pt idx="1642">
                  <c:v>42638.444305555553</c:v>
                </c:pt>
                <c:pt idx="1643">
                  <c:v>42638.444351851853</c:v>
                </c:pt>
                <c:pt idx="1644">
                  <c:v>42638.444398148145</c:v>
                </c:pt>
                <c:pt idx="1645">
                  <c:v>42638.444444444445</c:v>
                </c:pt>
                <c:pt idx="1646">
                  <c:v>42638.444490740738</c:v>
                </c:pt>
                <c:pt idx="1647">
                  <c:v>42638.444537037038</c:v>
                </c:pt>
                <c:pt idx="1648">
                  <c:v>42638.44458333333</c:v>
                </c:pt>
                <c:pt idx="1649">
                  <c:v>42638.44462962963</c:v>
                </c:pt>
                <c:pt idx="1650">
                  <c:v>42638.444675925923</c:v>
                </c:pt>
                <c:pt idx="1651">
                  <c:v>42638.444722222222</c:v>
                </c:pt>
                <c:pt idx="1652">
                  <c:v>42638.444768518515</c:v>
                </c:pt>
                <c:pt idx="1653">
                  <c:v>42638.444814814815</c:v>
                </c:pt>
                <c:pt idx="1654">
                  <c:v>42638.444861111115</c:v>
                </c:pt>
                <c:pt idx="1655">
                  <c:v>42638.444907407407</c:v>
                </c:pt>
                <c:pt idx="1656">
                  <c:v>42638.444953703707</c:v>
                </c:pt>
                <c:pt idx="1657">
                  <c:v>42638.445</c:v>
                </c:pt>
                <c:pt idx="1658">
                  <c:v>42638.4450462963</c:v>
                </c:pt>
                <c:pt idx="1659">
                  <c:v>42638.445092592592</c:v>
                </c:pt>
                <c:pt idx="1660">
                  <c:v>42638.445138888892</c:v>
                </c:pt>
                <c:pt idx="1661">
                  <c:v>42638.445185185185</c:v>
                </c:pt>
                <c:pt idx="1662">
                  <c:v>42638.445231481484</c:v>
                </c:pt>
                <c:pt idx="1663">
                  <c:v>42638.445277777777</c:v>
                </c:pt>
                <c:pt idx="1664">
                  <c:v>42638.445324074077</c:v>
                </c:pt>
                <c:pt idx="1665">
                  <c:v>42638.445370370369</c:v>
                </c:pt>
                <c:pt idx="1666">
                  <c:v>42638.445416666669</c:v>
                </c:pt>
                <c:pt idx="1667">
                  <c:v>42638.445462962962</c:v>
                </c:pt>
                <c:pt idx="1668">
                  <c:v>42638.445509259262</c:v>
                </c:pt>
                <c:pt idx="1669">
                  <c:v>42638.445555555554</c:v>
                </c:pt>
                <c:pt idx="1670">
                  <c:v>42638.445601851854</c:v>
                </c:pt>
                <c:pt idx="1671">
                  <c:v>42638.445648148147</c:v>
                </c:pt>
                <c:pt idx="1672">
                  <c:v>42638.445694444446</c:v>
                </c:pt>
                <c:pt idx="1673">
                  <c:v>42638.445752314816</c:v>
                </c:pt>
                <c:pt idx="1674">
                  <c:v>42638.445798611108</c:v>
                </c:pt>
                <c:pt idx="1675">
                  <c:v>42638.445844907408</c:v>
                </c:pt>
                <c:pt idx="1676">
                  <c:v>42638.445891203701</c:v>
                </c:pt>
                <c:pt idx="1677">
                  <c:v>42638.445937500001</c:v>
                </c:pt>
                <c:pt idx="1678">
                  <c:v>42638.445983796293</c:v>
                </c:pt>
                <c:pt idx="1679">
                  <c:v>42638.446030092593</c:v>
                </c:pt>
                <c:pt idx="1680">
                  <c:v>42638.446076388886</c:v>
                </c:pt>
                <c:pt idx="1681">
                  <c:v>42638.446122685185</c:v>
                </c:pt>
                <c:pt idx="1682">
                  <c:v>42638.446168981478</c:v>
                </c:pt>
                <c:pt idx="1683">
                  <c:v>42638.446215277778</c:v>
                </c:pt>
                <c:pt idx="1684">
                  <c:v>42638.446261574078</c:v>
                </c:pt>
                <c:pt idx="1685">
                  <c:v>42638.44630787037</c:v>
                </c:pt>
                <c:pt idx="1686">
                  <c:v>42638.44635416667</c:v>
                </c:pt>
                <c:pt idx="1687">
                  <c:v>42638.446400462963</c:v>
                </c:pt>
                <c:pt idx="1688">
                  <c:v>42638.446446759262</c:v>
                </c:pt>
                <c:pt idx="1689">
                  <c:v>42638.446493055555</c:v>
                </c:pt>
                <c:pt idx="1690">
                  <c:v>42638.446539351855</c:v>
                </c:pt>
                <c:pt idx="1691">
                  <c:v>42638.446585648147</c:v>
                </c:pt>
                <c:pt idx="1692">
                  <c:v>42638.446631944447</c:v>
                </c:pt>
                <c:pt idx="1693">
                  <c:v>42638.44667824074</c:v>
                </c:pt>
                <c:pt idx="1694">
                  <c:v>42638.44672453704</c:v>
                </c:pt>
                <c:pt idx="1695">
                  <c:v>42638.446770833332</c:v>
                </c:pt>
                <c:pt idx="1696">
                  <c:v>42638.446817129632</c:v>
                </c:pt>
                <c:pt idx="1697">
                  <c:v>42638.446863425925</c:v>
                </c:pt>
                <c:pt idx="1698">
                  <c:v>42638.446909722225</c:v>
                </c:pt>
                <c:pt idx="1699">
                  <c:v>42638.446956018517</c:v>
                </c:pt>
                <c:pt idx="1700">
                  <c:v>42638.447002314817</c:v>
                </c:pt>
                <c:pt idx="1701">
                  <c:v>42638.447048611109</c:v>
                </c:pt>
                <c:pt idx="1702">
                  <c:v>42638.447094907409</c:v>
                </c:pt>
                <c:pt idx="1703">
                  <c:v>42638.447141203702</c:v>
                </c:pt>
                <c:pt idx="1704">
                  <c:v>42638.447187500002</c:v>
                </c:pt>
                <c:pt idx="1705">
                  <c:v>42638.447233796294</c:v>
                </c:pt>
                <c:pt idx="1706">
                  <c:v>42638.447280092594</c:v>
                </c:pt>
                <c:pt idx="1707">
                  <c:v>42638.447326388887</c:v>
                </c:pt>
                <c:pt idx="1708">
                  <c:v>42638.447372685187</c:v>
                </c:pt>
                <c:pt idx="1709">
                  <c:v>42638.447418981479</c:v>
                </c:pt>
                <c:pt idx="1710">
                  <c:v>42638.447476851848</c:v>
                </c:pt>
                <c:pt idx="1711">
                  <c:v>42638.447523148148</c:v>
                </c:pt>
                <c:pt idx="1712">
                  <c:v>42638.447569444441</c:v>
                </c:pt>
                <c:pt idx="1713">
                  <c:v>42638.447615740741</c:v>
                </c:pt>
                <c:pt idx="1714">
                  <c:v>42638.447662037041</c:v>
                </c:pt>
                <c:pt idx="1715">
                  <c:v>42638.447708333333</c:v>
                </c:pt>
                <c:pt idx="1716">
                  <c:v>42638.447754629633</c:v>
                </c:pt>
                <c:pt idx="1717">
                  <c:v>42638.447800925926</c:v>
                </c:pt>
                <c:pt idx="1718">
                  <c:v>42638.447847222225</c:v>
                </c:pt>
                <c:pt idx="1719">
                  <c:v>42638.447893518518</c:v>
                </c:pt>
                <c:pt idx="1720">
                  <c:v>42638.447939814818</c:v>
                </c:pt>
                <c:pt idx="1721">
                  <c:v>42638.44798611111</c:v>
                </c:pt>
                <c:pt idx="1722">
                  <c:v>42638.44803240741</c:v>
                </c:pt>
                <c:pt idx="1723">
                  <c:v>42638.448078703703</c:v>
                </c:pt>
                <c:pt idx="1724">
                  <c:v>42638.448125000003</c:v>
                </c:pt>
                <c:pt idx="1725">
                  <c:v>42638.448171296295</c:v>
                </c:pt>
                <c:pt idx="1726">
                  <c:v>42638.448217592595</c:v>
                </c:pt>
                <c:pt idx="1727">
                  <c:v>42638.448263888888</c:v>
                </c:pt>
                <c:pt idx="1728">
                  <c:v>42638.44835648148</c:v>
                </c:pt>
                <c:pt idx="1729">
                  <c:v>42638.44840277778</c:v>
                </c:pt>
                <c:pt idx="1730">
                  <c:v>42638.448449074072</c:v>
                </c:pt>
                <c:pt idx="1731">
                  <c:v>42638.448495370372</c:v>
                </c:pt>
                <c:pt idx="1732">
                  <c:v>42638.448541666665</c:v>
                </c:pt>
                <c:pt idx="1733">
                  <c:v>42638.448587962965</c:v>
                </c:pt>
                <c:pt idx="1734">
                  <c:v>42638.448634259257</c:v>
                </c:pt>
                <c:pt idx="1735">
                  <c:v>42638.448680555557</c:v>
                </c:pt>
                <c:pt idx="1736">
                  <c:v>42638.44872685185</c:v>
                </c:pt>
                <c:pt idx="1737">
                  <c:v>42638.448773148149</c:v>
                </c:pt>
                <c:pt idx="1738">
                  <c:v>42638.448819444442</c:v>
                </c:pt>
                <c:pt idx="1739">
                  <c:v>42638.448865740742</c:v>
                </c:pt>
                <c:pt idx="1740">
                  <c:v>42638.448912037034</c:v>
                </c:pt>
                <c:pt idx="1741">
                  <c:v>42638.448958333334</c:v>
                </c:pt>
                <c:pt idx="1742">
                  <c:v>42638.449004629627</c:v>
                </c:pt>
                <c:pt idx="1743">
                  <c:v>42638.449050925927</c:v>
                </c:pt>
                <c:pt idx="1744">
                  <c:v>42638.449097222219</c:v>
                </c:pt>
                <c:pt idx="1745">
                  <c:v>42638.449143518519</c:v>
                </c:pt>
                <c:pt idx="1746">
                  <c:v>42638.449201388888</c:v>
                </c:pt>
                <c:pt idx="1747">
                  <c:v>42638.449247685188</c:v>
                </c:pt>
                <c:pt idx="1748">
                  <c:v>42638.449293981481</c:v>
                </c:pt>
                <c:pt idx="1749">
                  <c:v>42638.449340277781</c:v>
                </c:pt>
                <c:pt idx="1750">
                  <c:v>42638.449386574073</c:v>
                </c:pt>
                <c:pt idx="1751">
                  <c:v>42638.449432870373</c:v>
                </c:pt>
                <c:pt idx="1752">
                  <c:v>42638.449479166666</c:v>
                </c:pt>
                <c:pt idx="1753">
                  <c:v>42638.449525462966</c:v>
                </c:pt>
                <c:pt idx="1754">
                  <c:v>42638.449571759258</c:v>
                </c:pt>
                <c:pt idx="1755">
                  <c:v>42638.449618055558</c:v>
                </c:pt>
                <c:pt idx="1756">
                  <c:v>42638.449664351851</c:v>
                </c:pt>
                <c:pt idx="1757">
                  <c:v>42638.44971064815</c:v>
                </c:pt>
                <c:pt idx="1758">
                  <c:v>42638.449756944443</c:v>
                </c:pt>
                <c:pt idx="1759">
                  <c:v>42638.449803240743</c:v>
                </c:pt>
                <c:pt idx="1760">
                  <c:v>42638.449849537035</c:v>
                </c:pt>
                <c:pt idx="1761">
                  <c:v>42638.449895833335</c:v>
                </c:pt>
                <c:pt idx="1762">
                  <c:v>42638.449942129628</c:v>
                </c:pt>
                <c:pt idx="1763">
                  <c:v>42638.449988425928</c:v>
                </c:pt>
                <c:pt idx="1764">
                  <c:v>42638.45003472222</c:v>
                </c:pt>
                <c:pt idx="1765">
                  <c:v>42638.45008101852</c:v>
                </c:pt>
                <c:pt idx="1766">
                  <c:v>42638.450127314813</c:v>
                </c:pt>
                <c:pt idx="1767">
                  <c:v>42638.450173611112</c:v>
                </c:pt>
                <c:pt idx="1768">
                  <c:v>42638.450219907405</c:v>
                </c:pt>
                <c:pt idx="1769">
                  <c:v>42638.450266203705</c:v>
                </c:pt>
                <c:pt idx="1770">
                  <c:v>42638.450312499997</c:v>
                </c:pt>
                <c:pt idx="1771">
                  <c:v>42638.450358796297</c:v>
                </c:pt>
                <c:pt idx="1772">
                  <c:v>42638.45040509259</c:v>
                </c:pt>
                <c:pt idx="1773">
                  <c:v>42638.45045138889</c:v>
                </c:pt>
                <c:pt idx="1774">
                  <c:v>42638.450497685182</c:v>
                </c:pt>
                <c:pt idx="1775">
                  <c:v>42638.450543981482</c:v>
                </c:pt>
                <c:pt idx="1776">
                  <c:v>42638.450590277775</c:v>
                </c:pt>
                <c:pt idx="1777">
                  <c:v>42638.450636574074</c:v>
                </c:pt>
                <c:pt idx="1778">
                  <c:v>42638.450682870367</c:v>
                </c:pt>
                <c:pt idx="1779">
                  <c:v>42638.450729166667</c:v>
                </c:pt>
                <c:pt idx="1780">
                  <c:v>42638.450775462959</c:v>
                </c:pt>
                <c:pt idx="1781">
                  <c:v>42638.450821759259</c:v>
                </c:pt>
                <c:pt idx="1782">
                  <c:v>42638.450868055559</c:v>
                </c:pt>
                <c:pt idx="1783">
                  <c:v>42638.450914351852</c:v>
                </c:pt>
                <c:pt idx="1784">
                  <c:v>42638.450972222221</c:v>
                </c:pt>
                <c:pt idx="1785">
                  <c:v>42638.451018518521</c:v>
                </c:pt>
                <c:pt idx="1786">
                  <c:v>42638.451064814813</c:v>
                </c:pt>
                <c:pt idx="1787">
                  <c:v>42638.451111111113</c:v>
                </c:pt>
                <c:pt idx="1788">
                  <c:v>42638.451157407406</c:v>
                </c:pt>
                <c:pt idx="1789">
                  <c:v>42638.451203703706</c:v>
                </c:pt>
                <c:pt idx="1790">
                  <c:v>42638.451249999998</c:v>
                </c:pt>
                <c:pt idx="1791">
                  <c:v>42638.451296296298</c:v>
                </c:pt>
                <c:pt idx="1792">
                  <c:v>42638.451342592591</c:v>
                </c:pt>
                <c:pt idx="1793">
                  <c:v>42638.451388888891</c:v>
                </c:pt>
                <c:pt idx="1794">
                  <c:v>42638.451435185183</c:v>
                </c:pt>
                <c:pt idx="1795">
                  <c:v>42638.451481481483</c:v>
                </c:pt>
                <c:pt idx="1796">
                  <c:v>42638.451527777775</c:v>
                </c:pt>
                <c:pt idx="1797">
                  <c:v>42638.451574074075</c:v>
                </c:pt>
                <c:pt idx="1798">
                  <c:v>42638.451620370368</c:v>
                </c:pt>
                <c:pt idx="1799">
                  <c:v>42638.451666666668</c:v>
                </c:pt>
                <c:pt idx="1800">
                  <c:v>42638.45171296296</c:v>
                </c:pt>
                <c:pt idx="1801">
                  <c:v>42638.45175925926</c:v>
                </c:pt>
                <c:pt idx="1802">
                  <c:v>42638.451805555553</c:v>
                </c:pt>
                <c:pt idx="1803">
                  <c:v>42638.451898148145</c:v>
                </c:pt>
                <c:pt idx="1804">
                  <c:v>42638.451944444445</c:v>
                </c:pt>
                <c:pt idx="1805">
                  <c:v>42638.451990740738</c:v>
                </c:pt>
                <c:pt idx="1806">
                  <c:v>42638.452037037037</c:v>
                </c:pt>
                <c:pt idx="1807">
                  <c:v>42638.45208333333</c:v>
                </c:pt>
                <c:pt idx="1808">
                  <c:v>42638.45212962963</c:v>
                </c:pt>
                <c:pt idx="1809">
                  <c:v>42638.452175925922</c:v>
                </c:pt>
                <c:pt idx="1810">
                  <c:v>42638.452222222222</c:v>
                </c:pt>
                <c:pt idx="1811">
                  <c:v>42638.452268518522</c:v>
                </c:pt>
                <c:pt idx="1812">
                  <c:v>42638.452314814815</c:v>
                </c:pt>
                <c:pt idx="1813">
                  <c:v>42638.452361111114</c:v>
                </c:pt>
                <c:pt idx="1814">
                  <c:v>42638.452407407407</c:v>
                </c:pt>
                <c:pt idx="1815">
                  <c:v>42638.452453703707</c:v>
                </c:pt>
                <c:pt idx="1816">
                  <c:v>42638.452499999999</c:v>
                </c:pt>
                <c:pt idx="1817">
                  <c:v>42638.452546296299</c:v>
                </c:pt>
                <c:pt idx="1818">
                  <c:v>42638.452592592592</c:v>
                </c:pt>
                <c:pt idx="1819">
                  <c:v>42638.452638888892</c:v>
                </c:pt>
                <c:pt idx="1820">
                  <c:v>42638.452685185184</c:v>
                </c:pt>
                <c:pt idx="1821">
                  <c:v>42638.452731481484</c:v>
                </c:pt>
                <c:pt idx="1822">
                  <c:v>42638.452777777777</c:v>
                </c:pt>
                <c:pt idx="1823">
                  <c:v>42638.452824074076</c:v>
                </c:pt>
                <c:pt idx="1824">
                  <c:v>42638.452881944446</c:v>
                </c:pt>
                <c:pt idx="1825">
                  <c:v>42638.452928240738</c:v>
                </c:pt>
                <c:pt idx="1826">
                  <c:v>42638.452974537038</c:v>
                </c:pt>
                <c:pt idx="1827">
                  <c:v>42638.453020833331</c:v>
                </c:pt>
                <c:pt idx="1828">
                  <c:v>42638.453067129631</c:v>
                </c:pt>
                <c:pt idx="1829">
                  <c:v>42638.453113425923</c:v>
                </c:pt>
                <c:pt idx="1830">
                  <c:v>42638.453159722223</c:v>
                </c:pt>
                <c:pt idx="1831">
                  <c:v>42638.453206018516</c:v>
                </c:pt>
                <c:pt idx="1832">
                  <c:v>42638.453252314815</c:v>
                </c:pt>
                <c:pt idx="1833">
                  <c:v>42638.453298611108</c:v>
                </c:pt>
                <c:pt idx="1834">
                  <c:v>42638.453344907408</c:v>
                </c:pt>
                <c:pt idx="1835">
                  <c:v>42638.4533912037</c:v>
                </c:pt>
                <c:pt idx="1836">
                  <c:v>42638.4534375</c:v>
                </c:pt>
                <c:pt idx="1837">
                  <c:v>42638.453483796293</c:v>
                </c:pt>
                <c:pt idx="1838">
                  <c:v>42638.453530092593</c:v>
                </c:pt>
                <c:pt idx="1839">
                  <c:v>42638.453576388885</c:v>
                </c:pt>
                <c:pt idx="1840">
                  <c:v>42638.453622685185</c:v>
                </c:pt>
                <c:pt idx="1841">
                  <c:v>42638.453668981485</c:v>
                </c:pt>
                <c:pt idx="1842">
                  <c:v>42638.453715277778</c:v>
                </c:pt>
                <c:pt idx="1843">
                  <c:v>42638.453761574077</c:v>
                </c:pt>
                <c:pt idx="1844">
                  <c:v>42638.45380787037</c:v>
                </c:pt>
                <c:pt idx="1845">
                  <c:v>42638.45385416667</c:v>
                </c:pt>
                <c:pt idx="1846">
                  <c:v>42638.453900462962</c:v>
                </c:pt>
                <c:pt idx="1847">
                  <c:v>42638.453946759262</c:v>
                </c:pt>
                <c:pt idx="1848">
                  <c:v>42638.453993055555</c:v>
                </c:pt>
                <c:pt idx="1849">
                  <c:v>42638.454039351855</c:v>
                </c:pt>
                <c:pt idx="1850">
                  <c:v>42638.454085648147</c:v>
                </c:pt>
                <c:pt idx="1851">
                  <c:v>42638.454131944447</c:v>
                </c:pt>
                <c:pt idx="1852">
                  <c:v>42638.45417824074</c:v>
                </c:pt>
                <c:pt idx="1853">
                  <c:v>42638.454224537039</c:v>
                </c:pt>
                <c:pt idx="1854">
                  <c:v>42638.454270833332</c:v>
                </c:pt>
                <c:pt idx="1855">
                  <c:v>42638.454317129632</c:v>
                </c:pt>
                <c:pt idx="1856">
                  <c:v>42638.454363425924</c:v>
                </c:pt>
                <c:pt idx="1857">
                  <c:v>42638.454409722224</c:v>
                </c:pt>
                <c:pt idx="1858">
                  <c:v>42638.454456018517</c:v>
                </c:pt>
                <c:pt idx="1859">
                  <c:v>42638.454502314817</c:v>
                </c:pt>
                <c:pt idx="1860">
                  <c:v>42638.454560185186</c:v>
                </c:pt>
                <c:pt idx="1861">
                  <c:v>42638.454606481479</c:v>
                </c:pt>
                <c:pt idx="1862">
                  <c:v>42638.454652777778</c:v>
                </c:pt>
                <c:pt idx="1863">
                  <c:v>42638.454699074071</c:v>
                </c:pt>
                <c:pt idx="1864">
                  <c:v>42638.454745370371</c:v>
                </c:pt>
                <c:pt idx="1865">
                  <c:v>42638.454791666663</c:v>
                </c:pt>
                <c:pt idx="1866">
                  <c:v>42638.454837962963</c:v>
                </c:pt>
                <c:pt idx="1867">
                  <c:v>42638.454884259256</c:v>
                </c:pt>
                <c:pt idx="1868">
                  <c:v>42638.454930555556</c:v>
                </c:pt>
                <c:pt idx="1869">
                  <c:v>42638.454976851855</c:v>
                </c:pt>
                <c:pt idx="1870">
                  <c:v>42638.455023148148</c:v>
                </c:pt>
                <c:pt idx="1871">
                  <c:v>42638.455069444448</c:v>
                </c:pt>
                <c:pt idx="1872">
                  <c:v>42638.45511574074</c:v>
                </c:pt>
                <c:pt idx="1873">
                  <c:v>42638.45516203704</c:v>
                </c:pt>
                <c:pt idx="1874">
                  <c:v>42638.455208333333</c:v>
                </c:pt>
                <c:pt idx="1875">
                  <c:v>42638.455254629633</c:v>
                </c:pt>
                <c:pt idx="1876">
                  <c:v>42638.455300925925</c:v>
                </c:pt>
                <c:pt idx="1877">
                  <c:v>42638.455347222225</c:v>
                </c:pt>
                <c:pt idx="1878">
                  <c:v>42638.455393518518</c:v>
                </c:pt>
                <c:pt idx="1879">
                  <c:v>42638.455439814818</c:v>
                </c:pt>
                <c:pt idx="1880">
                  <c:v>42638.45548611111</c:v>
                </c:pt>
                <c:pt idx="1881">
                  <c:v>42638.45553240741</c:v>
                </c:pt>
                <c:pt idx="1882">
                  <c:v>42638.455578703702</c:v>
                </c:pt>
                <c:pt idx="1883">
                  <c:v>42638.455625000002</c:v>
                </c:pt>
                <c:pt idx="1884">
                  <c:v>42638.455671296295</c:v>
                </c:pt>
                <c:pt idx="1885">
                  <c:v>42638.455717592595</c:v>
                </c:pt>
                <c:pt idx="1886">
                  <c:v>42638.455763888887</c:v>
                </c:pt>
                <c:pt idx="1887">
                  <c:v>42638.455810185187</c:v>
                </c:pt>
                <c:pt idx="1888">
                  <c:v>42638.45585648148</c:v>
                </c:pt>
                <c:pt idx="1889">
                  <c:v>42638.45590277778</c:v>
                </c:pt>
                <c:pt idx="1890">
                  <c:v>42638.455949074072</c:v>
                </c:pt>
                <c:pt idx="1891">
                  <c:v>42638.455995370372</c:v>
                </c:pt>
                <c:pt idx="1892">
                  <c:v>42638.456041666665</c:v>
                </c:pt>
                <c:pt idx="1893">
                  <c:v>42638.456087962964</c:v>
                </c:pt>
                <c:pt idx="1894">
                  <c:v>42638.456134259257</c:v>
                </c:pt>
                <c:pt idx="1895">
                  <c:v>42638.456180555557</c:v>
                </c:pt>
                <c:pt idx="1896">
                  <c:v>42638.456226851849</c:v>
                </c:pt>
                <c:pt idx="1897">
                  <c:v>42638.456273148149</c:v>
                </c:pt>
                <c:pt idx="1898">
                  <c:v>42638.456331018519</c:v>
                </c:pt>
                <c:pt idx="1899">
                  <c:v>42638.456377314818</c:v>
                </c:pt>
                <c:pt idx="1900">
                  <c:v>42638.456423611111</c:v>
                </c:pt>
                <c:pt idx="1901">
                  <c:v>42638.456469907411</c:v>
                </c:pt>
                <c:pt idx="1902">
                  <c:v>42638.456516203703</c:v>
                </c:pt>
                <c:pt idx="1903">
                  <c:v>42638.456562500003</c:v>
                </c:pt>
                <c:pt idx="1904">
                  <c:v>42638.456608796296</c:v>
                </c:pt>
                <c:pt idx="1905">
                  <c:v>42638.456655092596</c:v>
                </c:pt>
                <c:pt idx="1906">
                  <c:v>42638.456701388888</c:v>
                </c:pt>
                <c:pt idx="1907">
                  <c:v>42638.456747685188</c:v>
                </c:pt>
                <c:pt idx="1908">
                  <c:v>42638.456793981481</c:v>
                </c:pt>
                <c:pt idx="1909">
                  <c:v>42638.45684027778</c:v>
                </c:pt>
                <c:pt idx="1910">
                  <c:v>42638.456886574073</c:v>
                </c:pt>
                <c:pt idx="1911">
                  <c:v>42638.456932870373</c:v>
                </c:pt>
                <c:pt idx="1912">
                  <c:v>42638.456979166665</c:v>
                </c:pt>
                <c:pt idx="1913">
                  <c:v>42638.457025462965</c:v>
                </c:pt>
                <c:pt idx="1914">
                  <c:v>42638.457071759258</c:v>
                </c:pt>
                <c:pt idx="1915">
                  <c:v>42638.457118055558</c:v>
                </c:pt>
                <c:pt idx="1916">
                  <c:v>42638.45716435185</c:v>
                </c:pt>
                <c:pt idx="1917">
                  <c:v>42638.45721064815</c:v>
                </c:pt>
                <c:pt idx="1918">
                  <c:v>42638.457256944443</c:v>
                </c:pt>
                <c:pt idx="1919">
                  <c:v>42638.457303240742</c:v>
                </c:pt>
                <c:pt idx="1920">
                  <c:v>42638.457349537035</c:v>
                </c:pt>
                <c:pt idx="1921">
                  <c:v>42638.457395833335</c:v>
                </c:pt>
                <c:pt idx="1922">
                  <c:v>42638.457442129627</c:v>
                </c:pt>
                <c:pt idx="1923">
                  <c:v>42638.457488425927</c:v>
                </c:pt>
                <c:pt idx="1924">
                  <c:v>42638.45753472222</c:v>
                </c:pt>
                <c:pt idx="1925">
                  <c:v>42638.45758101852</c:v>
                </c:pt>
                <c:pt idx="1926">
                  <c:v>42638.457627314812</c:v>
                </c:pt>
                <c:pt idx="1927">
                  <c:v>42638.457673611112</c:v>
                </c:pt>
                <c:pt idx="1928">
                  <c:v>42638.457719907405</c:v>
                </c:pt>
                <c:pt idx="1929">
                  <c:v>42638.457766203705</c:v>
                </c:pt>
                <c:pt idx="1930">
                  <c:v>42638.457812499997</c:v>
                </c:pt>
                <c:pt idx="1931">
                  <c:v>42638.457858796297</c:v>
                </c:pt>
                <c:pt idx="1932">
                  <c:v>42638.457916666666</c:v>
                </c:pt>
                <c:pt idx="1933">
                  <c:v>42638.457962962966</c:v>
                </c:pt>
                <c:pt idx="1934">
                  <c:v>42638.458009259259</c:v>
                </c:pt>
                <c:pt idx="1935">
                  <c:v>42638.458055555559</c:v>
                </c:pt>
                <c:pt idx="1936">
                  <c:v>42638.458101851851</c:v>
                </c:pt>
                <c:pt idx="1937">
                  <c:v>42638.458148148151</c:v>
                </c:pt>
                <c:pt idx="1938">
                  <c:v>42638.458194444444</c:v>
                </c:pt>
                <c:pt idx="1939">
                  <c:v>42638.458240740743</c:v>
                </c:pt>
                <c:pt idx="1940">
                  <c:v>42638.458287037036</c:v>
                </c:pt>
                <c:pt idx="1941">
                  <c:v>42638.458333333336</c:v>
                </c:pt>
                <c:pt idx="1942">
                  <c:v>42638.458379629628</c:v>
                </c:pt>
                <c:pt idx="1943">
                  <c:v>42638.458425925928</c:v>
                </c:pt>
                <c:pt idx="1944">
                  <c:v>42638.458472222221</c:v>
                </c:pt>
                <c:pt idx="1945">
                  <c:v>42638.458518518521</c:v>
                </c:pt>
                <c:pt idx="1946">
                  <c:v>42638.458564814813</c:v>
                </c:pt>
                <c:pt idx="1947">
                  <c:v>42638.458611111113</c:v>
                </c:pt>
                <c:pt idx="1948">
                  <c:v>42638.458657407406</c:v>
                </c:pt>
                <c:pt idx="1949">
                  <c:v>42638.458703703705</c:v>
                </c:pt>
                <c:pt idx="1950">
                  <c:v>42638.458749999998</c:v>
                </c:pt>
                <c:pt idx="1951">
                  <c:v>42638.458796296298</c:v>
                </c:pt>
                <c:pt idx="1952">
                  <c:v>42638.45884259259</c:v>
                </c:pt>
                <c:pt idx="1953">
                  <c:v>42638.45888888889</c:v>
                </c:pt>
                <c:pt idx="1954">
                  <c:v>42638.458935185183</c:v>
                </c:pt>
                <c:pt idx="1955">
                  <c:v>42638.458981481483</c:v>
                </c:pt>
                <c:pt idx="1956">
                  <c:v>42638.459027777775</c:v>
                </c:pt>
                <c:pt idx="1957">
                  <c:v>42638.459074074075</c:v>
                </c:pt>
                <c:pt idx="1958">
                  <c:v>42638.459120370368</c:v>
                </c:pt>
                <c:pt idx="1959">
                  <c:v>42638.459166666667</c:v>
                </c:pt>
                <c:pt idx="1960">
                  <c:v>42638.45921296296</c:v>
                </c:pt>
                <c:pt idx="1961">
                  <c:v>42638.45925925926</c:v>
                </c:pt>
                <c:pt idx="1962">
                  <c:v>42638.459305555552</c:v>
                </c:pt>
                <c:pt idx="1963">
                  <c:v>42638.459351851852</c:v>
                </c:pt>
                <c:pt idx="1964">
                  <c:v>42638.459398148145</c:v>
                </c:pt>
                <c:pt idx="1965">
                  <c:v>42638.459444444445</c:v>
                </c:pt>
                <c:pt idx="1966">
                  <c:v>42638.459490740737</c:v>
                </c:pt>
                <c:pt idx="1967">
                  <c:v>42638.459537037037</c:v>
                </c:pt>
                <c:pt idx="1968">
                  <c:v>42638.459583333337</c:v>
                </c:pt>
                <c:pt idx="1969">
                  <c:v>42638.459629629629</c:v>
                </c:pt>
                <c:pt idx="1970">
                  <c:v>42638.459687499999</c:v>
                </c:pt>
                <c:pt idx="1971">
                  <c:v>42638.459733796299</c:v>
                </c:pt>
                <c:pt idx="1972">
                  <c:v>42638.459780092591</c:v>
                </c:pt>
                <c:pt idx="1973">
                  <c:v>42638.459826388891</c:v>
                </c:pt>
                <c:pt idx="1974">
                  <c:v>42638.459872685184</c:v>
                </c:pt>
                <c:pt idx="1975">
                  <c:v>42638.459918981483</c:v>
                </c:pt>
                <c:pt idx="1976">
                  <c:v>42638.459965277776</c:v>
                </c:pt>
                <c:pt idx="1977">
                  <c:v>42638.460011574076</c:v>
                </c:pt>
                <c:pt idx="1978">
                  <c:v>42638.460057870368</c:v>
                </c:pt>
                <c:pt idx="1979">
                  <c:v>42638.460104166668</c:v>
                </c:pt>
                <c:pt idx="1980">
                  <c:v>42638.460150462961</c:v>
                </c:pt>
                <c:pt idx="1981">
                  <c:v>42638.460196759261</c:v>
                </c:pt>
                <c:pt idx="1982">
                  <c:v>42638.460243055553</c:v>
                </c:pt>
                <c:pt idx="1983">
                  <c:v>42638.460289351853</c:v>
                </c:pt>
                <c:pt idx="1984">
                  <c:v>42638.460335648146</c:v>
                </c:pt>
                <c:pt idx="1985">
                  <c:v>42638.460381944446</c:v>
                </c:pt>
                <c:pt idx="1986">
                  <c:v>42638.460428240738</c:v>
                </c:pt>
                <c:pt idx="1987">
                  <c:v>42638.460474537038</c:v>
                </c:pt>
                <c:pt idx="1988">
                  <c:v>42638.460520833331</c:v>
                </c:pt>
                <c:pt idx="1989">
                  <c:v>42638.46056712963</c:v>
                </c:pt>
                <c:pt idx="1990">
                  <c:v>42638.460613425923</c:v>
                </c:pt>
                <c:pt idx="1991">
                  <c:v>42638.460659722223</c:v>
                </c:pt>
                <c:pt idx="1992">
                  <c:v>42638.460706018515</c:v>
                </c:pt>
                <c:pt idx="1993">
                  <c:v>42638.460752314815</c:v>
                </c:pt>
                <c:pt idx="1994">
                  <c:v>42638.460798611108</c:v>
                </c:pt>
                <c:pt idx="1995">
                  <c:v>42638.460844907408</c:v>
                </c:pt>
                <c:pt idx="1996">
                  <c:v>42638.4608912037</c:v>
                </c:pt>
                <c:pt idx="1997">
                  <c:v>42638.4609375</c:v>
                </c:pt>
                <c:pt idx="1998">
                  <c:v>42638.4609837963</c:v>
                </c:pt>
                <c:pt idx="1999">
                  <c:v>42638.461030092592</c:v>
                </c:pt>
                <c:pt idx="2000">
                  <c:v>42638.461076388892</c:v>
                </c:pt>
                <c:pt idx="2001">
                  <c:v>42638.461122685185</c:v>
                </c:pt>
                <c:pt idx="2002">
                  <c:v>42638.461168981485</c:v>
                </c:pt>
                <c:pt idx="2003">
                  <c:v>42638.461215277777</c:v>
                </c:pt>
                <c:pt idx="2004">
                  <c:v>42638.461261574077</c:v>
                </c:pt>
                <c:pt idx="2005">
                  <c:v>42638.461319444446</c:v>
                </c:pt>
                <c:pt idx="2006">
                  <c:v>42638.461365740739</c:v>
                </c:pt>
                <c:pt idx="2007">
                  <c:v>42638.461412037039</c:v>
                </c:pt>
                <c:pt idx="2008">
                  <c:v>42638.461458333331</c:v>
                </c:pt>
                <c:pt idx="2009">
                  <c:v>42638.461504629631</c:v>
                </c:pt>
                <c:pt idx="2010">
                  <c:v>42638.461550925924</c:v>
                </c:pt>
                <c:pt idx="2011">
                  <c:v>42638.461597222224</c:v>
                </c:pt>
                <c:pt idx="2012">
                  <c:v>42638.461643518516</c:v>
                </c:pt>
                <c:pt idx="2013">
                  <c:v>42638.461689814816</c:v>
                </c:pt>
                <c:pt idx="2014">
                  <c:v>42638.461736111109</c:v>
                </c:pt>
                <c:pt idx="2015">
                  <c:v>42638.461782407408</c:v>
                </c:pt>
                <c:pt idx="2016">
                  <c:v>42638.461828703701</c:v>
                </c:pt>
                <c:pt idx="2017">
                  <c:v>42638.461875000001</c:v>
                </c:pt>
                <c:pt idx="2018">
                  <c:v>42638.461921296293</c:v>
                </c:pt>
                <c:pt idx="2019">
                  <c:v>42638.461967592593</c:v>
                </c:pt>
                <c:pt idx="2020">
                  <c:v>42638.462013888886</c:v>
                </c:pt>
                <c:pt idx="2021">
                  <c:v>42638.462060185186</c:v>
                </c:pt>
                <c:pt idx="2022">
                  <c:v>42638.462106481478</c:v>
                </c:pt>
                <c:pt idx="2023">
                  <c:v>42638.462152777778</c:v>
                </c:pt>
                <c:pt idx="2024">
                  <c:v>42638.462199074071</c:v>
                </c:pt>
                <c:pt idx="2025">
                  <c:v>42638.462245370371</c:v>
                </c:pt>
                <c:pt idx="2026">
                  <c:v>42638.462291666663</c:v>
                </c:pt>
                <c:pt idx="2027">
                  <c:v>42638.462337962963</c:v>
                </c:pt>
                <c:pt idx="2028">
                  <c:v>42638.462384259263</c:v>
                </c:pt>
                <c:pt idx="2029">
                  <c:v>42638.462430555555</c:v>
                </c:pt>
                <c:pt idx="2030">
                  <c:v>42638.462476851855</c:v>
                </c:pt>
                <c:pt idx="2031">
                  <c:v>42638.462523148148</c:v>
                </c:pt>
                <c:pt idx="2032">
                  <c:v>42638.462569444448</c:v>
                </c:pt>
                <c:pt idx="2033">
                  <c:v>42638.46261574074</c:v>
                </c:pt>
                <c:pt idx="2034">
                  <c:v>42638.46266203704</c:v>
                </c:pt>
                <c:pt idx="2035">
                  <c:v>42638.462708333333</c:v>
                </c:pt>
                <c:pt idx="2036">
                  <c:v>42638.462754629632</c:v>
                </c:pt>
                <c:pt idx="2037">
                  <c:v>42638.462800925925</c:v>
                </c:pt>
                <c:pt idx="2038">
                  <c:v>42638.462847222225</c:v>
                </c:pt>
                <c:pt idx="2039">
                  <c:v>42638.462905092594</c:v>
                </c:pt>
                <c:pt idx="2040">
                  <c:v>42638.462951388887</c:v>
                </c:pt>
                <c:pt idx="2041">
                  <c:v>42638.462997685187</c:v>
                </c:pt>
                <c:pt idx="2042">
                  <c:v>42638.463043981479</c:v>
                </c:pt>
                <c:pt idx="2043">
                  <c:v>42638.463090277779</c:v>
                </c:pt>
                <c:pt idx="2044">
                  <c:v>42638.463136574072</c:v>
                </c:pt>
                <c:pt idx="2045">
                  <c:v>42638.463182870371</c:v>
                </c:pt>
                <c:pt idx="2046">
                  <c:v>42638.463229166664</c:v>
                </c:pt>
                <c:pt idx="2047">
                  <c:v>42638.463275462964</c:v>
                </c:pt>
                <c:pt idx="2048">
                  <c:v>42638.463321759256</c:v>
                </c:pt>
                <c:pt idx="2049">
                  <c:v>42638.463368055556</c:v>
                </c:pt>
                <c:pt idx="2050">
                  <c:v>42638.463414351849</c:v>
                </c:pt>
                <c:pt idx="2051">
                  <c:v>42638.463460648149</c:v>
                </c:pt>
                <c:pt idx="2052">
                  <c:v>42638.463506944441</c:v>
                </c:pt>
                <c:pt idx="2053">
                  <c:v>42638.463553240741</c:v>
                </c:pt>
                <c:pt idx="2054">
                  <c:v>42638.463599537034</c:v>
                </c:pt>
                <c:pt idx="2055">
                  <c:v>42638.463645833333</c:v>
                </c:pt>
                <c:pt idx="2056">
                  <c:v>42638.463692129626</c:v>
                </c:pt>
                <c:pt idx="2057">
                  <c:v>42638.463738425926</c:v>
                </c:pt>
                <c:pt idx="2058">
                  <c:v>42638.463784722226</c:v>
                </c:pt>
                <c:pt idx="2059">
                  <c:v>42638.463831018518</c:v>
                </c:pt>
                <c:pt idx="2060">
                  <c:v>42638.463877314818</c:v>
                </c:pt>
                <c:pt idx="2061">
                  <c:v>42638.463923611111</c:v>
                </c:pt>
                <c:pt idx="2062">
                  <c:v>42638.463969907411</c:v>
                </c:pt>
                <c:pt idx="2063">
                  <c:v>42638.464016203703</c:v>
                </c:pt>
                <c:pt idx="2064">
                  <c:v>42638.464062500003</c:v>
                </c:pt>
                <c:pt idx="2065">
                  <c:v>42638.464108796295</c:v>
                </c:pt>
                <c:pt idx="2066">
                  <c:v>42638.464155092595</c:v>
                </c:pt>
                <c:pt idx="2067">
                  <c:v>42638.464201388888</c:v>
                </c:pt>
                <c:pt idx="2068">
                  <c:v>42638.46434027778</c:v>
                </c:pt>
                <c:pt idx="2069">
                  <c:v>42638.464386574073</c:v>
                </c:pt>
                <c:pt idx="2070">
                  <c:v>42638.464432870373</c:v>
                </c:pt>
                <c:pt idx="2071">
                  <c:v>42638.464479166665</c:v>
                </c:pt>
                <c:pt idx="2072">
                  <c:v>42638.464525462965</c:v>
                </c:pt>
                <c:pt idx="2073">
                  <c:v>42638.464571759258</c:v>
                </c:pt>
                <c:pt idx="2074">
                  <c:v>42638.464629629627</c:v>
                </c:pt>
                <c:pt idx="2075">
                  <c:v>42638.464675925927</c:v>
                </c:pt>
                <c:pt idx="2076">
                  <c:v>42638.464722222219</c:v>
                </c:pt>
                <c:pt idx="2077">
                  <c:v>42638.464768518519</c:v>
                </c:pt>
                <c:pt idx="2078">
                  <c:v>42638.464814814812</c:v>
                </c:pt>
                <c:pt idx="2079">
                  <c:v>42638.464861111112</c:v>
                </c:pt>
                <c:pt idx="2080">
                  <c:v>42638.464907407404</c:v>
                </c:pt>
                <c:pt idx="2081">
                  <c:v>42638.464999999997</c:v>
                </c:pt>
                <c:pt idx="2082">
                  <c:v>42638.465046296296</c:v>
                </c:pt>
                <c:pt idx="2083">
                  <c:v>42638.465092592596</c:v>
                </c:pt>
                <c:pt idx="2084">
                  <c:v>42638.465138888889</c:v>
                </c:pt>
                <c:pt idx="2085">
                  <c:v>42638.465231481481</c:v>
                </c:pt>
                <c:pt idx="2086">
                  <c:v>42638.465277777781</c:v>
                </c:pt>
                <c:pt idx="2087">
                  <c:v>42638.465324074074</c:v>
                </c:pt>
                <c:pt idx="2088">
                  <c:v>42638.465370370373</c:v>
                </c:pt>
                <c:pt idx="2089">
                  <c:v>42638.465416666666</c:v>
                </c:pt>
                <c:pt idx="2090">
                  <c:v>42638.465462962966</c:v>
                </c:pt>
                <c:pt idx="2091">
                  <c:v>42638.465509259258</c:v>
                </c:pt>
                <c:pt idx="2092">
                  <c:v>42638.465555555558</c:v>
                </c:pt>
                <c:pt idx="2093">
                  <c:v>42638.465601851851</c:v>
                </c:pt>
                <c:pt idx="2094">
                  <c:v>42638.465648148151</c:v>
                </c:pt>
                <c:pt idx="2095">
                  <c:v>42638.465694444443</c:v>
                </c:pt>
                <c:pt idx="2096">
                  <c:v>42638.465740740743</c:v>
                </c:pt>
                <c:pt idx="2097">
                  <c:v>42638.465787037036</c:v>
                </c:pt>
                <c:pt idx="2098">
                  <c:v>42638.465833333335</c:v>
                </c:pt>
                <c:pt idx="2099">
                  <c:v>42638.465879629628</c:v>
                </c:pt>
                <c:pt idx="2100">
                  <c:v>42638.465925925928</c:v>
                </c:pt>
                <c:pt idx="2101">
                  <c:v>42638.46597222222</c:v>
                </c:pt>
                <c:pt idx="2102">
                  <c:v>42638.46601851852</c:v>
                </c:pt>
                <c:pt idx="2103">
                  <c:v>42638.466064814813</c:v>
                </c:pt>
                <c:pt idx="2104">
                  <c:v>42638.466111111113</c:v>
                </c:pt>
                <c:pt idx="2105">
                  <c:v>42638.466157407405</c:v>
                </c:pt>
                <c:pt idx="2106">
                  <c:v>42638.466203703705</c:v>
                </c:pt>
                <c:pt idx="2107">
                  <c:v>42638.466249999998</c:v>
                </c:pt>
                <c:pt idx="2108">
                  <c:v>42638.466307870367</c:v>
                </c:pt>
                <c:pt idx="2109">
                  <c:v>42638.466400462959</c:v>
                </c:pt>
                <c:pt idx="2110">
                  <c:v>42638.466446759259</c:v>
                </c:pt>
                <c:pt idx="2111">
                  <c:v>42638.466493055559</c:v>
                </c:pt>
                <c:pt idx="2112">
                  <c:v>42638.466539351852</c:v>
                </c:pt>
                <c:pt idx="2113">
                  <c:v>42638.466585648152</c:v>
                </c:pt>
                <c:pt idx="2114">
                  <c:v>42638.466631944444</c:v>
                </c:pt>
                <c:pt idx="2115">
                  <c:v>42638.466678240744</c:v>
                </c:pt>
                <c:pt idx="2116">
                  <c:v>42638.466724537036</c:v>
                </c:pt>
                <c:pt idx="2117">
                  <c:v>42638.466770833336</c:v>
                </c:pt>
                <c:pt idx="2118">
                  <c:v>42638.466817129629</c:v>
                </c:pt>
                <c:pt idx="2119">
                  <c:v>42638.466863425929</c:v>
                </c:pt>
                <c:pt idx="2120">
                  <c:v>42638.466909722221</c:v>
                </c:pt>
                <c:pt idx="2121">
                  <c:v>42638.466956018521</c:v>
                </c:pt>
                <c:pt idx="2122">
                  <c:v>42638.467002314814</c:v>
                </c:pt>
                <c:pt idx="2123">
                  <c:v>42638.467048611114</c:v>
                </c:pt>
                <c:pt idx="2124">
                  <c:v>42638.467094907406</c:v>
                </c:pt>
                <c:pt idx="2125">
                  <c:v>42638.467141203706</c:v>
                </c:pt>
                <c:pt idx="2126">
                  <c:v>42638.467187499999</c:v>
                </c:pt>
                <c:pt idx="2127">
                  <c:v>42638.467233796298</c:v>
                </c:pt>
                <c:pt idx="2128">
                  <c:v>42638.467280092591</c:v>
                </c:pt>
                <c:pt idx="2129">
                  <c:v>42638.467326388891</c:v>
                </c:pt>
                <c:pt idx="2130">
                  <c:v>42638.467372685183</c:v>
                </c:pt>
                <c:pt idx="2131">
                  <c:v>42638.467418981483</c:v>
                </c:pt>
                <c:pt idx="2132">
                  <c:v>42638.467465277776</c:v>
                </c:pt>
                <c:pt idx="2133">
                  <c:v>42638.467511574076</c:v>
                </c:pt>
                <c:pt idx="2134">
                  <c:v>42638.467557870368</c:v>
                </c:pt>
                <c:pt idx="2135">
                  <c:v>42638.467604166668</c:v>
                </c:pt>
                <c:pt idx="2136">
                  <c:v>42638.467650462961</c:v>
                </c:pt>
                <c:pt idx="2137">
                  <c:v>42638.46769675926</c:v>
                </c:pt>
                <c:pt idx="2138">
                  <c:v>42638.467743055553</c:v>
                </c:pt>
                <c:pt idx="2139">
                  <c:v>42638.467789351853</c:v>
                </c:pt>
                <c:pt idx="2140">
                  <c:v>42638.467835648145</c:v>
                </c:pt>
                <c:pt idx="2141">
                  <c:v>42638.467881944445</c:v>
                </c:pt>
                <c:pt idx="2142">
                  <c:v>42638.467928240738</c:v>
                </c:pt>
                <c:pt idx="2143">
                  <c:v>42638.467974537038</c:v>
                </c:pt>
                <c:pt idx="2144">
                  <c:v>42638.46802083333</c:v>
                </c:pt>
                <c:pt idx="2145">
                  <c:v>42638.46806712963</c:v>
                </c:pt>
                <c:pt idx="2146">
                  <c:v>42638.468113425923</c:v>
                </c:pt>
                <c:pt idx="2147">
                  <c:v>42638.468159722222</c:v>
                </c:pt>
                <c:pt idx="2148">
                  <c:v>42638.468206018515</c:v>
                </c:pt>
                <c:pt idx="2149">
                  <c:v>42638.468252314815</c:v>
                </c:pt>
                <c:pt idx="2150">
                  <c:v>42638.468298611115</c:v>
                </c:pt>
                <c:pt idx="2151">
                  <c:v>42638.468344907407</c:v>
                </c:pt>
                <c:pt idx="2152">
                  <c:v>42638.468402777777</c:v>
                </c:pt>
                <c:pt idx="2153">
                  <c:v>42638.468449074076</c:v>
                </c:pt>
                <c:pt idx="2154">
                  <c:v>42638.468495370369</c:v>
                </c:pt>
                <c:pt idx="2155">
                  <c:v>42638.468541666669</c:v>
                </c:pt>
                <c:pt idx="2156">
                  <c:v>42638.468587962961</c:v>
                </c:pt>
                <c:pt idx="2157">
                  <c:v>42638.468634259261</c:v>
                </c:pt>
                <c:pt idx="2158">
                  <c:v>42638.468680555554</c:v>
                </c:pt>
                <c:pt idx="2159">
                  <c:v>42638.468726851854</c:v>
                </c:pt>
                <c:pt idx="2160">
                  <c:v>42638.468773148146</c:v>
                </c:pt>
                <c:pt idx="2161">
                  <c:v>42638.468819444446</c:v>
                </c:pt>
                <c:pt idx="2162">
                  <c:v>42638.468865740739</c:v>
                </c:pt>
                <c:pt idx="2163">
                  <c:v>42638.468912037039</c:v>
                </c:pt>
                <c:pt idx="2164">
                  <c:v>42638.468958333331</c:v>
                </c:pt>
                <c:pt idx="2165">
                  <c:v>42638.469004629631</c:v>
                </c:pt>
                <c:pt idx="2166">
                  <c:v>42638.469050925924</c:v>
                </c:pt>
                <c:pt idx="2167">
                  <c:v>42638.469097222223</c:v>
                </c:pt>
                <c:pt idx="2168">
                  <c:v>42638.469143518516</c:v>
                </c:pt>
                <c:pt idx="2169">
                  <c:v>42638.469189814816</c:v>
                </c:pt>
                <c:pt idx="2170">
                  <c:v>42638.469236111108</c:v>
                </c:pt>
                <c:pt idx="2171">
                  <c:v>42638.469282407408</c:v>
                </c:pt>
                <c:pt idx="2172">
                  <c:v>42638.469328703701</c:v>
                </c:pt>
                <c:pt idx="2173">
                  <c:v>42638.469375000001</c:v>
                </c:pt>
                <c:pt idx="2174">
                  <c:v>42638.469421296293</c:v>
                </c:pt>
                <c:pt idx="2175">
                  <c:v>42638.469467592593</c:v>
                </c:pt>
                <c:pt idx="2176">
                  <c:v>42638.469513888886</c:v>
                </c:pt>
                <c:pt idx="2177">
                  <c:v>42638.469560185185</c:v>
                </c:pt>
                <c:pt idx="2178">
                  <c:v>42638.469606481478</c:v>
                </c:pt>
                <c:pt idx="2179">
                  <c:v>42638.469652777778</c:v>
                </c:pt>
                <c:pt idx="2180">
                  <c:v>42638.469699074078</c:v>
                </c:pt>
                <c:pt idx="2181">
                  <c:v>42638.46974537037</c:v>
                </c:pt>
                <c:pt idx="2182">
                  <c:v>42638.46979166667</c:v>
                </c:pt>
                <c:pt idx="2183">
                  <c:v>42638.469837962963</c:v>
                </c:pt>
                <c:pt idx="2184">
                  <c:v>42638.469884259262</c:v>
                </c:pt>
                <c:pt idx="2185">
                  <c:v>42638.469930555555</c:v>
                </c:pt>
                <c:pt idx="2186">
                  <c:v>42638.469976851855</c:v>
                </c:pt>
                <c:pt idx="2187">
                  <c:v>42638.470023148147</c:v>
                </c:pt>
                <c:pt idx="2188">
                  <c:v>42638.470069444447</c:v>
                </c:pt>
                <c:pt idx="2189">
                  <c:v>42638.470127314817</c:v>
                </c:pt>
                <c:pt idx="2190">
                  <c:v>42638.470173611109</c:v>
                </c:pt>
                <c:pt idx="2191">
                  <c:v>42638.470219907409</c:v>
                </c:pt>
                <c:pt idx="2192">
                  <c:v>42638.470266203702</c:v>
                </c:pt>
                <c:pt idx="2193">
                  <c:v>42638.470312500001</c:v>
                </c:pt>
                <c:pt idx="2194">
                  <c:v>42638.470358796294</c:v>
                </c:pt>
                <c:pt idx="2195">
                  <c:v>42638.470405092594</c:v>
                </c:pt>
                <c:pt idx="2196">
                  <c:v>42638.470451388886</c:v>
                </c:pt>
                <c:pt idx="2197">
                  <c:v>42638.470497685186</c:v>
                </c:pt>
                <c:pt idx="2198">
                  <c:v>42638.470543981479</c:v>
                </c:pt>
                <c:pt idx="2199">
                  <c:v>42638.470590277779</c:v>
                </c:pt>
                <c:pt idx="2200">
                  <c:v>42638.470636574071</c:v>
                </c:pt>
                <c:pt idx="2201">
                  <c:v>42638.470682870371</c:v>
                </c:pt>
                <c:pt idx="2202">
                  <c:v>42638.470729166664</c:v>
                </c:pt>
                <c:pt idx="2203">
                  <c:v>42638.470775462964</c:v>
                </c:pt>
                <c:pt idx="2204">
                  <c:v>42638.470821759256</c:v>
                </c:pt>
                <c:pt idx="2205">
                  <c:v>42638.470868055556</c:v>
                </c:pt>
                <c:pt idx="2206">
                  <c:v>42638.470914351848</c:v>
                </c:pt>
                <c:pt idx="2207">
                  <c:v>42638.470960648148</c:v>
                </c:pt>
                <c:pt idx="2208">
                  <c:v>42638.471006944441</c:v>
                </c:pt>
                <c:pt idx="2209">
                  <c:v>42638.471053240741</c:v>
                </c:pt>
                <c:pt idx="2210">
                  <c:v>42638.471099537041</c:v>
                </c:pt>
                <c:pt idx="2211">
                  <c:v>42638.471145833333</c:v>
                </c:pt>
                <c:pt idx="2212">
                  <c:v>42638.471192129633</c:v>
                </c:pt>
                <c:pt idx="2213">
                  <c:v>42638.471238425926</c:v>
                </c:pt>
                <c:pt idx="2214">
                  <c:v>42638.471331018518</c:v>
                </c:pt>
                <c:pt idx="2215">
                  <c:v>42638.471377314818</c:v>
                </c:pt>
                <c:pt idx="2216">
                  <c:v>42638.47142361111</c:v>
                </c:pt>
                <c:pt idx="2217">
                  <c:v>42638.47146990741</c:v>
                </c:pt>
                <c:pt idx="2218">
                  <c:v>42638.471516203703</c:v>
                </c:pt>
                <c:pt idx="2219">
                  <c:v>42638.471562500003</c:v>
                </c:pt>
                <c:pt idx="2220">
                  <c:v>42638.471608796295</c:v>
                </c:pt>
                <c:pt idx="2221">
                  <c:v>42638.471655092595</c:v>
                </c:pt>
                <c:pt idx="2222">
                  <c:v>42638.471701388888</c:v>
                </c:pt>
                <c:pt idx="2223">
                  <c:v>42638.471747685187</c:v>
                </c:pt>
                <c:pt idx="2224">
                  <c:v>42638.471805555557</c:v>
                </c:pt>
                <c:pt idx="2225">
                  <c:v>42638.471851851849</c:v>
                </c:pt>
                <c:pt idx="2226">
                  <c:v>42638.471898148149</c:v>
                </c:pt>
                <c:pt idx="2227">
                  <c:v>42638.471944444442</c:v>
                </c:pt>
                <c:pt idx="2228">
                  <c:v>42638.471990740742</c:v>
                </c:pt>
                <c:pt idx="2229">
                  <c:v>42638.472037037034</c:v>
                </c:pt>
                <c:pt idx="2230">
                  <c:v>42638.472083333334</c:v>
                </c:pt>
                <c:pt idx="2231">
                  <c:v>42638.472129629627</c:v>
                </c:pt>
                <c:pt idx="2232">
                  <c:v>42638.472175925926</c:v>
                </c:pt>
                <c:pt idx="2233">
                  <c:v>42638.472222222219</c:v>
                </c:pt>
                <c:pt idx="2234">
                  <c:v>42638.472268518519</c:v>
                </c:pt>
                <c:pt idx="2235">
                  <c:v>42638.472314814811</c:v>
                </c:pt>
                <c:pt idx="2236">
                  <c:v>42638.472361111111</c:v>
                </c:pt>
                <c:pt idx="2237">
                  <c:v>42638.472407407404</c:v>
                </c:pt>
                <c:pt idx="2238">
                  <c:v>42638.472453703704</c:v>
                </c:pt>
                <c:pt idx="2239">
                  <c:v>42638.472500000003</c:v>
                </c:pt>
                <c:pt idx="2240">
                  <c:v>42638.472546296296</c:v>
                </c:pt>
                <c:pt idx="2241">
                  <c:v>42638.472592592596</c:v>
                </c:pt>
                <c:pt idx="2242">
                  <c:v>42638.472638888888</c:v>
                </c:pt>
                <c:pt idx="2243">
                  <c:v>42638.472685185188</c:v>
                </c:pt>
                <c:pt idx="2244">
                  <c:v>42638.472731481481</c:v>
                </c:pt>
                <c:pt idx="2245">
                  <c:v>42638.472777777781</c:v>
                </c:pt>
                <c:pt idx="2246">
                  <c:v>42638.472824074073</c:v>
                </c:pt>
                <c:pt idx="2247">
                  <c:v>42638.472870370373</c:v>
                </c:pt>
                <c:pt idx="2248">
                  <c:v>42638.472916666666</c:v>
                </c:pt>
                <c:pt idx="2249">
                  <c:v>42638.472962962966</c:v>
                </c:pt>
                <c:pt idx="2250">
                  <c:v>42638.473009259258</c:v>
                </c:pt>
                <c:pt idx="2251">
                  <c:v>42638.473055555558</c:v>
                </c:pt>
                <c:pt idx="2252">
                  <c:v>42638.473101851851</c:v>
                </c:pt>
                <c:pt idx="2253">
                  <c:v>42638.47314814815</c:v>
                </c:pt>
                <c:pt idx="2254">
                  <c:v>42638.473194444443</c:v>
                </c:pt>
                <c:pt idx="2255">
                  <c:v>42638.473240740743</c:v>
                </c:pt>
                <c:pt idx="2256">
                  <c:v>42638.473287037035</c:v>
                </c:pt>
                <c:pt idx="2257">
                  <c:v>42638.473344907405</c:v>
                </c:pt>
                <c:pt idx="2258">
                  <c:v>42638.473391203705</c:v>
                </c:pt>
                <c:pt idx="2259">
                  <c:v>42638.473437499997</c:v>
                </c:pt>
                <c:pt idx="2260">
                  <c:v>42638.473483796297</c:v>
                </c:pt>
                <c:pt idx="2261">
                  <c:v>42638.473530092589</c:v>
                </c:pt>
                <c:pt idx="2262">
                  <c:v>42638.473576388889</c:v>
                </c:pt>
                <c:pt idx="2263">
                  <c:v>42638.473622685182</c:v>
                </c:pt>
                <c:pt idx="2264">
                  <c:v>42638.473668981482</c:v>
                </c:pt>
                <c:pt idx="2265">
                  <c:v>42638.473715277774</c:v>
                </c:pt>
                <c:pt idx="2266">
                  <c:v>42638.473761574074</c:v>
                </c:pt>
                <c:pt idx="2267">
                  <c:v>42638.473819444444</c:v>
                </c:pt>
                <c:pt idx="2268">
                  <c:v>42638.473865740743</c:v>
                </c:pt>
                <c:pt idx="2269">
                  <c:v>42638.473912037036</c:v>
                </c:pt>
                <c:pt idx="2270">
                  <c:v>42638.473958333336</c:v>
                </c:pt>
                <c:pt idx="2271">
                  <c:v>42638.474004629628</c:v>
                </c:pt>
                <c:pt idx="2272">
                  <c:v>42638.474050925928</c:v>
                </c:pt>
                <c:pt idx="2273">
                  <c:v>42638.474097222221</c:v>
                </c:pt>
                <c:pt idx="2274">
                  <c:v>42638.474143518521</c:v>
                </c:pt>
                <c:pt idx="2275">
                  <c:v>42638.474189814813</c:v>
                </c:pt>
                <c:pt idx="2276">
                  <c:v>42638.474236111113</c:v>
                </c:pt>
                <c:pt idx="2277">
                  <c:v>42638.474282407406</c:v>
                </c:pt>
                <c:pt idx="2278">
                  <c:v>42638.474328703705</c:v>
                </c:pt>
                <c:pt idx="2279">
                  <c:v>42638.474374999998</c:v>
                </c:pt>
                <c:pt idx="2280">
                  <c:v>42638.474421296298</c:v>
                </c:pt>
                <c:pt idx="2281">
                  <c:v>42638.47446759259</c:v>
                </c:pt>
                <c:pt idx="2282">
                  <c:v>42638.47451388889</c:v>
                </c:pt>
                <c:pt idx="2283">
                  <c:v>42638.474560185183</c:v>
                </c:pt>
                <c:pt idx="2284">
                  <c:v>42638.474606481483</c:v>
                </c:pt>
                <c:pt idx="2285">
                  <c:v>42638.474652777775</c:v>
                </c:pt>
                <c:pt idx="2286">
                  <c:v>42638.474699074075</c:v>
                </c:pt>
                <c:pt idx="2287">
                  <c:v>42638.474745370368</c:v>
                </c:pt>
                <c:pt idx="2288">
                  <c:v>42638.474791666667</c:v>
                </c:pt>
                <c:pt idx="2289">
                  <c:v>42638.47483796296</c:v>
                </c:pt>
                <c:pt idx="2290">
                  <c:v>42638.47488425926</c:v>
                </c:pt>
                <c:pt idx="2291">
                  <c:v>42638.474930555552</c:v>
                </c:pt>
                <c:pt idx="2292">
                  <c:v>42638.474976851852</c:v>
                </c:pt>
                <c:pt idx="2293">
                  <c:v>42638.475023148145</c:v>
                </c:pt>
                <c:pt idx="2294">
                  <c:v>42638.475069444445</c:v>
                </c:pt>
                <c:pt idx="2295">
                  <c:v>42638.475115740737</c:v>
                </c:pt>
                <c:pt idx="2296">
                  <c:v>42638.475162037037</c:v>
                </c:pt>
                <c:pt idx="2297">
                  <c:v>42638.475208333337</c:v>
                </c:pt>
                <c:pt idx="2298">
                  <c:v>42638.475254629629</c:v>
                </c:pt>
                <c:pt idx="2299">
                  <c:v>42638.475300925929</c:v>
                </c:pt>
                <c:pt idx="2300">
                  <c:v>42638.475347222222</c:v>
                </c:pt>
                <c:pt idx="2301">
                  <c:v>42638.475393518522</c:v>
                </c:pt>
                <c:pt idx="2302">
                  <c:v>42638.475439814814</c:v>
                </c:pt>
                <c:pt idx="2303">
                  <c:v>42638.475497685184</c:v>
                </c:pt>
                <c:pt idx="2304">
                  <c:v>42638.475543981483</c:v>
                </c:pt>
                <c:pt idx="2305">
                  <c:v>42638.475590277776</c:v>
                </c:pt>
                <c:pt idx="2306">
                  <c:v>42638.475636574076</c:v>
                </c:pt>
                <c:pt idx="2307">
                  <c:v>42638.475682870368</c:v>
                </c:pt>
                <c:pt idx="2308">
                  <c:v>42638.475729166668</c:v>
                </c:pt>
                <c:pt idx="2309">
                  <c:v>42638.475775462961</c:v>
                </c:pt>
                <c:pt idx="2310">
                  <c:v>42638.475821759261</c:v>
                </c:pt>
                <c:pt idx="2311">
                  <c:v>42638.475868055553</c:v>
                </c:pt>
                <c:pt idx="2312">
                  <c:v>42638.475914351853</c:v>
                </c:pt>
                <c:pt idx="2313">
                  <c:v>42638.475960648146</c:v>
                </c:pt>
                <c:pt idx="2314">
                  <c:v>42638.476006944446</c:v>
                </c:pt>
                <c:pt idx="2315">
                  <c:v>42638.476053240738</c:v>
                </c:pt>
                <c:pt idx="2316">
                  <c:v>42638.476099537038</c:v>
                </c:pt>
                <c:pt idx="2317">
                  <c:v>42638.476145833331</c:v>
                </c:pt>
                <c:pt idx="2318">
                  <c:v>42638.47619212963</c:v>
                </c:pt>
                <c:pt idx="2319">
                  <c:v>42638.476238425923</c:v>
                </c:pt>
                <c:pt idx="2320">
                  <c:v>42638.476284722223</c:v>
                </c:pt>
                <c:pt idx="2321">
                  <c:v>42638.476331018515</c:v>
                </c:pt>
                <c:pt idx="2322">
                  <c:v>42638.476377314815</c:v>
                </c:pt>
                <c:pt idx="2323">
                  <c:v>42638.476423611108</c:v>
                </c:pt>
                <c:pt idx="2324">
                  <c:v>42638.476469907408</c:v>
                </c:pt>
                <c:pt idx="2325">
                  <c:v>42638.4765162037</c:v>
                </c:pt>
                <c:pt idx="2326">
                  <c:v>42638.4765625</c:v>
                </c:pt>
                <c:pt idx="2327">
                  <c:v>42638.4766087963</c:v>
                </c:pt>
                <c:pt idx="2328">
                  <c:v>42638.476655092592</c:v>
                </c:pt>
                <c:pt idx="2329">
                  <c:v>42638.476701388892</c:v>
                </c:pt>
                <c:pt idx="2330">
                  <c:v>42638.476747685185</c:v>
                </c:pt>
                <c:pt idx="2331">
                  <c:v>42638.476793981485</c:v>
                </c:pt>
                <c:pt idx="2332">
                  <c:v>42638.476840277777</c:v>
                </c:pt>
                <c:pt idx="2333">
                  <c:v>42638.476886574077</c:v>
                </c:pt>
                <c:pt idx="2334">
                  <c:v>42638.47693287037</c:v>
                </c:pt>
                <c:pt idx="2335">
                  <c:v>42638.476979166669</c:v>
                </c:pt>
                <c:pt idx="2336">
                  <c:v>42638.477025462962</c:v>
                </c:pt>
                <c:pt idx="2337">
                  <c:v>42638.477071759262</c:v>
                </c:pt>
                <c:pt idx="2338">
                  <c:v>42638.477118055554</c:v>
                </c:pt>
                <c:pt idx="2339">
                  <c:v>42638.477164351854</c:v>
                </c:pt>
                <c:pt idx="2340">
                  <c:v>42638.477210648147</c:v>
                </c:pt>
                <c:pt idx="2341">
                  <c:v>42638.477256944447</c:v>
                </c:pt>
                <c:pt idx="2342">
                  <c:v>42638.477303240739</c:v>
                </c:pt>
                <c:pt idx="2343">
                  <c:v>42638.477361111109</c:v>
                </c:pt>
                <c:pt idx="2344">
                  <c:v>42638.477407407408</c:v>
                </c:pt>
                <c:pt idx="2345">
                  <c:v>42638.477453703701</c:v>
                </c:pt>
                <c:pt idx="2346">
                  <c:v>42638.477500000001</c:v>
                </c:pt>
                <c:pt idx="2347">
                  <c:v>42638.477546296293</c:v>
                </c:pt>
                <c:pt idx="2348">
                  <c:v>42638.477592592593</c:v>
                </c:pt>
                <c:pt idx="2349">
                  <c:v>42638.477638888886</c:v>
                </c:pt>
                <c:pt idx="2350">
                  <c:v>42638.477685185186</c:v>
                </c:pt>
                <c:pt idx="2351">
                  <c:v>42638.477731481478</c:v>
                </c:pt>
                <c:pt idx="2352">
                  <c:v>42638.477777777778</c:v>
                </c:pt>
                <c:pt idx="2353">
                  <c:v>42638.477870370371</c:v>
                </c:pt>
                <c:pt idx="2354">
                  <c:v>42638.477916666663</c:v>
                </c:pt>
                <c:pt idx="2355">
                  <c:v>42638.477962962963</c:v>
                </c:pt>
                <c:pt idx="2356">
                  <c:v>42638.478009259263</c:v>
                </c:pt>
                <c:pt idx="2357">
                  <c:v>42638.478055555555</c:v>
                </c:pt>
                <c:pt idx="2358">
                  <c:v>42638.478148148148</c:v>
                </c:pt>
                <c:pt idx="2359">
                  <c:v>42638.478194444448</c:v>
                </c:pt>
                <c:pt idx="2360">
                  <c:v>42638.47824074074</c:v>
                </c:pt>
                <c:pt idx="2361">
                  <c:v>42638.47828703704</c:v>
                </c:pt>
                <c:pt idx="2362">
                  <c:v>42638.478333333333</c:v>
                </c:pt>
                <c:pt idx="2363">
                  <c:v>42638.478379629632</c:v>
                </c:pt>
                <c:pt idx="2364">
                  <c:v>42638.478425925925</c:v>
                </c:pt>
                <c:pt idx="2365">
                  <c:v>42638.478518518517</c:v>
                </c:pt>
                <c:pt idx="2366">
                  <c:v>42638.478564814817</c:v>
                </c:pt>
                <c:pt idx="2367">
                  <c:v>42638.47861111111</c:v>
                </c:pt>
                <c:pt idx="2368">
                  <c:v>42638.478703703702</c:v>
                </c:pt>
                <c:pt idx="2369">
                  <c:v>42638.478750000002</c:v>
                </c:pt>
                <c:pt idx="2370">
                  <c:v>42638.478796296295</c:v>
                </c:pt>
                <c:pt idx="2371">
                  <c:v>42638.478842592594</c:v>
                </c:pt>
                <c:pt idx="2372">
                  <c:v>42638.478888888887</c:v>
                </c:pt>
                <c:pt idx="2373">
                  <c:v>42638.478935185187</c:v>
                </c:pt>
                <c:pt idx="2374">
                  <c:v>42638.478981481479</c:v>
                </c:pt>
                <c:pt idx="2375">
                  <c:v>42638.479027777779</c:v>
                </c:pt>
                <c:pt idx="2376">
                  <c:v>42638.479074074072</c:v>
                </c:pt>
                <c:pt idx="2377">
                  <c:v>42638.479120370372</c:v>
                </c:pt>
                <c:pt idx="2378">
                  <c:v>42638.479178240741</c:v>
                </c:pt>
                <c:pt idx="2379">
                  <c:v>42638.479270833333</c:v>
                </c:pt>
                <c:pt idx="2380">
                  <c:v>42638.479317129626</c:v>
                </c:pt>
                <c:pt idx="2381">
                  <c:v>42638.479363425926</c:v>
                </c:pt>
                <c:pt idx="2382">
                  <c:v>42638.479409722226</c:v>
                </c:pt>
                <c:pt idx="2383">
                  <c:v>42638.479456018518</c:v>
                </c:pt>
                <c:pt idx="2384">
                  <c:v>42638.479548611111</c:v>
                </c:pt>
                <c:pt idx="2385">
                  <c:v>42638.479594907411</c:v>
                </c:pt>
                <c:pt idx="2386">
                  <c:v>42638.479641203703</c:v>
                </c:pt>
                <c:pt idx="2387">
                  <c:v>42638.479687500003</c:v>
                </c:pt>
                <c:pt idx="2388">
                  <c:v>42638.479733796295</c:v>
                </c:pt>
                <c:pt idx="2389">
                  <c:v>42638.479780092595</c:v>
                </c:pt>
                <c:pt idx="2390">
                  <c:v>42638.479826388888</c:v>
                </c:pt>
                <c:pt idx="2391">
                  <c:v>42638.479872685188</c:v>
                </c:pt>
                <c:pt idx="2392">
                  <c:v>42638.47991898148</c:v>
                </c:pt>
                <c:pt idx="2393">
                  <c:v>42638.47996527778</c:v>
                </c:pt>
                <c:pt idx="2394">
                  <c:v>42638.480011574073</c:v>
                </c:pt>
                <c:pt idx="2395">
                  <c:v>42638.480057870373</c:v>
                </c:pt>
                <c:pt idx="2396">
                  <c:v>42638.480104166665</c:v>
                </c:pt>
                <c:pt idx="2397">
                  <c:v>42638.480150462965</c:v>
                </c:pt>
                <c:pt idx="2398">
                  <c:v>42638.480196759258</c:v>
                </c:pt>
                <c:pt idx="2399">
                  <c:v>42638.480243055557</c:v>
                </c:pt>
                <c:pt idx="2400">
                  <c:v>42638.48028935185</c:v>
                </c:pt>
                <c:pt idx="2401">
                  <c:v>42638.48033564815</c:v>
                </c:pt>
                <c:pt idx="2402">
                  <c:v>42638.480381944442</c:v>
                </c:pt>
                <c:pt idx="2403">
                  <c:v>42638.480428240742</c:v>
                </c:pt>
                <c:pt idx="2404">
                  <c:v>42638.480474537035</c:v>
                </c:pt>
                <c:pt idx="2405">
                  <c:v>42638.480520833335</c:v>
                </c:pt>
                <c:pt idx="2406">
                  <c:v>42638.480567129627</c:v>
                </c:pt>
                <c:pt idx="2407">
                  <c:v>42638.480613425927</c:v>
                </c:pt>
                <c:pt idx="2408">
                  <c:v>42638.48065972222</c:v>
                </c:pt>
                <c:pt idx="2409">
                  <c:v>42638.480706018519</c:v>
                </c:pt>
                <c:pt idx="2410">
                  <c:v>42638.480752314812</c:v>
                </c:pt>
                <c:pt idx="2411">
                  <c:v>42638.480798611112</c:v>
                </c:pt>
                <c:pt idx="2412">
                  <c:v>42638.480844907404</c:v>
                </c:pt>
                <c:pt idx="2413">
                  <c:v>42638.480902777781</c:v>
                </c:pt>
                <c:pt idx="2414">
                  <c:v>42638.480949074074</c:v>
                </c:pt>
                <c:pt idx="2415">
                  <c:v>42638.480995370373</c:v>
                </c:pt>
                <c:pt idx="2416">
                  <c:v>42638.481041666666</c:v>
                </c:pt>
                <c:pt idx="2417">
                  <c:v>42638.481087962966</c:v>
                </c:pt>
                <c:pt idx="2418">
                  <c:v>42638.481134259258</c:v>
                </c:pt>
                <c:pt idx="2419">
                  <c:v>42638.481226851851</c:v>
                </c:pt>
                <c:pt idx="2420">
                  <c:v>42638.481273148151</c:v>
                </c:pt>
                <c:pt idx="2421">
                  <c:v>42638.481319444443</c:v>
                </c:pt>
                <c:pt idx="2422">
                  <c:v>42638.481365740743</c:v>
                </c:pt>
                <c:pt idx="2423">
                  <c:v>42638.481412037036</c:v>
                </c:pt>
                <c:pt idx="2424">
                  <c:v>42638.481458333335</c:v>
                </c:pt>
                <c:pt idx="2425">
                  <c:v>42638.481504629628</c:v>
                </c:pt>
                <c:pt idx="2426">
                  <c:v>42638.481550925928</c:v>
                </c:pt>
                <c:pt idx="2427">
                  <c:v>42638.48159722222</c:v>
                </c:pt>
                <c:pt idx="2428">
                  <c:v>42638.481689814813</c:v>
                </c:pt>
                <c:pt idx="2429">
                  <c:v>42638.481736111113</c:v>
                </c:pt>
                <c:pt idx="2430">
                  <c:v>42638.481782407405</c:v>
                </c:pt>
                <c:pt idx="2431">
                  <c:v>42638.481828703705</c:v>
                </c:pt>
                <c:pt idx="2432">
                  <c:v>42638.481874999998</c:v>
                </c:pt>
                <c:pt idx="2433">
                  <c:v>42638.481921296298</c:v>
                </c:pt>
                <c:pt idx="2434">
                  <c:v>42638.48196759259</c:v>
                </c:pt>
                <c:pt idx="2435">
                  <c:v>42638.482060185182</c:v>
                </c:pt>
                <c:pt idx="2436">
                  <c:v>42638.482152777775</c:v>
                </c:pt>
                <c:pt idx="2437">
                  <c:v>42638.482199074075</c:v>
                </c:pt>
                <c:pt idx="2438">
                  <c:v>42638.482245370367</c:v>
                </c:pt>
                <c:pt idx="2439">
                  <c:v>42638.482291666667</c:v>
                </c:pt>
                <c:pt idx="2440">
                  <c:v>42638.48233796296</c:v>
                </c:pt>
                <c:pt idx="2441">
                  <c:v>42638.48238425926</c:v>
                </c:pt>
                <c:pt idx="2442">
                  <c:v>42638.482430555552</c:v>
                </c:pt>
                <c:pt idx="2443">
                  <c:v>42638.482476851852</c:v>
                </c:pt>
                <c:pt idx="2444">
                  <c:v>42638.482523148145</c:v>
                </c:pt>
                <c:pt idx="2445">
                  <c:v>42638.482569444444</c:v>
                </c:pt>
                <c:pt idx="2446">
                  <c:v>42638.482615740744</c:v>
                </c:pt>
                <c:pt idx="2447">
                  <c:v>42638.482673611114</c:v>
                </c:pt>
                <c:pt idx="2448">
                  <c:v>42638.482719907406</c:v>
                </c:pt>
                <c:pt idx="2449">
                  <c:v>42638.482766203706</c:v>
                </c:pt>
                <c:pt idx="2450">
                  <c:v>42638.482812499999</c:v>
                </c:pt>
                <c:pt idx="2451">
                  <c:v>42638.482858796298</c:v>
                </c:pt>
                <c:pt idx="2452">
                  <c:v>42638.482905092591</c:v>
                </c:pt>
                <c:pt idx="2453">
                  <c:v>42638.482951388891</c:v>
                </c:pt>
                <c:pt idx="2454">
                  <c:v>42638.482997685183</c:v>
                </c:pt>
                <c:pt idx="2455">
                  <c:v>42638.483043981483</c:v>
                </c:pt>
                <c:pt idx="2456">
                  <c:v>42638.483090277776</c:v>
                </c:pt>
                <c:pt idx="2457">
                  <c:v>42638.483136574076</c:v>
                </c:pt>
                <c:pt idx="2458">
                  <c:v>42638.483229166668</c:v>
                </c:pt>
                <c:pt idx="2459">
                  <c:v>42638.483275462961</c:v>
                </c:pt>
                <c:pt idx="2460">
                  <c:v>42638.48332175926</c:v>
                </c:pt>
                <c:pt idx="2461">
                  <c:v>42638.483368055553</c:v>
                </c:pt>
                <c:pt idx="2462">
                  <c:v>42638.483414351853</c:v>
                </c:pt>
                <c:pt idx="2463">
                  <c:v>42638.483460648145</c:v>
                </c:pt>
                <c:pt idx="2464">
                  <c:v>42638.483506944445</c:v>
                </c:pt>
                <c:pt idx="2465">
                  <c:v>42638.483553240738</c:v>
                </c:pt>
                <c:pt idx="2466">
                  <c:v>42638.483599537038</c:v>
                </c:pt>
                <c:pt idx="2467">
                  <c:v>42638.48364583333</c:v>
                </c:pt>
                <c:pt idx="2468">
                  <c:v>42638.48369212963</c:v>
                </c:pt>
                <c:pt idx="2469">
                  <c:v>42638.483738425923</c:v>
                </c:pt>
                <c:pt idx="2470">
                  <c:v>42638.483784722222</c:v>
                </c:pt>
                <c:pt idx="2471">
                  <c:v>42638.483831018515</c:v>
                </c:pt>
                <c:pt idx="2472">
                  <c:v>42638.483877314815</c:v>
                </c:pt>
                <c:pt idx="2473">
                  <c:v>42638.483923611115</c:v>
                </c:pt>
                <c:pt idx="2474">
                  <c:v>42638.483969907407</c:v>
                </c:pt>
                <c:pt idx="2475">
                  <c:v>42638.484016203707</c:v>
                </c:pt>
                <c:pt idx="2476">
                  <c:v>42638.4840625</c:v>
                </c:pt>
                <c:pt idx="2477">
                  <c:v>42638.4841087963</c:v>
                </c:pt>
                <c:pt idx="2478">
                  <c:v>42638.484155092592</c:v>
                </c:pt>
                <c:pt idx="2479">
                  <c:v>42638.484201388892</c:v>
                </c:pt>
                <c:pt idx="2480">
                  <c:v>42638.484247685185</c:v>
                </c:pt>
                <c:pt idx="2481">
                  <c:v>42638.484293981484</c:v>
                </c:pt>
                <c:pt idx="2482">
                  <c:v>42638.484340277777</c:v>
                </c:pt>
                <c:pt idx="2483">
                  <c:v>42638.484398148146</c:v>
                </c:pt>
                <c:pt idx="2484">
                  <c:v>42638.484444444446</c:v>
                </c:pt>
                <c:pt idx="2485">
                  <c:v>42638.484490740739</c:v>
                </c:pt>
                <c:pt idx="2486">
                  <c:v>42638.484537037039</c:v>
                </c:pt>
                <c:pt idx="2487">
                  <c:v>42638.484583333331</c:v>
                </c:pt>
                <c:pt idx="2488">
                  <c:v>42638.484629629631</c:v>
                </c:pt>
                <c:pt idx="2489">
                  <c:v>42638.484675925924</c:v>
                </c:pt>
                <c:pt idx="2490">
                  <c:v>42638.484722222223</c:v>
                </c:pt>
                <c:pt idx="2491">
                  <c:v>42638.484768518516</c:v>
                </c:pt>
                <c:pt idx="2492">
                  <c:v>42638.484814814816</c:v>
                </c:pt>
                <c:pt idx="2493">
                  <c:v>42638.484907407408</c:v>
                </c:pt>
                <c:pt idx="2494">
                  <c:v>42638.484953703701</c:v>
                </c:pt>
                <c:pt idx="2495">
                  <c:v>42638.485000000001</c:v>
                </c:pt>
                <c:pt idx="2496">
                  <c:v>42638.485046296293</c:v>
                </c:pt>
                <c:pt idx="2497">
                  <c:v>42638.485092592593</c:v>
                </c:pt>
                <c:pt idx="2498">
                  <c:v>42638.485138888886</c:v>
                </c:pt>
                <c:pt idx="2499">
                  <c:v>42638.485185185185</c:v>
                </c:pt>
                <c:pt idx="2500">
                  <c:v>42638.485231481478</c:v>
                </c:pt>
                <c:pt idx="2501">
                  <c:v>42638.485277777778</c:v>
                </c:pt>
                <c:pt idx="2502">
                  <c:v>42638.485324074078</c:v>
                </c:pt>
                <c:pt idx="2503">
                  <c:v>42638.48537037037</c:v>
                </c:pt>
                <c:pt idx="2504">
                  <c:v>42638.48541666667</c:v>
                </c:pt>
                <c:pt idx="2505">
                  <c:v>42638.485462962963</c:v>
                </c:pt>
                <c:pt idx="2506">
                  <c:v>42638.485509259262</c:v>
                </c:pt>
                <c:pt idx="2507">
                  <c:v>42638.485555555555</c:v>
                </c:pt>
                <c:pt idx="2508">
                  <c:v>42638.485601851855</c:v>
                </c:pt>
                <c:pt idx="2509">
                  <c:v>42638.485648148147</c:v>
                </c:pt>
                <c:pt idx="2510">
                  <c:v>42638.485694444447</c:v>
                </c:pt>
                <c:pt idx="2511">
                  <c:v>42638.48574074074</c:v>
                </c:pt>
                <c:pt idx="2512">
                  <c:v>42638.48578703704</c:v>
                </c:pt>
                <c:pt idx="2513">
                  <c:v>42638.485833333332</c:v>
                </c:pt>
                <c:pt idx="2514">
                  <c:v>42638.485879629632</c:v>
                </c:pt>
                <c:pt idx="2515">
                  <c:v>42638.485925925925</c:v>
                </c:pt>
                <c:pt idx="2516">
                  <c:v>42638.485972222225</c:v>
                </c:pt>
                <c:pt idx="2517">
                  <c:v>42638.486018518517</c:v>
                </c:pt>
                <c:pt idx="2518">
                  <c:v>42638.486064814817</c:v>
                </c:pt>
                <c:pt idx="2519">
                  <c:v>42638.486122685186</c:v>
                </c:pt>
                <c:pt idx="2520">
                  <c:v>42638.486168981479</c:v>
                </c:pt>
                <c:pt idx="2521">
                  <c:v>42638.486215277779</c:v>
                </c:pt>
                <c:pt idx="2522">
                  <c:v>42638.486261574071</c:v>
                </c:pt>
                <c:pt idx="2523">
                  <c:v>42638.486307870371</c:v>
                </c:pt>
                <c:pt idx="2524">
                  <c:v>42638.486354166664</c:v>
                </c:pt>
                <c:pt idx="2525">
                  <c:v>42638.486400462964</c:v>
                </c:pt>
                <c:pt idx="2526">
                  <c:v>42638.486446759256</c:v>
                </c:pt>
                <c:pt idx="2527">
                  <c:v>42638.486539351848</c:v>
                </c:pt>
                <c:pt idx="2528">
                  <c:v>42638.486585648148</c:v>
                </c:pt>
                <c:pt idx="2529">
                  <c:v>42638.486631944441</c:v>
                </c:pt>
                <c:pt idx="2530">
                  <c:v>42638.486678240741</c:v>
                </c:pt>
                <c:pt idx="2531">
                  <c:v>42638.486724537041</c:v>
                </c:pt>
                <c:pt idx="2532">
                  <c:v>42638.486770833333</c:v>
                </c:pt>
                <c:pt idx="2533">
                  <c:v>42638.486817129633</c:v>
                </c:pt>
                <c:pt idx="2534">
                  <c:v>42638.486863425926</c:v>
                </c:pt>
                <c:pt idx="2535">
                  <c:v>42638.486909722225</c:v>
                </c:pt>
                <c:pt idx="2536">
                  <c:v>42638.487002314818</c:v>
                </c:pt>
                <c:pt idx="2537">
                  <c:v>42638.48704861111</c:v>
                </c:pt>
                <c:pt idx="2538">
                  <c:v>42638.48709490741</c:v>
                </c:pt>
                <c:pt idx="2539">
                  <c:v>42638.487141203703</c:v>
                </c:pt>
                <c:pt idx="2540">
                  <c:v>42638.487187500003</c:v>
                </c:pt>
                <c:pt idx="2541">
                  <c:v>42638.487233796295</c:v>
                </c:pt>
                <c:pt idx="2542">
                  <c:v>42638.487280092595</c:v>
                </c:pt>
                <c:pt idx="2543">
                  <c:v>42638.487326388888</c:v>
                </c:pt>
                <c:pt idx="2544">
                  <c:v>42638.487372685187</c:v>
                </c:pt>
                <c:pt idx="2545">
                  <c:v>42638.48741898148</c:v>
                </c:pt>
                <c:pt idx="2546">
                  <c:v>42638.48746527778</c:v>
                </c:pt>
                <c:pt idx="2547">
                  <c:v>42638.487511574072</c:v>
                </c:pt>
                <c:pt idx="2548">
                  <c:v>42638.487557870372</c:v>
                </c:pt>
                <c:pt idx="2549">
                  <c:v>42638.487604166665</c:v>
                </c:pt>
                <c:pt idx="2550">
                  <c:v>42638.487650462965</c:v>
                </c:pt>
                <c:pt idx="2551">
                  <c:v>42638.487696759257</c:v>
                </c:pt>
                <c:pt idx="2552">
                  <c:v>42638.487743055557</c:v>
                </c:pt>
                <c:pt idx="2553">
                  <c:v>42638.48778935185</c:v>
                </c:pt>
                <c:pt idx="2554">
                  <c:v>42638.487847222219</c:v>
                </c:pt>
                <c:pt idx="2555">
                  <c:v>42638.487893518519</c:v>
                </c:pt>
                <c:pt idx="2556">
                  <c:v>42638.487939814811</c:v>
                </c:pt>
                <c:pt idx="2557">
                  <c:v>42638.487986111111</c:v>
                </c:pt>
                <c:pt idx="2558">
                  <c:v>42638.488032407404</c:v>
                </c:pt>
                <c:pt idx="2559">
                  <c:v>42638.488078703704</c:v>
                </c:pt>
                <c:pt idx="2560">
                  <c:v>42638.488125000003</c:v>
                </c:pt>
                <c:pt idx="2561">
                  <c:v>42638.488171296296</c:v>
                </c:pt>
                <c:pt idx="2562">
                  <c:v>42638.488217592596</c:v>
                </c:pt>
                <c:pt idx="2563">
                  <c:v>42638.488263888888</c:v>
                </c:pt>
                <c:pt idx="2564">
                  <c:v>42638.488310185188</c:v>
                </c:pt>
                <c:pt idx="2565">
                  <c:v>42638.488356481481</c:v>
                </c:pt>
                <c:pt idx="2566">
                  <c:v>42638.488402777781</c:v>
                </c:pt>
                <c:pt idx="2567">
                  <c:v>42638.488449074073</c:v>
                </c:pt>
                <c:pt idx="2568">
                  <c:v>42638.488495370373</c:v>
                </c:pt>
                <c:pt idx="2569">
                  <c:v>42638.488541666666</c:v>
                </c:pt>
                <c:pt idx="2570">
                  <c:v>42638.488587962966</c:v>
                </c:pt>
                <c:pt idx="2571">
                  <c:v>42638.488634259258</c:v>
                </c:pt>
                <c:pt idx="2572">
                  <c:v>42638.488668981481</c:v>
                </c:pt>
                <c:pt idx="2573">
                  <c:v>42638.488715277781</c:v>
                </c:pt>
                <c:pt idx="2574">
                  <c:v>42638.488761574074</c:v>
                </c:pt>
                <c:pt idx="2575">
                  <c:v>42638.488807870373</c:v>
                </c:pt>
                <c:pt idx="2576">
                  <c:v>42638.488865740743</c:v>
                </c:pt>
                <c:pt idx="2577">
                  <c:v>42638.488912037035</c:v>
                </c:pt>
                <c:pt idx="2578">
                  <c:v>42638.488958333335</c:v>
                </c:pt>
                <c:pt idx="2579">
                  <c:v>42638.489004629628</c:v>
                </c:pt>
                <c:pt idx="2580">
                  <c:v>42638.489050925928</c:v>
                </c:pt>
                <c:pt idx="2581">
                  <c:v>42638.48909722222</c:v>
                </c:pt>
                <c:pt idx="2582">
                  <c:v>42638.48914351852</c:v>
                </c:pt>
                <c:pt idx="2583">
                  <c:v>42638.489189814813</c:v>
                </c:pt>
                <c:pt idx="2584">
                  <c:v>42638.489236111112</c:v>
                </c:pt>
                <c:pt idx="2585">
                  <c:v>42638.489282407405</c:v>
                </c:pt>
                <c:pt idx="2586">
                  <c:v>42638.489328703705</c:v>
                </c:pt>
                <c:pt idx="2587">
                  <c:v>42638.489374999997</c:v>
                </c:pt>
                <c:pt idx="2588">
                  <c:v>42638.489421296297</c:v>
                </c:pt>
                <c:pt idx="2589">
                  <c:v>42638.48946759259</c:v>
                </c:pt>
                <c:pt idx="2590">
                  <c:v>42638.48951388889</c:v>
                </c:pt>
                <c:pt idx="2591">
                  <c:v>42638.489560185182</c:v>
                </c:pt>
                <c:pt idx="2592">
                  <c:v>42638.489606481482</c:v>
                </c:pt>
                <c:pt idx="2593">
                  <c:v>42638.489652777775</c:v>
                </c:pt>
                <c:pt idx="2594">
                  <c:v>42638.489699074074</c:v>
                </c:pt>
                <c:pt idx="2595">
                  <c:v>42638.489745370367</c:v>
                </c:pt>
                <c:pt idx="2596">
                  <c:v>42638.489791666667</c:v>
                </c:pt>
                <c:pt idx="2597">
                  <c:v>42638.489837962959</c:v>
                </c:pt>
                <c:pt idx="2598">
                  <c:v>42638.489884259259</c:v>
                </c:pt>
                <c:pt idx="2599">
                  <c:v>42638.489930555559</c:v>
                </c:pt>
                <c:pt idx="2600">
                  <c:v>42638.489976851852</c:v>
                </c:pt>
                <c:pt idx="2601">
                  <c:v>42638.490023148152</c:v>
                </c:pt>
                <c:pt idx="2602">
                  <c:v>42638.490069444444</c:v>
                </c:pt>
                <c:pt idx="2603">
                  <c:v>42638.490115740744</c:v>
                </c:pt>
                <c:pt idx="2604">
                  <c:v>42638.490162037036</c:v>
                </c:pt>
                <c:pt idx="2605">
                  <c:v>42638.490208333336</c:v>
                </c:pt>
                <c:pt idx="2606">
                  <c:v>42638.490254629629</c:v>
                </c:pt>
                <c:pt idx="2607">
                  <c:v>42638.490300925929</c:v>
                </c:pt>
                <c:pt idx="2608">
                  <c:v>42638.490347222221</c:v>
                </c:pt>
                <c:pt idx="2609">
                  <c:v>42638.490393518521</c:v>
                </c:pt>
                <c:pt idx="2610">
                  <c:v>42638.490451388891</c:v>
                </c:pt>
                <c:pt idx="2611">
                  <c:v>42638.490497685183</c:v>
                </c:pt>
                <c:pt idx="2612">
                  <c:v>42638.490543981483</c:v>
                </c:pt>
                <c:pt idx="2613">
                  <c:v>42638.490590277775</c:v>
                </c:pt>
                <c:pt idx="2614">
                  <c:v>42638.490636574075</c:v>
                </c:pt>
                <c:pt idx="2615">
                  <c:v>42638.490682870368</c:v>
                </c:pt>
                <c:pt idx="2616">
                  <c:v>42638.490729166668</c:v>
                </c:pt>
                <c:pt idx="2617">
                  <c:v>42638.49077546296</c:v>
                </c:pt>
                <c:pt idx="2618">
                  <c:v>42638.49082175926</c:v>
                </c:pt>
                <c:pt idx="2619">
                  <c:v>42638.490868055553</c:v>
                </c:pt>
                <c:pt idx="2620">
                  <c:v>42638.490914351853</c:v>
                </c:pt>
                <c:pt idx="2621">
                  <c:v>42638.490960648145</c:v>
                </c:pt>
                <c:pt idx="2622">
                  <c:v>42638.491006944445</c:v>
                </c:pt>
                <c:pt idx="2623">
                  <c:v>42638.491053240738</c:v>
                </c:pt>
                <c:pt idx="2624">
                  <c:v>42638.491099537037</c:v>
                </c:pt>
                <c:pt idx="2625">
                  <c:v>42638.49114583333</c:v>
                </c:pt>
                <c:pt idx="2626">
                  <c:v>42638.49119212963</c:v>
                </c:pt>
                <c:pt idx="2627">
                  <c:v>42638.491238425922</c:v>
                </c:pt>
                <c:pt idx="2628">
                  <c:v>42638.491284722222</c:v>
                </c:pt>
                <c:pt idx="2629">
                  <c:v>42638.491331018522</c:v>
                </c:pt>
                <c:pt idx="2630">
                  <c:v>42638.491377314815</c:v>
                </c:pt>
                <c:pt idx="2631">
                  <c:v>42638.491423611114</c:v>
                </c:pt>
                <c:pt idx="2632">
                  <c:v>42638.491469907407</c:v>
                </c:pt>
                <c:pt idx="2633">
                  <c:v>42638.491516203707</c:v>
                </c:pt>
                <c:pt idx="2634">
                  <c:v>42638.491562499999</c:v>
                </c:pt>
                <c:pt idx="2635">
                  <c:v>42638.491608796299</c:v>
                </c:pt>
                <c:pt idx="2636">
                  <c:v>42638.491655092592</c:v>
                </c:pt>
                <c:pt idx="2637">
                  <c:v>42638.491701388892</c:v>
                </c:pt>
                <c:pt idx="2638">
                  <c:v>42638.491747685184</c:v>
                </c:pt>
                <c:pt idx="2639">
                  <c:v>42638.491805555554</c:v>
                </c:pt>
                <c:pt idx="2640">
                  <c:v>42638.491851851853</c:v>
                </c:pt>
                <c:pt idx="2641">
                  <c:v>42638.491898148146</c:v>
                </c:pt>
                <c:pt idx="2642">
                  <c:v>42638.491944444446</c:v>
                </c:pt>
                <c:pt idx="2643">
                  <c:v>42638.491990740738</c:v>
                </c:pt>
                <c:pt idx="2644">
                  <c:v>42638.492037037038</c:v>
                </c:pt>
                <c:pt idx="2645">
                  <c:v>42638.492083333331</c:v>
                </c:pt>
                <c:pt idx="2646">
                  <c:v>42638.492129629631</c:v>
                </c:pt>
                <c:pt idx="2647">
                  <c:v>42638.492175925923</c:v>
                </c:pt>
                <c:pt idx="2648">
                  <c:v>42638.492222222223</c:v>
                </c:pt>
                <c:pt idx="2649">
                  <c:v>42638.492268518516</c:v>
                </c:pt>
                <c:pt idx="2650">
                  <c:v>42638.492314814815</c:v>
                </c:pt>
                <c:pt idx="2651">
                  <c:v>42638.492361111108</c:v>
                </c:pt>
                <c:pt idx="2652">
                  <c:v>42638.492407407408</c:v>
                </c:pt>
                <c:pt idx="2653">
                  <c:v>42638.4924537037</c:v>
                </c:pt>
                <c:pt idx="2654">
                  <c:v>42638.4925</c:v>
                </c:pt>
                <c:pt idx="2655">
                  <c:v>42638.492546296293</c:v>
                </c:pt>
                <c:pt idx="2656">
                  <c:v>42638.492592592593</c:v>
                </c:pt>
                <c:pt idx="2657">
                  <c:v>42638.492638888885</c:v>
                </c:pt>
                <c:pt idx="2658">
                  <c:v>42638.492685185185</c:v>
                </c:pt>
                <c:pt idx="2659">
                  <c:v>42638.492731481485</c:v>
                </c:pt>
                <c:pt idx="2660">
                  <c:v>42638.492777777778</c:v>
                </c:pt>
                <c:pt idx="2661">
                  <c:v>42638.492824074077</c:v>
                </c:pt>
                <c:pt idx="2662">
                  <c:v>42638.49287037037</c:v>
                </c:pt>
                <c:pt idx="2663">
                  <c:v>42638.49291666667</c:v>
                </c:pt>
                <c:pt idx="2664">
                  <c:v>42638.492962962962</c:v>
                </c:pt>
                <c:pt idx="2665">
                  <c:v>42638.493009259262</c:v>
                </c:pt>
                <c:pt idx="2666">
                  <c:v>42638.493055555555</c:v>
                </c:pt>
                <c:pt idx="2667">
                  <c:v>42638.493101851855</c:v>
                </c:pt>
                <c:pt idx="2668">
                  <c:v>42638.493148148147</c:v>
                </c:pt>
                <c:pt idx="2669">
                  <c:v>42638.493194444447</c:v>
                </c:pt>
                <c:pt idx="2670">
                  <c:v>42638.49324074074</c:v>
                </c:pt>
                <c:pt idx="2671">
                  <c:v>42638.493287037039</c:v>
                </c:pt>
                <c:pt idx="2672">
                  <c:v>42638.493333333332</c:v>
                </c:pt>
                <c:pt idx="2673">
                  <c:v>42638.493379629632</c:v>
                </c:pt>
                <c:pt idx="2674">
                  <c:v>42638.493425925924</c:v>
                </c:pt>
                <c:pt idx="2675">
                  <c:v>42638.493472222224</c:v>
                </c:pt>
                <c:pt idx="2676">
                  <c:v>42638.493518518517</c:v>
                </c:pt>
                <c:pt idx="2677">
                  <c:v>42638.493576388886</c:v>
                </c:pt>
                <c:pt idx="2678">
                  <c:v>42638.493622685186</c:v>
                </c:pt>
                <c:pt idx="2679">
                  <c:v>42638.493668981479</c:v>
                </c:pt>
                <c:pt idx="2680">
                  <c:v>42638.493715277778</c:v>
                </c:pt>
                <c:pt idx="2681">
                  <c:v>42638.493761574071</c:v>
                </c:pt>
                <c:pt idx="2682">
                  <c:v>42638.493807870371</c:v>
                </c:pt>
                <c:pt idx="2683">
                  <c:v>42638.493854166663</c:v>
                </c:pt>
                <c:pt idx="2684">
                  <c:v>42638.493900462963</c:v>
                </c:pt>
                <c:pt idx="2685">
                  <c:v>42638.493946759256</c:v>
                </c:pt>
                <c:pt idx="2686">
                  <c:v>42638.493993055556</c:v>
                </c:pt>
                <c:pt idx="2687">
                  <c:v>42638.494039351855</c:v>
                </c:pt>
                <c:pt idx="2688">
                  <c:v>42638.494085648148</c:v>
                </c:pt>
                <c:pt idx="2689">
                  <c:v>42638.494131944448</c:v>
                </c:pt>
                <c:pt idx="2690">
                  <c:v>42638.49417824074</c:v>
                </c:pt>
                <c:pt idx="2691">
                  <c:v>42638.49422453704</c:v>
                </c:pt>
                <c:pt idx="2692">
                  <c:v>42638.494270833333</c:v>
                </c:pt>
                <c:pt idx="2693">
                  <c:v>42638.494317129633</c:v>
                </c:pt>
                <c:pt idx="2694">
                  <c:v>42638.494363425925</c:v>
                </c:pt>
                <c:pt idx="2695">
                  <c:v>42638.494409722225</c:v>
                </c:pt>
                <c:pt idx="2696">
                  <c:v>42638.494456018518</c:v>
                </c:pt>
                <c:pt idx="2697">
                  <c:v>42638.494502314818</c:v>
                </c:pt>
                <c:pt idx="2698">
                  <c:v>42638.49454861111</c:v>
                </c:pt>
                <c:pt idx="2699">
                  <c:v>42638.49459490741</c:v>
                </c:pt>
                <c:pt idx="2700">
                  <c:v>42638.494641203702</c:v>
                </c:pt>
                <c:pt idx="2701">
                  <c:v>42638.494687500002</c:v>
                </c:pt>
                <c:pt idx="2702">
                  <c:v>42638.494733796295</c:v>
                </c:pt>
                <c:pt idx="2703">
                  <c:v>42638.494780092595</c:v>
                </c:pt>
                <c:pt idx="2704">
                  <c:v>42638.494826388887</c:v>
                </c:pt>
                <c:pt idx="2705">
                  <c:v>42638.494872685187</c:v>
                </c:pt>
                <c:pt idx="2706">
                  <c:v>42638.49491898148</c:v>
                </c:pt>
                <c:pt idx="2707">
                  <c:v>42638.494976851849</c:v>
                </c:pt>
                <c:pt idx="2708">
                  <c:v>42638.495023148149</c:v>
                </c:pt>
                <c:pt idx="2709">
                  <c:v>42638.495069444441</c:v>
                </c:pt>
                <c:pt idx="2710">
                  <c:v>42638.495115740741</c:v>
                </c:pt>
                <c:pt idx="2711">
                  <c:v>42638.495162037034</c:v>
                </c:pt>
                <c:pt idx="2712">
                  <c:v>42638.495208333334</c:v>
                </c:pt>
                <c:pt idx="2713">
                  <c:v>42638.495254629626</c:v>
                </c:pt>
                <c:pt idx="2714">
                  <c:v>42638.495300925926</c:v>
                </c:pt>
                <c:pt idx="2715">
                  <c:v>42638.495347222219</c:v>
                </c:pt>
                <c:pt idx="2716">
                  <c:v>42638.495393518519</c:v>
                </c:pt>
                <c:pt idx="2717">
                  <c:v>42638.495439814818</c:v>
                </c:pt>
                <c:pt idx="2718">
                  <c:v>42638.495486111111</c:v>
                </c:pt>
                <c:pt idx="2719">
                  <c:v>42638.495532407411</c:v>
                </c:pt>
                <c:pt idx="2720">
                  <c:v>42638.495578703703</c:v>
                </c:pt>
                <c:pt idx="2721">
                  <c:v>42638.495625000003</c:v>
                </c:pt>
                <c:pt idx="2722">
                  <c:v>42638.495671296296</c:v>
                </c:pt>
                <c:pt idx="2723">
                  <c:v>42638.495717592596</c:v>
                </c:pt>
                <c:pt idx="2724">
                  <c:v>42638.495763888888</c:v>
                </c:pt>
                <c:pt idx="2725">
                  <c:v>42638.495810185188</c:v>
                </c:pt>
                <c:pt idx="2726">
                  <c:v>42638.495856481481</c:v>
                </c:pt>
                <c:pt idx="2727">
                  <c:v>42638.49590277778</c:v>
                </c:pt>
                <c:pt idx="2728">
                  <c:v>42638.495949074073</c:v>
                </c:pt>
                <c:pt idx="2729">
                  <c:v>42638.495995370373</c:v>
                </c:pt>
                <c:pt idx="2730">
                  <c:v>42638.496041666665</c:v>
                </c:pt>
                <c:pt idx="2731">
                  <c:v>42638.496087962965</c:v>
                </c:pt>
                <c:pt idx="2732">
                  <c:v>42638.496134259258</c:v>
                </c:pt>
                <c:pt idx="2733">
                  <c:v>42638.496180555558</c:v>
                </c:pt>
                <c:pt idx="2734">
                  <c:v>42638.49622685185</c:v>
                </c:pt>
                <c:pt idx="2735">
                  <c:v>42638.49627314815</c:v>
                </c:pt>
                <c:pt idx="2736">
                  <c:v>42638.496319444443</c:v>
                </c:pt>
                <c:pt idx="2737">
                  <c:v>42638.496365740742</c:v>
                </c:pt>
                <c:pt idx="2738">
                  <c:v>42638.496412037035</c:v>
                </c:pt>
                <c:pt idx="2739">
                  <c:v>42638.496458333335</c:v>
                </c:pt>
                <c:pt idx="2740">
                  <c:v>42638.496504629627</c:v>
                </c:pt>
                <c:pt idx="2741">
                  <c:v>42638.496550925927</c:v>
                </c:pt>
                <c:pt idx="2742">
                  <c:v>42638.49659722222</c:v>
                </c:pt>
                <c:pt idx="2743">
                  <c:v>42638.49664351852</c:v>
                </c:pt>
                <c:pt idx="2744">
                  <c:v>42638.496689814812</c:v>
                </c:pt>
                <c:pt idx="2745">
                  <c:v>42638.496736111112</c:v>
                </c:pt>
                <c:pt idx="2746">
                  <c:v>42638.496782407405</c:v>
                </c:pt>
                <c:pt idx="2747">
                  <c:v>42638.496828703705</c:v>
                </c:pt>
                <c:pt idx="2748">
                  <c:v>42638.496874999997</c:v>
                </c:pt>
                <c:pt idx="2749">
                  <c:v>42638.496921296297</c:v>
                </c:pt>
                <c:pt idx="2750">
                  <c:v>42638.496967592589</c:v>
                </c:pt>
                <c:pt idx="2751">
                  <c:v>42638.497013888889</c:v>
                </c:pt>
                <c:pt idx="2752">
                  <c:v>42638.497060185182</c:v>
                </c:pt>
                <c:pt idx="2753">
                  <c:v>42638.497106481482</c:v>
                </c:pt>
                <c:pt idx="2754">
                  <c:v>42638.497152777774</c:v>
                </c:pt>
                <c:pt idx="2755">
                  <c:v>42638.497199074074</c:v>
                </c:pt>
                <c:pt idx="2756">
                  <c:v>42638.497245370374</c:v>
                </c:pt>
                <c:pt idx="2757">
                  <c:v>42638.497291666667</c:v>
                </c:pt>
                <c:pt idx="2758">
                  <c:v>42638.497349537036</c:v>
                </c:pt>
                <c:pt idx="2759">
                  <c:v>42638.497395833336</c:v>
                </c:pt>
                <c:pt idx="2760">
                  <c:v>42638.497442129628</c:v>
                </c:pt>
                <c:pt idx="2761">
                  <c:v>42638.497488425928</c:v>
                </c:pt>
                <c:pt idx="2762">
                  <c:v>42638.497534722221</c:v>
                </c:pt>
                <c:pt idx="2763">
                  <c:v>42638.497581018521</c:v>
                </c:pt>
                <c:pt idx="2764">
                  <c:v>42638.497627314813</c:v>
                </c:pt>
                <c:pt idx="2765">
                  <c:v>42638.497673611113</c:v>
                </c:pt>
                <c:pt idx="2766">
                  <c:v>42638.497719907406</c:v>
                </c:pt>
                <c:pt idx="2767">
                  <c:v>42638.497766203705</c:v>
                </c:pt>
                <c:pt idx="2768">
                  <c:v>42638.497812499998</c:v>
                </c:pt>
                <c:pt idx="2769">
                  <c:v>42638.497858796298</c:v>
                </c:pt>
                <c:pt idx="2770">
                  <c:v>42638.49790509259</c:v>
                </c:pt>
                <c:pt idx="2771">
                  <c:v>42638.49795138889</c:v>
                </c:pt>
                <c:pt idx="2772">
                  <c:v>42638.497997685183</c:v>
                </c:pt>
                <c:pt idx="2773">
                  <c:v>42638.498043981483</c:v>
                </c:pt>
                <c:pt idx="2774">
                  <c:v>42638.498090277775</c:v>
                </c:pt>
                <c:pt idx="2775">
                  <c:v>42638.498136574075</c:v>
                </c:pt>
                <c:pt idx="2776">
                  <c:v>42638.498182870368</c:v>
                </c:pt>
                <c:pt idx="2777">
                  <c:v>42638.498229166667</c:v>
                </c:pt>
                <c:pt idx="2778">
                  <c:v>42638.49827546296</c:v>
                </c:pt>
                <c:pt idx="2779">
                  <c:v>42638.49832175926</c:v>
                </c:pt>
                <c:pt idx="2780">
                  <c:v>42638.498368055552</c:v>
                </c:pt>
                <c:pt idx="2781">
                  <c:v>42638.498414351852</c:v>
                </c:pt>
                <c:pt idx="2782">
                  <c:v>42638.498460648145</c:v>
                </c:pt>
                <c:pt idx="2783">
                  <c:v>42638.498506944445</c:v>
                </c:pt>
                <c:pt idx="2784">
                  <c:v>42638.498553240737</c:v>
                </c:pt>
                <c:pt idx="2785">
                  <c:v>42638.498599537037</c:v>
                </c:pt>
                <c:pt idx="2786">
                  <c:v>42638.498645833337</c:v>
                </c:pt>
                <c:pt idx="2787">
                  <c:v>42638.498692129629</c:v>
                </c:pt>
                <c:pt idx="2788">
                  <c:v>42638.498738425929</c:v>
                </c:pt>
                <c:pt idx="2789">
                  <c:v>42638.498784722222</c:v>
                </c:pt>
                <c:pt idx="2790">
                  <c:v>42638.498831018522</c:v>
                </c:pt>
                <c:pt idx="2791">
                  <c:v>42638.498877314814</c:v>
                </c:pt>
                <c:pt idx="2792">
                  <c:v>42638.498935185184</c:v>
                </c:pt>
                <c:pt idx="2793">
                  <c:v>42638.498981481483</c:v>
                </c:pt>
                <c:pt idx="2794">
                  <c:v>42638.499027777776</c:v>
                </c:pt>
                <c:pt idx="2795">
                  <c:v>42638.499074074076</c:v>
                </c:pt>
                <c:pt idx="2796">
                  <c:v>42638.499120370368</c:v>
                </c:pt>
                <c:pt idx="2797">
                  <c:v>42638.499166666668</c:v>
                </c:pt>
                <c:pt idx="2798">
                  <c:v>42638.499212962961</c:v>
                </c:pt>
                <c:pt idx="2799">
                  <c:v>42638.499259259261</c:v>
                </c:pt>
                <c:pt idx="2800">
                  <c:v>42638.499305555553</c:v>
                </c:pt>
                <c:pt idx="2801">
                  <c:v>42638.499351851853</c:v>
                </c:pt>
                <c:pt idx="2802">
                  <c:v>42638.499398148146</c:v>
                </c:pt>
                <c:pt idx="2803">
                  <c:v>42638.499444444446</c:v>
                </c:pt>
                <c:pt idx="2804">
                  <c:v>42638.499490740738</c:v>
                </c:pt>
                <c:pt idx="2805">
                  <c:v>42638.499537037038</c:v>
                </c:pt>
                <c:pt idx="2806">
                  <c:v>42638.499583333331</c:v>
                </c:pt>
                <c:pt idx="2807">
                  <c:v>42638.49962962963</c:v>
                </c:pt>
                <c:pt idx="2808">
                  <c:v>42638.499675925923</c:v>
                </c:pt>
                <c:pt idx="2809">
                  <c:v>42638.499722222223</c:v>
                </c:pt>
                <c:pt idx="2810">
                  <c:v>42638.499768518515</c:v>
                </c:pt>
                <c:pt idx="2811">
                  <c:v>42638.499814814815</c:v>
                </c:pt>
                <c:pt idx="2812">
                  <c:v>42638.499861111108</c:v>
                </c:pt>
                <c:pt idx="2813">
                  <c:v>42638.499907407408</c:v>
                </c:pt>
                <c:pt idx="2814">
                  <c:v>42638.4999537037</c:v>
                </c:pt>
                <c:pt idx="2815">
                  <c:v>42638.5</c:v>
                </c:pt>
                <c:pt idx="2816">
                  <c:v>42638.5000462963</c:v>
                </c:pt>
                <c:pt idx="2817">
                  <c:v>42638.500092592592</c:v>
                </c:pt>
                <c:pt idx="2818">
                  <c:v>42638.500138888892</c:v>
                </c:pt>
                <c:pt idx="2819">
                  <c:v>42638.500185185185</c:v>
                </c:pt>
                <c:pt idx="2820">
                  <c:v>42638.500231481485</c:v>
                </c:pt>
                <c:pt idx="2821">
                  <c:v>42638.500277777777</c:v>
                </c:pt>
                <c:pt idx="2822">
                  <c:v>42638.500324074077</c:v>
                </c:pt>
                <c:pt idx="2823">
                  <c:v>42638.50037037037</c:v>
                </c:pt>
                <c:pt idx="2824">
                  <c:v>42638.500416666669</c:v>
                </c:pt>
                <c:pt idx="2825">
                  <c:v>42638.500462962962</c:v>
                </c:pt>
                <c:pt idx="2826">
                  <c:v>42638.500509259262</c:v>
                </c:pt>
                <c:pt idx="2827">
                  <c:v>42638.500555555554</c:v>
                </c:pt>
                <c:pt idx="2828">
                  <c:v>42638.500601851854</c:v>
                </c:pt>
                <c:pt idx="2829">
                  <c:v>42638.500659722224</c:v>
                </c:pt>
                <c:pt idx="2830">
                  <c:v>42638.500706018516</c:v>
                </c:pt>
                <c:pt idx="2831">
                  <c:v>42638.500752314816</c:v>
                </c:pt>
                <c:pt idx="2832">
                  <c:v>42638.500798611109</c:v>
                </c:pt>
                <c:pt idx="2833">
                  <c:v>42638.500844907408</c:v>
                </c:pt>
                <c:pt idx="2834">
                  <c:v>42638.500891203701</c:v>
                </c:pt>
                <c:pt idx="2835">
                  <c:v>42638.500937500001</c:v>
                </c:pt>
                <c:pt idx="2836">
                  <c:v>42638.500983796293</c:v>
                </c:pt>
                <c:pt idx="2837">
                  <c:v>42638.501030092593</c:v>
                </c:pt>
                <c:pt idx="2838">
                  <c:v>42638.501076388886</c:v>
                </c:pt>
                <c:pt idx="2839">
                  <c:v>42638.501122685186</c:v>
                </c:pt>
                <c:pt idx="2840">
                  <c:v>42638.501168981478</c:v>
                </c:pt>
                <c:pt idx="2841">
                  <c:v>42638.501215277778</c:v>
                </c:pt>
                <c:pt idx="2842">
                  <c:v>42638.501261574071</c:v>
                </c:pt>
                <c:pt idx="2843">
                  <c:v>42638.501307870371</c:v>
                </c:pt>
                <c:pt idx="2844">
                  <c:v>42638.501354166663</c:v>
                </c:pt>
                <c:pt idx="2845">
                  <c:v>42638.501400462963</c:v>
                </c:pt>
                <c:pt idx="2846">
                  <c:v>42638.501446759263</c:v>
                </c:pt>
                <c:pt idx="2847">
                  <c:v>42638.501493055555</c:v>
                </c:pt>
                <c:pt idx="2848">
                  <c:v>42638.501539351855</c:v>
                </c:pt>
                <c:pt idx="2849">
                  <c:v>42638.501585648148</c:v>
                </c:pt>
                <c:pt idx="2850">
                  <c:v>42638.501631944448</c:v>
                </c:pt>
                <c:pt idx="2851">
                  <c:v>42638.50167824074</c:v>
                </c:pt>
                <c:pt idx="2852">
                  <c:v>42638.50172453704</c:v>
                </c:pt>
                <c:pt idx="2853">
                  <c:v>42638.501770833333</c:v>
                </c:pt>
                <c:pt idx="2854">
                  <c:v>42638.501817129632</c:v>
                </c:pt>
                <c:pt idx="2855">
                  <c:v>42638.501863425925</c:v>
                </c:pt>
                <c:pt idx="2856">
                  <c:v>42638.501909722225</c:v>
                </c:pt>
                <c:pt idx="2857">
                  <c:v>42638.501956018517</c:v>
                </c:pt>
                <c:pt idx="2858">
                  <c:v>42638.502002314817</c:v>
                </c:pt>
                <c:pt idx="2859">
                  <c:v>42638.50204861111</c:v>
                </c:pt>
                <c:pt idx="2860">
                  <c:v>42638.50209490741</c:v>
                </c:pt>
                <c:pt idx="2861">
                  <c:v>42638.502141203702</c:v>
                </c:pt>
                <c:pt idx="2862">
                  <c:v>42638.502187500002</c:v>
                </c:pt>
                <c:pt idx="2863">
                  <c:v>42638.502233796295</c:v>
                </c:pt>
                <c:pt idx="2864">
                  <c:v>42638.502280092594</c:v>
                </c:pt>
                <c:pt idx="2865">
                  <c:v>42638.502326388887</c:v>
                </c:pt>
                <c:pt idx="2866">
                  <c:v>42638.502372685187</c:v>
                </c:pt>
                <c:pt idx="2867">
                  <c:v>42638.502418981479</c:v>
                </c:pt>
                <c:pt idx="2868">
                  <c:v>42638.502465277779</c:v>
                </c:pt>
                <c:pt idx="2869">
                  <c:v>42638.502511574072</c:v>
                </c:pt>
                <c:pt idx="2870">
                  <c:v>42638.502557870372</c:v>
                </c:pt>
                <c:pt idx="2871">
                  <c:v>42638.502615740741</c:v>
                </c:pt>
                <c:pt idx="2872">
                  <c:v>42638.502662037034</c:v>
                </c:pt>
                <c:pt idx="2873">
                  <c:v>42638.502708333333</c:v>
                </c:pt>
                <c:pt idx="2874">
                  <c:v>42638.502754629626</c:v>
                </c:pt>
                <c:pt idx="2875">
                  <c:v>42638.502800925926</c:v>
                </c:pt>
                <c:pt idx="2876">
                  <c:v>42638.502847222226</c:v>
                </c:pt>
                <c:pt idx="2877">
                  <c:v>42638.502893518518</c:v>
                </c:pt>
                <c:pt idx="2878">
                  <c:v>42638.502939814818</c:v>
                </c:pt>
                <c:pt idx="2879">
                  <c:v>42638.502986111111</c:v>
                </c:pt>
                <c:pt idx="2880">
                  <c:v>42638.503032407411</c:v>
                </c:pt>
                <c:pt idx="2881">
                  <c:v>42638.503078703703</c:v>
                </c:pt>
                <c:pt idx="2882">
                  <c:v>42638.503125000003</c:v>
                </c:pt>
                <c:pt idx="2883">
                  <c:v>42638.503171296295</c:v>
                </c:pt>
                <c:pt idx="2884">
                  <c:v>42638.503217592595</c:v>
                </c:pt>
                <c:pt idx="2885">
                  <c:v>42638.503263888888</c:v>
                </c:pt>
                <c:pt idx="2886">
                  <c:v>42638.503310185188</c:v>
                </c:pt>
                <c:pt idx="2887">
                  <c:v>42638.50335648148</c:v>
                </c:pt>
                <c:pt idx="2888">
                  <c:v>42638.50340277778</c:v>
                </c:pt>
                <c:pt idx="2889">
                  <c:v>42638.503449074073</c:v>
                </c:pt>
                <c:pt idx="2890">
                  <c:v>42638.503495370373</c:v>
                </c:pt>
                <c:pt idx="2891">
                  <c:v>42638.503541666665</c:v>
                </c:pt>
                <c:pt idx="2892">
                  <c:v>42638.503587962965</c:v>
                </c:pt>
                <c:pt idx="2893">
                  <c:v>42638.503634259258</c:v>
                </c:pt>
                <c:pt idx="2894">
                  <c:v>42638.503680555557</c:v>
                </c:pt>
                <c:pt idx="2895">
                  <c:v>42638.50372685185</c:v>
                </c:pt>
                <c:pt idx="2896">
                  <c:v>42638.50377314815</c:v>
                </c:pt>
                <c:pt idx="2897">
                  <c:v>42638.503831018519</c:v>
                </c:pt>
                <c:pt idx="2898">
                  <c:v>42638.503877314812</c:v>
                </c:pt>
                <c:pt idx="2899">
                  <c:v>42638.503923611112</c:v>
                </c:pt>
                <c:pt idx="2900">
                  <c:v>42638.503969907404</c:v>
                </c:pt>
                <c:pt idx="2901">
                  <c:v>42638.504016203704</c:v>
                </c:pt>
                <c:pt idx="2902">
                  <c:v>42638.504062499997</c:v>
                </c:pt>
                <c:pt idx="2903">
                  <c:v>42638.504108796296</c:v>
                </c:pt>
                <c:pt idx="2904">
                  <c:v>42638.504155092596</c:v>
                </c:pt>
                <c:pt idx="2905">
                  <c:v>42638.504201388889</c:v>
                </c:pt>
                <c:pt idx="2906">
                  <c:v>42638.504247685189</c:v>
                </c:pt>
                <c:pt idx="2907">
                  <c:v>42638.504293981481</c:v>
                </c:pt>
                <c:pt idx="2908">
                  <c:v>42638.504340277781</c:v>
                </c:pt>
                <c:pt idx="2909">
                  <c:v>42638.504386574074</c:v>
                </c:pt>
                <c:pt idx="2910">
                  <c:v>42638.504432870373</c:v>
                </c:pt>
                <c:pt idx="2911">
                  <c:v>42638.504479166666</c:v>
                </c:pt>
                <c:pt idx="2912">
                  <c:v>42638.504525462966</c:v>
                </c:pt>
                <c:pt idx="2913">
                  <c:v>42638.504571759258</c:v>
                </c:pt>
                <c:pt idx="2914">
                  <c:v>42638.504618055558</c:v>
                </c:pt>
                <c:pt idx="2915">
                  <c:v>42638.504664351851</c:v>
                </c:pt>
                <c:pt idx="2916">
                  <c:v>42638.504710648151</c:v>
                </c:pt>
                <c:pt idx="2917">
                  <c:v>42638.504756944443</c:v>
                </c:pt>
                <c:pt idx="2918">
                  <c:v>42638.504803240743</c:v>
                </c:pt>
                <c:pt idx="2919">
                  <c:v>42638.504849537036</c:v>
                </c:pt>
                <c:pt idx="2920">
                  <c:v>42638.504895833335</c:v>
                </c:pt>
                <c:pt idx="2921">
                  <c:v>42638.504942129628</c:v>
                </c:pt>
                <c:pt idx="2922">
                  <c:v>42638.504988425928</c:v>
                </c:pt>
                <c:pt idx="2923">
                  <c:v>42638.50503472222</c:v>
                </c:pt>
                <c:pt idx="2924">
                  <c:v>42638.50508101852</c:v>
                </c:pt>
                <c:pt idx="2925">
                  <c:v>42638.505127314813</c:v>
                </c:pt>
                <c:pt idx="2926">
                  <c:v>42638.505173611113</c:v>
                </c:pt>
                <c:pt idx="2927">
                  <c:v>42638.505219907405</c:v>
                </c:pt>
                <c:pt idx="2928">
                  <c:v>42638.505266203705</c:v>
                </c:pt>
                <c:pt idx="2929">
                  <c:v>42638.505312499998</c:v>
                </c:pt>
                <c:pt idx="2930">
                  <c:v>42638.505358796298</c:v>
                </c:pt>
                <c:pt idx="2931">
                  <c:v>42638.50540509259</c:v>
                </c:pt>
                <c:pt idx="2932">
                  <c:v>42638.50545138889</c:v>
                </c:pt>
                <c:pt idx="2933">
                  <c:v>42638.505509259259</c:v>
                </c:pt>
                <c:pt idx="2934">
                  <c:v>42638.505555555559</c:v>
                </c:pt>
                <c:pt idx="2935">
                  <c:v>42638.505601851852</c:v>
                </c:pt>
                <c:pt idx="2936">
                  <c:v>42638.505648148152</c:v>
                </c:pt>
                <c:pt idx="2937">
                  <c:v>42638.505694444444</c:v>
                </c:pt>
                <c:pt idx="2938">
                  <c:v>42638.505740740744</c:v>
                </c:pt>
                <c:pt idx="2939">
                  <c:v>42638.505787037036</c:v>
                </c:pt>
                <c:pt idx="2940">
                  <c:v>42638.505833333336</c:v>
                </c:pt>
                <c:pt idx="2941">
                  <c:v>42638.505879629629</c:v>
                </c:pt>
                <c:pt idx="2942">
                  <c:v>42638.505925925929</c:v>
                </c:pt>
                <c:pt idx="2943">
                  <c:v>42638.505972222221</c:v>
                </c:pt>
                <c:pt idx="2944">
                  <c:v>42638.506018518521</c:v>
                </c:pt>
                <c:pt idx="2945">
                  <c:v>42638.506064814814</c:v>
                </c:pt>
                <c:pt idx="2946">
                  <c:v>42638.506111111114</c:v>
                </c:pt>
                <c:pt idx="2947">
                  <c:v>42638.506157407406</c:v>
                </c:pt>
                <c:pt idx="2948">
                  <c:v>42638.506203703706</c:v>
                </c:pt>
                <c:pt idx="2949">
                  <c:v>42638.506249999999</c:v>
                </c:pt>
                <c:pt idx="2950">
                  <c:v>42638.506296296298</c:v>
                </c:pt>
                <c:pt idx="2951">
                  <c:v>42638.506342592591</c:v>
                </c:pt>
                <c:pt idx="2952">
                  <c:v>42638.506388888891</c:v>
                </c:pt>
                <c:pt idx="2953">
                  <c:v>42638.506435185183</c:v>
                </c:pt>
                <c:pt idx="2954">
                  <c:v>42638.506481481483</c:v>
                </c:pt>
                <c:pt idx="2955">
                  <c:v>42638.506527777776</c:v>
                </c:pt>
                <c:pt idx="2956">
                  <c:v>42638.506574074076</c:v>
                </c:pt>
                <c:pt idx="2957">
                  <c:v>42638.506620370368</c:v>
                </c:pt>
                <c:pt idx="2958">
                  <c:v>42638.506666666668</c:v>
                </c:pt>
                <c:pt idx="2959">
                  <c:v>42638.506712962961</c:v>
                </c:pt>
                <c:pt idx="2960">
                  <c:v>42638.50675925926</c:v>
                </c:pt>
                <c:pt idx="2961">
                  <c:v>42638.506805555553</c:v>
                </c:pt>
                <c:pt idx="2962">
                  <c:v>42638.506851851853</c:v>
                </c:pt>
                <c:pt idx="2963">
                  <c:v>42638.506898148145</c:v>
                </c:pt>
                <c:pt idx="2964">
                  <c:v>42638.506944444445</c:v>
                </c:pt>
                <c:pt idx="2965">
                  <c:v>42638.506990740738</c:v>
                </c:pt>
                <c:pt idx="2966">
                  <c:v>42638.507037037038</c:v>
                </c:pt>
                <c:pt idx="2967">
                  <c:v>42638.50708333333</c:v>
                </c:pt>
                <c:pt idx="2968">
                  <c:v>42638.50712962963</c:v>
                </c:pt>
                <c:pt idx="2969">
                  <c:v>42638.507187499999</c:v>
                </c:pt>
                <c:pt idx="2970">
                  <c:v>42638.507233796299</c:v>
                </c:pt>
                <c:pt idx="2971">
                  <c:v>42638.507280092592</c:v>
                </c:pt>
                <c:pt idx="2972">
                  <c:v>42638.507326388892</c:v>
                </c:pt>
                <c:pt idx="2973">
                  <c:v>42638.507372685184</c:v>
                </c:pt>
                <c:pt idx="2974">
                  <c:v>42638.507418981484</c:v>
                </c:pt>
                <c:pt idx="2975">
                  <c:v>42638.507465277777</c:v>
                </c:pt>
                <c:pt idx="2976">
                  <c:v>42638.507511574076</c:v>
                </c:pt>
                <c:pt idx="2977">
                  <c:v>42638.507557870369</c:v>
                </c:pt>
                <c:pt idx="2978">
                  <c:v>42638.507604166669</c:v>
                </c:pt>
                <c:pt idx="2979">
                  <c:v>42638.507650462961</c:v>
                </c:pt>
                <c:pt idx="2980">
                  <c:v>42638.507696759261</c:v>
                </c:pt>
                <c:pt idx="2981">
                  <c:v>42638.507743055554</c:v>
                </c:pt>
                <c:pt idx="2982">
                  <c:v>42638.507789351854</c:v>
                </c:pt>
                <c:pt idx="2983">
                  <c:v>42638.507835648146</c:v>
                </c:pt>
                <c:pt idx="2984">
                  <c:v>42638.507881944446</c:v>
                </c:pt>
                <c:pt idx="2985">
                  <c:v>42638.507928240739</c:v>
                </c:pt>
                <c:pt idx="2986">
                  <c:v>42638.507974537039</c:v>
                </c:pt>
                <c:pt idx="2987">
                  <c:v>42638.508020833331</c:v>
                </c:pt>
                <c:pt idx="2988">
                  <c:v>42638.508067129631</c:v>
                </c:pt>
                <c:pt idx="2989">
                  <c:v>42638.508113425924</c:v>
                </c:pt>
                <c:pt idx="2990">
                  <c:v>42638.508159722223</c:v>
                </c:pt>
                <c:pt idx="2991">
                  <c:v>42638.508206018516</c:v>
                </c:pt>
                <c:pt idx="2992">
                  <c:v>42638.508252314816</c:v>
                </c:pt>
                <c:pt idx="2993">
                  <c:v>42638.508298611108</c:v>
                </c:pt>
                <c:pt idx="2994">
                  <c:v>42638.508344907408</c:v>
                </c:pt>
                <c:pt idx="2995">
                  <c:v>42638.508391203701</c:v>
                </c:pt>
                <c:pt idx="2996">
                  <c:v>42638.508437500001</c:v>
                </c:pt>
                <c:pt idx="2997">
                  <c:v>42638.508483796293</c:v>
                </c:pt>
                <c:pt idx="2998">
                  <c:v>42638.508530092593</c:v>
                </c:pt>
                <c:pt idx="2999">
                  <c:v>42638.508576388886</c:v>
                </c:pt>
                <c:pt idx="3000">
                  <c:v>42638.508622685185</c:v>
                </c:pt>
                <c:pt idx="3001">
                  <c:v>42638.508668981478</c:v>
                </c:pt>
                <c:pt idx="3002">
                  <c:v>42638.508715277778</c:v>
                </c:pt>
                <c:pt idx="3003">
                  <c:v>42638.508761574078</c:v>
                </c:pt>
                <c:pt idx="3004">
                  <c:v>42638.50880787037</c:v>
                </c:pt>
                <c:pt idx="3005">
                  <c:v>42638.50885416667</c:v>
                </c:pt>
                <c:pt idx="3006">
                  <c:v>42638.508900462963</c:v>
                </c:pt>
                <c:pt idx="3007">
                  <c:v>42638.508958333332</c:v>
                </c:pt>
                <c:pt idx="3008">
                  <c:v>42638.509004629632</c:v>
                </c:pt>
                <c:pt idx="3009">
                  <c:v>42638.509050925924</c:v>
                </c:pt>
                <c:pt idx="3010">
                  <c:v>42638.509097222224</c:v>
                </c:pt>
                <c:pt idx="3011">
                  <c:v>42638.509143518517</c:v>
                </c:pt>
                <c:pt idx="3012">
                  <c:v>42638.509189814817</c:v>
                </c:pt>
                <c:pt idx="3013">
                  <c:v>42638.509236111109</c:v>
                </c:pt>
                <c:pt idx="3014">
                  <c:v>42638.509282407409</c:v>
                </c:pt>
                <c:pt idx="3015">
                  <c:v>42638.509328703702</c:v>
                </c:pt>
                <c:pt idx="3016">
                  <c:v>42638.509375000001</c:v>
                </c:pt>
                <c:pt idx="3017">
                  <c:v>42638.509421296294</c:v>
                </c:pt>
                <c:pt idx="3018">
                  <c:v>42638.509467592594</c:v>
                </c:pt>
                <c:pt idx="3019">
                  <c:v>42638.509513888886</c:v>
                </c:pt>
                <c:pt idx="3020">
                  <c:v>42638.509560185186</c:v>
                </c:pt>
                <c:pt idx="3021">
                  <c:v>42638.509606481479</c:v>
                </c:pt>
                <c:pt idx="3022">
                  <c:v>42638.509652777779</c:v>
                </c:pt>
                <c:pt idx="3023">
                  <c:v>42638.509699074071</c:v>
                </c:pt>
                <c:pt idx="3024">
                  <c:v>42638.509745370371</c:v>
                </c:pt>
                <c:pt idx="3025">
                  <c:v>42638.509791666664</c:v>
                </c:pt>
                <c:pt idx="3026">
                  <c:v>42638.509837962964</c:v>
                </c:pt>
                <c:pt idx="3027">
                  <c:v>42638.509884259256</c:v>
                </c:pt>
                <c:pt idx="3028">
                  <c:v>42638.509930555556</c:v>
                </c:pt>
                <c:pt idx="3029">
                  <c:v>42638.509976851848</c:v>
                </c:pt>
                <c:pt idx="3030">
                  <c:v>42638.510023148148</c:v>
                </c:pt>
                <c:pt idx="3031">
                  <c:v>42638.510069444441</c:v>
                </c:pt>
                <c:pt idx="3032">
                  <c:v>42638.510115740741</c:v>
                </c:pt>
                <c:pt idx="3033">
                  <c:v>42638.510162037041</c:v>
                </c:pt>
                <c:pt idx="3034">
                  <c:v>42638.510208333333</c:v>
                </c:pt>
                <c:pt idx="3035">
                  <c:v>42638.510254629633</c:v>
                </c:pt>
                <c:pt idx="3036">
                  <c:v>42638.510300925926</c:v>
                </c:pt>
                <c:pt idx="3037">
                  <c:v>42638.510347222225</c:v>
                </c:pt>
                <c:pt idx="3038">
                  <c:v>42638.510393518518</c:v>
                </c:pt>
                <c:pt idx="3039">
                  <c:v>42638.510439814818</c:v>
                </c:pt>
                <c:pt idx="3040">
                  <c:v>42638.51048611111</c:v>
                </c:pt>
                <c:pt idx="3041">
                  <c:v>42638.51054398148</c:v>
                </c:pt>
                <c:pt idx="3042">
                  <c:v>42638.51059027778</c:v>
                </c:pt>
                <c:pt idx="3043">
                  <c:v>42638.510636574072</c:v>
                </c:pt>
                <c:pt idx="3044">
                  <c:v>42638.510682870372</c:v>
                </c:pt>
                <c:pt idx="3045">
                  <c:v>42638.510729166665</c:v>
                </c:pt>
                <c:pt idx="3046">
                  <c:v>42638.510775462964</c:v>
                </c:pt>
                <c:pt idx="3047">
                  <c:v>42638.510821759257</c:v>
                </c:pt>
                <c:pt idx="3048">
                  <c:v>42638.510868055557</c:v>
                </c:pt>
                <c:pt idx="3049">
                  <c:v>42638.510914351849</c:v>
                </c:pt>
                <c:pt idx="3050">
                  <c:v>42638.510960648149</c:v>
                </c:pt>
                <c:pt idx="3051">
                  <c:v>42638.511006944442</c:v>
                </c:pt>
                <c:pt idx="3052">
                  <c:v>42638.511053240742</c:v>
                </c:pt>
                <c:pt idx="3053">
                  <c:v>42638.511099537034</c:v>
                </c:pt>
                <c:pt idx="3054">
                  <c:v>42638.511145833334</c:v>
                </c:pt>
                <c:pt idx="3055">
                  <c:v>42638.511192129627</c:v>
                </c:pt>
                <c:pt idx="3056">
                  <c:v>42638.511238425926</c:v>
                </c:pt>
                <c:pt idx="3057">
                  <c:v>42638.511296296296</c:v>
                </c:pt>
                <c:pt idx="3058">
                  <c:v>42638.511342592596</c:v>
                </c:pt>
                <c:pt idx="3059">
                  <c:v>42638.511388888888</c:v>
                </c:pt>
                <c:pt idx="3060">
                  <c:v>42638.511435185188</c:v>
                </c:pt>
                <c:pt idx="3061">
                  <c:v>42638.511481481481</c:v>
                </c:pt>
                <c:pt idx="3062">
                  <c:v>42638.51152777778</c:v>
                </c:pt>
                <c:pt idx="3063">
                  <c:v>42638.511574074073</c:v>
                </c:pt>
                <c:pt idx="3064">
                  <c:v>42638.511620370373</c:v>
                </c:pt>
                <c:pt idx="3065">
                  <c:v>42638.511666666665</c:v>
                </c:pt>
                <c:pt idx="3066">
                  <c:v>42638.511712962965</c:v>
                </c:pt>
                <c:pt idx="3067">
                  <c:v>42638.511759259258</c:v>
                </c:pt>
                <c:pt idx="3068">
                  <c:v>42638.511805555558</c:v>
                </c:pt>
                <c:pt idx="3069">
                  <c:v>42638.51185185185</c:v>
                </c:pt>
                <c:pt idx="3070">
                  <c:v>42638.51189814815</c:v>
                </c:pt>
                <c:pt idx="3071">
                  <c:v>42638.511944444443</c:v>
                </c:pt>
                <c:pt idx="3072">
                  <c:v>42638.511990740742</c:v>
                </c:pt>
                <c:pt idx="3073">
                  <c:v>42638.512037037035</c:v>
                </c:pt>
                <c:pt idx="3074">
                  <c:v>42638.512083333335</c:v>
                </c:pt>
                <c:pt idx="3075">
                  <c:v>42638.512129629627</c:v>
                </c:pt>
                <c:pt idx="3076">
                  <c:v>42638.512175925927</c:v>
                </c:pt>
                <c:pt idx="3077">
                  <c:v>42638.51222222222</c:v>
                </c:pt>
                <c:pt idx="3078">
                  <c:v>42638.51226851852</c:v>
                </c:pt>
                <c:pt idx="3079">
                  <c:v>42638.512314814812</c:v>
                </c:pt>
                <c:pt idx="3080">
                  <c:v>42638.512361111112</c:v>
                </c:pt>
                <c:pt idx="3081">
                  <c:v>42638.512407407405</c:v>
                </c:pt>
                <c:pt idx="3082">
                  <c:v>42638.512453703705</c:v>
                </c:pt>
                <c:pt idx="3083">
                  <c:v>42638.512499999997</c:v>
                </c:pt>
                <c:pt idx="3084">
                  <c:v>42638.512546296297</c:v>
                </c:pt>
                <c:pt idx="3085">
                  <c:v>42638.512592592589</c:v>
                </c:pt>
                <c:pt idx="3086">
                  <c:v>42638.512638888889</c:v>
                </c:pt>
                <c:pt idx="3087">
                  <c:v>42638.512685185182</c:v>
                </c:pt>
                <c:pt idx="3088">
                  <c:v>42638.512731481482</c:v>
                </c:pt>
                <c:pt idx="3089">
                  <c:v>42638.512777777774</c:v>
                </c:pt>
                <c:pt idx="3090">
                  <c:v>42638.512824074074</c:v>
                </c:pt>
                <c:pt idx="3091">
                  <c:v>42638.512870370374</c:v>
                </c:pt>
                <c:pt idx="3092">
                  <c:v>42638.512916666667</c:v>
                </c:pt>
                <c:pt idx="3093">
                  <c:v>42638.512962962966</c:v>
                </c:pt>
                <c:pt idx="3094">
                  <c:v>42638.513009259259</c:v>
                </c:pt>
                <c:pt idx="3095">
                  <c:v>42638.513055555559</c:v>
                </c:pt>
                <c:pt idx="3096">
                  <c:v>42638.513101851851</c:v>
                </c:pt>
                <c:pt idx="3097">
                  <c:v>42638.513159722221</c:v>
                </c:pt>
                <c:pt idx="3098">
                  <c:v>42638.513206018521</c:v>
                </c:pt>
                <c:pt idx="3099">
                  <c:v>42638.513252314813</c:v>
                </c:pt>
                <c:pt idx="3100">
                  <c:v>42638.513298611113</c:v>
                </c:pt>
                <c:pt idx="3101">
                  <c:v>42638.513344907406</c:v>
                </c:pt>
                <c:pt idx="3102">
                  <c:v>42638.513391203705</c:v>
                </c:pt>
                <c:pt idx="3103">
                  <c:v>42638.513437499998</c:v>
                </c:pt>
                <c:pt idx="3104">
                  <c:v>42638.513483796298</c:v>
                </c:pt>
                <c:pt idx="3105">
                  <c:v>42638.51353009259</c:v>
                </c:pt>
                <c:pt idx="3106">
                  <c:v>42638.51357638889</c:v>
                </c:pt>
                <c:pt idx="3107">
                  <c:v>42638.513622685183</c:v>
                </c:pt>
                <c:pt idx="3108">
                  <c:v>42638.513668981483</c:v>
                </c:pt>
                <c:pt idx="3109">
                  <c:v>42638.513715277775</c:v>
                </c:pt>
                <c:pt idx="3110">
                  <c:v>42638.513761574075</c:v>
                </c:pt>
                <c:pt idx="3111">
                  <c:v>42638.513807870368</c:v>
                </c:pt>
                <c:pt idx="3112">
                  <c:v>42638.513854166667</c:v>
                </c:pt>
                <c:pt idx="3113">
                  <c:v>42638.51390046296</c:v>
                </c:pt>
                <c:pt idx="3114">
                  <c:v>42638.51394675926</c:v>
                </c:pt>
                <c:pt idx="3115">
                  <c:v>42638.513993055552</c:v>
                </c:pt>
                <c:pt idx="3116">
                  <c:v>42638.514039351852</c:v>
                </c:pt>
                <c:pt idx="3117">
                  <c:v>42638.514085648145</c:v>
                </c:pt>
                <c:pt idx="3118">
                  <c:v>42638.514131944445</c:v>
                </c:pt>
                <c:pt idx="3119">
                  <c:v>42638.514178240737</c:v>
                </c:pt>
                <c:pt idx="3120">
                  <c:v>42638.514224537037</c:v>
                </c:pt>
                <c:pt idx="3121">
                  <c:v>42638.514270833337</c:v>
                </c:pt>
                <c:pt idx="3122">
                  <c:v>42638.514317129629</c:v>
                </c:pt>
                <c:pt idx="3123">
                  <c:v>42638.514363425929</c:v>
                </c:pt>
                <c:pt idx="3124">
                  <c:v>42638.514409722222</c:v>
                </c:pt>
                <c:pt idx="3125">
                  <c:v>42638.514456018522</c:v>
                </c:pt>
                <c:pt idx="3126">
                  <c:v>42638.514502314814</c:v>
                </c:pt>
                <c:pt idx="3127">
                  <c:v>42638.514548611114</c:v>
                </c:pt>
                <c:pt idx="3128">
                  <c:v>42638.514594907407</c:v>
                </c:pt>
                <c:pt idx="3129">
                  <c:v>42638.514641203707</c:v>
                </c:pt>
                <c:pt idx="3130">
                  <c:v>42638.514687499999</c:v>
                </c:pt>
                <c:pt idx="3131">
                  <c:v>42638.514733796299</c:v>
                </c:pt>
                <c:pt idx="3132">
                  <c:v>42638.514791666668</c:v>
                </c:pt>
                <c:pt idx="3133">
                  <c:v>42638.514837962961</c:v>
                </c:pt>
                <c:pt idx="3134">
                  <c:v>42638.514884259261</c:v>
                </c:pt>
                <c:pt idx="3135">
                  <c:v>42638.514930555553</c:v>
                </c:pt>
                <c:pt idx="3136">
                  <c:v>42638.514976851853</c:v>
                </c:pt>
                <c:pt idx="3137">
                  <c:v>42638.515023148146</c:v>
                </c:pt>
                <c:pt idx="3138">
                  <c:v>42638.515069444446</c:v>
                </c:pt>
                <c:pt idx="3139">
                  <c:v>42638.515115740738</c:v>
                </c:pt>
                <c:pt idx="3140">
                  <c:v>42638.515162037038</c:v>
                </c:pt>
                <c:pt idx="3141">
                  <c:v>42638.515208333331</c:v>
                </c:pt>
                <c:pt idx="3142">
                  <c:v>42638.51525462963</c:v>
                </c:pt>
                <c:pt idx="3143">
                  <c:v>42638.515300925923</c:v>
                </c:pt>
                <c:pt idx="3144">
                  <c:v>42638.515347222223</c:v>
                </c:pt>
                <c:pt idx="3145">
                  <c:v>42638.515393518515</c:v>
                </c:pt>
                <c:pt idx="3146">
                  <c:v>42638.515439814815</c:v>
                </c:pt>
                <c:pt idx="3147">
                  <c:v>42638.515486111108</c:v>
                </c:pt>
                <c:pt idx="3148">
                  <c:v>42638.515532407408</c:v>
                </c:pt>
                <c:pt idx="3149">
                  <c:v>42638.5155787037</c:v>
                </c:pt>
                <c:pt idx="3150">
                  <c:v>42638.515625</c:v>
                </c:pt>
                <c:pt idx="3151">
                  <c:v>42638.5156712963</c:v>
                </c:pt>
                <c:pt idx="3152">
                  <c:v>42638.515717592592</c:v>
                </c:pt>
                <c:pt idx="3153">
                  <c:v>42638.515763888892</c:v>
                </c:pt>
                <c:pt idx="3154">
                  <c:v>42638.515810185185</c:v>
                </c:pt>
                <c:pt idx="3155">
                  <c:v>42638.515856481485</c:v>
                </c:pt>
                <c:pt idx="3156">
                  <c:v>42638.515902777777</c:v>
                </c:pt>
                <c:pt idx="3157">
                  <c:v>42638.515949074077</c:v>
                </c:pt>
                <c:pt idx="3158">
                  <c:v>42638.51599537037</c:v>
                </c:pt>
                <c:pt idx="3159">
                  <c:v>42638.516041666669</c:v>
                </c:pt>
                <c:pt idx="3160">
                  <c:v>42638.516087962962</c:v>
                </c:pt>
                <c:pt idx="3161">
                  <c:v>42638.516134259262</c:v>
                </c:pt>
                <c:pt idx="3162">
                  <c:v>42638.516180555554</c:v>
                </c:pt>
                <c:pt idx="3163">
                  <c:v>42638.516226851854</c:v>
                </c:pt>
                <c:pt idx="3164">
                  <c:v>42638.516273148147</c:v>
                </c:pt>
                <c:pt idx="3165">
                  <c:v>42638.516319444447</c:v>
                </c:pt>
                <c:pt idx="3166">
                  <c:v>42638.516365740739</c:v>
                </c:pt>
                <c:pt idx="3167">
                  <c:v>42638.516412037039</c:v>
                </c:pt>
                <c:pt idx="3168">
                  <c:v>42638.516458333332</c:v>
                </c:pt>
                <c:pt idx="3169">
                  <c:v>42638.516504629632</c:v>
                </c:pt>
                <c:pt idx="3170">
                  <c:v>42638.516550925924</c:v>
                </c:pt>
                <c:pt idx="3171">
                  <c:v>42638.516608796293</c:v>
                </c:pt>
                <c:pt idx="3172">
                  <c:v>42638.516655092593</c:v>
                </c:pt>
                <c:pt idx="3173">
                  <c:v>42638.516701388886</c:v>
                </c:pt>
                <c:pt idx="3174">
                  <c:v>42638.516747685186</c:v>
                </c:pt>
                <c:pt idx="3175">
                  <c:v>42638.516793981478</c:v>
                </c:pt>
                <c:pt idx="3176">
                  <c:v>42638.516840277778</c:v>
                </c:pt>
                <c:pt idx="3177">
                  <c:v>42638.516886574071</c:v>
                </c:pt>
                <c:pt idx="3178">
                  <c:v>42638.516932870371</c:v>
                </c:pt>
                <c:pt idx="3179">
                  <c:v>42638.516979166663</c:v>
                </c:pt>
                <c:pt idx="3180">
                  <c:v>42638.517025462963</c:v>
                </c:pt>
                <c:pt idx="3181">
                  <c:v>42638.517071759263</c:v>
                </c:pt>
                <c:pt idx="3182">
                  <c:v>42638.517118055555</c:v>
                </c:pt>
                <c:pt idx="3183">
                  <c:v>42638.517164351855</c:v>
                </c:pt>
                <c:pt idx="3184">
                  <c:v>42638.517210648148</c:v>
                </c:pt>
                <c:pt idx="3185">
                  <c:v>42638.517256944448</c:v>
                </c:pt>
                <c:pt idx="3186">
                  <c:v>42638.51730324074</c:v>
                </c:pt>
                <c:pt idx="3187">
                  <c:v>42638.51734953704</c:v>
                </c:pt>
                <c:pt idx="3188">
                  <c:v>42638.517395833333</c:v>
                </c:pt>
                <c:pt idx="3189">
                  <c:v>42638.517442129632</c:v>
                </c:pt>
                <c:pt idx="3190">
                  <c:v>42638.517488425925</c:v>
                </c:pt>
                <c:pt idx="3191">
                  <c:v>42638.517534722225</c:v>
                </c:pt>
                <c:pt idx="3192">
                  <c:v>42638.517581018517</c:v>
                </c:pt>
                <c:pt idx="3193">
                  <c:v>42638.517627314817</c:v>
                </c:pt>
                <c:pt idx="3194">
                  <c:v>42638.51767361111</c:v>
                </c:pt>
                <c:pt idx="3195">
                  <c:v>42638.51771990741</c:v>
                </c:pt>
                <c:pt idx="3196">
                  <c:v>42638.517766203702</c:v>
                </c:pt>
                <c:pt idx="3197">
                  <c:v>42638.517812500002</c:v>
                </c:pt>
                <c:pt idx="3198">
                  <c:v>42638.517858796295</c:v>
                </c:pt>
                <c:pt idx="3199">
                  <c:v>42638.517905092594</c:v>
                </c:pt>
                <c:pt idx="3200">
                  <c:v>42638.517951388887</c:v>
                </c:pt>
                <c:pt idx="3201">
                  <c:v>42638.517997685187</c:v>
                </c:pt>
                <c:pt idx="3202">
                  <c:v>42638.518043981479</c:v>
                </c:pt>
                <c:pt idx="3203">
                  <c:v>42638.518101851849</c:v>
                </c:pt>
                <c:pt idx="3204">
                  <c:v>42638.518148148149</c:v>
                </c:pt>
                <c:pt idx="3205">
                  <c:v>42638.518194444441</c:v>
                </c:pt>
                <c:pt idx="3206">
                  <c:v>42638.518240740741</c:v>
                </c:pt>
                <c:pt idx="3207">
                  <c:v>42638.518287037034</c:v>
                </c:pt>
                <c:pt idx="3208">
                  <c:v>42638.518333333333</c:v>
                </c:pt>
                <c:pt idx="3209">
                  <c:v>42638.518379629626</c:v>
                </c:pt>
                <c:pt idx="3210">
                  <c:v>42638.518425925926</c:v>
                </c:pt>
                <c:pt idx="3211">
                  <c:v>42638.518472222226</c:v>
                </c:pt>
                <c:pt idx="3212">
                  <c:v>42638.518518518518</c:v>
                </c:pt>
                <c:pt idx="3213">
                  <c:v>42638.518564814818</c:v>
                </c:pt>
                <c:pt idx="3214">
                  <c:v>42638.518611111111</c:v>
                </c:pt>
                <c:pt idx="3215">
                  <c:v>42638.518657407411</c:v>
                </c:pt>
                <c:pt idx="3216">
                  <c:v>42638.518703703703</c:v>
                </c:pt>
                <c:pt idx="3217">
                  <c:v>42638.518750000003</c:v>
                </c:pt>
                <c:pt idx="3218">
                  <c:v>42638.518796296295</c:v>
                </c:pt>
                <c:pt idx="3219">
                  <c:v>42638.518842592595</c:v>
                </c:pt>
                <c:pt idx="3220">
                  <c:v>42638.518888888888</c:v>
                </c:pt>
                <c:pt idx="3221">
                  <c:v>42638.518935185188</c:v>
                </c:pt>
                <c:pt idx="3222">
                  <c:v>42638.51898148148</c:v>
                </c:pt>
                <c:pt idx="3223">
                  <c:v>42638.51902777778</c:v>
                </c:pt>
                <c:pt idx="3224">
                  <c:v>42638.519074074073</c:v>
                </c:pt>
                <c:pt idx="3225">
                  <c:v>42638.519120370373</c:v>
                </c:pt>
                <c:pt idx="3226">
                  <c:v>42638.519166666665</c:v>
                </c:pt>
                <c:pt idx="3227">
                  <c:v>42638.519212962965</c:v>
                </c:pt>
                <c:pt idx="3228">
                  <c:v>42638.519259259258</c:v>
                </c:pt>
                <c:pt idx="3229">
                  <c:v>42638.519305555557</c:v>
                </c:pt>
                <c:pt idx="3230">
                  <c:v>42638.51935185185</c:v>
                </c:pt>
                <c:pt idx="3231">
                  <c:v>42638.51939814815</c:v>
                </c:pt>
                <c:pt idx="3232">
                  <c:v>42638.519444444442</c:v>
                </c:pt>
                <c:pt idx="3233">
                  <c:v>42638.519490740742</c:v>
                </c:pt>
                <c:pt idx="3234">
                  <c:v>42638.519537037035</c:v>
                </c:pt>
                <c:pt idx="3235">
                  <c:v>42638.519583333335</c:v>
                </c:pt>
                <c:pt idx="3236">
                  <c:v>42638.519629629627</c:v>
                </c:pt>
                <c:pt idx="3237">
                  <c:v>42638.519675925927</c:v>
                </c:pt>
                <c:pt idx="3238">
                  <c:v>42638.51972222222</c:v>
                </c:pt>
                <c:pt idx="3239">
                  <c:v>42638.519768518519</c:v>
                </c:pt>
                <c:pt idx="3240">
                  <c:v>42638.519814814812</c:v>
                </c:pt>
                <c:pt idx="3241">
                  <c:v>42638.519861111112</c:v>
                </c:pt>
                <c:pt idx="3242">
                  <c:v>42638.519918981481</c:v>
                </c:pt>
                <c:pt idx="3243">
                  <c:v>42638.519965277781</c:v>
                </c:pt>
                <c:pt idx="3244">
                  <c:v>42638.520011574074</c:v>
                </c:pt>
                <c:pt idx="3245">
                  <c:v>42638.520057870373</c:v>
                </c:pt>
                <c:pt idx="3246">
                  <c:v>42638.520104166666</c:v>
                </c:pt>
                <c:pt idx="3247">
                  <c:v>42638.520150462966</c:v>
                </c:pt>
                <c:pt idx="3248">
                  <c:v>42638.520196759258</c:v>
                </c:pt>
                <c:pt idx="3249">
                  <c:v>42638.520243055558</c:v>
                </c:pt>
                <c:pt idx="3250">
                  <c:v>42638.520289351851</c:v>
                </c:pt>
                <c:pt idx="3251">
                  <c:v>42638.520335648151</c:v>
                </c:pt>
                <c:pt idx="3252">
                  <c:v>42638.520381944443</c:v>
                </c:pt>
                <c:pt idx="3253">
                  <c:v>42638.520428240743</c:v>
                </c:pt>
                <c:pt idx="3254">
                  <c:v>42638.520474537036</c:v>
                </c:pt>
                <c:pt idx="3255">
                  <c:v>42638.520520833335</c:v>
                </c:pt>
                <c:pt idx="3256">
                  <c:v>42638.520567129628</c:v>
                </c:pt>
                <c:pt idx="3257">
                  <c:v>42638.520613425928</c:v>
                </c:pt>
                <c:pt idx="3258">
                  <c:v>42638.52065972222</c:v>
                </c:pt>
                <c:pt idx="3259">
                  <c:v>42638.52070601852</c:v>
                </c:pt>
                <c:pt idx="3260">
                  <c:v>42638.520752314813</c:v>
                </c:pt>
                <c:pt idx="3261">
                  <c:v>42638.520798611113</c:v>
                </c:pt>
                <c:pt idx="3262">
                  <c:v>42638.520844907405</c:v>
                </c:pt>
                <c:pt idx="3263">
                  <c:v>42638.520891203705</c:v>
                </c:pt>
                <c:pt idx="3264">
                  <c:v>42638.520937499998</c:v>
                </c:pt>
                <c:pt idx="3265">
                  <c:v>42638.520983796298</c:v>
                </c:pt>
                <c:pt idx="3266">
                  <c:v>42638.52103009259</c:v>
                </c:pt>
                <c:pt idx="3267">
                  <c:v>42638.52107638889</c:v>
                </c:pt>
                <c:pt idx="3268">
                  <c:v>42638.521122685182</c:v>
                </c:pt>
                <c:pt idx="3269">
                  <c:v>42638.521168981482</c:v>
                </c:pt>
                <c:pt idx="3270">
                  <c:v>42638.521215277775</c:v>
                </c:pt>
                <c:pt idx="3271">
                  <c:v>42638.521261574075</c:v>
                </c:pt>
                <c:pt idx="3272">
                  <c:v>42638.521307870367</c:v>
                </c:pt>
                <c:pt idx="3273">
                  <c:v>42638.521354166667</c:v>
                </c:pt>
                <c:pt idx="3274">
                  <c:v>42638.52140046296</c:v>
                </c:pt>
                <c:pt idx="3275">
                  <c:v>42638.521458333336</c:v>
                </c:pt>
                <c:pt idx="3276">
                  <c:v>42638.521504629629</c:v>
                </c:pt>
                <c:pt idx="3277">
                  <c:v>42638.521550925929</c:v>
                </c:pt>
                <c:pt idx="3278">
                  <c:v>42638.521597222221</c:v>
                </c:pt>
                <c:pt idx="3279">
                  <c:v>42638.521643518521</c:v>
                </c:pt>
                <c:pt idx="3280">
                  <c:v>42638.521689814814</c:v>
                </c:pt>
                <c:pt idx="3281">
                  <c:v>42638.521736111114</c:v>
                </c:pt>
                <c:pt idx="3282">
                  <c:v>42638.521782407406</c:v>
                </c:pt>
                <c:pt idx="3283">
                  <c:v>42638.521828703706</c:v>
                </c:pt>
                <c:pt idx="3284">
                  <c:v>42638.521874999999</c:v>
                </c:pt>
                <c:pt idx="3285">
                  <c:v>42638.521921296298</c:v>
                </c:pt>
                <c:pt idx="3286">
                  <c:v>42638.521967592591</c:v>
                </c:pt>
                <c:pt idx="3287">
                  <c:v>42638.522013888891</c:v>
                </c:pt>
                <c:pt idx="3288">
                  <c:v>42638.522060185183</c:v>
                </c:pt>
                <c:pt idx="3289">
                  <c:v>42638.522106481483</c:v>
                </c:pt>
                <c:pt idx="3290">
                  <c:v>42638.522152777776</c:v>
                </c:pt>
                <c:pt idx="3291">
                  <c:v>42638.522199074076</c:v>
                </c:pt>
                <c:pt idx="3292">
                  <c:v>42638.522245370368</c:v>
                </c:pt>
                <c:pt idx="3293">
                  <c:v>42638.522291666668</c:v>
                </c:pt>
                <c:pt idx="3294">
                  <c:v>42638.522337962961</c:v>
                </c:pt>
                <c:pt idx="3295">
                  <c:v>42638.52238425926</c:v>
                </c:pt>
                <c:pt idx="3296">
                  <c:v>42638.522430555553</c:v>
                </c:pt>
                <c:pt idx="3297">
                  <c:v>42638.522476851853</c:v>
                </c:pt>
                <c:pt idx="3298">
                  <c:v>42638.522523148145</c:v>
                </c:pt>
                <c:pt idx="3299">
                  <c:v>42638.522569444445</c:v>
                </c:pt>
                <c:pt idx="3300">
                  <c:v>42638.522615740738</c:v>
                </c:pt>
                <c:pt idx="3301">
                  <c:v>42638.522662037038</c:v>
                </c:pt>
                <c:pt idx="3302">
                  <c:v>42638.52270833333</c:v>
                </c:pt>
                <c:pt idx="3303">
                  <c:v>42638.52275462963</c:v>
                </c:pt>
                <c:pt idx="3304">
                  <c:v>42638.522800925923</c:v>
                </c:pt>
                <c:pt idx="3305">
                  <c:v>42638.522847222222</c:v>
                </c:pt>
                <c:pt idx="3306">
                  <c:v>42638.522893518515</c:v>
                </c:pt>
                <c:pt idx="3307">
                  <c:v>42638.522939814815</c:v>
                </c:pt>
                <c:pt idx="3308">
                  <c:v>42638.522986111115</c:v>
                </c:pt>
                <c:pt idx="3309">
                  <c:v>42638.523032407407</c:v>
                </c:pt>
                <c:pt idx="3310">
                  <c:v>42638.523078703707</c:v>
                </c:pt>
                <c:pt idx="3311">
                  <c:v>42638.523125</c:v>
                </c:pt>
                <c:pt idx="3312">
                  <c:v>42638.5231712963</c:v>
                </c:pt>
                <c:pt idx="3313">
                  <c:v>42638.523217592592</c:v>
                </c:pt>
                <c:pt idx="3314">
                  <c:v>42638.523263888892</c:v>
                </c:pt>
                <c:pt idx="3315">
                  <c:v>42638.523321759261</c:v>
                </c:pt>
                <c:pt idx="3316">
                  <c:v>42638.523368055554</c:v>
                </c:pt>
                <c:pt idx="3317">
                  <c:v>42638.523414351854</c:v>
                </c:pt>
                <c:pt idx="3318">
                  <c:v>42638.523460648146</c:v>
                </c:pt>
                <c:pt idx="3319">
                  <c:v>42638.523506944446</c:v>
                </c:pt>
                <c:pt idx="3320">
                  <c:v>42638.523553240739</c:v>
                </c:pt>
                <c:pt idx="3321">
                  <c:v>42638.523599537039</c:v>
                </c:pt>
                <c:pt idx="3322">
                  <c:v>42638.523645833331</c:v>
                </c:pt>
                <c:pt idx="3323">
                  <c:v>42638.523692129631</c:v>
                </c:pt>
                <c:pt idx="3324">
                  <c:v>42638.523738425924</c:v>
                </c:pt>
                <c:pt idx="3325">
                  <c:v>42638.523784722223</c:v>
                </c:pt>
                <c:pt idx="3326">
                  <c:v>42638.523831018516</c:v>
                </c:pt>
                <c:pt idx="3327">
                  <c:v>42638.523877314816</c:v>
                </c:pt>
                <c:pt idx="3328">
                  <c:v>42638.523923611108</c:v>
                </c:pt>
                <c:pt idx="3329">
                  <c:v>42638.523969907408</c:v>
                </c:pt>
                <c:pt idx="3330">
                  <c:v>42638.524016203701</c:v>
                </c:pt>
                <c:pt idx="3331">
                  <c:v>42638.524062500001</c:v>
                </c:pt>
                <c:pt idx="3332">
                  <c:v>42638.524108796293</c:v>
                </c:pt>
                <c:pt idx="3333">
                  <c:v>42638.524155092593</c:v>
                </c:pt>
                <c:pt idx="3334">
                  <c:v>42638.524201388886</c:v>
                </c:pt>
                <c:pt idx="3335">
                  <c:v>42638.524247685185</c:v>
                </c:pt>
                <c:pt idx="3336">
                  <c:v>42638.524293981478</c:v>
                </c:pt>
                <c:pt idx="3337">
                  <c:v>42638.524340277778</c:v>
                </c:pt>
                <c:pt idx="3338">
                  <c:v>42638.524386574078</c:v>
                </c:pt>
                <c:pt idx="3339">
                  <c:v>42638.52443287037</c:v>
                </c:pt>
                <c:pt idx="3340">
                  <c:v>42638.52447916667</c:v>
                </c:pt>
                <c:pt idx="3341">
                  <c:v>42638.524525462963</c:v>
                </c:pt>
                <c:pt idx="3342">
                  <c:v>42638.524571759262</c:v>
                </c:pt>
                <c:pt idx="3343">
                  <c:v>42638.524618055555</c:v>
                </c:pt>
                <c:pt idx="3344">
                  <c:v>42638.524664351855</c:v>
                </c:pt>
                <c:pt idx="3345">
                  <c:v>42638.524710648147</c:v>
                </c:pt>
                <c:pt idx="3346">
                  <c:v>42638.524756944447</c:v>
                </c:pt>
                <c:pt idx="3347">
                  <c:v>42638.52480324074</c:v>
                </c:pt>
                <c:pt idx="3348">
                  <c:v>42638.52484953704</c:v>
                </c:pt>
                <c:pt idx="3349">
                  <c:v>42638.524895833332</c:v>
                </c:pt>
                <c:pt idx="3350">
                  <c:v>42638.524942129632</c:v>
                </c:pt>
                <c:pt idx="3351">
                  <c:v>42638.524988425925</c:v>
                </c:pt>
                <c:pt idx="3352">
                  <c:v>42638.525046296294</c:v>
                </c:pt>
                <c:pt idx="3353">
                  <c:v>42638.525092592594</c:v>
                </c:pt>
                <c:pt idx="3354">
                  <c:v>42638.525138888886</c:v>
                </c:pt>
                <c:pt idx="3355">
                  <c:v>42638.525185185186</c:v>
                </c:pt>
                <c:pt idx="3356">
                  <c:v>42638.525231481479</c:v>
                </c:pt>
                <c:pt idx="3357">
                  <c:v>42638.525277777779</c:v>
                </c:pt>
                <c:pt idx="3358">
                  <c:v>42638.525324074071</c:v>
                </c:pt>
                <c:pt idx="3359">
                  <c:v>42638.525370370371</c:v>
                </c:pt>
                <c:pt idx="3360">
                  <c:v>42638.525416666664</c:v>
                </c:pt>
                <c:pt idx="3361">
                  <c:v>42638.525462962964</c:v>
                </c:pt>
                <c:pt idx="3362">
                  <c:v>42638.525509259256</c:v>
                </c:pt>
                <c:pt idx="3363">
                  <c:v>42638.525555555556</c:v>
                </c:pt>
                <c:pt idx="3364">
                  <c:v>42638.525601851848</c:v>
                </c:pt>
                <c:pt idx="3365">
                  <c:v>42638.525648148148</c:v>
                </c:pt>
                <c:pt idx="3366">
                  <c:v>42638.525694444441</c:v>
                </c:pt>
                <c:pt idx="3367">
                  <c:v>42638.525740740741</c:v>
                </c:pt>
                <c:pt idx="3368">
                  <c:v>42638.525787037041</c:v>
                </c:pt>
                <c:pt idx="3369">
                  <c:v>42638.525833333333</c:v>
                </c:pt>
                <c:pt idx="3370">
                  <c:v>42638.525879629633</c:v>
                </c:pt>
                <c:pt idx="3371">
                  <c:v>42638.525925925926</c:v>
                </c:pt>
                <c:pt idx="3372">
                  <c:v>42638.525972222225</c:v>
                </c:pt>
                <c:pt idx="3373">
                  <c:v>42638.526018518518</c:v>
                </c:pt>
                <c:pt idx="3374">
                  <c:v>42638.526064814818</c:v>
                </c:pt>
                <c:pt idx="3375">
                  <c:v>42638.52611111111</c:v>
                </c:pt>
                <c:pt idx="3376">
                  <c:v>42638.52615740741</c:v>
                </c:pt>
                <c:pt idx="3377">
                  <c:v>42638.526203703703</c:v>
                </c:pt>
                <c:pt idx="3378">
                  <c:v>42638.526250000003</c:v>
                </c:pt>
                <c:pt idx="3379">
                  <c:v>42638.526296296295</c:v>
                </c:pt>
                <c:pt idx="3380">
                  <c:v>42638.526342592595</c:v>
                </c:pt>
                <c:pt idx="3381">
                  <c:v>42638.526388888888</c:v>
                </c:pt>
                <c:pt idx="3382">
                  <c:v>42638.526435185187</c:v>
                </c:pt>
                <c:pt idx="3383">
                  <c:v>42638.526493055557</c:v>
                </c:pt>
                <c:pt idx="3384">
                  <c:v>42638.526539351849</c:v>
                </c:pt>
                <c:pt idx="3385">
                  <c:v>42638.526585648149</c:v>
                </c:pt>
                <c:pt idx="3386">
                  <c:v>42638.526631944442</c:v>
                </c:pt>
                <c:pt idx="3387">
                  <c:v>42638.526678240742</c:v>
                </c:pt>
                <c:pt idx="3388">
                  <c:v>42638.526724537034</c:v>
                </c:pt>
                <c:pt idx="3389">
                  <c:v>42638.526770833334</c:v>
                </c:pt>
              </c:numCache>
            </c:numRef>
          </c:xVal>
          <c:yVal>
            <c:numRef>
              <c:f>StdDev!$R$4:$R$3393</c:f>
              <c:numCache>
                <c:formatCode>0.0</c:formatCode>
                <c:ptCount val="3390"/>
                <c:pt idx="0">
                  <c:v>340</c:v>
                </c:pt>
                <c:pt idx="1">
                  <c:v>356.25</c:v>
                </c:pt>
                <c:pt idx="2">
                  <c:v>350.57273284243053</c:v>
                </c:pt>
                <c:pt idx="3">
                  <c:v>353.73822176504677</c:v>
                </c:pt>
                <c:pt idx="4">
                  <c:v>359.73259769555114</c:v>
                </c:pt>
                <c:pt idx="5">
                  <c:v>363.68590431057623</c:v>
                </c:pt>
                <c:pt idx="6">
                  <c:v>361.76729956936941</c:v>
                </c:pt>
                <c:pt idx="7">
                  <c:v>362.41219239087195</c:v>
                </c:pt>
                <c:pt idx="8">
                  <c:v>369.28463259963104</c:v>
                </c:pt>
                <c:pt idx="9">
                  <c:v>372.21371823719488</c:v>
                </c:pt>
                <c:pt idx="10">
                  <c:v>368.21821574805972</c:v>
                </c:pt>
                <c:pt idx="11">
                  <c:v>365.34563847848887</c:v>
                </c:pt>
                <c:pt idx="12">
                  <c:v>362.25761799242241</c:v>
                </c:pt>
                <c:pt idx="13">
                  <c:v>359.41608361234296</c:v>
                </c:pt>
                <c:pt idx="14">
                  <c:v>356.68452554594251</c:v>
                </c:pt>
                <c:pt idx="15">
                  <c:v>354.20870226267488</c:v>
                </c:pt>
                <c:pt idx="16">
                  <c:v>354.91426447864819</c:v>
                </c:pt>
                <c:pt idx="17">
                  <c:v>353.2279298485156</c:v>
                </c:pt>
                <c:pt idx="18">
                  <c:v>352.02638569855657</c:v>
                </c:pt>
                <c:pt idx="19">
                  <c:v>349.97042135685513</c:v>
                </c:pt>
                <c:pt idx="20">
                  <c:v>352.25355040579757</c:v>
                </c:pt>
                <c:pt idx="21">
                  <c:v>352.7129472615199</c:v>
                </c:pt>
                <c:pt idx="22">
                  <c:v>350.70576701416411</c:v>
                </c:pt>
                <c:pt idx="23">
                  <c:v>350.16009043455767</c:v>
                </c:pt>
                <c:pt idx="24">
                  <c:v>348.35358616265091</c:v>
                </c:pt>
                <c:pt idx="25">
                  <c:v>346.6062857424285</c:v>
                </c:pt>
                <c:pt idx="26">
                  <c:v>345.72951224248686</c:v>
                </c:pt>
                <c:pt idx="27">
                  <c:v>344.69110933379596</c:v>
                </c:pt>
                <c:pt idx="28">
                  <c:v>343.24386172988028</c:v>
                </c:pt>
                <c:pt idx="29">
                  <c:v>341.82273127704923</c:v>
                </c:pt>
                <c:pt idx="30">
                  <c:v>340.77180032723606</c:v>
                </c:pt>
                <c:pt idx="31">
                  <c:v>339.44351418210249</c:v>
                </c:pt>
                <c:pt idx="32">
                  <c:v>338.68332206856837</c:v>
                </c:pt>
                <c:pt idx="33">
                  <c:v>337.9305746763352</c:v>
                </c:pt>
                <c:pt idx="34">
                  <c:v>336.77366558445152</c:v>
                </c:pt>
                <c:pt idx="35">
                  <c:v>335.59637482535044</c:v>
                </c:pt>
                <c:pt idx="36">
                  <c:v>334.47357309887758</c:v>
                </c:pt>
                <c:pt idx="37">
                  <c:v>333.75283828205141</c:v>
                </c:pt>
                <c:pt idx="38">
                  <c:v>332.9868468388546</c:v>
                </c:pt>
                <c:pt idx="39">
                  <c:v>331.96999333036871</c:v>
                </c:pt>
                <c:pt idx="40">
                  <c:v>331.30359037690772</c:v>
                </c:pt>
                <c:pt idx="41">
                  <c:v>330.3476923743213</c:v>
                </c:pt>
                <c:pt idx="42">
                  <c:v>330.20927963094005</c:v>
                </c:pt>
                <c:pt idx="43">
                  <c:v>331.87048496128938</c:v>
                </c:pt>
                <c:pt idx="44">
                  <c:v>331.00526105496203</c:v>
                </c:pt>
                <c:pt idx="45">
                  <c:v>330.13840688424028</c:v>
                </c:pt>
                <c:pt idx="46">
                  <c:v>330.10403375766344</c:v>
                </c:pt>
                <c:pt idx="47">
                  <c:v>329.27211684327227</c:v>
                </c:pt>
                <c:pt idx="48">
                  <c:v>328.45739828353192</c:v>
                </c:pt>
                <c:pt idx="49">
                  <c:v>327.99122056632285</c:v>
                </c:pt>
                <c:pt idx="50">
                  <c:v>327.19342733314784</c:v>
                </c:pt>
                <c:pt idx="51">
                  <c:v>326.50010157332417</c:v>
                </c:pt>
                <c:pt idx="52">
                  <c:v>326.06008197535914</c:v>
                </c:pt>
                <c:pt idx="53">
                  <c:v>325.79790168766681</c:v>
                </c:pt>
                <c:pt idx="54">
                  <c:v>325.34873284915955</c:v>
                </c:pt>
                <c:pt idx="55">
                  <c:v>325.37711709796355</c:v>
                </c:pt>
                <c:pt idx="56">
                  <c:v>324.91458631754375</c:v>
                </c:pt>
                <c:pt idx="57">
                  <c:v>324.74582243235068</c:v>
                </c:pt>
                <c:pt idx="58">
                  <c:v>324.06874683473598</c:v>
                </c:pt>
                <c:pt idx="59">
                  <c:v>323.4774962487495</c:v>
                </c:pt>
                <c:pt idx="60">
                  <c:v>323.17620130328635</c:v>
                </c:pt>
                <c:pt idx="61">
                  <c:v>322.58384021107827</c:v>
                </c:pt>
                <c:pt idx="62">
                  <c:v>322.08795989232999</c:v>
                </c:pt>
                <c:pt idx="63">
                  <c:v>321.76891748599957</c:v>
                </c:pt>
                <c:pt idx="64">
                  <c:v>321.16100025580442</c:v>
                </c:pt>
                <c:pt idx="65">
                  <c:v>320.69401124692143</c:v>
                </c:pt>
                <c:pt idx="66">
                  <c:v>320.10156914488294</c:v>
                </c:pt>
                <c:pt idx="67">
                  <c:v>319.91898671435604</c:v>
                </c:pt>
                <c:pt idx="68">
                  <c:v>320.16847259160596</c:v>
                </c:pt>
                <c:pt idx="69">
                  <c:v>319.62918344582226</c:v>
                </c:pt>
                <c:pt idx="70">
                  <c:v>319.23346411031463</c:v>
                </c:pt>
                <c:pt idx="71">
                  <c:v>318.76140784473381</c:v>
                </c:pt>
                <c:pt idx="72">
                  <c:v>318.50621456937802</c:v>
                </c:pt>
                <c:pt idx="73">
                  <c:v>318.4472934351532</c:v>
                </c:pt>
                <c:pt idx="74">
                  <c:v>318.24432139661798</c:v>
                </c:pt>
                <c:pt idx="75">
                  <c:v>317.9509736143836</c:v>
                </c:pt>
                <c:pt idx="76">
                  <c:v>317.6420869095071</c:v>
                </c:pt>
                <c:pt idx="77">
                  <c:v>317.52503345898504</c:v>
                </c:pt>
                <c:pt idx="78">
                  <c:v>317.06946573171001</c:v>
                </c:pt>
                <c:pt idx="79">
                  <c:v>316.86129924520793</c:v>
                </c:pt>
                <c:pt idx="80">
                  <c:v>316.75337933601838</c:v>
                </c:pt>
                <c:pt idx="81">
                  <c:v>316.88485048783633</c:v>
                </c:pt>
                <c:pt idx="82">
                  <c:v>316.97424132969695</c:v>
                </c:pt>
                <c:pt idx="83">
                  <c:v>316.53679208193688</c:v>
                </c:pt>
                <c:pt idx="84">
                  <c:v>316.62561939039415</c:v>
                </c:pt>
                <c:pt idx="85">
                  <c:v>316.36438464971252</c:v>
                </c:pt>
                <c:pt idx="86">
                  <c:v>317.20070927001348</c:v>
                </c:pt>
                <c:pt idx="87">
                  <c:v>316.79116509129022</c:v>
                </c:pt>
                <c:pt idx="88">
                  <c:v>317.49829598553538</c:v>
                </c:pt>
                <c:pt idx="89">
                  <c:v>317.25113234209317</c:v>
                </c:pt>
                <c:pt idx="90">
                  <c:v>317.36327290106232</c:v>
                </c:pt>
                <c:pt idx="91">
                  <c:v>318.82215736421824</c:v>
                </c:pt>
                <c:pt idx="92">
                  <c:v>318.6982555146692</c:v>
                </c:pt>
                <c:pt idx="93">
                  <c:v>318.59646885082111</c:v>
                </c:pt>
                <c:pt idx="94">
                  <c:v>318.21313050261915</c:v>
                </c:pt>
                <c:pt idx="95">
                  <c:v>318.38092191190572</c:v>
                </c:pt>
                <c:pt idx="96">
                  <c:v>318.32584583553205</c:v>
                </c:pt>
                <c:pt idx="97">
                  <c:v>318.74613722063361</c:v>
                </c:pt>
                <c:pt idx="98">
                  <c:v>319.14958126468099</c:v>
                </c:pt>
                <c:pt idx="99">
                  <c:v>319.14857981978429</c:v>
                </c:pt>
                <c:pt idx="100">
                  <c:v>318.92812400454977</c:v>
                </c:pt>
                <c:pt idx="101">
                  <c:v>318.83528168499151</c:v>
                </c:pt>
                <c:pt idx="102">
                  <c:v>318.70277218318313</c:v>
                </c:pt>
                <c:pt idx="103">
                  <c:v>318.42550476009427</c:v>
                </c:pt>
                <c:pt idx="104">
                  <c:v>318.09488146815659</c:v>
                </c:pt>
                <c:pt idx="105">
                  <c:v>317.98835172986747</c:v>
                </c:pt>
                <c:pt idx="106">
                  <c:v>318.19503337721153</c:v>
                </c:pt>
                <c:pt idx="107">
                  <c:v>317.86722735170628</c:v>
                </c:pt>
                <c:pt idx="108">
                  <c:v>317.54448993264339</c:v>
                </c:pt>
                <c:pt idx="109">
                  <c:v>317.27772947824303</c:v>
                </c:pt>
                <c:pt idx="110">
                  <c:v>317.32609261556769</c:v>
                </c:pt>
                <c:pt idx="111">
                  <c:v>317.11795304725928</c:v>
                </c:pt>
                <c:pt idx="112">
                  <c:v>316.84344179548776</c:v>
                </c:pt>
                <c:pt idx="113">
                  <c:v>316.54678746072284</c:v>
                </c:pt>
                <c:pt idx="114">
                  <c:v>316.24826389065527</c:v>
                </c:pt>
                <c:pt idx="115">
                  <c:v>316.012720170232</c:v>
                </c:pt>
                <c:pt idx="116">
                  <c:v>316.27768929820377</c:v>
                </c:pt>
                <c:pt idx="117">
                  <c:v>315.98762824595809</c:v>
                </c:pt>
                <c:pt idx="118">
                  <c:v>315.72730906299705</c:v>
                </c:pt>
                <c:pt idx="119">
                  <c:v>318.16650831893958</c:v>
                </c:pt>
                <c:pt idx="120">
                  <c:v>320.1352550098477</c:v>
                </c:pt>
                <c:pt idx="121">
                  <c:v>320.07077084126155</c:v>
                </c:pt>
                <c:pt idx="122">
                  <c:v>321.67547328158315</c:v>
                </c:pt>
                <c:pt idx="123">
                  <c:v>321.47067532716278</c:v>
                </c:pt>
                <c:pt idx="124">
                  <c:v>321.36063489113553</c:v>
                </c:pt>
                <c:pt idx="125">
                  <c:v>321.09656880867419</c:v>
                </c:pt>
                <c:pt idx="126">
                  <c:v>321.13470726564918</c:v>
                </c:pt>
                <c:pt idx="127">
                  <c:v>320.99892916714612</c:v>
                </c:pt>
                <c:pt idx="128">
                  <c:v>320.71899503189326</c:v>
                </c:pt>
                <c:pt idx="129">
                  <c:v>320.60138972769897</c:v>
                </c:pt>
                <c:pt idx="130">
                  <c:v>320.44466281017145</c:v>
                </c:pt>
                <c:pt idx="131">
                  <c:v>320.27746012134781</c:v>
                </c:pt>
                <c:pt idx="132">
                  <c:v>320.07119780193159</c:v>
                </c:pt>
                <c:pt idx="133">
                  <c:v>320.23767432677005</c:v>
                </c:pt>
                <c:pt idx="134">
                  <c:v>321.91170408948153</c:v>
                </c:pt>
                <c:pt idx="135">
                  <c:v>321.65440086429999</c:v>
                </c:pt>
                <c:pt idx="136">
                  <c:v>321.39301750851166</c:v>
                </c:pt>
                <c:pt idx="137">
                  <c:v>321.14926231223285</c:v>
                </c:pt>
                <c:pt idx="138">
                  <c:v>321.12031169785195</c:v>
                </c:pt>
                <c:pt idx="139">
                  <c:v>321.45765304760693</c:v>
                </c:pt>
                <c:pt idx="140">
                  <c:v>321.2631603416757</c:v>
                </c:pt>
                <c:pt idx="141">
                  <c:v>321.04816100199935</c:v>
                </c:pt>
                <c:pt idx="142">
                  <c:v>323.90586818087144</c:v>
                </c:pt>
                <c:pt idx="143">
                  <c:v>323.99458157259045</c:v>
                </c:pt>
                <c:pt idx="144">
                  <c:v>323.74223870524111</c:v>
                </c:pt>
                <c:pt idx="145">
                  <c:v>323.52632251982561</c:v>
                </c:pt>
                <c:pt idx="146">
                  <c:v>323.29986041240284</c:v>
                </c:pt>
                <c:pt idx="147">
                  <c:v>323.05198962871469</c:v>
                </c:pt>
                <c:pt idx="148">
                  <c:v>325.44028370582731</c:v>
                </c:pt>
                <c:pt idx="149">
                  <c:v>325.41118434634734</c:v>
                </c:pt>
                <c:pt idx="150">
                  <c:v>325.20268702429456</c:v>
                </c:pt>
                <c:pt idx="151">
                  <c:v>325.03969839168576</c:v>
                </c:pt>
                <c:pt idx="152">
                  <c:v>325.58485000433745</c:v>
                </c:pt>
                <c:pt idx="153">
                  <c:v>325.43027778971987</c:v>
                </c:pt>
                <c:pt idx="154">
                  <c:v>325.18907176051664</c:v>
                </c:pt>
                <c:pt idx="155">
                  <c:v>326.49807136519649</c:v>
                </c:pt>
                <c:pt idx="156">
                  <c:v>326.2600388305969</c:v>
                </c:pt>
                <c:pt idx="157">
                  <c:v>326.03532397747159</c:v>
                </c:pt>
                <c:pt idx="158">
                  <c:v>325.85083119786589</c:v>
                </c:pt>
                <c:pt idx="159">
                  <c:v>325.7509681978018</c:v>
                </c:pt>
                <c:pt idx="160">
                  <c:v>325.51603896996988</c:v>
                </c:pt>
                <c:pt idx="161">
                  <c:v>325.28713108473085</c:v>
                </c:pt>
                <c:pt idx="162">
                  <c:v>325.34030383234477</c:v>
                </c:pt>
                <c:pt idx="163">
                  <c:v>325.56023540093906</c:v>
                </c:pt>
                <c:pt idx="164">
                  <c:v>325.6243840530351</c:v>
                </c:pt>
                <c:pt idx="165">
                  <c:v>325.41533349269133</c:v>
                </c:pt>
                <c:pt idx="166">
                  <c:v>325.24150724971116</c:v>
                </c:pt>
                <c:pt idx="167">
                  <c:v>326.56838781813133</c:v>
                </c:pt>
                <c:pt idx="168">
                  <c:v>326.6533428511255</c:v>
                </c:pt>
                <c:pt idx="169">
                  <c:v>327.04187217994212</c:v>
                </c:pt>
                <c:pt idx="170">
                  <c:v>326.83062889818638</c:v>
                </c:pt>
                <c:pt idx="171">
                  <c:v>326.86106351705513</c:v>
                </c:pt>
                <c:pt idx="172">
                  <c:v>328.69834740803077</c:v>
                </c:pt>
                <c:pt idx="173">
                  <c:v>330.95383038162362</c:v>
                </c:pt>
                <c:pt idx="174">
                  <c:v>330.81709984165434</c:v>
                </c:pt>
                <c:pt idx="175">
                  <c:v>330.5928576830496</c:v>
                </c:pt>
                <c:pt idx="176">
                  <c:v>330.43718831910894</c:v>
                </c:pt>
                <c:pt idx="177">
                  <c:v>330.28869966606709</c:v>
                </c:pt>
                <c:pt idx="178">
                  <c:v>330.13948331453412</c:v>
                </c:pt>
                <c:pt idx="179">
                  <c:v>329.96224326185649</c:v>
                </c:pt>
                <c:pt idx="180">
                  <c:v>329.77953258836584</c:v>
                </c:pt>
                <c:pt idx="181">
                  <c:v>329.62945350195628</c:v>
                </c:pt>
                <c:pt idx="182">
                  <c:v>329.47882816332498</c:v>
                </c:pt>
                <c:pt idx="183">
                  <c:v>329.27035909599294</c:v>
                </c:pt>
                <c:pt idx="184">
                  <c:v>329.05750199000539</c:v>
                </c:pt>
                <c:pt idx="185">
                  <c:v>328.8463340092751</c:v>
                </c:pt>
                <c:pt idx="186">
                  <c:v>328.65424394373383</c:v>
                </c:pt>
                <c:pt idx="187">
                  <c:v>328.62018127759791</c:v>
                </c:pt>
                <c:pt idx="188">
                  <c:v>328.67388946878827</c:v>
                </c:pt>
                <c:pt idx="189">
                  <c:v>328.864582032371</c:v>
                </c:pt>
                <c:pt idx="190">
                  <c:v>329.00878655769117</c:v>
                </c:pt>
                <c:pt idx="191">
                  <c:v>329.02448306825926</c:v>
                </c:pt>
                <c:pt idx="192">
                  <c:v>328.84672393959067</c:v>
                </c:pt>
                <c:pt idx="193">
                  <c:v>328.69180042551335</c:v>
                </c:pt>
                <c:pt idx="194">
                  <c:v>328.55002700485761</c:v>
                </c:pt>
                <c:pt idx="195">
                  <c:v>328.38304259180939</c:v>
                </c:pt>
                <c:pt idx="196">
                  <c:v>328.21113816937219</c:v>
                </c:pt>
                <c:pt idx="197">
                  <c:v>328.09890028606804</c:v>
                </c:pt>
                <c:pt idx="198">
                  <c:v>328.09776676359661</c:v>
                </c:pt>
                <c:pt idx="199">
                  <c:v>327.95930432375872</c:v>
                </c:pt>
                <c:pt idx="200">
                  <c:v>327.87245150890931</c:v>
                </c:pt>
                <c:pt idx="201">
                  <c:v>327.83639185464295</c:v>
                </c:pt>
                <c:pt idx="202">
                  <c:v>327.6418651487474</c:v>
                </c:pt>
                <c:pt idx="203">
                  <c:v>327.45566805137059</c:v>
                </c:pt>
                <c:pt idx="204">
                  <c:v>327.2738468718112</c:v>
                </c:pt>
                <c:pt idx="205">
                  <c:v>327.1045150116048</c:v>
                </c:pt>
                <c:pt idx="206">
                  <c:v>326.99721806253785</c:v>
                </c:pt>
                <c:pt idx="207">
                  <c:v>326.80596164148619</c:v>
                </c:pt>
                <c:pt idx="208">
                  <c:v>326.63621063892134</c:v>
                </c:pt>
                <c:pt idx="209">
                  <c:v>326.48591979347492</c:v>
                </c:pt>
                <c:pt idx="210">
                  <c:v>326.2986475298647</c:v>
                </c:pt>
                <c:pt idx="211">
                  <c:v>326.11372680109542</c:v>
                </c:pt>
                <c:pt idx="212">
                  <c:v>325.93263576188463</c:v>
                </c:pt>
                <c:pt idx="213">
                  <c:v>325.82514638081983</c:v>
                </c:pt>
                <c:pt idx="214">
                  <c:v>325.67086016652843</c:v>
                </c:pt>
                <c:pt idx="215">
                  <c:v>325.48988055071192</c:v>
                </c:pt>
                <c:pt idx="216">
                  <c:v>325.31540949303337</c:v>
                </c:pt>
                <c:pt idx="217">
                  <c:v>325.18459575469541</c:v>
                </c:pt>
                <c:pt idx="218">
                  <c:v>325.02537598035047</c:v>
                </c:pt>
                <c:pt idx="219">
                  <c:v>324.86669877467034</c:v>
                </c:pt>
                <c:pt idx="220">
                  <c:v>324.71148646029553</c:v>
                </c:pt>
                <c:pt idx="221">
                  <c:v>324.54746731114818</c:v>
                </c:pt>
                <c:pt idx="222">
                  <c:v>324.61180207978657</c:v>
                </c:pt>
                <c:pt idx="223">
                  <c:v>324.83663283205777</c:v>
                </c:pt>
                <c:pt idx="224">
                  <c:v>325.28012864122189</c:v>
                </c:pt>
                <c:pt idx="225">
                  <c:v>325.11332552683382</c:v>
                </c:pt>
                <c:pt idx="226">
                  <c:v>324.94224439793845</c:v>
                </c:pt>
                <c:pt idx="227">
                  <c:v>324.8184552472427</c:v>
                </c:pt>
                <c:pt idx="228">
                  <c:v>324.65395785394941</c:v>
                </c:pt>
                <c:pt idx="229">
                  <c:v>324.53314881718535</c:v>
                </c:pt>
                <c:pt idx="230">
                  <c:v>325.30873422984712</c:v>
                </c:pt>
                <c:pt idx="231">
                  <c:v>325.15922766319744</c:v>
                </c:pt>
                <c:pt idx="232">
                  <c:v>325.45378595252464</c:v>
                </c:pt>
                <c:pt idx="233">
                  <c:v>325.44110705419473</c:v>
                </c:pt>
                <c:pt idx="234">
                  <c:v>326.16108918364341</c:v>
                </c:pt>
                <c:pt idx="235">
                  <c:v>326.07184113659105</c:v>
                </c:pt>
                <c:pt idx="236">
                  <c:v>326.42980265158326</c:v>
                </c:pt>
                <c:pt idx="237">
                  <c:v>326.37925203778099</c:v>
                </c:pt>
                <c:pt idx="238">
                  <c:v>327.38605697673626</c:v>
                </c:pt>
                <c:pt idx="239">
                  <c:v>327.68968500726959</c:v>
                </c:pt>
                <c:pt idx="240">
                  <c:v>327.92270309617237</c:v>
                </c:pt>
                <c:pt idx="241">
                  <c:v>329.13640485594999</c:v>
                </c:pt>
                <c:pt idx="242">
                  <c:v>329.37045627015812</c:v>
                </c:pt>
                <c:pt idx="243">
                  <c:v>329.30716898984883</c:v>
                </c:pt>
                <c:pt idx="244">
                  <c:v>329.60055591479841</c:v>
                </c:pt>
                <c:pt idx="245">
                  <c:v>330.5697753480444</c:v>
                </c:pt>
                <c:pt idx="246">
                  <c:v>331.37006195990722</c:v>
                </c:pt>
                <c:pt idx="247">
                  <c:v>331.243098136735</c:v>
                </c:pt>
                <c:pt idx="248">
                  <c:v>331.2835103163024</c:v>
                </c:pt>
                <c:pt idx="249">
                  <c:v>331.68739990642786</c:v>
                </c:pt>
                <c:pt idx="250">
                  <c:v>332.25856298185568</c:v>
                </c:pt>
                <c:pt idx="251">
                  <c:v>332.11004552627685</c:v>
                </c:pt>
                <c:pt idx="252">
                  <c:v>332.01966975849609</c:v>
                </c:pt>
                <c:pt idx="253">
                  <c:v>331.86867671167028</c:v>
                </c:pt>
                <c:pt idx="254">
                  <c:v>331.74367672470362</c:v>
                </c:pt>
                <c:pt idx="255">
                  <c:v>332.54326876017871</c:v>
                </c:pt>
                <c:pt idx="256">
                  <c:v>332.77810806415715</c:v>
                </c:pt>
                <c:pt idx="257">
                  <c:v>332.71065960140277</c:v>
                </c:pt>
                <c:pt idx="258">
                  <c:v>332.55772426495264</c:v>
                </c:pt>
                <c:pt idx="259">
                  <c:v>332.40772281294386</c:v>
                </c:pt>
                <c:pt idx="260">
                  <c:v>332.2474839421206</c:v>
                </c:pt>
                <c:pt idx="261">
                  <c:v>332.10731915597023</c:v>
                </c:pt>
                <c:pt idx="262">
                  <c:v>331.99178943370271</c:v>
                </c:pt>
                <c:pt idx="263">
                  <c:v>331.86701323667785</c:v>
                </c:pt>
                <c:pt idx="264">
                  <c:v>331.75619393358863</c:v>
                </c:pt>
                <c:pt idx="265">
                  <c:v>331.66727449339714</c:v>
                </c:pt>
                <c:pt idx="266">
                  <c:v>331.55578497913524</c:v>
                </c:pt>
                <c:pt idx="267">
                  <c:v>331.40005429115166</c:v>
                </c:pt>
                <c:pt idx="268">
                  <c:v>331.31054885680942</c:v>
                </c:pt>
                <c:pt idx="269">
                  <c:v>331.18998891611545</c:v>
                </c:pt>
                <c:pt idx="270">
                  <c:v>331.03622682820071</c:v>
                </c:pt>
                <c:pt idx="271">
                  <c:v>330.8944210959491</c:v>
                </c:pt>
                <c:pt idx="272">
                  <c:v>330.83370652679702</c:v>
                </c:pt>
                <c:pt idx="273">
                  <c:v>330.71684859987317</c:v>
                </c:pt>
                <c:pt idx="274">
                  <c:v>330.6433479079422</c:v>
                </c:pt>
                <c:pt idx="275">
                  <c:v>330.9245195712902</c:v>
                </c:pt>
                <c:pt idx="276">
                  <c:v>330.86343129901991</c:v>
                </c:pt>
                <c:pt idx="277">
                  <c:v>330.71682779282611</c:v>
                </c:pt>
                <c:pt idx="278">
                  <c:v>330.56914123797333</c:v>
                </c:pt>
                <c:pt idx="279">
                  <c:v>330.42230667649284</c:v>
                </c:pt>
                <c:pt idx="280">
                  <c:v>330.2802565297942</c:v>
                </c:pt>
                <c:pt idx="281">
                  <c:v>330.13433760622149</c:v>
                </c:pt>
                <c:pt idx="282">
                  <c:v>329.99240807396001</c:v>
                </c:pt>
                <c:pt idx="283">
                  <c:v>329.84800443546641</c:v>
                </c:pt>
                <c:pt idx="284">
                  <c:v>329.70732988332566</c:v>
                </c:pt>
                <c:pt idx="285">
                  <c:v>329.56611622861635</c:v>
                </c:pt>
                <c:pt idx="286">
                  <c:v>329.44827525073072</c:v>
                </c:pt>
                <c:pt idx="287">
                  <c:v>329.31056501219365</c:v>
                </c:pt>
                <c:pt idx="288">
                  <c:v>329.17287058344493</c:v>
                </c:pt>
                <c:pt idx="289">
                  <c:v>329.04973186679399</c:v>
                </c:pt>
                <c:pt idx="290">
                  <c:v>328.93329052394625</c:v>
                </c:pt>
                <c:pt idx="291">
                  <c:v>328.80300330324314</c:v>
                </c:pt>
                <c:pt idx="292">
                  <c:v>328.68702318050646</c:v>
                </c:pt>
                <c:pt idx="293">
                  <c:v>328.66497368370426</c:v>
                </c:pt>
                <c:pt idx="294">
                  <c:v>328.58320784055394</c:v>
                </c:pt>
                <c:pt idx="295">
                  <c:v>328.50096026274707</c:v>
                </c:pt>
                <c:pt idx="296">
                  <c:v>328.37590179832608</c:v>
                </c:pt>
                <c:pt idx="297">
                  <c:v>328.27040406206493</c:v>
                </c:pt>
                <c:pt idx="298">
                  <c:v>328.13973337804185</c:v>
                </c:pt>
                <c:pt idx="299">
                  <c:v>328.01132490096848</c:v>
                </c:pt>
                <c:pt idx="300">
                  <c:v>327.88006318025793</c:v>
                </c:pt>
                <c:pt idx="301">
                  <c:v>327.7545611066401</c:v>
                </c:pt>
                <c:pt idx="302">
                  <c:v>327.63414426750887</c:v>
                </c:pt>
                <c:pt idx="303">
                  <c:v>327.51158705633105</c:v>
                </c:pt>
                <c:pt idx="304">
                  <c:v>327.37997627330355</c:v>
                </c:pt>
                <c:pt idx="305">
                  <c:v>327.28020206203183</c:v>
                </c:pt>
                <c:pt idx="306">
                  <c:v>327.162178324254</c:v>
                </c:pt>
                <c:pt idx="307">
                  <c:v>328.04883717456266</c:v>
                </c:pt>
                <c:pt idx="308">
                  <c:v>328.48011494221089</c:v>
                </c:pt>
                <c:pt idx="309">
                  <c:v>328.35466086469125</c:v>
                </c:pt>
                <c:pt idx="310">
                  <c:v>328.30649477143004</c:v>
                </c:pt>
                <c:pt idx="311">
                  <c:v>328.18834307093414</c:v>
                </c:pt>
                <c:pt idx="312">
                  <c:v>328.07618739679219</c:v>
                </c:pt>
                <c:pt idx="313">
                  <c:v>327.98221782455573</c:v>
                </c:pt>
                <c:pt idx="314">
                  <c:v>327.97681967975626</c:v>
                </c:pt>
                <c:pt idx="315">
                  <c:v>328.00345762008772</c:v>
                </c:pt>
                <c:pt idx="316">
                  <c:v>328.77046551406454</c:v>
                </c:pt>
                <c:pt idx="317">
                  <c:v>329.1387165804469</c:v>
                </c:pt>
                <c:pt idx="318">
                  <c:v>329.0090970821102</c:v>
                </c:pt>
                <c:pt idx="319">
                  <c:v>329.17340644351606</c:v>
                </c:pt>
                <c:pt idx="320">
                  <c:v>329.083104606897</c:v>
                </c:pt>
                <c:pt idx="321">
                  <c:v>329.01289093406194</c:v>
                </c:pt>
                <c:pt idx="322">
                  <c:v>328.91256066605683</c:v>
                </c:pt>
                <c:pt idx="323">
                  <c:v>328.79786007197021</c:v>
                </c:pt>
                <c:pt idx="324">
                  <c:v>328.67236423943689</c:v>
                </c:pt>
                <c:pt idx="325">
                  <c:v>328.56403523738857</c:v>
                </c:pt>
                <c:pt idx="326">
                  <c:v>328.45294077781654</c:v>
                </c:pt>
                <c:pt idx="327">
                  <c:v>328.32977947452287</c:v>
                </c:pt>
                <c:pt idx="328">
                  <c:v>328.20584433207978</c:v>
                </c:pt>
                <c:pt idx="329">
                  <c:v>328.38099662167667</c:v>
                </c:pt>
                <c:pt idx="330">
                  <c:v>328.48907805672695</c:v>
                </c:pt>
                <c:pt idx="331">
                  <c:v>328.74593801905939</c:v>
                </c:pt>
                <c:pt idx="332">
                  <c:v>328.64548499249963</c:v>
                </c:pt>
                <c:pt idx="333">
                  <c:v>328.63145969049674</c:v>
                </c:pt>
                <c:pt idx="334">
                  <c:v>328.51218752186645</c:v>
                </c:pt>
                <c:pt idx="335">
                  <c:v>328.39238731635271</c:v>
                </c:pt>
                <c:pt idx="336">
                  <c:v>328.27696890982884</c:v>
                </c:pt>
                <c:pt idx="337">
                  <c:v>328.1576303149007</c:v>
                </c:pt>
                <c:pt idx="338">
                  <c:v>328.15929081189074</c:v>
                </c:pt>
                <c:pt idx="339">
                  <c:v>328.31585128420431</c:v>
                </c:pt>
                <c:pt idx="340">
                  <c:v>328.64462101295823</c:v>
                </c:pt>
                <c:pt idx="341">
                  <c:v>328.73552542293703</c:v>
                </c:pt>
                <c:pt idx="342">
                  <c:v>328.61640846599283</c:v>
                </c:pt>
                <c:pt idx="343">
                  <c:v>328.52891206079079</c:v>
                </c:pt>
                <c:pt idx="344">
                  <c:v>328.41069121919134</c:v>
                </c:pt>
                <c:pt idx="345">
                  <c:v>328.30846680261919</c:v>
                </c:pt>
                <c:pt idx="346">
                  <c:v>328.25304602453946</c:v>
                </c:pt>
                <c:pt idx="347">
                  <c:v>328.21445072908153</c:v>
                </c:pt>
                <c:pt idx="348">
                  <c:v>328.10326231019781</c:v>
                </c:pt>
                <c:pt idx="349">
                  <c:v>328.02133129808135</c:v>
                </c:pt>
                <c:pt idx="350">
                  <c:v>327.90594771746828</c:v>
                </c:pt>
                <c:pt idx="351">
                  <c:v>327.80397804481072</c:v>
                </c:pt>
                <c:pt idx="352">
                  <c:v>327.72048184674122</c:v>
                </c:pt>
                <c:pt idx="353">
                  <c:v>327.61441415931364</c:v>
                </c:pt>
                <c:pt idx="354">
                  <c:v>327.50159207855387</c:v>
                </c:pt>
                <c:pt idx="355">
                  <c:v>327.40142200241905</c:v>
                </c:pt>
                <c:pt idx="356">
                  <c:v>327.4115868283738</c:v>
                </c:pt>
                <c:pt idx="357">
                  <c:v>327.35050079949099</c:v>
                </c:pt>
                <c:pt idx="358">
                  <c:v>327.31539030747297</c:v>
                </c:pt>
                <c:pt idx="359">
                  <c:v>327.29202401465159</c:v>
                </c:pt>
                <c:pt idx="360">
                  <c:v>327.18451304763954</c:v>
                </c:pt>
                <c:pt idx="361">
                  <c:v>327.07744795449094</c:v>
                </c:pt>
                <c:pt idx="362">
                  <c:v>326.97375947844779</c:v>
                </c:pt>
                <c:pt idx="363">
                  <c:v>326.87212566994555</c:v>
                </c:pt>
                <c:pt idx="364">
                  <c:v>326.77528400883773</c:v>
                </c:pt>
                <c:pt idx="365">
                  <c:v>326.68124424756132</c:v>
                </c:pt>
                <c:pt idx="366">
                  <c:v>326.60629215564245</c:v>
                </c:pt>
                <c:pt idx="367">
                  <c:v>326.51059963553843</c:v>
                </c:pt>
                <c:pt idx="368">
                  <c:v>326.44835722967349</c:v>
                </c:pt>
                <c:pt idx="369">
                  <c:v>326.35832030343488</c:v>
                </c:pt>
                <c:pt idx="370">
                  <c:v>326.60871633697172</c:v>
                </c:pt>
                <c:pt idx="371">
                  <c:v>326.52152512607358</c:v>
                </c:pt>
                <c:pt idx="372">
                  <c:v>326.83146695511294</c:v>
                </c:pt>
                <c:pt idx="373">
                  <c:v>326.8623570657827</c:v>
                </c:pt>
                <c:pt idx="374">
                  <c:v>326.81805304665301</c:v>
                </c:pt>
                <c:pt idx="375">
                  <c:v>326.79541835827047</c:v>
                </c:pt>
                <c:pt idx="376">
                  <c:v>326.91901568805952</c:v>
                </c:pt>
                <c:pt idx="377">
                  <c:v>326.86957720892292</c:v>
                </c:pt>
                <c:pt idx="378">
                  <c:v>326.8250774386488</c:v>
                </c:pt>
                <c:pt idx="379">
                  <c:v>326.75863382907795</c:v>
                </c:pt>
                <c:pt idx="380">
                  <c:v>327.04497196660003</c:v>
                </c:pt>
                <c:pt idx="381">
                  <c:v>327.24615060257622</c:v>
                </c:pt>
                <c:pt idx="382">
                  <c:v>327.56472172884446</c:v>
                </c:pt>
                <c:pt idx="383">
                  <c:v>327.48347322457562</c:v>
                </c:pt>
                <c:pt idx="384">
                  <c:v>327.56336529023605</c:v>
                </c:pt>
                <c:pt idx="385">
                  <c:v>327.92880844173669</c:v>
                </c:pt>
                <c:pt idx="386">
                  <c:v>328.51360949920712</c:v>
                </c:pt>
                <c:pt idx="387">
                  <c:v>328.42023180991907</c:v>
                </c:pt>
                <c:pt idx="388">
                  <c:v>328.36324683587065</c:v>
                </c:pt>
                <c:pt idx="389">
                  <c:v>328.49090863303104</c:v>
                </c:pt>
                <c:pt idx="390">
                  <c:v>328.69857023669016</c:v>
                </c:pt>
                <c:pt idx="391">
                  <c:v>328.69219805639909</c:v>
                </c:pt>
                <c:pt idx="392">
                  <c:v>328.60769210502491</c:v>
                </c:pt>
                <c:pt idx="393">
                  <c:v>328.52100632088877</c:v>
                </c:pt>
                <c:pt idx="394">
                  <c:v>329.50122874229095</c:v>
                </c:pt>
                <c:pt idx="395">
                  <c:v>330.32951482472799</c:v>
                </c:pt>
                <c:pt idx="396">
                  <c:v>330.63711894643779</c:v>
                </c:pt>
                <c:pt idx="397">
                  <c:v>331.00509973671336</c:v>
                </c:pt>
                <c:pt idx="398">
                  <c:v>330.94739117339657</c:v>
                </c:pt>
                <c:pt idx="399">
                  <c:v>330.91763589238627</c:v>
                </c:pt>
                <c:pt idx="400">
                  <c:v>330.8213489314191</c:v>
                </c:pt>
                <c:pt idx="401">
                  <c:v>330.76419815452078</c:v>
                </c:pt>
                <c:pt idx="402">
                  <c:v>331.47220700487645</c:v>
                </c:pt>
                <c:pt idx="403">
                  <c:v>331.37052359935484</c:v>
                </c:pt>
                <c:pt idx="404">
                  <c:v>331.2710739734182</c:v>
                </c:pt>
                <c:pt idx="405">
                  <c:v>331.24057897674766</c:v>
                </c:pt>
                <c:pt idx="406">
                  <c:v>331.17194688486103</c:v>
                </c:pt>
                <c:pt idx="407">
                  <c:v>331.07148608180017</c:v>
                </c:pt>
                <c:pt idx="408">
                  <c:v>331.01449906835205</c:v>
                </c:pt>
                <c:pt idx="409">
                  <c:v>331.25938066401704</c:v>
                </c:pt>
                <c:pt idx="410">
                  <c:v>331.53582738429975</c:v>
                </c:pt>
                <c:pt idx="411">
                  <c:v>331.64764666908752</c:v>
                </c:pt>
                <c:pt idx="412">
                  <c:v>331.55802639812043</c:v>
                </c:pt>
                <c:pt idx="413">
                  <c:v>331.49646685826986</c:v>
                </c:pt>
                <c:pt idx="414">
                  <c:v>331.53659075223402</c:v>
                </c:pt>
                <c:pt idx="415">
                  <c:v>332.040389368918</c:v>
                </c:pt>
                <c:pt idx="416">
                  <c:v>332.41515988349539</c:v>
                </c:pt>
                <c:pt idx="417">
                  <c:v>332.62376103744936</c:v>
                </c:pt>
                <c:pt idx="418">
                  <c:v>332.56784287902929</c:v>
                </c:pt>
                <c:pt idx="419">
                  <c:v>332.47230328585607</c:v>
                </c:pt>
                <c:pt idx="420">
                  <c:v>332.62942593362465</c:v>
                </c:pt>
                <c:pt idx="421">
                  <c:v>332.531461487211</c:v>
                </c:pt>
                <c:pt idx="422">
                  <c:v>332.44807634980123</c:v>
                </c:pt>
                <c:pt idx="423">
                  <c:v>332.36266436447391</c:v>
                </c:pt>
                <c:pt idx="424">
                  <c:v>332.44976118281045</c:v>
                </c:pt>
                <c:pt idx="425">
                  <c:v>333.26505451853461</c:v>
                </c:pt>
                <c:pt idx="426">
                  <c:v>333.27811021515936</c:v>
                </c:pt>
                <c:pt idx="427">
                  <c:v>333.19301223431705</c:v>
                </c:pt>
                <c:pt idx="428">
                  <c:v>333.12662016891016</c:v>
                </c:pt>
                <c:pt idx="429">
                  <c:v>333.0383709344473</c:v>
                </c:pt>
                <c:pt idx="430">
                  <c:v>332.98665776370723</c:v>
                </c:pt>
                <c:pt idx="431">
                  <c:v>332.94746172794726</c:v>
                </c:pt>
                <c:pt idx="432">
                  <c:v>332.96045960657386</c:v>
                </c:pt>
                <c:pt idx="433">
                  <c:v>332.9672328283358</c:v>
                </c:pt>
                <c:pt idx="434">
                  <c:v>333.5635105234262</c:v>
                </c:pt>
                <c:pt idx="435">
                  <c:v>333.7358317738836</c:v>
                </c:pt>
                <c:pt idx="436">
                  <c:v>333.67569583846387</c:v>
                </c:pt>
                <c:pt idx="437">
                  <c:v>333.58168813301018</c:v>
                </c:pt>
                <c:pt idx="438">
                  <c:v>333.64435806537205</c:v>
                </c:pt>
                <c:pt idx="439">
                  <c:v>333.58460850379163</c:v>
                </c:pt>
                <c:pt idx="440">
                  <c:v>333.61272021787181</c:v>
                </c:pt>
                <c:pt idx="441">
                  <c:v>333.61084417208173</c:v>
                </c:pt>
                <c:pt idx="442">
                  <c:v>333.52332188667594</c:v>
                </c:pt>
                <c:pt idx="443">
                  <c:v>333.43248596831575</c:v>
                </c:pt>
                <c:pt idx="444">
                  <c:v>333.35414758240688</c:v>
                </c:pt>
                <c:pt idx="445">
                  <c:v>333.27607343653574</c:v>
                </c:pt>
                <c:pt idx="446">
                  <c:v>333.18513915367146</c:v>
                </c:pt>
                <c:pt idx="447">
                  <c:v>333.1897876151674</c:v>
                </c:pt>
                <c:pt idx="448">
                  <c:v>333.09786445227587</c:v>
                </c:pt>
                <c:pt idx="449">
                  <c:v>333.00620267615727</c:v>
                </c:pt>
                <c:pt idx="450">
                  <c:v>332.93219482095702</c:v>
                </c:pt>
                <c:pt idx="451">
                  <c:v>332.8604301514153</c:v>
                </c:pt>
                <c:pt idx="452">
                  <c:v>333.17202479350374</c:v>
                </c:pt>
                <c:pt idx="453">
                  <c:v>333.12899964651632</c:v>
                </c:pt>
                <c:pt idx="454">
                  <c:v>333.03838167748881</c:v>
                </c:pt>
                <c:pt idx="455">
                  <c:v>332.94826298938898</c:v>
                </c:pt>
                <c:pt idx="456">
                  <c:v>332.89589953783423</c:v>
                </c:pt>
                <c:pt idx="457">
                  <c:v>332.80945954698205</c:v>
                </c:pt>
                <c:pt idx="458">
                  <c:v>332.90806116659559</c:v>
                </c:pt>
                <c:pt idx="459">
                  <c:v>332.93643537607693</c:v>
                </c:pt>
                <c:pt idx="460">
                  <c:v>332.87700215298452</c:v>
                </c:pt>
                <c:pt idx="461">
                  <c:v>332.84320153776076</c:v>
                </c:pt>
                <c:pt idx="462">
                  <c:v>333.01554315930758</c:v>
                </c:pt>
                <c:pt idx="463">
                  <c:v>332.93685690577161</c:v>
                </c:pt>
                <c:pt idx="464">
                  <c:v>333.01033906848289</c:v>
                </c:pt>
                <c:pt idx="465">
                  <c:v>333.12080703912193</c:v>
                </c:pt>
                <c:pt idx="466">
                  <c:v>333.09049464982155</c:v>
                </c:pt>
                <c:pt idx="467">
                  <c:v>333.00913525435317</c:v>
                </c:pt>
                <c:pt idx="468">
                  <c:v>332.92365174237494</c:v>
                </c:pt>
                <c:pt idx="469">
                  <c:v>332.86197173599373</c:v>
                </c:pt>
                <c:pt idx="470">
                  <c:v>332.7762918793112</c:v>
                </c:pt>
                <c:pt idx="471">
                  <c:v>332.78039352223595</c:v>
                </c:pt>
                <c:pt idx="472">
                  <c:v>332.70336456715052</c:v>
                </c:pt>
                <c:pt idx="473">
                  <c:v>332.72991822689431</c:v>
                </c:pt>
                <c:pt idx="474">
                  <c:v>332.64401104441549</c:v>
                </c:pt>
                <c:pt idx="475">
                  <c:v>332.55838533740689</c:v>
                </c:pt>
                <c:pt idx="476">
                  <c:v>332.50708067189368</c:v>
                </c:pt>
                <c:pt idx="477">
                  <c:v>332.95580151477827</c:v>
                </c:pt>
                <c:pt idx="478">
                  <c:v>332.94063022277078</c:v>
                </c:pt>
                <c:pt idx="479">
                  <c:v>332.90713257459737</c:v>
                </c:pt>
                <c:pt idx="480">
                  <c:v>332.84671021545944</c:v>
                </c:pt>
                <c:pt idx="481">
                  <c:v>332.76196090356376</c:v>
                </c:pt>
                <c:pt idx="482">
                  <c:v>332.76558001999115</c:v>
                </c:pt>
                <c:pt idx="483">
                  <c:v>332.70047521567801</c:v>
                </c:pt>
                <c:pt idx="484">
                  <c:v>332.61773602758149</c:v>
                </c:pt>
                <c:pt idx="485">
                  <c:v>332.80766282108357</c:v>
                </c:pt>
                <c:pt idx="486">
                  <c:v>332.83843441370675</c:v>
                </c:pt>
                <c:pt idx="487">
                  <c:v>333.63445574332945</c:v>
                </c:pt>
                <c:pt idx="488">
                  <c:v>333.55030539548181</c:v>
                </c:pt>
                <c:pt idx="489">
                  <c:v>333.47043502249761</c:v>
                </c:pt>
                <c:pt idx="490">
                  <c:v>333.38673828783101</c:v>
                </c:pt>
                <c:pt idx="491">
                  <c:v>333.38128678426074</c:v>
                </c:pt>
                <c:pt idx="492">
                  <c:v>333.35163569473252</c:v>
                </c:pt>
                <c:pt idx="493">
                  <c:v>333.38657860431567</c:v>
                </c:pt>
                <c:pt idx="494">
                  <c:v>333.42414658086579</c:v>
                </c:pt>
                <c:pt idx="495">
                  <c:v>333.40842429692572</c:v>
                </c:pt>
                <c:pt idx="496">
                  <c:v>333.43212980385869</c:v>
                </c:pt>
                <c:pt idx="497">
                  <c:v>333.52604379938253</c:v>
                </c:pt>
                <c:pt idx="498">
                  <c:v>333.47047224569997</c:v>
                </c:pt>
                <c:pt idx="499">
                  <c:v>333.40706062888989</c:v>
                </c:pt>
                <c:pt idx="500">
                  <c:v>333.40469763496645</c:v>
                </c:pt>
                <c:pt idx="501">
                  <c:v>333.32259159405044</c:v>
                </c:pt>
                <c:pt idx="502">
                  <c:v>333.27013140178127</c:v>
                </c:pt>
                <c:pt idx="503">
                  <c:v>333.46039694887276</c:v>
                </c:pt>
                <c:pt idx="504">
                  <c:v>333.483706911833</c:v>
                </c:pt>
                <c:pt idx="505">
                  <c:v>333.96266822870115</c:v>
                </c:pt>
                <c:pt idx="506">
                  <c:v>333.89972144807223</c:v>
                </c:pt>
                <c:pt idx="507">
                  <c:v>333.81927998303638</c:v>
                </c:pt>
                <c:pt idx="508">
                  <c:v>333.90307788558573</c:v>
                </c:pt>
                <c:pt idx="509">
                  <c:v>333.93589155153478</c:v>
                </c:pt>
                <c:pt idx="510">
                  <c:v>334.0699505871907</c:v>
                </c:pt>
                <c:pt idx="511">
                  <c:v>334.13844133241656</c:v>
                </c:pt>
                <c:pt idx="512">
                  <c:v>334.2554136718154</c:v>
                </c:pt>
                <c:pt idx="513">
                  <c:v>334.27533006688947</c:v>
                </c:pt>
                <c:pt idx="514">
                  <c:v>334.20278894436274</c:v>
                </c:pt>
                <c:pt idx="515">
                  <c:v>334.14415008247988</c:v>
                </c:pt>
                <c:pt idx="516">
                  <c:v>334.08361173914426</c:v>
                </c:pt>
                <c:pt idx="517">
                  <c:v>334.0873448398342</c:v>
                </c:pt>
                <c:pt idx="518">
                  <c:v>334.13010982066089</c:v>
                </c:pt>
                <c:pt idx="519">
                  <c:v>334.06173650973471</c:v>
                </c:pt>
                <c:pt idx="520">
                  <c:v>333.99141545633188</c:v>
                </c:pt>
                <c:pt idx="521">
                  <c:v>333.96214541274071</c:v>
                </c:pt>
                <c:pt idx="522">
                  <c:v>334.03561140374904</c:v>
                </c:pt>
                <c:pt idx="523">
                  <c:v>334.00617462570631</c:v>
                </c:pt>
                <c:pt idx="524">
                  <c:v>334.01091103854912</c:v>
                </c:pt>
                <c:pt idx="525">
                  <c:v>333.93539687623263</c:v>
                </c:pt>
                <c:pt idx="526">
                  <c:v>333.86795407483208</c:v>
                </c:pt>
                <c:pt idx="527">
                  <c:v>333.98209511268544</c:v>
                </c:pt>
                <c:pt idx="528">
                  <c:v>333.9070361109014</c:v>
                </c:pt>
                <c:pt idx="529">
                  <c:v>334.12657290948169</c:v>
                </c:pt>
                <c:pt idx="530">
                  <c:v>334.39119541796072</c:v>
                </c:pt>
                <c:pt idx="531">
                  <c:v>334.5893785464425</c:v>
                </c:pt>
                <c:pt idx="532">
                  <c:v>334.51524380657173</c:v>
                </c:pt>
                <c:pt idx="533">
                  <c:v>334.76620722676057</c:v>
                </c:pt>
                <c:pt idx="534">
                  <c:v>334.83428997076555</c:v>
                </c:pt>
                <c:pt idx="535">
                  <c:v>334.79656644918265</c:v>
                </c:pt>
                <c:pt idx="536">
                  <c:v>334.87032850154026</c:v>
                </c:pt>
                <c:pt idx="537">
                  <c:v>334.82888882753929</c:v>
                </c:pt>
                <c:pt idx="538">
                  <c:v>334.88380473288521</c:v>
                </c:pt>
                <c:pt idx="539">
                  <c:v>334.84615352869264</c:v>
                </c:pt>
                <c:pt idx="540">
                  <c:v>335.2921073092362</c:v>
                </c:pt>
                <c:pt idx="541">
                  <c:v>335.28386445544811</c:v>
                </c:pt>
                <c:pt idx="542">
                  <c:v>335.43203663508518</c:v>
                </c:pt>
                <c:pt idx="543">
                  <c:v>335.50852806851242</c:v>
                </c:pt>
                <c:pt idx="544">
                  <c:v>335.49952703476896</c:v>
                </c:pt>
                <c:pt idx="545">
                  <c:v>335.71995261379521</c:v>
                </c:pt>
                <c:pt idx="546">
                  <c:v>335.65611921983844</c:v>
                </c:pt>
                <c:pt idx="547">
                  <c:v>335.95943293176907</c:v>
                </c:pt>
                <c:pt idx="548">
                  <c:v>336.10990302312905</c:v>
                </c:pt>
                <c:pt idx="549">
                  <c:v>336.03862868211178</c:v>
                </c:pt>
                <c:pt idx="550">
                  <c:v>336.04118469832713</c:v>
                </c:pt>
                <c:pt idx="551">
                  <c:v>335.98558016229879</c:v>
                </c:pt>
                <c:pt idx="552">
                  <c:v>336.01230785914152</c:v>
                </c:pt>
                <c:pt idx="553">
                  <c:v>335.96168475150904</c:v>
                </c:pt>
                <c:pt idx="554">
                  <c:v>336.0398442093479</c:v>
                </c:pt>
                <c:pt idx="555">
                  <c:v>335.96556658272453</c:v>
                </c:pt>
                <c:pt idx="556">
                  <c:v>335.89338180161349</c:v>
                </c:pt>
                <c:pt idx="557">
                  <c:v>335.84931656034013</c:v>
                </c:pt>
                <c:pt idx="558">
                  <c:v>335.86588383427187</c:v>
                </c:pt>
                <c:pt idx="559">
                  <c:v>335.94349999496245</c:v>
                </c:pt>
                <c:pt idx="560">
                  <c:v>335.87273673052459</c:v>
                </c:pt>
                <c:pt idx="561">
                  <c:v>335.81465622880364</c:v>
                </c:pt>
                <c:pt idx="562">
                  <c:v>335.74088528355594</c:v>
                </c:pt>
                <c:pt idx="563">
                  <c:v>335.66856767177921</c:v>
                </c:pt>
                <c:pt idx="564">
                  <c:v>335.59516169347819</c:v>
                </c:pt>
                <c:pt idx="565">
                  <c:v>335.52369724368793</c:v>
                </c:pt>
                <c:pt idx="566">
                  <c:v>335.75170284833717</c:v>
                </c:pt>
                <c:pt idx="567">
                  <c:v>335.88941494949802</c:v>
                </c:pt>
                <c:pt idx="568">
                  <c:v>335.95931065348969</c:v>
                </c:pt>
                <c:pt idx="569">
                  <c:v>335.89435876397943</c:v>
                </c:pt>
                <c:pt idx="570">
                  <c:v>335.95198592506301</c:v>
                </c:pt>
                <c:pt idx="571">
                  <c:v>335.87936235888441</c:v>
                </c:pt>
                <c:pt idx="572">
                  <c:v>335.80780307008439</c:v>
                </c:pt>
                <c:pt idx="573">
                  <c:v>335.7415915505934</c:v>
                </c:pt>
                <c:pt idx="574">
                  <c:v>335.76466591744281</c:v>
                </c:pt>
                <c:pt idx="575">
                  <c:v>335.89495763307139</c:v>
                </c:pt>
                <c:pt idx="576">
                  <c:v>335.84652877712864</c:v>
                </c:pt>
                <c:pt idx="577">
                  <c:v>335.85303915974856</c:v>
                </c:pt>
                <c:pt idx="578">
                  <c:v>335.78674408238032</c:v>
                </c:pt>
                <c:pt idx="579">
                  <c:v>335.72021476102674</c:v>
                </c:pt>
                <c:pt idx="580">
                  <c:v>335.69834842851566</c:v>
                </c:pt>
                <c:pt idx="581">
                  <c:v>335.64416646554406</c:v>
                </c:pt>
                <c:pt idx="582">
                  <c:v>335.58703404560634</c:v>
                </c:pt>
                <c:pt idx="583">
                  <c:v>335.54089700819242</c:v>
                </c:pt>
                <c:pt idx="584">
                  <c:v>335.47271751761446</c:v>
                </c:pt>
                <c:pt idx="585">
                  <c:v>335.40154882214119</c:v>
                </c:pt>
                <c:pt idx="586">
                  <c:v>335.3356478931006</c:v>
                </c:pt>
                <c:pt idx="587">
                  <c:v>335.2736367995555</c:v>
                </c:pt>
                <c:pt idx="588">
                  <c:v>335.20320047200818</c:v>
                </c:pt>
                <c:pt idx="589">
                  <c:v>335.1332407692538</c:v>
                </c:pt>
                <c:pt idx="590">
                  <c:v>335.06794262875042</c:v>
                </c:pt>
                <c:pt idx="591">
                  <c:v>335.00391647660615</c:v>
                </c:pt>
                <c:pt idx="592">
                  <c:v>334.94126772443508</c:v>
                </c:pt>
                <c:pt idx="593">
                  <c:v>335.34702262779081</c:v>
                </c:pt>
                <c:pt idx="594">
                  <c:v>335.50410962060403</c:v>
                </c:pt>
                <c:pt idx="595">
                  <c:v>335.47195931403576</c:v>
                </c:pt>
                <c:pt idx="596">
                  <c:v>335.65046893718676</c:v>
                </c:pt>
                <c:pt idx="597">
                  <c:v>335.77656723848963</c:v>
                </c:pt>
                <c:pt idx="598">
                  <c:v>335.70688442613755</c:v>
                </c:pt>
                <c:pt idx="599">
                  <c:v>335.63789201762393</c:v>
                </c:pt>
                <c:pt idx="600">
                  <c:v>335.56949188256539</c:v>
                </c:pt>
                <c:pt idx="601">
                  <c:v>335.27770010409751</c:v>
                </c:pt>
                <c:pt idx="602">
                  <c:v>335.10315584073589</c:v>
                </c:pt>
                <c:pt idx="603">
                  <c:v>334.77790379211888</c:v>
                </c:pt>
                <c:pt idx="604">
                  <c:v>334.6814201180913</c:v>
                </c:pt>
                <c:pt idx="605">
                  <c:v>334.72829494214204</c:v>
                </c:pt>
                <c:pt idx="606">
                  <c:v>334.78860911713309</c:v>
                </c:pt>
                <c:pt idx="607">
                  <c:v>335.01502256605238</c:v>
                </c:pt>
                <c:pt idx="608">
                  <c:v>334.74491228654153</c:v>
                </c:pt>
                <c:pt idx="609">
                  <c:v>334.28411973750667</c:v>
                </c:pt>
                <c:pt idx="610">
                  <c:v>334.41013091520159</c:v>
                </c:pt>
                <c:pt idx="611">
                  <c:v>334.37533452913186</c:v>
                </c:pt>
                <c:pt idx="612">
                  <c:v>334.37127855598783</c:v>
                </c:pt>
                <c:pt idx="613">
                  <c:v>334.39394617230107</c:v>
                </c:pt>
                <c:pt idx="614">
                  <c:v>334.40469737296593</c:v>
                </c:pt>
                <c:pt idx="615">
                  <c:v>334.56547598779139</c:v>
                </c:pt>
                <c:pt idx="616">
                  <c:v>334.58406677929759</c:v>
                </c:pt>
                <c:pt idx="617">
                  <c:v>334.75539644166855</c:v>
                </c:pt>
                <c:pt idx="618">
                  <c:v>335.1435948138917</c:v>
                </c:pt>
                <c:pt idx="619">
                  <c:v>335.12961493331966</c:v>
                </c:pt>
                <c:pt idx="620">
                  <c:v>335.10650640575409</c:v>
                </c:pt>
                <c:pt idx="621">
                  <c:v>335.03429746740795</c:v>
                </c:pt>
                <c:pt idx="622">
                  <c:v>334.99911658851886</c:v>
                </c:pt>
                <c:pt idx="623">
                  <c:v>335.02475860082137</c:v>
                </c:pt>
                <c:pt idx="624">
                  <c:v>335.03787501615193</c:v>
                </c:pt>
                <c:pt idx="625">
                  <c:v>335.05077611696117</c:v>
                </c:pt>
                <c:pt idx="626">
                  <c:v>335.05188284194782</c:v>
                </c:pt>
                <c:pt idx="627">
                  <c:v>335.06285883939239</c:v>
                </c:pt>
                <c:pt idx="628">
                  <c:v>335.02837213479177</c:v>
                </c:pt>
                <c:pt idx="629">
                  <c:v>335.01996509723375</c:v>
                </c:pt>
                <c:pt idx="630">
                  <c:v>335.01465256896756</c:v>
                </c:pt>
                <c:pt idx="631">
                  <c:v>335.2821390816419</c:v>
                </c:pt>
                <c:pt idx="632">
                  <c:v>335.30519240216154</c:v>
                </c:pt>
                <c:pt idx="633">
                  <c:v>335.31840471263479</c:v>
                </c:pt>
                <c:pt idx="634">
                  <c:v>335.29268202650871</c:v>
                </c:pt>
                <c:pt idx="635">
                  <c:v>335.29367282852434</c:v>
                </c:pt>
                <c:pt idx="636">
                  <c:v>335.29380926235797</c:v>
                </c:pt>
                <c:pt idx="637">
                  <c:v>335.29654841030987</c:v>
                </c:pt>
                <c:pt idx="638">
                  <c:v>335.27513547941805</c:v>
                </c:pt>
                <c:pt idx="639">
                  <c:v>335.27138441953252</c:v>
                </c:pt>
                <c:pt idx="640">
                  <c:v>335.27023571113608</c:v>
                </c:pt>
                <c:pt idx="641">
                  <c:v>335.25533394820718</c:v>
                </c:pt>
                <c:pt idx="642">
                  <c:v>335.2661789368733</c:v>
                </c:pt>
                <c:pt idx="643">
                  <c:v>335.21681092859751</c:v>
                </c:pt>
                <c:pt idx="644">
                  <c:v>335.05820155144909</c:v>
                </c:pt>
                <c:pt idx="645">
                  <c:v>335.09005260521093</c:v>
                </c:pt>
                <c:pt idx="646">
                  <c:v>335.12358458718211</c:v>
                </c:pt>
                <c:pt idx="647">
                  <c:v>335.05315201137228</c:v>
                </c:pt>
                <c:pt idx="648">
                  <c:v>335.06784187546475</c:v>
                </c:pt>
                <c:pt idx="649">
                  <c:v>335.10162421598784</c:v>
                </c:pt>
                <c:pt idx="650">
                  <c:v>335.09246578765516</c:v>
                </c:pt>
                <c:pt idx="651">
                  <c:v>335.09319865162541</c:v>
                </c:pt>
                <c:pt idx="652">
                  <c:v>335.07655025018562</c:v>
                </c:pt>
                <c:pt idx="653">
                  <c:v>335.03360984439956</c:v>
                </c:pt>
                <c:pt idx="654">
                  <c:v>334.96798179624579</c:v>
                </c:pt>
                <c:pt idx="655">
                  <c:v>334.92332266644257</c:v>
                </c:pt>
                <c:pt idx="656">
                  <c:v>334.89092127781697</c:v>
                </c:pt>
                <c:pt idx="657">
                  <c:v>334.85384551133853</c:v>
                </c:pt>
                <c:pt idx="658">
                  <c:v>334.76786050478171</c:v>
                </c:pt>
                <c:pt idx="659">
                  <c:v>334.75816772084158</c:v>
                </c:pt>
                <c:pt idx="660">
                  <c:v>334.73613236960313</c:v>
                </c:pt>
                <c:pt idx="661">
                  <c:v>334.72572539116084</c:v>
                </c:pt>
                <c:pt idx="662">
                  <c:v>334.70371877277114</c:v>
                </c:pt>
                <c:pt idx="663">
                  <c:v>334.66644718717146</c:v>
                </c:pt>
                <c:pt idx="664">
                  <c:v>334.60057362263069</c:v>
                </c:pt>
                <c:pt idx="665">
                  <c:v>334.60252152262433</c:v>
                </c:pt>
                <c:pt idx="666">
                  <c:v>334.60876337371809</c:v>
                </c:pt>
                <c:pt idx="667">
                  <c:v>334.61559915826092</c:v>
                </c:pt>
                <c:pt idx="668">
                  <c:v>334.62557229501533</c:v>
                </c:pt>
                <c:pt idx="669">
                  <c:v>334.60138390684028</c:v>
                </c:pt>
                <c:pt idx="670">
                  <c:v>334.60350037595083</c:v>
                </c:pt>
                <c:pt idx="671">
                  <c:v>334.58798674726603</c:v>
                </c:pt>
                <c:pt idx="672">
                  <c:v>334.59084419804219</c:v>
                </c:pt>
                <c:pt idx="673">
                  <c:v>334.60673558784663</c:v>
                </c:pt>
                <c:pt idx="674">
                  <c:v>334.60950823979056</c:v>
                </c:pt>
                <c:pt idx="675">
                  <c:v>334.61942596479975</c:v>
                </c:pt>
                <c:pt idx="676">
                  <c:v>334.639524724696</c:v>
                </c:pt>
                <c:pt idx="677">
                  <c:v>334.66304565959348</c:v>
                </c:pt>
                <c:pt idx="678">
                  <c:v>334.67385584383879</c:v>
                </c:pt>
                <c:pt idx="679">
                  <c:v>334.68280642447957</c:v>
                </c:pt>
                <c:pt idx="680">
                  <c:v>334.6979030381458</c:v>
                </c:pt>
                <c:pt idx="681">
                  <c:v>334.7133673356854</c:v>
                </c:pt>
                <c:pt idx="682">
                  <c:v>334.70519779586203</c:v>
                </c:pt>
                <c:pt idx="683">
                  <c:v>334.69202700713851</c:v>
                </c:pt>
                <c:pt idx="684">
                  <c:v>334.71144828284162</c:v>
                </c:pt>
                <c:pt idx="685">
                  <c:v>334.71072055136369</c:v>
                </c:pt>
                <c:pt idx="686">
                  <c:v>334.74482212100395</c:v>
                </c:pt>
                <c:pt idx="687">
                  <c:v>334.68436076817579</c:v>
                </c:pt>
                <c:pt idx="688">
                  <c:v>334.72331745158738</c:v>
                </c:pt>
                <c:pt idx="689">
                  <c:v>334.63354882335796</c:v>
                </c:pt>
                <c:pt idx="690">
                  <c:v>334.63339680362145</c:v>
                </c:pt>
                <c:pt idx="691">
                  <c:v>334.60133263637596</c:v>
                </c:pt>
                <c:pt idx="692">
                  <c:v>334.43521236422413</c:v>
                </c:pt>
                <c:pt idx="693">
                  <c:v>334.43378639843371</c:v>
                </c:pt>
                <c:pt idx="694">
                  <c:v>334.44497188460747</c:v>
                </c:pt>
                <c:pt idx="695">
                  <c:v>334.5030694477158</c:v>
                </c:pt>
                <c:pt idx="696">
                  <c:v>334.50260804515153</c:v>
                </c:pt>
                <c:pt idx="697">
                  <c:v>334.50721236037202</c:v>
                </c:pt>
                <c:pt idx="698">
                  <c:v>334.4501160539379</c:v>
                </c:pt>
                <c:pt idx="699">
                  <c:v>334.37811391402181</c:v>
                </c:pt>
                <c:pt idx="700">
                  <c:v>334.36206029411341</c:v>
                </c:pt>
                <c:pt idx="701">
                  <c:v>334.3721029119032</c:v>
                </c:pt>
                <c:pt idx="702">
                  <c:v>334.36219199119142</c:v>
                </c:pt>
                <c:pt idx="703">
                  <c:v>334.36366271847498</c:v>
                </c:pt>
                <c:pt idx="704">
                  <c:v>334.37187829390433</c:v>
                </c:pt>
                <c:pt idx="705">
                  <c:v>334.39151196241659</c:v>
                </c:pt>
                <c:pt idx="706">
                  <c:v>334.38302328489544</c:v>
                </c:pt>
                <c:pt idx="707">
                  <c:v>334.32949351214711</c:v>
                </c:pt>
                <c:pt idx="708">
                  <c:v>334.34622442107491</c:v>
                </c:pt>
                <c:pt idx="709">
                  <c:v>334.36764494900632</c:v>
                </c:pt>
                <c:pt idx="710">
                  <c:v>334.38186009089503</c:v>
                </c:pt>
                <c:pt idx="711">
                  <c:v>334.34951194022477</c:v>
                </c:pt>
                <c:pt idx="712">
                  <c:v>334.36312914733765</c:v>
                </c:pt>
                <c:pt idx="713">
                  <c:v>334.37861706169474</c:v>
                </c:pt>
                <c:pt idx="714">
                  <c:v>334.40617614666428</c:v>
                </c:pt>
                <c:pt idx="715">
                  <c:v>334.43851569827797</c:v>
                </c:pt>
                <c:pt idx="716">
                  <c:v>334.45104219411894</c:v>
                </c:pt>
                <c:pt idx="717">
                  <c:v>334.37985841242147</c:v>
                </c:pt>
                <c:pt idx="718">
                  <c:v>334.38991653226077</c:v>
                </c:pt>
                <c:pt idx="719">
                  <c:v>334.39121761137164</c:v>
                </c:pt>
                <c:pt idx="720">
                  <c:v>333.97952822533819</c:v>
                </c:pt>
                <c:pt idx="721">
                  <c:v>333.6296504401638</c:v>
                </c:pt>
                <c:pt idx="722">
                  <c:v>333.6125504223545</c:v>
                </c:pt>
                <c:pt idx="723">
                  <c:v>333.29460629933607</c:v>
                </c:pt>
                <c:pt idx="724">
                  <c:v>333.28144274170631</c:v>
                </c:pt>
                <c:pt idx="725">
                  <c:v>333.26888916406745</c:v>
                </c:pt>
                <c:pt idx="726">
                  <c:v>333.28121758079584</c:v>
                </c:pt>
                <c:pt idx="727">
                  <c:v>333.24220888700393</c:v>
                </c:pt>
                <c:pt idx="728">
                  <c:v>333.23407935175271</c:v>
                </c:pt>
                <c:pt idx="729">
                  <c:v>333.25273437424119</c:v>
                </c:pt>
                <c:pt idx="730">
                  <c:v>333.24363575800959</c:v>
                </c:pt>
                <c:pt idx="731">
                  <c:v>333.24391353924011</c:v>
                </c:pt>
                <c:pt idx="732">
                  <c:v>333.24384333444539</c:v>
                </c:pt>
                <c:pt idx="733">
                  <c:v>333.24191036595448</c:v>
                </c:pt>
                <c:pt idx="734">
                  <c:v>333.17163886842559</c:v>
                </c:pt>
                <c:pt idx="735">
                  <c:v>332.79711397432879</c:v>
                </c:pt>
                <c:pt idx="736">
                  <c:v>332.80179238686122</c:v>
                </c:pt>
                <c:pt idx="737">
                  <c:v>332.82132311567437</c:v>
                </c:pt>
                <c:pt idx="738">
                  <c:v>332.82269209963204</c:v>
                </c:pt>
                <c:pt idx="739">
                  <c:v>332.79436637927637</c:v>
                </c:pt>
                <c:pt idx="740">
                  <c:v>332.6797813626024</c:v>
                </c:pt>
                <c:pt idx="741">
                  <c:v>332.67416135932615</c:v>
                </c:pt>
                <c:pt idx="742">
                  <c:v>332.67213361986569</c:v>
                </c:pt>
                <c:pt idx="743">
                  <c:v>332.0136139577296</c:v>
                </c:pt>
                <c:pt idx="744">
                  <c:v>331.93215314041777</c:v>
                </c:pt>
                <c:pt idx="745">
                  <c:v>331.93120922362232</c:v>
                </c:pt>
                <c:pt idx="746">
                  <c:v>331.93023827643299</c:v>
                </c:pt>
                <c:pt idx="747">
                  <c:v>331.93315022507664</c:v>
                </c:pt>
                <c:pt idx="748">
                  <c:v>331.93407389485697</c:v>
                </c:pt>
                <c:pt idx="749">
                  <c:v>331.33005921225686</c:v>
                </c:pt>
                <c:pt idx="750">
                  <c:v>331.27066807304527</c:v>
                </c:pt>
                <c:pt idx="751">
                  <c:v>331.26540181976657</c:v>
                </c:pt>
                <c:pt idx="752">
                  <c:v>331.24178338904375</c:v>
                </c:pt>
                <c:pt idx="753">
                  <c:v>331.04837025385063</c:v>
                </c:pt>
                <c:pt idx="754">
                  <c:v>331.02035460798749</c:v>
                </c:pt>
                <c:pt idx="755">
                  <c:v>331.02151364128275</c:v>
                </c:pt>
                <c:pt idx="756">
                  <c:v>330.66816578233443</c:v>
                </c:pt>
                <c:pt idx="757">
                  <c:v>330.67512823446071</c:v>
                </c:pt>
                <c:pt idx="758">
                  <c:v>330.67599104803355</c:v>
                </c:pt>
                <c:pt idx="759">
                  <c:v>330.66825988846722</c:v>
                </c:pt>
                <c:pt idx="760">
                  <c:v>330.65567546753601</c:v>
                </c:pt>
                <c:pt idx="761">
                  <c:v>330.67165725231126</c:v>
                </c:pt>
                <c:pt idx="762">
                  <c:v>330.68120095145264</c:v>
                </c:pt>
                <c:pt idx="763">
                  <c:v>330.60958980391638</c:v>
                </c:pt>
                <c:pt idx="764">
                  <c:v>330.5478988083629</c:v>
                </c:pt>
                <c:pt idx="765">
                  <c:v>330.47008458249053</c:v>
                </c:pt>
                <c:pt idx="766">
                  <c:v>330.46537680648373</c:v>
                </c:pt>
                <c:pt idx="767">
                  <c:v>330.55688650097176</c:v>
                </c:pt>
                <c:pt idx="768">
                  <c:v>330.64184979801411</c:v>
                </c:pt>
                <c:pt idx="769">
                  <c:v>330.79186033664882</c:v>
                </c:pt>
                <c:pt idx="770">
                  <c:v>331.07522692527459</c:v>
                </c:pt>
                <c:pt idx="771">
                  <c:v>331.30441983269247</c:v>
                </c:pt>
                <c:pt idx="772">
                  <c:v>331.45184080852636</c:v>
                </c:pt>
                <c:pt idx="773">
                  <c:v>330.89730096547873</c:v>
                </c:pt>
                <c:pt idx="774">
                  <c:v>330.1918517804541</c:v>
                </c:pt>
                <c:pt idx="775">
                  <c:v>330.1661874052777</c:v>
                </c:pt>
                <c:pt idx="776">
                  <c:v>330.2388293114322</c:v>
                </c:pt>
                <c:pt idx="777">
                  <c:v>330.23349509017362</c:v>
                </c:pt>
                <c:pt idx="778">
                  <c:v>330.22265246405266</c:v>
                </c:pt>
                <c:pt idx="779">
                  <c:v>330.21170168873959</c:v>
                </c:pt>
                <c:pt idx="780">
                  <c:v>330.21301190518722</c:v>
                </c:pt>
                <c:pt idx="781">
                  <c:v>330.2099859723694</c:v>
                </c:pt>
                <c:pt idx="782">
                  <c:v>330.3708009459981</c:v>
                </c:pt>
                <c:pt idx="783">
                  <c:v>330.38274374702382</c:v>
                </c:pt>
                <c:pt idx="784">
                  <c:v>330.5300892585571</c:v>
                </c:pt>
                <c:pt idx="785">
                  <c:v>330.75780731329934</c:v>
                </c:pt>
                <c:pt idx="786">
                  <c:v>330.85456930430371</c:v>
                </c:pt>
                <c:pt idx="787">
                  <c:v>331.01612796739084</c:v>
                </c:pt>
                <c:pt idx="788">
                  <c:v>330.98048173428367</c:v>
                </c:pt>
                <c:pt idx="789">
                  <c:v>330.92135711958218</c:v>
                </c:pt>
                <c:pt idx="790">
                  <c:v>330.84462746497024</c:v>
                </c:pt>
                <c:pt idx="791">
                  <c:v>330.75637424585892</c:v>
                </c:pt>
                <c:pt idx="792">
                  <c:v>330.69345995332884</c:v>
                </c:pt>
                <c:pt idx="793">
                  <c:v>330.69196119634626</c:v>
                </c:pt>
                <c:pt idx="794">
                  <c:v>330.67554372804921</c:v>
                </c:pt>
                <c:pt idx="795">
                  <c:v>330.66406454072796</c:v>
                </c:pt>
                <c:pt idx="796">
                  <c:v>330.70765755364056</c:v>
                </c:pt>
                <c:pt idx="797">
                  <c:v>330.81132571775754</c:v>
                </c:pt>
                <c:pt idx="798">
                  <c:v>330.78259908343279</c:v>
                </c:pt>
                <c:pt idx="799">
                  <c:v>330.72998771510242</c:v>
                </c:pt>
                <c:pt idx="800">
                  <c:v>330.71155744549975</c:v>
                </c:pt>
                <c:pt idx="801">
                  <c:v>330.69095430223115</c:v>
                </c:pt>
                <c:pt idx="802">
                  <c:v>330.64281038511518</c:v>
                </c:pt>
                <c:pt idx="803">
                  <c:v>330.7300848339188</c:v>
                </c:pt>
                <c:pt idx="804">
                  <c:v>330.74347152972939</c:v>
                </c:pt>
                <c:pt idx="805">
                  <c:v>330.78556018379874</c:v>
                </c:pt>
                <c:pt idx="806">
                  <c:v>330.78332710245388</c:v>
                </c:pt>
                <c:pt idx="807">
                  <c:v>330.81056193694297</c:v>
                </c:pt>
                <c:pt idx="808">
                  <c:v>330.81448794497896</c:v>
                </c:pt>
                <c:pt idx="809">
                  <c:v>330.82159132122047</c:v>
                </c:pt>
                <c:pt idx="810">
                  <c:v>330.87429352099082</c:v>
                </c:pt>
                <c:pt idx="811">
                  <c:v>330.89881573074115</c:v>
                </c:pt>
                <c:pt idx="812">
                  <c:v>330.96969796178723</c:v>
                </c:pt>
                <c:pt idx="813">
                  <c:v>330.97649811635983</c:v>
                </c:pt>
                <c:pt idx="814">
                  <c:v>331.01376713157435</c:v>
                </c:pt>
                <c:pt idx="815">
                  <c:v>331.00637798842831</c:v>
                </c:pt>
                <c:pt idx="816">
                  <c:v>331.012290263762</c:v>
                </c:pt>
                <c:pt idx="817">
                  <c:v>331.04766411853751</c:v>
                </c:pt>
                <c:pt idx="818">
                  <c:v>331.03521089673058</c:v>
                </c:pt>
                <c:pt idx="819">
                  <c:v>331.0278056390448</c:v>
                </c:pt>
                <c:pt idx="820">
                  <c:v>331.16585311624573</c:v>
                </c:pt>
                <c:pt idx="821">
                  <c:v>331.1624825570284</c:v>
                </c:pt>
                <c:pt idx="822">
                  <c:v>331.16901308741501</c:v>
                </c:pt>
                <c:pt idx="823">
                  <c:v>331.09805167306479</c:v>
                </c:pt>
                <c:pt idx="824">
                  <c:v>330.9770678765243</c:v>
                </c:pt>
                <c:pt idx="825">
                  <c:v>330.90028481521108</c:v>
                </c:pt>
                <c:pt idx="826">
                  <c:v>330.89947563152913</c:v>
                </c:pt>
                <c:pt idx="827">
                  <c:v>330.93765465230206</c:v>
                </c:pt>
                <c:pt idx="828">
                  <c:v>330.92970758736362</c:v>
                </c:pt>
                <c:pt idx="829">
                  <c:v>330.92869346797829</c:v>
                </c:pt>
                <c:pt idx="830">
                  <c:v>330.92692285515068</c:v>
                </c:pt>
                <c:pt idx="831">
                  <c:v>330.59894326260098</c:v>
                </c:pt>
                <c:pt idx="832">
                  <c:v>330.59501949828217</c:v>
                </c:pt>
                <c:pt idx="833">
                  <c:v>330.45427834283333</c:v>
                </c:pt>
                <c:pt idx="834">
                  <c:v>330.53313717521269</c:v>
                </c:pt>
                <c:pt idx="835">
                  <c:v>330.19226616923766</c:v>
                </c:pt>
                <c:pt idx="836">
                  <c:v>330.16115211131</c:v>
                </c:pt>
                <c:pt idx="837">
                  <c:v>329.97446948639765</c:v>
                </c:pt>
                <c:pt idx="838">
                  <c:v>329.94282027417091</c:v>
                </c:pt>
                <c:pt idx="839">
                  <c:v>329.5032227066373</c:v>
                </c:pt>
                <c:pt idx="840">
                  <c:v>329.81173296095784</c:v>
                </c:pt>
                <c:pt idx="841">
                  <c:v>329.70752647175505</c:v>
                </c:pt>
                <c:pt idx="842">
                  <c:v>329.27623939395289</c:v>
                </c:pt>
                <c:pt idx="843">
                  <c:v>329.14440822578166</c:v>
                </c:pt>
                <c:pt idx="844">
                  <c:v>329.22127522878617</c:v>
                </c:pt>
                <c:pt idx="845">
                  <c:v>329.03960024354132</c:v>
                </c:pt>
                <c:pt idx="846">
                  <c:v>328.76370598595463</c:v>
                </c:pt>
                <c:pt idx="847">
                  <c:v>328.35797268137964</c:v>
                </c:pt>
                <c:pt idx="848">
                  <c:v>328.3646575666038</c:v>
                </c:pt>
                <c:pt idx="849">
                  <c:v>328.35550040767373</c:v>
                </c:pt>
                <c:pt idx="850">
                  <c:v>328.12309622124553</c:v>
                </c:pt>
                <c:pt idx="851">
                  <c:v>327.9422908563713</c:v>
                </c:pt>
                <c:pt idx="852">
                  <c:v>328.0044203871887</c:v>
                </c:pt>
                <c:pt idx="853">
                  <c:v>327.98901542959288</c:v>
                </c:pt>
                <c:pt idx="854">
                  <c:v>328.03228989190006</c:v>
                </c:pt>
                <c:pt idx="855">
                  <c:v>328.04189010187639</c:v>
                </c:pt>
                <c:pt idx="856">
                  <c:v>327.98137489177179</c:v>
                </c:pt>
                <c:pt idx="857">
                  <c:v>327.92562704107058</c:v>
                </c:pt>
                <c:pt idx="858">
                  <c:v>327.89166730958203</c:v>
                </c:pt>
                <c:pt idx="859">
                  <c:v>327.89166730958203</c:v>
                </c:pt>
                <c:pt idx="860">
                  <c:v>327.90271386681957</c:v>
                </c:pt>
                <c:pt idx="861">
                  <c:v>327.93629689457543</c:v>
                </c:pt>
                <c:pt idx="862">
                  <c:v>328.00909088984758</c:v>
                </c:pt>
                <c:pt idx="863">
                  <c:v>327.99741901050101</c:v>
                </c:pt>
                <c:pt idx="864">
                  <c:v>327.98391805284348</c:v>
                </c:pt>
                <c:pt idx="865">
                  <c:v>327.99324958627557</c:v>
                </c:pt>
                <c:pt idx="866">
                  <c:v>327.99032552375093</c:v>
                </c:pt>
                <c:pt idx="867">
                  <c:v>327.97232047094479</c:v>
                </c:pt>
                <c:pt idx="868">
                  <c:v>328.19995950130476</c:v>
                </c:pt>
                <c:pt idx="869">
                  <c:v>328.36173967742911</c:v>
                </c:pt>
                <c:pt idx="870">
                  <c:v>328.36355337499322</c:v>
                </c:pt>
                <c:pt idx="871">
                  <c:v>328.75704491841321</c:v>
                </c:pt>
                <c:pt idx="872">
                  <c:v>328.97118928301666</c:v>
                </c:pt>
                <c:pt idx="873">
                  <c:v>329.0823336442287</c:v>
                </c:pt>
                <c:pt idx="874">
                  <c:v>329.16782373760577</c:v>
                </c:pt>
                <c:pt idx="875">
                  <c:v>329.28453019043752</c:v>
                </c:pt>
                <c:pt idx="876">
                  <c:v>329.12767921850912</c:v>
                </c:pt>
                <c:pt idx="877">
                  <c:v>329.0915861837052</c:v>
                </c:pt>
                <c:pt idx="878">
                  <c:v>329.10688129005763</c:v>
                </c:pt>
                <c:pt idx="879">
                  <c:v>329.30146294512718</c:v>
                </c:pt>
                <c:pt idx="880">
                  <c:v>329.30429915664149</c:v>
                </c:pt>
                <c:pt idx="881">
                  <c:v>329.30323016978184</c:v>
                </c:pt>
                <c:pt idx="882">
                  <c:v>329.55689423156639</c:v>
                </c:pt>
                <c:pt idx="883">
                  <c:v>329.62833529507787</c:v>
                </c:pt>
                <c:pt idx="884">
                  <c:v>329.66196622888714</c:v>
                </c:pt>
                <c:pt idx="885">
                  <c:v>329.70922233372596</c:v>
                </c:pt>
                <c:pt idx="886">
                  <c:v>329.7301855978061</c:v>
                </c:pt>
                <c:pt idx="887">
                  <c:v>329.79635167871811</c:v>
                </c:pt>
                <c:pt idx="888">
                  <c:v>329.82869352196678</c:v>
                </c:pt>
                <c:pt idx="889">
                  <c:v>329.85589105034489</c:v>
                </c:pt>
                <c:pt idx="890">
                  <c:v>329.91594527623289</c:v>
                </c:pt>
                <c:pt idx="891">
                  <c:v>330.16460849283283</c:v>
                </c:pt>
                <c:pt idx="892">
                  <c:v>330.27160680428517</c:v>
                </c:pt>
                <c:pt idx="893">
                  <c:v>330.27160680428517</c:v>
                </c:pt>
                <c:pt idx="894">
                  <c:v>330.20380931143154</c:v>
                </c:pt>
                <c:pt idx="895">
                  <c:v>330.38981937173634</c:v>
                </c:pt>
                <c:pt idx="896">
                  <c:v>330.65548451223282</c:v>
                </c:pt>
                <c:pt idx="897">
                  <c:v>330.68720233956122</c:v>
                </c:pt>
                <c:pt idx="898">
                  <c:v>330.6649473546463</c:v>
                </c:pt>
                <c:pt idx="899">
                  <c:v>330.66689319460068</c:v>
                </c:pt>
                <c:pt idx="900">
                  <c:v>330.97694407511835</c:v>
                </c:pt>
                <c:pt idx="901">
                  <c:v>331.03522437265747</c:v>
                </c:pt>
                <c:pt idx="902">
                  <c:v>331.05763909497102</c:v>
                </c:pt>
                <c:pt idx="903">
                  <c:v>331.04384436307021</c:v>
                </c:pt>
                <c:pt idx="904">
                  <c:v>331.03510511937134</c:v>
                </c:pt>
                <c:pt idx="905">
                  <c:v>331.07290421535748</c:v>
                </c:pt>
                <c:pt idx="906">
                  <c:v>331.12046189991997</c:v>
                </c:pt>
                <c:pt idx="907">
                  <c:v>331.18175302558365</c:v>
                </c:pt>
                <c:pt idx="908">
                  <c:v>330.844181835293</c:v>
                </c:pt>
                <c:pt idx="909">
                  <c:v>330.73111682151762</c:v>
                </c:pt>
                <c:pt idx="910">
                  <c:v>331.04664042528208</c:v>
                </c:pt>
                <c:pt idx="911">
                  <c:v>331.17898211282426</c:v>
                </c:pt>
                <c:pt idx="912">
                  <c:v>331.44810763032814</c:v>
                </c:pt>
                <c:pt idx="913">
                  <c:v>331.45438513328611</c:v>
                </c:pt>
                <c:pt idx="914">
                  <c:v>331.49929765196555</c:v>
                </c:pt>
                <c:pt idx="915">
                  <c:v>331.45867780826109</c:v>
                </c:pt>
                <c:pt idx="916">
                  <c:v>331.43397878018123</c:v>
                </c:pt>
                <c:pt idx="917">
                  <c:v>330.90135993048955</c:v>
                </c:pt>
                <c:pt idx="918">
                  <c:v>330.87890641729604</c:v>
                </c:pt>
                <c:pt idx="919">
                  <c:v>330.89918741749437</c:v>
                </c:pt>
                <c:pt idx="920">
                  <c:v>330.76944440392134</c:v>
                </c:pt>
                <c:pt idx="921">
                  <c:v>330.78702670384615</c:v>
                </c:pt>
                <c:pt idx="922">
                  <c:v>331.12793956311418</c:v>
                </c:pt>
                <c:pt idx="923">
                  <c:v>331.56994932649616</c:v>
                </c:pt>
                <c:pt idx="924">
                  <c:v>331.6047079449383</c:v>
                </c:pt>
                <c:pt idx="925">
                  <c:v>331.67217950501453</c:v>
                </c:pt>
                <c:pt idx="926">
                  <c:v>331.70521728790425</c:v>
                </c:pt>
                <c:pt idx="927">
                  <c:v>331.74256020530538</c:v>
                </c:pt>
                <c:pt idx="928">
                  <c:v>331.76298423800404</c:v>
                </c:pt>
                <c:pt idx="929">
                  <c:v>331.77985675862914</c:v>
                </c:pt>
                <c:pt idx="930">
                  <c:v>331.88877518586594</c:v>
                </c:pt>
                <c:pt idx="931">
                  <c:v>331.80461366862488</c:v>
                </c:pt>
                <c:pt idx="932">
                  <c:v>331.64823707866992</c:v>
                </c:pt>
                <c:pt idx="933">
                  <c:v>331.75377286725416</c:v>
                </c:pt>
                <c:pt idx="934">
                  <c:v>331.72059796614099</c:v>
                </c:pt>
                <c:pt idx="935">
                  <c:v>331.74766218494227</c:v>
                </c:pt>
                <c:pt idx="936">
                  <c:v>331.76723748802215</c:v>
                </c:pt>
                <c:pt idx="937">
                  <c:v>331.80239135221871</c:v>
                </c:pt>
                <c:pt idx="938">
                  <c:v>332.18765283946385</c:v>
                </c:pt>
                <c:pt idx="939">
                  <c:v>332.65666022625129</c:v>
                </c:pt>
                <c:pt idx="940">
                  <c:v>332.64043832048236</c:v>
                </c:pt>
                <c:pt idx="941">
                  <c:v>332.42623380923089</c:v>
                </c:pt>
                <c:pt idx="942">
                  <c:v>332.36750806702435</c:v>
                </c:pt>
                <c:pt idx="943">
                  <c:v>332.37952003267554</c:v>
                </c:pt>
                <c:pt idx="944">
                  <c:v>332.37245199911615</c:v>
                </c:pt>
                <c:pt idx="945">
                  <c:v>332.39965592981684</c:v>
                </c:pt>
                <c:pt idx="946">
                  <c:v>332.40681678104897</c:v>
                </c:pt>
                <c:pt idx="947">
                  <c:v>332.41437369664635</c:v>
                </c:pt>
                <c:pt idx="948">
                  <c:v>332.34720563629287</c:v>
                </c:pt>
                <c:pt idx="949">
                  <c:v>332.70546144372543</c:v>
                </c:pt>
                <c:pt idx="950">
                  <c:v>332.70390172359174</c:v>
                </c:pt>
                <c:pt idx="951">
                  <c:v>332.80177609923464</c:v>
                </c:pt>
                <c:pt idx="952">
                  <c:v>332.80427956245893</c:v>
                </c:pt>
                <c:pt idx="953">
                  <c:v>332.79945060625681</c:v>
                </c:pt>
                <c:pt idx="954">
                  <c:v>332.79193208729293</c:v>
                </c:pt>
                <c:pt idx="955">
                  <c:v>332.79193208729293</c:v>
                </c:pt>
                <c:pt idx="956">
                  <c:v>332.79442825915027</c:v>
                </c:pt>
                <c:pt idx="957">
                  <c:v>332.74670666624803</c:v>
                </c:pt>
                <c:pt idx="958">
                  <c:v>332.73132056231572</c:v>
                </c:pt>
                <c:pt idx="959">
                  <c:v>332.71397586493521</c:v>
                </c:pt>
                <c:pt idx="960">
                  <c:v>332.74954095804219</c:v>
                </c:pt>
                <c:pt idx="961">
                  <c:v>332.75063225262966</c:v>
                </c:pt>
                <c:pt idx="962">
                  <c:v>332.77847101329928</c:v>
                </c:pt>
                <c:pt idx="963">
                  <c:v>332.77925136251582</c:v>
                </c:pt>
                <c:pt idx="964">
                  <c:v>332.77288097641394</c:v>
                </c:pt>
                <c:pt idx="965">
                  <c:v>332.78200933836547</c:v>
                </c:pt>
                <c:pt idx="966">
                  <c:v>332.78378365655749</c:v>
                </c:pt>
                <c:pt idx="967">
                  <c:v>332.78692873014126</c:v>
                </c:pt>
                <c:pt idx="968">
                  <c:v>332.78627186567496</c:v>
                </c:pt>
                <c:pt idx="969">
                  <c:v>332.77195254852626</c:v>
                </c:pt>
                <c:pt idx="970">
                  <c:v>332.76897469235627</c:v>
                </c:pt>
                <c:pt idx="971">
                  <c:v>332.59370056874286</c:v>
                </c:pt>
                <c:pt idx="972">
                  <c:v>332.58949644456607</c:v>
                </c:pt>
                <c:pt idx="973">
                  <c:v>332.37631463865756</c:v>
                </c:pt>
                <c:pt idx="974">
                  <c:v>332.31794672928669</c:v>
                </c:pt>
                <c:pt idx="975">
                  <c:v>332.32310016040623</c:v>
                </c:pt>
                <c:pt idx="976">
                  <c:v>332.31228593803883</c:v>
                </c:pt>
                <c:pt idx="977">
                  <c:v>332.19892774018786</c:v>
                </c:pt>
                <c:pt idx="978">
                  <c:v>332.17927292044362</c:v>
                </c:pt>
                <c:pt idx="979">
                  <c:v>332.15604684079881</c:v>
                </c:pt>
                <c:pt idx="980">
                  <c:v>332.14289926348698</c:v>
                </c:pt>
                <c:pt idx="981">
                  <c:v>331.93311297559944</c:v>
                </c:pt>
                <c:pt idx="982">
                  <c:v>331.77313581636633</c:v>
                </c:pt>
                <c:pt idx="983">
                  <c:v>331.55020734954155</c:v>
                </c:pt>
                <c:pt idx="984">
                  <c:v>331.5494755401985</c:v>
                </c:pt>
                <c:pt idx="985">
                  <c:v>331.45531873239213</c:v>
                </c:pt>
                <c:pt idx="986">
                  <c:v>331.19799272193603</c:v>
                </c:pt>
                <c:pt idx="987">
                  <c:v>330.79088422523932</c:v>
                </c:pt>
                <c:pt idx="988">
                  <c:v>330.77900448119857</c:v>
                </c:pt>
                <c:pt idx="989">
                  <c:v>330.75877765353903</c:v>
                </c:pt>
                <c:pt idx="990">
                  <c:v>330.63019141437593</c:v>
                </c:pt>
                <c:pt idx="991">
                  <c:v>330.44960119368159</c:v>
                </c:pt>
                <c:pt idx="992">
                  <c:v>330.3986255281003</c:v>
                </c:pt>
                <c:pt idx="993">
                  <c:v>330.3927819529905</c:v>
                </c:pt>
                <c:pt idx="994">
                  <c:v>330.38935393614668</c:v>
                </c:pt>
                <c:pt idx="995">
                  <c:v>329.70260860057078</c:v>
                </c:pt>
                <c:pt idx="996">
                  <c:v>329.10286167173638</c:v>
                </c:pt>
                <c:pt idx="997">
                  <c:v>328.85422392091226</c:v>
                </c:pt>
                <c:pt idx="998">
                  <c:v>328.56340882692558</c:v>
                </c:pt>
                <c:pt idx="999">
                  <c:v>328.5443964661527</c:v>
                </c:pt>
                <c:pt idx="1000">
                  <c:v>328.55880868060217</c:v>
                </c:pt>
                <c:pt idx="1001">
                  <c:v>328.59299900218468</c:v>
                </c:pt>
                <c:pt idx="1002">
                  <c:v>328.59299900218468</c:v>
                </c:pt>
                <c:pt idx="1003">
                  <c:v>328.05905217696159</c:v>
                </c:pt>
                <c:pt idx="1004">
                  <c:v>328.05946503158839</c:v>
                </c:pt>
                <c:pt idx="1005">
                  <c:v>328.06034139620618</c:v>
                </c:pt>
                <c:pt idx="1006">
                  <c:v>328.0181255869079</c:v>
                </c:pt>
                <c:pt idx="1007">
                  <c:v>328.00605351985394</c:v>
                </c:pt>
                <c:pt idx="1008">
                  <c:v>328.0126722938524</c:v>
                </c:pt>
                <c:pt idx="1009">
                  <c:v>327.99625269926918</c:v>
                </c:pt>
                <c:pt idx="1010">
                  <c:v>327.78999763547375</c:v>
                </c:pt>
                <c:pt idx="1011">
                  <c:v>327.55614570441998</c:v>
                </c:pt>
                <c:pt idx="1012">
                  <c:v>327.44593766741485</c:v>
                </c:pt>
                <c:pt idx="1013">
                  <c:v>327.44389903505873</c:v>
                </c:pt>
                <c:pt idx="1014">
                  <c:v>327.42980130610931</c:v>
                </c:pt>
                <c:pt idx="1015">
                  <c:v>327.340530149899</c:v>
                </c:pt>
                <c:pt idx="1016">
                  <c:v>326.90690695079388</c:v>
                </c:pt>
                <c:pt idx="1017">
                  <c:v>326.56890951351841</c:v>
                </c:pt>
                <c:pt idx="1018">
                  <c:v>326.34555533324919</c:v>
                </c:pt>
                <c:pt idx="1019">
                  <c:v>326.31668854490425</c:v>
                </c:pt>
                <c:pt idx="1020">
                  <c:v>326.32006867533926</c:v>
                </c:pt>
                <c:pt idx="1021">
                  <c:v>326.15351524150566</c:v>
                </c:pt>
                <c:pt idx="1022">
                  <c:v>326.17523232094419</c:v>
                </c:pt>
                <c:pt idx="1023">
                  <c:v>326.18865667438536</c:v>
                </c:pt>
                <c:pt idx="1024">
                  <c:v>326.194032221707</c:v>
                </c:pt>
                <c:pt idx="1025">
                  <c:v>326.06657813134012</c:v>
                </c:pt>
                <c:pt idx="1026">
                  <c:v>325.36457966029297</c:v>
                </c:pt>
                <c:pt idx="1027">
                  <c:v>325.28177180899041</c:v>
                </c:pt>
                <c:pt idx="1028">
                  <c:v>325.27680423564584</c:v>
                </c:pt>
                <c:pt idx="1029">
                  <c:v>325.25629481217993</c:v>
                </c:pt>
                <c:pt idx="1030">
                  <c:v>325.25302505110949</c:v>
                </c:pt>
                <c:pt idx="1031">
                  <c:v>325.23150561836695</c:v>
                </c:pt>
                <c:pt idx="1032">
                  <c:v>325.21895097043921</c:v>
                </c:pt>
                <c:pt idx="1033">
                  <c:v>325.13764601725074</c:v>
                </c:pt>
                <c:pt idx="1034">
                  <c:v>325.0617616525189</c:v>
                </c:pt>
                <c:pt idx="1035">
                  <c:v>324.50874874732705</c:v>
                </c:pt>
                <c:pt idx="1036">
                  <c:v>324.2918791431967</c:v>
                </c:pt>
                <c:pt idx="1037">
                  <c:v>324.27117454226322</c:v>
                </c:pt>
                <c:pt idx="1038">
                  <c:v>324.27117454226322</c:v>
                </c:pt>
                <c:pt idx="1039">
                  <c:v>324.14808652246256</c:v>
                </c:pt>
                <c:pt idx="1040">
                  <c:v>324.22068917941152</c:v>
                </c:pt>
                <c:pt idx="1041">
                  <c:v>324.11981365919416</c:v>
                </c:pt>
                <c:pt idx="1042">
                  <c:v>324.0432476422003</c:v>
                </c:pt>
                <c:pt idx="1043">
                  <c:v>324.0445514575253</c:v>
                </c:pt>
                <c:pt idx="1044">
                  <c:v>324.04742579520752</c:v>
                </c:pt>
                <c:pt idx="1045">
                  <c:v>324.03632516058076</c:v>
                </c:pt>
                <c:pt idx="1046">
                  <c:v>324.02396411004941</c:v>
                </c:pt>
                <c:pt idx="1047">
                  <c:v>324.0225792771181</c:v>
                </c:pt>
                <c:pt idx="1048">
                  <c:v>323.94082275769347</c:v>
                </c:pt>
                <c:pt idx="1049">
                  <c:v>323.94161020972433</c:v>
                </c:pt>
                <c:pt idx="1050">
                  <c:v>323.94788450168949</c:v>
                </c:pt>
                <c:pt idx="1051">
                  <c:v>323.93442952449914</c:v>
                </c:pt>
                <c:pt idx="1052">
                  <c:v>323.91785595111986</c:v>
                </c:pt>
                <c:pt idx="1053">
                  <c:v>323.57559481102999</c:v>
                </c:pt>
                <c:pt idx="1054">
                  <c:v>323.53502111260548</c:v>
                </c:pt>
                <c:pt idx="1055">
                  <c:v>323.53510905621641</c:v>
                </c:pt>
                <c:pt idx="1056">
                  <c:v>323.54095914080227</c:v>
                </c:pt>
                <c:pt idx="1057">
                  <c:v>323.51240003891263</c:v>
                </c:pt>
                <c:pt idx="1058">
                  <c:v>323.51159544407193</c:v>
                </c:pt>
                <c:pt idx="1059">
                  <c:v>323.34878464063775</c:v>
                </c:pt>
                <c:pt idx="1060">
                  <c:v>323.24510161145503</c:v>
                </c:pt>
                <c:pt idx="1061">
                  <c:v>323.21810792363658</c:v>
                </c:pt>
                <c:pt idx="1062">
                  <c:v>323.16842408856542</c:v>
                </c:pt>
                <c:pt idx="1063">
                  <c:v>322.93662045637535</c:v>
                </c:pt>
                <c:pt idx="1064">
                  <c:v>322.92734110323659</c:v>
                </c:pt>
                <c:pt idx="1065">
                  <c:v>322.78097205850645</c:v>
                </c:pt>
                <c:pt idx="1066">
                  <c:v>322.60092427005537</c:v>
                </c:pt>
                <c:pt idx="1067">
                  <c:v>322.54716237675262</c:v>
                </c:pt>
                <c:pt idx="1068">
                  <c:v>322.54121938838836</c:v>
                </c:pt>
                <c:pt idx="1069">
                  <c:v>322.54596437347152</c:v>
                </c:pt>
                <c:pt idx="1070">
                  <c:v>322.52597747044842</c:v>
                </c:pt>
                <c:pt idx="1071">
                  <c:v>322.52574429675235</c:v>
                </c:pt>
                <c:pt idx="1072">
                  <c:v>322.43982028035208</c:v>
                </c:pt>
                <c:pt idx="1073">
                  <c:v>322.4296654837334</c:v>
                </c:pt>
                <c:pt idx="1074">
                  <c:v>322.32312077630712</c:v>
                </c:pt>
                <c:pt idx="1075">
                  <c:v>322.32325602883736</c:v>
                </c:pt>
                <c:pt idx="1076">
                  <c:v>322.33116470079898</c:v>
                </c:pt>
                <c:pt idx="1077">
                  <c:v>322.30051567010565</c:v>
                </c:pt>
                <c:pt idx="1078">
                  <c:v>321.80453710869034</c:v>
                </c:pt>
                <c:pt idx="1079">
                  <c:v>321.74762113803877</c:v>
                </c:pt>
                <c:pt idx="1080">
                  <c:v>321.69555429599859</c:v>
                </c:pt>
                <c:pt idx="1081">
                  <c:v>321.67118473970896</c:v>
                </c:pt>
                <c:pt idx="1082">
                  <c:v>321.6707762892475</c:v>
                </c:pt>
                <c:pt idx="1083">
                  <c:v>321.58313269597568</c:v>
                </c:pt>
                <c:pt idx="1084">
                  <c:v>321.56378897421735</c:v>
                </c:pt>
                <c:pt idx="1085">
                  <c:v>321.56352413285606</c:v>
                </c:pt>
                <c:pt idx="1086">
                  <c:v>321.29950972482413</c:v>
                </c:pt>
                <c:pt idx="1087">
                  <c:v>321.18376039821277</c:v>
                </c:pt>
                <c:pt idx="1088">
                  <c:v>320.33450626771349</c:v>
                </c:pt>
                <c:pt idx="1089">
                  <c:v>320.33561513442118</c:v>
                </c:pt>
                <c:pt idx="1090">
                  <c:v>320.33518151802298</c:v>
                </c:pt>
                <c:pt idx="1091">
                  <c:v>320.35472293690378</c:v>
                </c:pt>
                <c:pt idx="1092">
                  <c:v>320.29320208406386</c:v>
                </c:pt>
                <c:pt idx="1093">
                  <c:v>320.23540937450531</c:v>
                </c:pt>
                <c:pt idx="1094">
                  <c:v>320.11319696756817</c:v>
                </c:pt>
                <c:pt idx="1095">
                  <c:v>320.00840397419341</c:v>
                </c:pt>
                <c:pt idx="1096">
                  <c:v>319.96775286975287</c:v>
                </c:pt>
                <c:pt idx="1097">
                  <c:v>319.85810737877699</c:v>
                </c:pt>
                <c:pt idx="1098">
                  <c:v>319.73334025398526</c:v>
                </c:pt>
                <c:pt idx="1099">
                  <c:v>319.71161730965912</c:v>
                </c:pt>
                <c:pt idx="1100">
                  <c:v>319.69795375762982</c:v>
                </c:pt>
                <c:pt idx="1101">
                  <c:v>319.62710247049802</c:v>
                </c:pt>
                <c:pt idx="1102">
                  <c:v>319.62710247049802</c:v>
                </c:pt>
                <c:pt idx="1103">
                  <c:v>319.59936682426076</c:v>
                </c:pt>
                <c:pt idx="1104">
                  <c:v>319.3180032082841</c:v>
                </c:pt>
                <c:pt idx="1105">
                  <c:v>319.20543555964309</c:v>
                </c:pt>
                <c:pt idx="1106">
                  <c:v>318.64002290113814</c:v>
                </c:pt>
                <c:pt idx="1107">
                  <c:v>318.63801100215369</c:v>
                </c:pt>
                <c:pt idx="1108">
                  <c:v>318.6627321276884</c:v>
                </c:pt>
                <c:pt idx="1109">
                  <c:v>318.51225128499948</c:v>
                </c:pt>
                <c:pt idx="1110">
                  <c:v>318.39498965663716</c:v>
                </c:pt>
                <c:pt idx="1111">
                  <c:v>318.16471973514729</c:v>
                </c:pt>
                <c:pt idx="1112">
                  <c:v>317.99851546971979</c:v>
                </c:pt>
                <c:pt idx="1113">
                  <c:v>317.78590656566024</c:v>
                </c:pt>
                <c:pt idx="1114">
                  <c:v>317.67004139294676</c:v>
                </c:pt>
                <c:pt idx="1115">
                  <c:v>317.66115499228027</c:v>
                </c:pt>
                <c:pt idx="1116">
                  <c:v>317.64514407875913</c:v>
                </c:pt>
                <c:pt idx="1117">
                  <c:v>317.64801617118661</c:v>
                </c:pt>
                <c:pt idx="1118">
                  <c:v>317.65769152033226</c:v>
                </c:pt>
                <c:pt idx="1119">
                  <c:v>317.55103657889617</c:v>
                </c:pt>
                <c:pt idx="1120">
                  <c:v>317.89394263059887</c:v>
                </c:pt>
                <c:pt idx="1121">
                  <c:v>318.17716236246383</c:v>
                </c:pt>
                <c:pt idx="1122">
                  <c:v>318.50329634309719</c:v>
                </c:pt>
                <c:pt idx="1123">
                  <c:v>318.41805896874922</c:v>
                </c:pt>
                <c:pt idx="1124">
                  <c:v>318.473029110087</c:v>
                </c:pt>
                <c:pt idx="1125">
                  <c:v>318.4434888966482</c:v>
                </c:pt>
                <c:pt idx="1126">
                  <c:v>318.54609963702029</c:v>
                </c:pt>
                <c:pt idx="1127">
                  <c:v>318.65312444914366</c:v>
                </c:pt>
                <c:pt idx="1128">
                  <c:v>318.43757486477404</c:v>
                </c:pt>
                <c:pt idx="1129">
                  <c:v>318.55880544797543</c:v>
                </c:pt>
                <c:pt idx="1130">
                  <c:v>318.67966327168892</c:v>
                </c:pt>
                <c:pt idx="1131">
                  <c:v>318.29726266056855</c:v>
                </c:pt>
                <c:pt idx="1132">
                  <c:v>317.97894964002649</c:v>
                </c:pt>
                <c:pt idx="1133">
                  <c:v>318.03338828719916</c:v>
                </c:pt>
                <c:pt idx="1134">
                  <c:v>318.19477392964819</c:v>
                </c:pt>
                <c:pt idx="1135">
                  <c:v>318.15448757332706</c:v>
                </c:pt>
                <c:pt idx="1136">
                  <c:v>318.10090279664212</c:v>
                </c:pt>
                <c:pt idx="1137">
                  <c:v>317.91732821031212</c:v>
                </c:pt>
                <c:pt idx="1138">
                  <c:v>318.17953020947959</c:v>
                </c:pt>
                <c:pt idx="1139">
                  <c:v>318.12366958819302</c:v>
                </c:pt>
                <c:pt idx="1140">
                  <c:v>318.88618085225693</c:v>
                </c:pt>
                <c:pt idx="1141">
                  <c:v>318.35574397813264</c:v>
                </c:pt>
                <c:pt idx="1142">
                  <c:v>318.51126604209878</c:v>
                </c:pt>
                <c:pt idx="1143">
                  <c:v>318.46879174673143</c:v>
                </c:pt>
                <c:pt idx="1144">
                  <c:v>318.42045282954194</c:v>
                </c:pt>
                <c:pt idx="1145">
                  <c:v>318.45965941641748</c:v>
                </c:pt>
                <c:pt idx="1146">
                  <c:v>318.12119357439423</c:v>
                </c:pt>
                <c:pt idx="1147">
                  <c:v>318.30520845535085</c:v>
                </c:pt>
                <c:pt idx="1148">
                  <c:v>318.66759298003092</c:v>
                </c:pt>
                <c:pt idx="1149">
                  <c:v>318.77502606797748</c:v>
                </c:pt>
                <c:pt idx="1150">
                  <c:v>319.27328222631525</c:v>
                </c:pt>
                <c:pt idx="1151">
                  <c:v>319.68083883296686</c:v>
                </c:pt>
                <c:pt idx="1152">
                  <c:v>319.65597176794591</c:v>
                </c:pt>
                <c:pt idx="1153">
                  <c:v>319.63244810325693</c:v>
                </c:pt>
                <c:pt idx="1154">
                  <c:v>319.93498052236993</c:v>
                </c:pt>
                <c:pt idx="1155">
                  <c:v>320.36958753965791</c:v>
                </c:pt>
                <c:pt idx="1156">
                  <c:v>320.57338431145081</c:v>
                </c:pt>
                <c:pt idx="1157">
                  <c:v>320.63044211943293</c:v>
                </c:pt>
                <c:pt idx="1158">
                  <c:v>320.87140018668674</c:v>
                </c:pt>
                <c:pt idx="1159">
                  <c:v>320.76283470021758</c:v>
                </c:pt>
                <c:pt idx="1160">
                  <c:v>320.58983230940714</c:v>
                </c:pt>
                <c:pt idx="1161">
                  <c:v>320.67323064297796</c:v>
                </c:pt>
                <c:pt idx="1162">
                  <c:v>321.01849219679156</c:v>
                </c:pt>
                <c:pt idx="1163">
                  <c:v>321.32176281426689</c:v>
                </c:pt>
                <c:pt idx="1164">
                  <c:v>322.17620762874998</c:v>
                </c:pt>
                <c:pt idx="1165">
                  <c:v>322.76831550235659</c:v>
                </c:pt>
                <c:pt idx="1166">
                  <c:v>322.76339300591422</c:v>
                </c:pt>
                <c:pt idx="1167">
                  <c:v>322.4618839276668</c:v>
                </c:pt>
                <c:pt idx="1168">
                  <c:v>322.23069608706277</c:v>
                </c:pt>
                <c:pt idx="1169">
                  <c:v>322.07605420692676</c:v>
                </c:pt>
                <c:pt idx="1170">
                  <c:v>322.1656348069111</c:v>
                </c:pt>
                <c:pt idx="1171">
                  <c:v>322.7721290479638</c:v>
                </c:pt>
                <c:pt idx="1172">
                  <c:v>323.00933570231706</c:v>
                </c:pt>
                <c:pt idx="1173">
                  <c:v>323.0519023380956</c:v>
                </c:pt>
                <c:pt idx="1174">
                  <c:v>323.27004095365038</c:v>
                </c:pt>
                <c:pt idx="1175">
                  <c:v>323.19385404166042</c:v>
                </c:pt>
                <c:pt idx="1176">
                  <c:v>322.99984693484311</c:v>
                </c:pt>
                <c:pt idx="1177">
                  <c:v>323.11153614225941</c:v>
                </c:pt>
                <c:pt idx="1178">
                  <c:v>323.05346864201954</c:v>
                </c:pt>
                <c:pt idx="1179">
                  <c:v>323.05524421747799</c:v>
                </c:pt>
                <c:pt idx="1180">
                  <c:v>323.06462345730569</c:v>
                </c:pt>
                <c:pt idx="1181">
                  <c:v>323.20741526425252</c:v>
                </c:pt>
                <c:pt idx="1182">
                  <c:v>323.59071154621392</c:v>
                </c:pt>
                <c:pt idx="1183">
                  <c:v>323.60470572168094</c:v>
                </c:pt>
                <c:pt idx="1184">
                  <c:v>323.69844564236627</c:v>
                </c:pt>
                <c:pt idx="1185">
                  <c:v>323.80632166538874</c:v>
                </c:pt>
                <c:pt idx="1186">
                  <c:v>324.01990272231291</c:v>
                </c:pt>
                <c:pt idx="1187">
                  <c:v>324.02319463610615</c:v>
                </c:pt>
                <c:pt idx="1188">
                  <c:v>324.02949883081789</c:v>
                </c:pt>
                <c:pt idx="1189">
                  <c:v>324.03170743049196</c:v>
                </c:pt>
                <c:pt idx="1190">
                  <c:v>324.03453493448359</c:v>
                </c:pt>
                <c:pt idx="1191">
                  <c:v>324.06086787823006</c:v>
                </c:pt>
                <c:pt idx="1192">
                  <c:v>324.27641795212082</c:v>
                </c:pt>
                <c:pt idx="1193">
                  <c:v>324.33922932805342</c:v>
                </c:pt>
                <c:pt idx="1194">
                  <c:v>323.94505743759993</c:v>
                </c:pt>
                <c:pt idx="1195">
                  <c:v>323.69674846390325</c:v>
                </c:pt>
                <c:pt idx="1196">
                  <c:v>323.65550065590196</c:v>
                </c:pt>
                <c:pt idx="1197">
                  <c:v>323.65550065590196</c:v>
                </c:pt>
                <c:pt idx="1198">
                  <c:v>323.5558518757453</c:v>
                </c:pt>
                <c:pt idx="1199">
                  <c:v>323.68149286744642</c:v>
                </c:pt>
                <c:pt idx="1200">
                  <c:v>323.83758865308096</c:v>
                </c:pt>
                <c:pt idx="1201">
                  <c:v>324.26041602152583</c:v>
                </c:pt>
                <c:pt idx="1202">
                  <c:v>324.17319498524256</c:v>
                </c:pt>
                <c:pt idx="1203">
                  <c:v>324.26865755777794</c:v>
                </c:pt>
                <c:pt idx="1204">
                  <c:v>324.27442652217769</c:v>
                </c:pt>
                <c:pt idx="1205">
                  <c:v>324.27461295120582</c:v>
                </c:pt>
                <c:pt idx="1206">
                  <c:v>324.7639772788811</c:v>
                </c:pt>
                <c:pt idx="1207">
                  <c:v>325.15557865376923</c:v>
                </c:pt>
                <c:pt idx="1208">
                  <c:v>325.22850187787031</c:v>
                </c:pt>
                <c:pt idx="1209">
                  <c:v>325.49499553871783</c:v>
                </c:pt>
                <c:pt idx="1210">
                  <c:v>325.49746212303569</c:v>
                </c:pt>
                <c:pt idx="1211">
                  <c:v>325.3599527939258</c:v>
                </c:pt>
                <c:pt idx="1212">
                  <c:v>325.92017363221521</c:v>
                </c:pt>
                <c:pt idx="1213">
                  <c:v>326.28565086079993</c:v>
                </c:pt>
                <c:pt idx="1214">
                  <c:v>326.69031233845703</c:v>
                </c:pt>
                <c:pt idx="1215">
                  <c:v>326.925618244124</c:v>
                </c:pt>
                <c:pt idx="1216">
                  <c:v>326.75049503575315</c:v>
                </c:pt>
                <c:pt idx="1217">
                  <c:v>326.71140962865587</c:v>
                </c:pt>
                <c:pt idx="1218">
                  <c:v>326.49454239413996</c:v>
                </c:pt>
                <c:pt idx="1219">
                  <c:v>326.05485605821337</c:v>
                </c:pt>
                <c:pt idx="1220">
                  <c:v>325.95879434180807</c:v>
                </c:pt>
                <c:pt idx="1221">
                  <c:v>325.95198669925094</c:v>
                </c:pt>
                <c:pt idx="1222">
                  <c:v>325.98075123776175</c:v>
                </c:pt>
                <c:pt idx="1223">
                  <c:v>326.40033041822903</c:v>
                </c:pt>
                <c:pt idx="1224">
                  <c:v>326.41066935008786</c:v>
                </c:pt>
                <c:pt idx="1225">
                  <c:v>326.51543079770181</c:v>
                </c:pt>
                <c:pt idx="1226">
                  <c:v>326.79870554292313</c:v>
                </c:pt>
                <c:pt idx="1227">
                  <c:v>326.90276995571389</c:v>
                </c:pt>
                <c:pt idx="1228">
                  <c:v>326.89560623248656</c:v>
                </c:pt>
                <c:pt idx="1229">
                  <c:v>326.89178208423834</c:v>
                </c:pt>
                <c:pt idx="1230">
                  <c:v>327.01849199941182</c:v>
                </c:pt>
                <c:pt idx="1231">
                  <c:v>327.0479743973525</c:v>
                </c:pt>
                <c:pt idx="1232">
                  <c:v>326.73915850902438</c:v>
                </c:pt>
                <c:pt idx="1233">
                  <c:v>326.70903290495045</c:v>
                </c:pt>
                <c:pt idx="1234">
                  <c:v>326.68544073017847</c:v>
                </c:pt>
                <c:pt idx="1235">
                  <c:v>326.74592166496927</c:v>
                </c:pt>
                <c:pt idx="1236">
                  <c:v>326.74527950724132</c:v>
                </c:pt>
                <c:pt idx="1237">
                  <c:v>326.74640267176346</c:v>
                </c:pt>
                <c:pt idx="1238">
                  <c:v>326.7465554918237</c:v>
                </c:pt>
                <c:pt idx="1239">
                  <c:v>326.75304107837485</c:v>
                </c:pt>
                <c:pt idx="1240">
                  <c:v>326.7882313417939</c:v>
                </c:pt>
                <c:pt idx="1241">
                  <c:v>326.80749233509613</c:v>
                </c:pt>
                <c:pt idx="1242">
                  <c:v>326.81045797382058</c:v>
                </c:pt>
                <c:pt idx="1243">
                  <c:v>326.80737826365493</c:v>
                </c:pt>
                <c:pt idx="1244">
                  <c:v>326.82003103686276</c:v>
                </c:pt>
                <c:pt idx="1245">
                  <c:v>326.78463097949884</c:v>
                </c:pt>
                <c:pt idx="1246">
                  <c:v>326.7478537735505</c:v>
                </c:pt>
                <c:pt idx="1247">
                  <c:v>326.71698432829902</c:v>
                </c:pt>
                <c:pt idx="1248">
                  <c:v>326.707787021314</c:v>
                </c:pt>
                <c:pt idx="1249">
                  <c:v>326.87924527105667</c:v>
                </c:pt>
                <c:pt idx="1250">
                  <c:v>326.93967315173171</c:v>
                </c:pt>
                <c:pt idx="1251">
                  <c:v>326.90762265092968</c:v>
                </c:pt>
                <c:pt idx="1252">
                  <c:v>326.9091957485071</c:v>
                </c:pt>
                <c:pt idx="1253">
                  <c:v>326.92941023526231</c:v>
                </c:pt>
                <c:pt idx="1254">
                  <c:v>326.96942756676867</c:v>
                </c:pt>
                <c:pt idx="1255">
                  <c:v>326.97219237670544</c:v>
                </c:pt>
                <c:pt idx="1256">
                  <c:v>327.04110157261186</c:v>
                </c:pt>
                <c:pt idx="1257">
                  <c:v>327.06759432631941</c:v>
                </c:pt>
                <c:pt idx="1258">
                  <c:v>327.14552238826934</c:v>
                </c:pt>
                <c:pt idx="1259">
                  <c:v>327.14781533613768</c:v>
                </c:pt>
                <c:pt idx="1260">
                  <c:v>327.18652204280824</c:v>
                </c:pt>
                <c:pt idx="1261">
                  <c:v>327.21211035497294</c:v>
                </c:pt>
                <c:pt idx="1262">
                  <c:v>327.21836855187502</c:v>
                </c:pt>
                <c:pt idx="1263">
                  <c:v>327.24586648063877</c:v>
                </c:pt>
                <c:pt idx="1264">
                  <c:v>327.29072767722846</c:v>
                </c:pt>
                <c:pt idx="1265">
                  <c:v>327.31242523469581</c:v>
                </c:pt>
                <c:pt idx="1266">
                  <c:v>327.32659939925418</c:v>
                </c:pt>
                <c:pt idx="1267">
                  <c:v>327.35395564056665</c:v>
                </c:pt>
                <c:pt idx="1268">
                  <c:v>327.47166156016175</c:v>
                </c:pt>
                <c:pt idx="1269">
                  <c:v>327.47716175578398</c:v>
                </c:pt>
                <c:pt idx="1270">
                  <c:v>327.45672290239304</c:v>
                </c:pt>
                <c:pt idx="1271">
                  <c:v>327.43618062189961</c:v>
                </c:pt>
                <c:pt idx="1272">
                  <c:v>327.40453139747751</c:v>
                </c:pt>
                <c:pt idx="1273">
                  <c:v>327.36657977706636</c:v>
                </c:pt>
                <c:pt idx="1274">
                  <c:v>327.34019179803818</c:v>
                </c:pt>
                <c:pt idx="1275">
                  <c:v>327.31817207380067</c:v>
                </c:pt>
                <c:pt idx="1276">
                  <c:v>327.2941557167307</c:v>
                </c:pt>
                <c:pt idx="1277">
                  <c:v>327.27437435680866</c:v>
                </c:pt>
                <c:pt idx="1278">
                  <c:v>327.24164067342326</c:v>
                </c:pt>
                <c:pt idx="1279">
                  <c:v>327.20891540666975</c:v>
                </c:pt>
                <c:pt idx="1280">
                  <c:v>327.17897408553222</c:v>
                </c:pt>
                <c:pt idx="1281">
                  <c:v>327.15813222853103</c:v>
                </c:pt>
                <c:pt idx="1282">
                  <c:v>327.12230695143097</c:v>
                </c:pt>
                <c:pt idx="1283">
                  <c:v>327.08683520007799</c:v>
                </c:pt>
                <c:pt idx="1284">
                  <c:v>327.06005341777251</c:v>
                </c:pt>
                <c:pt idx="1285">
                  <c:v>327.08165038411022</c:v>
                </c:pt>
                <c:pt idx="1286">
                  <c:v>327.03851845456478</c:v>
                </c:pt>
                <c:pt idx="1287">
                  <c:v>327.04995774570591</c:v>
                </c:pt>
                <c:pt idx="1288">
                  <c:v>327.10398474482088</c:v>
                </c:pt>
                <c:pt idx="1289">
                  <c:v>327.06277633280331</c:v>
                </c:pt>
                <c:pt idx="1290">
                  <c:v>327.23486095565471</c:v>
                </c:pt>
                <c:pt idx="1291">
                  <c:v>327.22251710070611</c:v>
                </c:pt>
                <c:pt idx="1292">
                  <c:v>327.35674226345878</c:v>
                </c:pt>
                <c:pt idx="1293">
                  <c:v>327.3996244819748</c:v>
                </c:pt>
                <c:pt idx="1294">
                  <c:v>327.65707449906785</c:v>
                </c:pt>
                <c:pt idx="1295">
                  <c:v>327.63774548663741</c:v>
                </c:pt>
                <c:pt idx="1296">
                  <c:v>327.58287768898902</c:v>
                </c:pt>
                <c:pt idx="1297">
                  <c:v>327.60665893744061</c:v>
                </c:pt>
                <c:pt idx="1298">
                  <c:v>327.64439521775904</c:v>
                </c:pt>
                <c:pt idx="1299">
                  <c:v>327.59519103914528</c:v>
                </c:pt>
                <c:pt idx="1300">
                  <c:v>327.5901418512928</c:v>
                </c:pt>
                <c:pt idx="1301">
                  <c:v>327.80821908060898</c:v>
                </c:pt>
                <c:pt idx="1302">
                  <c:v>327.79257948720033</c:v>
                </c:pt>
                <c:pt idx="1303">
                  <c:v>327.7779161914516</c:v>
                </c:pt>
                <c:pt idx="1304">
                  <c:v>327.82706555322716</c:v>
                </c:pt>
                <c:pt idx="1305">
                  <c:v>327.79831246434196</c:v>
                </c:pt>
                <c:pt idx="1306">
                  <c:v>327.77278127171149</c:v>
                </c:pt>
                <c:pt idx="1307">
                  <c:v>327.75628967050432</c:v>
                </c:pt>
                <c:pt idx="1308">
                  <c:v>327.77605044535863</c:v>
                </c:pt>
                <c:pt idx="1309">
                  <c:v>327.80844841815053</c:v>
                </c:pt>
                <c:pt idx="1310">
                  <c:v>328.16034518644841</c:v>
                </c:pt>
                <c:pt idx="1311">
                  <c:v>328.14843216862124</c:v>
                </c:pt>
                <c:pt idx="1312">
                  <c:v>328.16165824407045</c:v>
                </c:pt>
                <c:pt idx="1313">
                  <c:v>328.39524852161395</c:v>
                </c:pt>
                <c:pt idx="1314">
                  <c:v>328.51325747991245</c:v>
                </c:pt>
                <c:pt idx="1315">
                  <c:v>328.46342765686217</c:v>
                </c:pt>
                <c:pt idx="1316">
                  <c:v>328.54986221329091</c:v>
                </c:pt>
                <c:pt idx="1317">
                  <c:v>329.17235721195391</c:v>
                </c:pt>
                <c:pt idx="1318">
                  <c:v>329.20759690564324</c:v>
                </c:pt>
                <c:pt idx="1319">
                  <c:v>329.26856568041507</c:v>
                </c:pt>
                <c:pt idx="1320">
                  <c:v>329.33942195276467</c:v>
                </c:pt>
                <c:pt idx="1321">
                  <c:v>329.30367075021707</c:v>
                </c:pt>
                <c:pt idx="1322">
                  <c:v>329.25636597495389</c:v>
                </c:pt>
                <c:pt idx="1323">
                  <c:v>329.32532954556945</c:v>
                </c:pt>
                <c:pt idx="1324">
                  <c:v>329.41278674732962</c:v>
                </c:pt>
                <c:pt idx="1325">
                  <c:v>329.41559392244494</c:v>
                </c:pt>
                <c:pt idx="1326">
                  <c:v>329.42002470464638</c:v>
                </c:pt>
                <c:pt idx="1327">
                  <c:v>329.38713885225036</c:v>
                </c:pt>
                <c:pt idx="1328">
                  <c:v>329.34658283486908</c:v>
                </c:pt>
                <c:pt idx="1329">
                  <c:v>329.39436856226439</c:v>
                </c:pt>
                <c:pt idx="1330">
                  <c:v>329.34708742497708</c:v>
                </c:pt>
                <c:pt idx="1331">
                  <c:v>329.29829356261581</c:v>
                </c:pt>
                <c:pt idx="1332">
                  <c:v>329.2462916686739</c:v>
                </c:pt>
                <c:pt idx="1333">
                  <c:v>329.24216705288177</c:v>
                </c:pt>
                <c:pt idx="1334">
                  <c:v>329.21993169143167</c:v>
                </c:pt>
                <c:pt idx="1335">
                  <c:v>329.1883098925166</c:v>
                </c:pt>
                <c:pt idx="1336">
                  <c:v>329.19216891125996</c:v>
                </c:pt>
                <c:pt idx="1337">
                  <c:v>329.21014920037896</c:v>
                </c:pt>
                <c:pt idx="1338">
                  <c:v>329.1988236579906</c:v>
                </c:pt>
                <c:pt idx="1339">
                  <c:v>329.24366949953077</c:v>
                </c:pt>
                <c:pt idx="1340">
                  <c:v>329.24639843381033</c:v>
                </c:pt>
                <c:pt idx="1341">
                  <c:v>329.20728300752859</c:v>
                </c:pt>
                <c:pt idx="1342">
                  <c:v>329.17125704077921</c:v>
                </c:pt>
                <c:pt idx="1343">
                  <c:v>329.15444055223082</c:v>
                </c:pt>
                <c:pt idx="1344">
                  <c:v>329.16239528124709</c:v>
                </c:pt>
                <c:pt idx="1345">
                  <c:v>329.1974789290623</c:v>
                </c:pt>
                <c:pt idx="1346">
                  <c:v>329.19475260417204</c:v>
                </c:pt>
                <c:pt idx="1347">
                  <c:v>329.18388650350721</c:v>
                </c:pt>
                <c:pt idx="1348">
                  <c:v>329.15886253160568</c:v>
                </c:pt>
                <c:pt idx="1349">
                  <c:v>329.14256017465937</c:v>
                </c:pt>
                <c:pt idx="1350">
                  <c:v>329.13488513199098</c:v>
                </c:pt>
                <c:pt idx="1351">
                  <c:v>329.20534454052432</c:v>
                </c:pt>
                <c:pt idx="1352">
                  <c:v>329.2886715187671</c:v>
                </c:pt>
                <c:pt idx="1353">
                  <c:v>329.29375325959853</c:v>
                </c:pt>
                <c:pt idx="1354">
                  <c:v>329.27379608306779</c:v>
                </c:pt>
                <c:pt idx="1355">
                  <c:v>329.25976749001649</c:v>
                </c:pt>
                <c:pt idx="1356">
                  <c:v>329.25782698550279</c:v>
                </c:pt>
                <c:pt idx="1357">
                  <c:v>329.2821111548115</c:v>
                </c:pt>
                <c:pt idx="1358">
                  <c:v>329.29735831739288</c:v>
                </c:pt>
                <c:pt idx="1359">
                  <c:v>329.29838382386401</c:v>
                </c:pt>
                <c:pt idx="1360">
                  <c:v>329.28690594454088</c:v>
                </c:pt>
                <c:pt idx="1361">
                  <c:v>329.23681886113815</c:v>
                </c:pt>
                <c:pt idx="1362">
                  <c:v>329.36510100422089</c:v>
                </c:pt>
                <c:pt idx="1363">
                  <c:v>329.37427106129724</c:v>
                </c:pt>
                <c:pt idx="1364">
                  <c:v>329.37502782534114</c:v>
                </c:pt>
                <c:pt idx="1365">
                  <c:v>329.35214264179137</c:v>
                </c:pt>
                <c:pt idx="1366">
                  <c:v>329.35595004214184</c:v>
                </c:pt>
                <c:pt idx="1367">
                  <c:v>329.70088195894704</c:v>
                </c:pt>
                <c:pt idx="1368">
                  <c:v>329.70088195894704</c:v>
                </c:pt>
                <c:pt idx="1369">
                  <c:v>329.24765275595337</c:v>
                </c:pt>
                <c:pt idx="1370">
                  <c:v>329.06154995201956</c:v>
                </c:pt>
                <c:pt idx="1371">
                  <c:v>328.65559818119124</c:v>
                </c:pt>
                <c:pt idx="1372">
                  <c:v>328.47956183964561</c:v>
                </c:pt>
                <c:pt idx="1373">
                  <c:v>328.33732117822478</c:v>
                </c:pt>
                <c:pt idx="1374">
                  <c:v>328.3314647487133</c:v>
                </c:pt>
                <c:pt idx="1375">
                  <c:v>328.36440413267451</c:v>
                </c:pt>
                <c:pt idx="1376">
                  <c:v>328.39198856666559</c:v>
                </c:pt>
                <c:pt idx="1377">
                  <c:v>328.43701059755585</c:v>
                </c:pt>
                <c:pt idx="1378">
                  <c:v>328.44190020384139</c:v>
                </c:pt>
                <c:pt idx="1379">
                  <c:v>328.43917551144307</c:v>
                </c:pt>
                <c:pt idx="1380">
                  <c:v>328.45315799798266</c:v>
                </c:pt>
                <c:pt idx="1381">
                  <c:v>328.49301532734836</c:v>
                </c:pt>
                <c:pt idx="1382">
                  <c:v>328.49198409549945</c:v>
                </c:pt>
                <c:pt idx="1383">
                  <c:v>328.36675563331875</c:v>
                </c:pt>
                <c:pt idx="1384">
                  <c:v>328.38633312960644</c:v>
                </c:pt>
                <c:pt idx="1385">
                  <c:v>328.3174005778074</c:v>
                </c:pt>
                <c:pt idx="1386">
                  <c:v>328.18192121972316</c:v>
                </c:pt>
                <c:pt idx="1387">
                  <c:v>328.26748734958147</c:v>
                </c:pt>
                <c:pt idx="1388">
                  <c:v>328.22471969856861</c:v>
                </c:pt>
                <c:pt idx="1389">
                  <c:v>328.23831945707792</c:v>
                </c:pt>
                <c:pt idx="1390">
                  <c:v>328.28486700473343</c:v>
                </c:pt>
                <c:pt idx="1391">
                  <c:v>328.4359603459211</c:v>
                </c:pt>
                <c:pt idx="1392">
                  <c:v>328.44561133788039</c:v>
                </c:pt>
                <c:pt idx="1393">
                  <c:v>328.47796492353837</c:v>
                </c:pt>
                <c:pt idx="1394">
                  <c:v>328.55338278337865</c:v>
                </c:pt>
                <c:pt idx="1395">
                  <c:v>328.55533536847798</c:v>
                </c:pt>
                <c:pt idx="1396">
                  <c:v>328.51709258909904</c:v>
                </c:pt>
                <c:pt idx="1397">
                  <c:v>328.4966363710642</c:v>
                </c:pt>
                <c:pt idx="1398">
                  <c:v>328.43035181448596</c:v>
                </c:pt>
                <c:pt idx="1399">
                  <c:v>328.4554171145171</c:v>
                </c:pt>
                <c:pt idx="1400">
                  <c:v>328.45462539373858</c:v>
                </c:pt>
                <c:pt idx="1401">
                  <c:v>328.5059123563484</c:v>
                </c:pt>
                <c:pt idx="1402">
                  <c:v>328.54358100889419</c:v>
                </c:pt>
                <c:pt idx="1403">
                  <c:v>328.55430762449174</c:v>
                </c:pt>
                <c:pt idx="1404">
                  <c:v>328.585522368189</c:v>
                </c:pt>
                <c:pt idx="1405">
                  <c:v>328.54375499787909</c:v>
                </c:pt>
                <c:pt idx="1406">
                  <c:v>328.53376754758915</c:v>
                </c:pt>
                <c:pt idx="1407">
                  <c:v>328.53449178352344</c:v>
                </c:pt>
                <c:pt idx="1408">
                  <c:v>328.51450734398469</c:v>
                </c:pt>
                <c:pt idx="1409">
                  <c:v>328.59727765532404</c:v>
                </c:pt>
                <c:pt idx="1410">
                  <c:v>328.59909170791485</c:v>
                </c:pt>
                <c:pt idx="1411">
                  <c:v>328.57900560554958</c:v>
                </c:pt>
                <c:pt idx="1412">
                  <c:v>328.57445861354466</c:v>
                </c:pt>
                <c:pt idx="1413">
                  <c:v>328.53698881506023</c:v>
                </c:pt>
                <c:pt idx="1414">
                  <c:v>328.54816193634719</c:v>
                </c:pt>
                <c:pt idx="1415">
                  <c:v>328.41565204086407</c:v>
                </c:pt>
                <c:pt idx="1416">
                  <c:v>328.40916441967158</c:v>
                </c:pt>
                <c:pt idx="1417">
                  <c:v>328.41868914176649</c:v>
                </c:pt>
                <c:pt idx="1418">
                  <c:v>328.32817344588932</c:v>
                </c:pt>
                <c:pt idx="1419">
                  <c:v>328.38021581262541</c:v>
                </c:pt>
                <c:pt idx="1420">
                  <c:v>328.41774648138852</c:v>
                </c:pt>
                <c:pt idx="1421">
                  <c:v>328.31770795981203</c:v>
                </c:pt>
                <c:pt idx="1422">
                  <c:v>328.32106273476109</c:v>
                </c:pt>
                <c:pt idx="1423">
                  <c:v>328.32201833523527</c:v>
                </c:pt>
                <c:pt idx="1424">
                  <c:v>328.32119549547957</c:v>
                </c:pt>
                <c:pt idx="1425">
                  <c:v>328.32276308871036</c:v>
                </c:pt>
                <c:pt idx="1426">
                  <c:v>328.24438848058105</c:v>
                </c:pt>
                <c:pt idx="1427">
                  <c:v>328.22240101796962</c:v>
                </c:pt>
                <c:pt idx="1428">
                  <c:v>328.29223853907882</c:v>
                </c:pt>
                <c:pt idx="1429">
                  <c:v>328.25523158501375</c:v>
                </c:pt>
                <c:pt idx="1430">
                  <c:v>328.25307253569434</c:v>
                </c:pt>
                <c:pt idx="1431">
                  <c:v>328.28127186977042</c:v>
                </c:pt>
                <c:pt idx="1432">
                  <c:v>328.28442168674673</c:v>
                </c:pt>
                <c:pt idx="1433">
                  <c:v>328.25607453055414</c:v>
                </c:pt>
                <c:pt idx="1434">
                  <c:v>328.32643087655867</c:v>
                </c:pt>
                <c:pt idx="1435">
                  <c:v>328.25597724102613</c:v>
                </c:pt>
                <c:pt idx="1436">
                  <c:v>328.26421067841915</c:v>
                </c:pt>
                <c:pt idx="1437">
                  <c:v>328.30479115382593</c:v>
                </c:pt>
                <c:pt idx="1438">
                  <c:v>328.36004077667042</c:v>
                </c:pt>
                <c:pt idx="1439">
                  <c:v>328.36332731942247</c:v>
                </c:pt>
                <c:pt idx="1440">
                  <c:v>328.40614603239567</c:v>
                </c:pt>
                <c:pt idx="1441">
                  <c:v>327.97105922169908</c:v>
                </c:pt>
                <c:pt idx="1442">
                  <c:v>327.97105922169908</c:v>
                </c:pt>
                <c:pt idx="1443">
                  <c:v>327.91942408885615</c:v>
                </c:pt>
                <c:pt idx="1444">
                  <c:v>327.96269120246455</c:v>
                </c:pt>
                <c:pt idx="1445">
                  <c:v>327.89831950007442</c:v>
                </c:pt>
                <c:pt idx="1446">
                  <c:v>328.19622091935224</c:v>
                </c:pt>
                <c:pt idx="1447">
                  <c:v>328.07548274042176</c:v>
                </c:pt>
                <c:pt idx="1448">
                  <c:v>328.08829250376152</c:v>
                </c:pt>
                <c:pt idx="1449">
                  <c:v>328.13243424982812</c:v>
                </c:pt>
                <c:pt idx="1450">
                  <c:v>328.11682005350292</c:v>
                </c:pt>
                <c:pt idx="1451">
                  <c:v>328.13187702857641</c:v>
                </c:pt>
                <c:pt idx="1452">
                  <c:v>328.03971168694312</c:v>
                </c:pt>
                <c:pt idx="1453">
                  <c:v>328.01347224449694</c:v>
                </c:pt>
                <c:pt idx="1454">
                  <c:v>328.01659544612801</c:v>
                </c:pt>
                <c:pt idx="1455">
                  <c:v>328.00168440105358</c:v>
                </c:pt>
                <c:pt idx="1456">
                  <c:v>327.96807085692956</c:v>
                </c:pt>
                <c:pt idx="1457">
                  <c:v>327.69509313827996</c:v>
                </c:pt>
                <c:pt idx="1458">
                  <c:v>327.77113842654938</c:v>
                </c:pt>
                <c:pt idx="1459">
                  <c:v>328.03570750646372</c:v>
                </c:pt>
                <c:pt idx="1460">
                  <c:v>328.10033040816188</c:v>
                </c:pt>
                <c:pt idx="1461">
                  <c:v>328.09915371247894</c:v>
                </c:pt>
                <c:pt idx="1462">
                  <c:v>328.09474610641064</c:v>
                </c:pt>
                <c:pt idx="1463">
                  <c:v>328.05140548717299</c:v>
                </c:pt>
                <c:pt idx="1464">
                  <c:v>328.01032174473602</c:v>
                </c:pt>
                <c:pt idx="1465">
                  <c:v>327.9885457303721</c:v>
                </c:pt>
                <c:pt idx="1466">
                  <c:v>327.98141718339144</c:v>
                </c:pt>
                <c:pt idx="1467">
                  <c:v>327.8994814246422</c:v>
                </c:pt>
                <c:pt idx="1468">
                  <c:v>327.91343767592969</c:v>
                </c:pt>
                <c:pt idx="1469">
                  <c:v>327.7542858605965</c:v>
                </c:pt>
                <c:pt idx="1470">
                  <c:v>327.61448853704127</c:v>
                </c:pt>
                <c:pt idx="1471">
                  <c:v>327.6284241374421</c:v>
                </c:pt>
                <c:pt idx="1472">
                  <c:v>327.03698255677864</c:v>
                </c:pt>
                <c:pt idx="1473">
                  <c:v>326.86697912796029</c:v>
                </c:pt>
                <c:pt idx="1474">
                  <c:v>326.76295942452771</c:v>
                </c:pt>
                <c:pt idx="1475">
                  <c:v>326.70261185381139</c:v>
                </c:pt>
                <c:pt idx="1476">
                  <c:v>326.61422357977636</c:v>
                </c:pt>
                <c:pt idx="1477">
                  <c:v>326.6460383945506</c:v>
                </c:pt>
                <c:pt idx="1478">
                  <c:v>326.64800292834531</c:v>
                </c:pt>
                <c:pt idx="1479">
                  <c:v>326.65413697271686</c:v>
                </c:pt>
                <c:pt idx="1480">
                  <c:v>326.50265397712485</c:v>
                </c:pt>
                <c:pt idx="1481">
                  <c:v>326.49734489510615</c:v>
                </c:pt>
                <c:pt idx="1482">
                  <c:v>326.49386501571678</c:v>
                </c:pt>
                <c:pt idx="1483">
                  <c:v>326.31078085203359</c:v>
                </c:pt>
                <c:pt idx="1484">
                  <c:v>326.2931755820739</c:v>
                </c:pt>
                <c:pt idx="1485">
                  <c:v>326.28273138306218</c:v>
                </c:pt>
                <c:pt idx="1486">
                  <c:v>326.26442889769214</c:v>
                </c:pt>
                <c:pt idx="1487">
                  <c:v>326.60859543555796</c:v>
                </c:pt>
                <c:pt idx="1488">
                  <c:v>326.69707711476968</c:v>
                </c:pt>
                <c:pt idx="1489">
                  <c:v>326.68777108638517</c:v>
                </c:pt>
                <c:pt idx="1490">
                  <c:v>326.6835335969696</c:v>
                </c:pt>
                <c:pt idx="1491">
                  <c:v>326.71252845815349</c:v>
                </c:pt>
                <c:pt idx="1492">
                  <c:v>326.52392057355928</c:v>
                </c:pt>
                <c:pt idx="1493">
                  <c:v>326.45647177042468</c:v>
                </c:pt>
                <c:pt idx="1494">
                  <c:v>326.40687188368315</c:v>
                </c:pt>
                <c:pt idx="1495">
                  <c:v>326.38716529204299</c:v>
                </c:pt>
                <c:pt idx="1496">
                  <c:v>326.29581319515984</c:v>
                </c:pt>
                <c:pt idx="1497">
                  <c:v>326.02316583175019</c:v>
                </c:pt>
                <c:pt idx="1498">
                  <c:v>326.03158888212698</c:v>
                </c:pt>
                <c:pt idx="1499">
                  <c:v>326.03725346194273</c:v>
                </c:pt>
                <c:pt idx="1500">
                  <c:v>326.03795145975471</c:v>
                </c:pt>
                <c:pt idx="1501">
                  <c:v>325.80840683844957</c:v>
                </c:pt>
                <c:pt idx="1502">
                  <c:v>325.76933015387982</c:v>
                </c:pt>
                <c:pt idx="1503">
                  <c:v>325.75714960626328</c:v>
                </c:pt>
                <c:pt idx="1504">
                  <c:v>325.75227253587599</c:v>
                </c:pt>
                <c:pt idx="1505">
                  <c:v>325.75283110327422</c:v>
                </c:pt>
                <c:pt idx="1506">
                  <c:v>325.73092825090652</c:v>
                </c:pt>
                <c:pt idx="1507">
                  <c:v>325.67985343136473</c:v>
                </c:pt>
                <c:pt idx="1508">
                  <c:v>325.63932180067138</c:v>
                </c:pt>
                <c:pt idx="1509">
                  <c:v>325.64523864896631</c:v>
                </c:pt>
                <c:pt idx="1510">
                  <c:v>325.9948953961441</c:v>
                </c:pt>
                <c:pt idx="1511">
                  <c:v>325.71046540910561</c:v>
                </c:pt>
                <c:pt idx="1512">
                  <c:v>325.58987281463448</c:v>
                </c:pt>
                <c:pt idx="1513">
                  <c:v>325.35232094063434</c:v>
                </c:pt>
                <c:pt idx="1514">
                  <c:v>325.47476756302007</c:v>
                </c:pt>
                <c:pt idx="1515">
                  <c:v>325.44186176773741</c:v>
                </c:pt>
                <c:pt idx="1516">
                  <c:v>325.60469507796785</c:v>
                </c:pt>
                <c:pt idx="1517">
                  <c:v>325.64968675549335</c:v>
                </c:pt>
                <c:pt idx="1518">
                  <c:v>325.66421551529697</c:v>
                </c:pt>
                <c:pt idx="1519">
                  <c:v>325.55277492404764</c:v>
                </c:pt>
                <c:pt idx="1520">
                  <c:v>325.58673078580694</c:v>
                </c:pt>
                <c:pt idx="1521">
                  <c:v>325.5893093989946</c:v>
                </c:pt>
                <c:pt idx="1522">
                  <c:v>325.69779686657768</c:v>
                </c:pt>
                <c:pt idx="1523">
                  <c:v>325.38268737747734</c:v>
                </c:pt>
                <c:pt idx="1524">
                  <c:v>324.94426139844114</c:v>
                </c:pt>
                <c:pt idx="1525">
                  <c:v>324.92555001803578</c:v>
                </c:pt>
                <c:pt idx="1526">
                  <c:v>324.87246210154336</c:v>
                </c:pt>
                <c:pt idx="1527">
                  <c:v>324.97135671939611</c:v>
                </c:pt>
                <c:pt idx="1528">
                  <c:v>325.03469759647868</c:v>
                </c:pt>
                <c:pt idx="1529">
                  <c:v>325.31989407116902</c:v>
                </c:pt>
                <c:pt idx="1530">
                  <c:v>325.4142265433743</c:v>
                </c:pt>
                <c:pt idx="1531">
                  <c:v>325.39786701781094</c:v>
                </c:pt>
                <c:pt idx="1532">
                  <c:v>325.4104528167079</c:v>
                </c:pt>
                <c:pt idx="1533">
                  <c:v>325.40762704706469</c:v>
                </c:pt>
                <c:pt idx="1534">
                  <c:v>325.67471543946874</c:v>
                </c:pt>
                <c:pt idx="1535">
                  <c:v>325.96868591813893</c:v>
                </c:pt>
                <c:pt idx="1536">
                  <c:v>325.95588091885321</c:v>
                </c:pt>
                <c:pt idx="1537">
                  <c:v>325.94864243285565</c:v>
                </c:pt>
                <c:pt idx="1538">
                  <c:v>325.93999737294223</c:v>
                </c:pt>
                <c:pt idx="1539">
                  <c:v>325.65274749564242</c:v>
                </c:pt>
                <c:pt idx="1540">
                  <c:v>325.15847781882525</c:v>
                </c:pt>
                <c:pt idx="1541">
                  <c:v>325.07464186492558</c:v>
                </c:pt>
                <c:pt idx="1542">
                  <c:v>325.06417742999321</c:v>
                </c:pt>
                <c:pt idx="1543">
                  <c:v>325.10534885362205</c:v>
                </c:pt>
                <c:pt idx="1544">
                  <c:v>325.28045177259605</c:v>
                </c:pt>
                <c:pt idx="1545">
                  <c:v>325.41649378481191</c:v>
                </c:pt>
                <c:pt idx="1546">
                  <c:v>325.41067654267897</c:v>
                </c:pt>
                <c:pt idx="1547">
                  <c:v>325.43115981877753</c:v>
                </c:pt>
                <c:pt idx="1548">
                  <c:v>325.46823463498464</c:v>
                </c:pt>
                <c:pt idx="1549">
                  <c:v>325.4636887691222</c:v>
                </c:pt>
                <c:pt idx="1550">
                  <c:v>325.33195712383554</c:v>
                </c:pt>
                <c:pt idx="1551">
                  <c:v>325.31988014989923</c:v>
                </c:pt>
                <c:pt idx="1552">
                  <c:v>325.23579835509827</c:v>
                </c:pt>
                <c:pt idx="1553">
                  <c:v>325.24852865624592</c:v>
                </c:pt>
                <c:pt idx="1554">
                  <c:v>325.24000905839154</c:v>
                </c:pt>
                <c:pt idx="1555">
                  <c:v>325.28777316302376</c:v>
                </c:pt>
                <c:pt idx="1556">
                  <c:v>325.29317260728908</c:v>
                </c:pt>
                <c:pt idx="1557">
                  <c:v>325.34129259998804</c:v>
                </c:pt>
                <c:pt idx="1558">
                  <c:v>325.32878685759164</c:v>
                </c:pt>
                <c:pt idx="1559">
                  <c:v>325.32833841573495</c:v>
                </c:pt>
                <c:pt idx="1560">
                  <c:v>325.34554653181493</c:v>
                </c:pt>
                <c:pt idx="1561">
                  <c:v>325.3156570793098</c:v>
                </c:pt>
                <c:pt idx="1562">
                  <c:v>325.32127049633004</c:v>
                </c:pt>
                <c:pt idx="1563">
                  <c:v>325.31408172113913</c:v>
                </c:pt>
                <c:pt idx="1564">
                  <c:v>325.39741095026699</c:v>
                </c:pt>
                <c:pt idx="1565">
                  <c:v>325.53187057269565</c:v>
                </c:pt>
                <c:pt idx="1566">
                  <c:v>325.59807154778855</c:v>
                </c:pt>
                <c:pt idx="1567">
                  <c:v>325.88275616353656</c:v>
                </c:pt>
                <c:pt idx="1568">
                  <c:v>325.8915849880334</c:v>
                </c:pt>
                <c:pt idx="1569">
                  <c:v>325.88484187644616</c:v>
                </c:pt>
                <c:pt idx="1570">
                  <c:v>325.90323711814932</c:v>
                </c:pt>
                <c:pt idx="1571">
                  <c:v>325.89756939276305</c:v>
                </c:pt>
                <c:pt idx="1572">
                  <c:v>325.93697554732125</c:v>
                </c:pt>
                <c:pt idx="1573">
                  <c:v>325.95271884900365</c:v>
                </c:pt>
                <c:pt idx="1574">
                  <c:v>326.00342737656598</c:v>
                </c:pt>
                <c:pt idx="1575">
                  <c:v>325.99175645956791</c:v>
                </c:pt>
                <c:pt idx="1576">
                  <c:v>325.97829408980834</c:v>
                </c:pt>
                <c:pt idx="1577">
                  <c:v>326.03058246995761</c:v>
                </c:pt>
                <c:pt idx="1578">
                  <c:v>326.02516584432385</c:v>
                </c:pt>
                <c:pt idx="1579">
                  <c:v>326.02908054946215</c:v>
                </c:pt>
                <c:pt idx="1580">
                  <c:v>326.04164949262582</c:v>
                </c:pt>
                <c:pt idx="1581">
                  <c:v>326.05464038022507</c:v>
                </c:pt>
                <c:pt idx="1582">
                  <c:v>326.24579939501984</c:v>
                </c:pt>
                <c:pt idx="1583">
                  <c:v>326.22977169546334</c:v>
                </c:pt>
                <c:pt idx="1584">
                  <c:v>326.19666397583353</c:v>
                </c:pt>
                <c:pt idx="1585">
                  <c:v>326.30694763430307</c:v>
                </c:pt>
                <c:pt idx="1586">
                  <c:v>326.29402159319113</c:v>
                </c:pt>
                <c:pt idx="1587">
                  <c:v>326.3127598172328</c:v>
                </c:pt>
                <c:pt idx="1588">
                  <c:v>326.32532012927823</c:v>
                </c:pt>
                <c:pt idx="1589">
                  <c:v>326.32741532282483</c:v>
                </c:pt>
                <c:pt idx="1590">
                  <c:v>326.32616432495666</c:v>
                </c:pt>
                <c:pt idx="1591">
                  <c:v>326.59871300691196</c:v>
                </c:pt>
                <c:pt idx="1592">
                  <c:v>326.58786404157547</c:v>
                </c:pt>
                <c:pt idx="1593">
                  <c:v>326.73858371495788</c:v>
                </c:pt>
                <c:pt idx="1594">
                  <c:v>326.7560491601663</c:v>
                </c:pt>
                <c:pt idx="1595">
                  <c:v>326.76886051015322</c:v>
                </c:pt>
                <c:pt idx="1596">
                  <c:v>326.86904290602712</c:v>
                </c:pt>
                <c:pt idx="1597">
                  <c:v>327.02890274250672</c:v>
                </c:pt>
                <c:pt idx="1598">
                  <c:v>327.14200618653922</c:v>
                </c:pt>
                <c:pt idx="1599">
                  <c:v>327.2991071973575</c:v>
                </c:pt>
                <c:pt idx="1600">
                  <c:v>327.47957324836665</c:v>
                </c:pt>
                <c:pt idx="1601">
                  <c:v>327.45362070960385</c:v>
                </c:pt>
                <c:pt idx="1602">
                  <c:v>327.45998896232794</c:v>
                </c:pt>
                <c:pt idx="1603">
                  <c:v>327.45373548260028</c:v>
                </c:pt>
                <c:pt idx="1604">
                  <c:v>327.4518280057888</c:v>
                </c:pt>
                <c:pt idx="1605">
                  <c:v>327.47332767764601</c:v>
                </c:pt>
                <c:pt idx="1606">
                  <c:v>327.45985977178708</c:v>
                </c:pt>
                <c:pt idx="1607">
                  <c:v>327.45782461473482</c:v>
                </c:pt>
                <c:pt idx="1608">
                  <c:v>327.5546262302388</c:v>
                </c:pt>
                <c:pt idx="1609">
                  <c:v>327.55681308275069</c:v>
                </c:pt>
                <c:pt idx="1610">
                  <c:v>327.56102977708446</c:v>
                </c:pt>
                <c:pt idx="1611">
                  <c:v>327.91022642511285</c:v>
                </c:pt>
                <c:pt idx="1612">
                  <c:v>327.9034358976802</c:v>
                </c:pt>
                <c:pt idx="1613">
                  <c:v>327.9034358976802</c:v>
                </c:pt>
                <c:pt idx="1614">
                  <c:v>327.92867091537244</c:v>
                </c:pt>
                <c:pt idx="1615">
                  <c:v>327.92944116171549</c:v>
                </c:pt>
                <c:pt idx="1616">
                  <c:v>327.93923304841178</c:v>
                </c:pt>
                <c:pt idx="1617">
                  <c:v>327.95985276958066</c:v>
                </c:pt>
                <c:pt idx="1618">
                  <c:v>327.96303522623259</c:v>
                </c:pt>
                <c:pt idx="1619">
                  <c:v>327.95877578547345</c:v>
                </c:pt>
                <c:pt idx="1620">
                  <c:v>327.95011876911531</c:v>
                </c:pt>
                <c:pt idx="1621">
                  <c:v>327.97635694495233</c:v>
                </c:pt>
                <c:pt idx="1622">
                  <c:v>328.26744245891064</c:v>
                </c:pt>
                <c:pt idx="1623">
                  <c:v>328.27147232726134</c:v>
                </c:pt>
                <c:pt idx="1624">
                  <c:v>328.29937482486156</c:v>
                </c:pt>
                <c:pt idx="1625">
                  <c:v>328.36232951660628</c:v>
                </c:pt>
                <c:pt idx="1626">
                  <c:v>328.38087210263859</c:v>
                </c:pt>
                <c:pt idx="1627">
                  <c:v>328.38087210263859</c:v>
                </c:pt>
                <c:pt idx="1628">
                  <c:v>328.43071996711774</c:v>
                </c:pt>
                <c:pt idx="1629">
                  <c:v>328.42744082426259</c:v>
                </c:pt>
                <c:pt idx="1630">
                  <c:v>328.4202385914765</c:v>
                </c:pt>
                <c:pt idx="1631">
                  <c:v>328.42560097632361</c:v>
                </c:pt>
                <c:pt idx="1632">
                  <c:v>328.53010018540755</c:v>
                </c:pt>
                <c:pt idx="1633">
                  <c:v>328.52324859845646</c:v>
                </c:pt>
                <c:pt idx="1634">
                  <c:v>328.52260678311274</c:v>
                </c:pt>
                <c:pt idx="1635">
                  <c:v>328.53195998626961</c:v>
                </c:pt>
                <c:pt idx="1636">
                  <c:v>328.61793986664691</c:v>
                </c:pt>
                <c:pt idx="1637">
                  <c:v>328.69368851382433</c:v>
                </c:pt>
                <c:pt idx="1638">
                  <c:v>328.67951755143753</c:v>
                </c:pt>
                <c:pt idx="1639">
                  <c:v>328.67664986343527</c:v>
                </c:pt>
                <c:pt idx="1640">
                  <c:v>328.68115501738305</c:v>
                </c:pt>
                <c:pt idx="1641">
                  <c:v>328.6270474872735</c:v>
                </c:pt>
                <c:pt idx="1642">
                  <c:v>328.6992578476449</c:v>
                </c:pt>
                <c:pt idx="1643">
                  <c:v>328.68940519056241</c:v>
                </c:pt>
                <c:pt idx="1644">
                  <c:v>328.81650838514531</c:v>
                </c:pt>
                <c:pt idx="1645">
                  <c:v>328.8631044312138</c:v>
                </c:pt>
                <c:pt idx="1646">
                  <c:v>328.90275222619573</c:v>
                </c:pt>
                <c:pt idx="1647">
                  <c:v>329.07605163772064</c:v>
                </c:pt>
                <c:pt idx="1648">
                  <c:v>329.13424209411392</c:v>
                </c:pt>
                <c:pt idx="1649">
                  <c:v>329.13790695192415</c:v>
                </c:pt>
                <c:pt idx="1650">
                  <c:v>329.14277276786197</c:v>
                </c:pt>
                <c:pt idx="1651">
                  <c:v>329.1431721200575</c:v>
                </c:pt>
                <c:pt idx="1652">
                  <c:v>329.26969366330934</c:v>
                </c:pt>
                <c:pt idx="1653">
                  <c:v>329.29254383750538</c:v>
                </c:pt>
                <c:pt idx="1654">
                  <c:v>329.28815400728024</c:v>
                </c:pt>
                <c:pt idx="1655">
                  <c:v>329.26852178182975</c:v>
                </c:pt>
                <c:pt idx="1656">
                  <c:v>329.34030208080276</c:v>
                </c:pt>
                <c:pt idx="1657">
                  <c:v>329.32629457458376</c:v>
                </c:pt>
                <c:pt idx="1658">
                  <c:v>329.31860295677814</c:v>
                </c:pt>
                <c:pt idx="1659">
                  <c:v>329.37013413334449</c:v>
                </c:pt>
                <c:pt idx="1660">
                  <c:v>329.37456714329028</c:v>
                </c:pt>
                <c:pt idx="1661">
                  <c:v>329.36513329522245</c:v>
                </c:pt>
                <c:pt idx="1662">
                  <c:v>329.48200461349347</c:v>
                </c:pt>
                <c:pt idx="1663">
                  <c:v>329.46822884037636</c:v>
                </c:pt>
                <c:pt idx="1664">
                  <c:v>329.45638177633202</c:v>
                </c:pt>
                <c:pt idx="1665">
                  <c:v>329.45075407129673</c:v>
                </c:pt>
                <c:pt idx="1666">
                  <c:v>329.44695400032037</c:v>
                </c:pt>
                <c:pt idx="1667">
                  <c:v>329.86657415900373</c:v>
                </c:pt>
                <c:pt idx="1668">
                  <c:v>329.88217069065212</c:v>
                </c:pt>
                <c:pt idx="1669">
                  <c:v>330.12114474143527</c:v>
                </c:pt>
                <c:pt idx="1670">
                  <c:v>330.16693332787082</c:v>
                </c:pt>
                <c:pt idx="1671">
                  <c:v>330.13784219012052</c:v>
                </c:pt>
                <c:pt idx="1672">
                  <c:v>330.12891505099878</c:v>
                </c:pt>
                <c:pt idx="1673">
                  <c:v>330.11658380599562</c:v>
                </c:pt>
                <c:pt idx="1674">
                  <c:v>330.09933837610487</c:v>
                </c:pt>
                <c:pt idx="1675">
                  <c:v>330.10080914250528</c:v>
                </c:pt>
                <c:pt idx="1676">
                  <c:v>330.08485390240509</c:v>
                </c:pt>
                <c:pt idx="1677">
                  <c:v>330.0613079846691</c:v>
                </c:pt>
                <c:pt idx="1678">
                  <c:v>330.40288370875311</c:v>
                </c:pt>
                <c:pt idx="1679">
                  <c:v>330.5066686298785</c:v>
                </c:pt>
                <c:pt idx="1680">
                  <c:v>330.6177267838894</c:v>
                </c:pt>
                <c:pt idx="1681">
                  <c:v>330.59738521173443</c:v>
                </c:pt>
                <c:pt idx="1682">
                  <c:v>330.59185091767927</c:v>
                </c:pt>
                <c:pt idx="1683">
                  <c:v>330.64229588045225</c:v>
                </c:pt>
                <c:pt idx="1684">
                  <c:v>330.63692997691214</c:v>
                </c:pt>
                <c:pt idx="1685">
                  <c:v>330.64623254567442</c:v>
                </c:pt>
                <c:pt idx="1686">
                  <c:v>330.89398874597163</c:v>
                </c:pt>
                <c:pt idx="1687">
                  <c:v>330.88936037521512</c:v>
                </c:pt>
                <c:pt idx="1688">
                  <c:v>330.90152460443619</c:v>
                </c:pt>
                <c:pt idx="1689">
                  <c:v>330.89317357119484</c:v>
                </c:pt>
                <c:pt idx="1690">
                  <c:v>330.87388489608139</c:v>
                </c:pt>
                <c:pt idx="1691">
                  <c:v>330.87896633389551</c:v>
                </c:pt>
                <c:pt idx="1692">
                  <c:v>330.90932155492328</c:v>
                </c:pt>
                <c:pt idx="1693">
                  <c:v>330.91630139955998</c:v>
                </c:pt>
                <c:pt idx="1694">
                  <c:v>330.89533056269556</c:v>
                </c:pt>
                <c:pt idx="1695">
                  <c:v>330.86924554477241</c:v>
                </c:pt>
                <c:pt idx="1696">
                  <c:v>330.85704471390733</c:v>
                </c:pt>
                <c:pt idx="1697">
                  <c:v>330.85757168220675</c:v>
                </c:pt>
                <c:pt idx="1698">
                  <c:v>330.85424010851</c:v>
                </c:pt>
                <c:pt idx="1699">
                  <c:v>330.84648625882807</c:v>
                </c:pt>
                <c:pt idx="1700">
                  <c:v>330.83789756959055</c:v>
                </c:pt>
                <c:pt idx="1701">
                  <c:v>330.83087268689258</c:v>
                </c:pt>
                <c:pt idx="1702">
                  <c:v>330.84881790058131</c:v>
                </c:pt>
                <c:pt idx="1703">
                  <c:v>330.84710380053303</c:v>
                </c:pt>
                <c:pt idx="1704">
                  <c:v>330.82912403550318</c:v>
                </c:pt>
                <c:pt idx="1705">
                  <c:v>330.81280414323032</c:v>
                </c:pt>
                <c:pt idx="1706">
                  <c:v>330.86360359501447</c:v>
                </c:pt>
                <c:pt idx="1707">
                  <c:v>330.89259361154944</c:v>
                </c:pt>
                <c:pt idx="1708">
                  <c:v>331.16911410047868</c:v>
                </c:pt>
                <c:pt idx="1709">
                  <c:v>331.28116429987637</c:v>
                </c:pt>
                <c:pt idx="1710">
                  <c:v>331.46198665682925</c:v>
                </c:pt>
                <c:pt idx="1711">
                  <c:v>331.75392003730406</c:v>
                </c:pt>
                <c:pt idx="1712">
                  <c:v>331.79139095412802</c:v>
                </c:pt>
                <c:pt idx="1713">
                  <c:v>331.97994550411198</c:v>
                </c:pt>
                <c:pt idx="1714">
                  <c:v>332.15218768420056</c:v>
                </c:pt>
                <c:pt idx="1715">
                  <c:v>332.30721011674137</c:v>
                </c:pt>
                <c:pt idx="1716">
                  <c:v>332.72117182073885</c:v>
                </c:pt>
                <c:pt idx="1717">
                  <c:v>332.79704895279264</c:v>
                </c:pt>
                <c:pt idx="1718">
                  <c:v>332.80823621620016</c:v>
                </c:pt>
                <c:pt idx="1719">
                  <c:v>332.80387576955439</c:v>
                </c:pt>
                <c:pt idx="1720">
                  <c:v>333.4139690345209</c:v>
                </c:pt>
                <c:pt idx="1721">
                  <c:v>333.24151071029206</c:v>
                </c:pt>
                <c:pt idx="1722">
                  <c:v>333.18501007731362</c:v>
                </c:pt>
                <c:pt idx="1723">
                  <c:v>333.08143842269425</c:v>
                </c:pt>
                <c:pt idx="1724">
                  <c:v>333.26224098482004</c:v>
                </c:pt>
                <c:pt idx="1725">
                  <c:v>333.22010043298604</c:v>
                </c:pt>
                <c:pt idx="1726">
                  <c:v>333.20953007809896</c:v>
                </c:pt>
                <c:pt idx="1727">
                  <c:v>333.18143552484833</c:v>
                </c:pt>
                <c:pt idx="1728">
                  <c:v>333.58756418897576</c:v>
                </c:pt>
                <c:pt idx="1729">
                  <c:v>333.58591864589079</c:v>
                </c:pt>
                <c:pt idx="1730">
                  <c:v>333.57858427795276</c:v>
                </c:pt>
                <c:pt idx="1731">
                  <c:v>332.9135275177365</c:v>
                </c:pt>
                <c:pt idx="1732">
                  <c:v>333.09873936396434</c:v>
                </c:pt>
                <c:pt idx="1733">
                  <c:v>333.19734987378837</c:v>
                </c:pt>
                <c:pt idx="1734">
                  <c:v>333.42256098254012</c:v>
                </c:pt>
                <c:pt idx="1735">
                  <c:v>333.10910411767253</c:v>
                </c:pt>
                <c:pt idx="1736">
                  <c:v>333.05918421226812</c:v>
                </c:pt>
                <c:pt idx="1737">
                  <c:v>333.06681342233156</c:v>
                </c:pt>
                <c:pt idx="1738">
                  <c:v>333.05303230519633</c:v>
                </c:pt>
                <c:pt idx="1739">
                  <c:v>332.91171702155759</c:v>
                </c:pt>
                <c:pt idx="1740">
                  <c:v>333.06037893658277</c:v>
                </c:pt>
                <c:pt idx="1741">
                  <c:v>332.78210573605156</c:v>
                </c:pt>
                <c:pt idx="1742">
                  <c:v>332.7716128894034</c:v>
                </c:pt>
                <c:pt idx="1743">
                  <c:v>332.64499450431799</c:v>
                </c:pt>
                <c:pt idx="1744">
                  <c:v>332.52700629542022</c:v>
                </c:pt>
                <c:pt idx="1745">
                  <c:v>332.4710459461628</c:v>
                </c:pt>
                <c:pt idx="1746">
                  <c:v>332.98394262199582</c:v>
                </c:pt>
                <c:pt idx="1747">
                  <c:v>333.02934587174764</c:v>
                </c:pt>
                <c:pt idx="1748">
                  <c:v>333.06480018033994</c:v>
                </c:pt>
                <c:pt idx="1749">
                  <c:v>332.52950720672698</c:v>
                </c:pt>
                <c:pt idx="1750">
                  <c:v>332.29912238684136</c:v>
                </c:pt>
                <c:pt idx="1751">
                  <c:v>332.08460131540352</c:v>
                </c:pt>
                <c:pt idx="1752">
                  <c:v>331.49697560066102</c:v>
                </c:pt>
                <c:pt idx="1753">
                  <c:v>331.50720884991068</c:v>
                </c:pt>
                <c:pt idx="1754">
                  <c:v>331.50152529842421</c:v>
                </c:pt>
                <c:pt idx="1755">
                  <c:v>331.76128881080041</c:v>
                </c:pt>
                <c:pt idx="1756">
                  <c:v>331.32114543141972</c:v>
                </c:pt>
                <c:pt idx="1757">
                  <c:v>331.36508987356382</c:v>
                </c:pt>
                <c:pt idx="1758">
                  <c:v>331.37213758160937</c:v>
                </c:pt>
                <c:pt idx="1759">
                  <c:v>331.24912599520513</c:v>
                </c:pt>
                <c:pt idx="1760">
                  <c:v>331.25204725947651</c:v>
                </c:pt>
                <c:pt idx="1761">
                  <c:v>331.33825918856809</c:v>
                </c:pt>
                <c:pt idx="1762">
                  <c:v>331.34410783358157</c:v>
                </c:pt>
                <c:pt idx="1763">
                  <c:v>331.12779038313209</c:v>
                </c:pt>
                <c:pt idx="1764">
                  <c:v>330.94496282613272</c:v>
                </c:pt>
                <c:pt idx="1765">
                  <c:v>330.25207986688855</c:v>
                </c:pt>
                <c:pt idx="1766">
                  <c:v>329.84629257569037</c:v>
                </c:pt>
                <c:pt idx="1767">
                  <c:v>329.8355954278133</c:v>
                </c:pt>
                <c:pt idx="1768">
                  <c:v>329.82971419401679</c:v>
                </c:pt>
                <c:pt idx="1769">
                  <c:v>329.82939403057446</c:v>
                </c:pt>
                <c:pt idx="1770">
                  <c:v>329.83061367314866</c:v>
                </c:pt>
                <c:pt idx="1771">
                  <c:v>330.31061768673709</c:v>
                </c:pt>
                <c:pt idx="1772">
                  <c:v>329.705060843284</c:v>
                </c:pt>
                <c:pt idx="1773">
                  <c:v>329.56844700779192</c:v>
                </c:pt>
                <c:pt idx="1774">
                  <c:v>329.78965955725573</c:v>
                </c:pt>
                <c:pt idx="1775">
                  <c:v>329.71977262984535</c:v>
                </c:pt>
                <c:pt idx="1776">
                  <c:v>329.95309351614276</c:v>
                </c:pt>
                <c:pt idx="1777">
                  <c:v>330.38201065641391</c:v>
                </c:pt>
                <c:pt idx="1778">
                  <c:v>330.34665204051504</c:v>
                </c:pt>
                <c:pt idx="1779">
                  <c:v>330.3540715957962</c:v>
                </c:pt>
                <c:pt idx="1780">
                  <c:v>330.48252650227107</c:v>
                </c:pt>
                <c:pt idx="1781">
                  <c:v>330.84659707677667</c:v>
                </c:pt>
                <c:pt idx="1782">
                  <c:v>330.85232307857416</c:v>
                </c:pt>
                <c:pt idx="1783">
                  <c:v>330.60583206075171</c:v>
                </c:pt>
                <c:pt idx="1784">
                  <c:v>330.87042542084993</c:v>
                </c:pt>
                <c:pt idx="1785">
                  <c:v>331.04948600379407</c:v>
                </c:pt>
                <c:pt idx="1786">
                  <c:v>331.01836190626079</c:v>
                </c:pt>
                <c:pt idx="1787">
                  <c:v>330.93795019932043</c:v>
                </c:pt>
                <c:pt idx="1788">
                  <c:v>330.99916135701966</c:v>
                </c:pt>
                <c:pt idx="1789">
                  <c:v>331.10785071199456</c:v>
                </c:pt>
                <c:pt idx="1790">
                  <c:v>331.2416487244858</c:v>
                </c:pt>
                <c:pt idx="1791">
                  <c:v>331.23492372953353</c:v>
                </c:pt>
                <c:pt idx="1792">
                  <c:v>331.30852893183783</c:v>
                </c:pt>
                <c:pt idx="1793">
                  <c:v>331.20770536542409</c:v>
                </c:pt>
                <c:pt idx="1794">
                  <c:v>331.22433827532893</c:v>
                </c:pt>
                <c:pt idx="1795">
                  <c:v>331.21168638557248</c:v>
                </c:pt>
                <c:pt idx="1796">
                  <c:v>331.27907789867976</c:v>
                </c:pt>
                <c:pt idx="1797">
                  <c:v>331.33257093759931</c:v>
                </c:pt>
                <c:pt idx="1798">
                  <c:v>331.17878374108278</c:v>
                </c:pt>
                <c:pt idx="1799">
                  <c:v>331.67180989163199</c:v>
                </c:pt>
                <c:pt idx="1800">
                  <c:v>332.0254589507872</c:v>
                </c:pt>
                <c:pt idx="1801">
                  <c:v>331.94810752814112</c:v>
                </c:pt>
                <c:pt idx="1802">
                  <c:v>331.6642272106065</c:v>
                </c:pt>
                <c:pt idx="1803">
                  <c:v>331.62202521944585</c:v>
                </c:pt>
                <c:pt idx="1804">
                  <c:v>331.52910326824508</c:v>
                </c:pt>
                <c:pt idx="1805">
                  <c:v>331.53027167491911</c:v>
                </c:pt>
                <c:pt idx="1806">
                  <c:v>331.55452892868738</c:v>
                </c:pt>
                <c:pt idx="1807">
                  <c:v>331.17325698454755</c:v>
                </c:pt>
                <c:pt idx="1808">
                  <c:v>331.41363380851641</c:v>
                </c:pt>
                <c:pt idx="1809">
                  <c:v>331.36439190538238</c:v>
                </c:pt>
                <c:pt idx="1810">
                  <c:v>331.19058699737388</c:v>
                </c:pt>
                <c:pt idx="1811">
                  <c:v>331.22277215592578</c:v>
                </c:pt>
                <c:pt idx="1812">
                  <c:v>331.59484540512415</c:v>
                </c:pt>
                <c:pt idx="1813">
                  <c:v>331.18124704769718</c:v>
                </c:pt>
                <c:pt idx="1814">
                  <c:v>331.08981343793494</c:v>
                </c:pt>
                <c:pt idx="1815">
                  <c:v>331.04950657296212</c:v>
                </c:pt>
                <c:pt idx="1816">
                  <c:v>331.12299761309265</c:v>
                </c:pt>
                <c:pt idx="1817">
                  <c:v>331.45150164618047</c:v>
                </c:pt>
                <c:pt idx="1818">
                  <c:v>331.73635115715814</c:v>
                </c:pt>
                <c:pt idx="1819">
                  <c:v>331.92733177822856</c:v>
                </c:pt>
                <c:pt idx="1820">
                  <c:v>331.93624019823375</c:v>
                </c:pt>
                <c:pt idx="1821">
                  <c:v>331.94438069525825</c:v>
                </c:pt>
                <c:pt idx="1822">
                  <c:v>332.10272052286598</c:v>
                </c:pt>
                <c:pt idx="1823">
                  <c:v>332.21803964022052</c:v>
                </c:pt>
                <c:pt idx="1824">
                  <c:v>331.97843192155608</c:v>
                </c:pt>
                <c:pt idx="1825">
                  <c:v>332.19194675864435</c:v>
                </c:pt>
                <c:pt idx="1826">
                  <c:v>332.46676160381674</c:v>
                </c:pt>
                <c:pt idx="1827">
                  <c:v>332.36494611161805</c:v>
                </c:pt>
                <c:pt idx="1828">
                  <c:v>332.35405717922185</c:v>
                </c:pt>
                <c:pt idx="1829">
                  <c:v>332.35328983444526</c:v>
                </c:pt>
                <c:pt idx="1830">
                  <c:v>332.4032408713424</c:v>
                </c:pt>
                <c:pt idx="1831">
                  <c:v>332.34165824946513</c:v>
                </c:pt>
                <c:pt idx="1832">
                  <c:v>332.47981571021319</c:v>
                </c:pt>
                <c:pt idx="1833">
                  <c:v>332.59119660025567</c:v>
                </c:pt>
                <c:pt idx="1834">
                  <c:v>332.75575886661494</c:v>
                </c:pt>
                <c:pt idx="1835">
                  <c:v>332.76029438049329</c:v>
                </c:pt>
                <c:pt idx="1836">
                  <c:v>332.74644061625463</c:v>
                </c:pt>
                <c:pt idx="1837">
                  <c:v>332.7822097424056</c:v>
                </c:pt>
                <c:pt idx="1838">
                  <c:v>332.77629032025555</c:v>
                </c:pt>
                <c:pt idx="1839">
                  <c:v>332.77420596211499</c:v>
                </c:pt>
                <c:pt idx="1840">
                  <c:v>332.92107798340203</c:v>
                </c:pt>
                <c:pt idx="1841">
                  <c:v>332.92545616137818</c:v>
                </c:pt>
                <c:pt idx="1842">
                  <c:v>332.93008770705268</c:v>
                </c:pt>
                <c:pt idx="1843">
                  <c:v>333.04521544186161</c:v>
                </c:pt>
                <c:pt idx="1844">
                  <c:v>333.66646556573659</c:v>
                </c:pt>
                <c:pt idx="1845">
                  <c:v>333.68000809006219</c:v>
                </c:pt>
                <c:pt idx="1846">
                  <c:v>333.80187082646393</c:v>
                </c:pt>
                <c:pt idx="1847">
                  <c:v>333.84047994649939</c:v>
                </c:pt>
                <c:pt idx="1848">
                  <c:v>333.84627149987273</c:v>
                </c:pt>
                <c:pt idx="1849">
                  <c:v>333.88155330349991</c:v>
                </c:pt>
                <c:pt idx="1850">
                  <c:v>333.79595884805053</c:v>
                </c:pt>
                <c:pt idx="1851">
                  <c:v>333.78051010399821</c:v>
                </c:pt>
                <c:pt idx="1852">
                  <c:v>333.81196593820488</c:v>
                </c:pt>
                <c:pt idx="1853">
                  <c:v>333.83623506047161</c:v>
                </c:pt>
                <c:pt idx="1854">
                  <c:v>333.8383577875901</c:v>
                </c:pt>
                <c:pt idx="1855">
                  <c:v>333.85366864273266</c:v>
                </c:pt>
                <c:pt idx="1856">
                  <c:v>333.87664033273671</c:v>
                </c:pt>
                <c:pt idx="1857">
                  <c:v>333.85001014962609</c:v>
                </c:pt>
                <c:pt idx="1858">
                  <c:v>333.88848922116591</c:v>
                </c:pt>
                <c:pt idx="1859">
                  <c:v>333.88673784870923</c:v>
                </c:pt>
                <c:pt idx="1860">
                  <c:v>333.99172849781854</c:v>
                </c:pt>
                <c:pt idx="1861">
                  <c:v>334.03326205338959</c:v>
                </c:pt>
                <c:pt idx="1862">
                  <c:v>334.26971736856638</c:v>
                </c:pt>
                <c:pt idx="1863">
                  <c:v>334.54413428450891</c:v>
                </c:pt>
                <c:pt idx="1864">
                  <c:v>334.54911589365014</c:v>
                </c:pt>
                <c:pt idx="1865">
                  <c:v>334.58530076606587</c:v>
                </c:pt>
                <c:pt idx="1866">
                  <c:v>334.58581058187411</c:v>
                </c:pt>
                <c:pt idx="1867">
                  <c:v>334.58581058187411</c:v>
                </c:pt>
                <c:pt idx="1868">
                  <c:v>334.65101869019821</c:v>
                </c:pt>
                <c:pt idx="1869">
                  <c:v>335.09761954287274</c:v>
                </c:pt>
                <c:pt idx="1870">
                  <c:v>335.26153197895712</c:v>
                </c:pt>
                <c:pt idx="1871">
                  <c:v>335.26416959584287</c:v>
                </c:pt>
                <c:pt idx="1872">
                  <c:v>335.25919586130738</c:v>
                </c:pt>
                <c:pt idx="1873">
                  <c:v>335.41950834179204</c:v>
                </c:pt>
                <c:pt idx="1874">
                  <c:v>335.44568791106383</c:v>
                </c:pt>
                <c:pt idx="1875">
                  <c:v>335.45426649163289</c:v>
                </c:pt>
                <c:pt idx="1876">
                  <c:v>335.58611075694745</c:v>
                </c:pt>
                <c:pt idx="1877">
                  <c:v>335.58557108141912</c:v>
                </c:pt>
                <c:pt idx="1878">
                  <c:v>335.58792596230478</c:v>
                </c:pt>
                <c:pt idx="1879">
                  <c:v>335.57606042991756</c:v>
                </c:pt>
                <c:pt idx="1880">
                  <c:v>335.56701112587501</c:v>
                </c:pt>
                <c:pt idx="1881">
                  <c:v>335.6165448185717</c:v>
                </c:pt>
                <c:pt idx="1882">
                  <c:v>335.62019394220061</c:v>
                </c:pt>
                <c:pt idx="1883">
                  <c:v>335.72190568816177</c:v>
                </c:pt>
                <c:pt idx="1884">
                  <c:v>335.7224924388712</c:v>
                </c:pt>
                <c:pt idx="1885">
                  <c:v>335.74448112911875</c:v>
                </c:pt>
                <c:pt idx="1886">
                  <c:v>335.72656168564441</c:v>
                </c:pt>
                <c:pt idx="1887">
                  <c:v>335.81946275399366</c:v>
                </c:pt>
                <c:pt idx="1888">
                  <c:v>335.86306739309202</c:v>
                </c:pt>
                <c:pt idx="1889">
                  <c:v>335.8444444475449</c:v>
                </c:pt>
                <c:pt idx="1890">
                  <c:v>335.85175570824697</c:v>
                </c:pt>
                <c:pt idx="1891">
                  <c:v>335.73928196193697</c:v>
                </c:pt>
                <c:pt idx="1892">
                  <c:v>335.72334511182879</c:v>
                </c:pt>
                <c:pt idx="1893">
                  <c:v>335.6451272249588</c:v>
                </c:pt>
                <c:pt idx="1894">
                  <c:v>335.64473528943716</c:v>
                </c:pt>
                <c:pt idx="1895">
                  <c:v>335.52982129892723</c:v>
                </c:pt>
                <c:pt idx="1896">
                  <c:v>335.71132074133743</c:v>
                </c:pt>
                <c:pt idx="1897">
                  <c:v>335.76090137259604</c:v>
                </c:pt>
                <c:pt idx="1898">
                  <c:v>335.79677888056699</c:v>
                </c:pt>
                <c:pt idx="1899">
                  <c:v>335.75174264650576</c:v>
                </c:pt>
                <c:pt idx="1900">
                  <c:v>335.74983930445103</c:v>
                </c:pt>
                <c:pt idx="1901">
                  <c:v>335.74521746344783</c:v>
                </c:pt>
                <c:pt idx="1902">
                  <c:v>335.61205488535307</c:v>
                </c:pt>
                <c:pt idx="1903">
                  <c:v>336.15430340196315</c:v>
                </c:pt>
                <c:pt idx="1904">
                  <c:v>336.33889206241884</c:v>
                </c:pt>
                <c:pt idx="1905">
                  <c:v>336.33170547552282</c:v>
                </c:pt>
                <c:pt idx="1906">
                  <c:v>336.32957352664948</c:v>
                </c:pt>
                <c:pt idx="1907">
                  <c:v>336.32890417773183</c:v>
                </c:pt>
                <c:pt idx="1908">
                  <c:v>336.3401331295683</c:v>
                </c:pt>
                <c:pt idx="1909">
                  <c:v>336.33713650305265</c:v>
                </c:pt>
                <c:pt idx="1910">
                  <c:v>336.39635085037935</c:v>
                </c:pt>
                <c:pt idx="1911">
                  <c:v>336.20336465343246</c:v>
                </c:pt>
                <c:pt idx="1912">
                  <c:v>336.2955902565588</c:v>
                </c:pt>
                <c:pt idx="1913">
                  <c:v>336.33413137767423</c:v>
                </c:pt>
                <c:pt idx="1914">
                  <c:v>336.12189732332854</c:v>
                </c:pt>
                <c:pt idx="1915">
                  <c:v>336.02026306667119</c:v>
                </c:pt>
                <c:pt idx="1916">
                  <c:v>336.02043411748906</c:v>
                </c:pt>
                <c:pt idx="1917">
                  <c:v>335.93440263746123</c:v>
                </c:pt>
                <c:pt idx="1918">
                  <c:v>335.38535159226075</c:v>
                </c:pt>
                <c:pt idx="1919">
                  <c:v>335.36797221911672</c:v>
                </c:pt>
                <c:pt idx="1920">
                  <c:v>335.36027162144933</c:v>
                </c:pt>
                <c:pt idx="1921">
                  <c:v>335.31860427438357</c:v>
                </c:pt>
                <c:pt idx="1922">
                  <c:v>335.30886733648185</c:v>
                </c:pt>
                <c:pt idx="1923">
                  <c:v>335.30669478482844</c:v>
                </c:pt>
                <c:pt idx="1924">
                  <c:v>335.22945747684821</c:v>
                </c:pt>
                <c:pt idx="1925">
                  <c:v>335.16846036649622</c:v>
                </c:pt>
                <c:pt idx="1926">
                  <c:v>335.17288699507378</c:v>
                </c:pt>
                <c:pt idx="1927">
                  <c:v>335.15160513555628</c:v>
                </c:pt>
                <c:pt idx="1928">
                  <c:v>335.15943519415958</c:v>
                </c:pt>
                <c:pt idx="1929">
                  <c:v>335.18150915638176</c:v>
                </c:pt>
                <c:pt idx="1930">
                  <c:v>335.13044131178657</c:v>
                </c:pt>
                <c:pt idx="1931">
                  <c:v>335.12851986095745</c:v>
                </c:pt>
                <c:pt idx="1932">
                  <c:v>335.15108312004315</c:v>
                </c:pt>
                <c:pt idx="1933">
                  <c:v>335.15728158482835</c:v>
                </c:pt>
                <c:pt idx="1934">
                  <c:v>335.12855980450945</c:v>
                </c:pt>
                <c:pt idx="1935">
                  <c:v>335.12531346161472</c:v>
                </c:pt>
                <c:pt idx="1936">
                  <c:v>335.12698536763781</c:v>
                </c:pt>
                <c:pt idx="1937">
                  <c:v>335.11469978604407</c:v>
                </c:pt>
                <c:pt idx="1938">
                  <c:v>335.09009093546177</c:v>
                </c:pt>
                <c:pt idx="1939">
                  <c:v>335.06465342597477</c:v>
                </c:pt>
                <c:pt idx="1940">
                  <c:v>335.01621616703028</c:v>
                </c:pt>
                <c:pt idx="1941">
                  <c:v>334.97989878848927</c:v>
                </c:pt>
                <c:pt idx="1942">
                  <c:v>334.98341196631736</c:v>
                </c:pt>
                <c:pt idx="1943">
                  <c:v>334.98382718558548</c:v>
                </c:pt>
                <c:pt idx="1944">
                  <c:v>334.97492165380896</c:v>
                </c:pt>
                <c:pt idx="1945">
                  <c:v>334.96085747622033</c:v>
                </c:pt>
                <c:pt idx="1946">
                  <c:v>334.92773782505304</c:v>
                </c:pt>
                <c:pt idx="1947">
                  <c:v>334.92403438256844</c:v>
                </c:pt>
                <c:pt idx="1948">
                  <c:v>334.9190645721439</c:v>
                </c:pt>
                <c:pt idx="1949">
                  <c:v>334.92359787524441</c:v>
                </c:pt>
                <c:pt idx="1950">
                  <c:v>334.94092464814719</c:v>
                </c:pt>
                <c:pt idx="1951">
                  <c:v>334.94800035547485</c:v>
                </c:pt>
                <c:pt idx="1952">
                  <c:v>334.89560141428194</c:v>
                </c:pt>
                <c:pt idx="1953">
                  <c:v>334.82986509678898</c:v>
                </c:pt>
                <c:pt idx="1954">
                  <c:v>334.81710014568603</c:v>
                </c:pt>
                <c:pt idx="1955">
                  <c:v>334.83118242924843</c:v>
                </c:pt>
                <c:pt idx="1956">
                  <c:v>334.8287509209315</c:v>
                </c:pt>
                <c:pt idx="1957">
                  <c:v>334.82302407209357</c:v>
                </c:pt>
                <c:pt idx="1958">
                  <c:v>334.7701346329971</c:v>
                </c:pt>
                <c:pt idx="1959">
                  <c:v>334.74555658206179</c:v>
                </c:pt>
                <c:pt idx="1960">
                  <c:v>334.74182260322186</c:v>
                </c:pt>
                <c:pt idx="1961">
                  <c:v>334.74161440906261</c:v>
                </c:pt>
                <c:pt idx="1962">
                  <c:v>334.74783528325929</c:v>
                </c:pt>
                <c:pt idx="1963">
                  <c:v>334.67169163296614</c:v>
                </c:pt>
                <c:pt idx="1964">
                  <c:v>334.70156599577956</c:v>
                </c:pt>
                <c:pt idx="1965">
                  <c:v>334.72817016217465</c:v>
                </c:pt>
                <c:pt idx="1966">
                  <c:v>334.71530890079288</c:v>
                </c:pt>
                <c:pt idx="1967">
                  <c:v>334.71871608210756</c:v>
                </c:pt>
                <c:pt idx="1968">
                  <c:v>334.42148051983509</c:v>
                </c:pt>
                <c:pt idx="1969">
                  <c:v>334.37831162988971</c:v>
                </c:pt>
                <c:pt idx="1970">
                  <c:v>334.37309043900467</c:v>
                </c:pt>
                <c:pt idx="1971">
                  <c:v>334.37548141486349</c:v>
                </c:pt>
                <c:pt idx="1972">
                  <c:v>334.37494985126557</c:v>
                </c:pt>
                <c:pt idx="1973">
                  <c:v>334.37261800153192</c:v>
                </c:pt>
                <c:pt idx="1974">
                  <c:v>334.36408016660124</c:v>
                </c:pt>
                <c:pt idx="1975">
                  <c:v>334.37732784227444</c:v>
                </c:pt>
                <c:pt idx="1976">
                  <c:v>334.36047171338112</c:v>
                </c:pt>
                <c:pt idx="1977">
                  <c:v>334.34924743510641</c:v>
                </c:pt>
                <c:pt idx="1978">
                  <c:v>334.29447663180196</c:v>
                </c:pt>
                <c:pt idx="1979">
                  <c:v>334.28188876639405</c:v>
                </c:pt>
                <c:pt idx="1980">
                  <c:v>334.29108832701297</c:v>
                </c:pt>
                <c:pt idx="1981">
                  <c:v>334.27025496097764</c:v>
                </c:pt>
                <c:pt idx="1982">
                  <c:v>334.24543516129597</c:v>
                </c:pt>
                <c:pt idx="1983">
                  <c:v>334.25177550509409</c:v>
                </c:pt>
                <c:pt idx="1984">
                  <c:v>334.25815193520305</c:v>
                </c:pt>
                <c:pt idx="1985">
                  <c:v>334.25238146058496</c:v>
                </c:pt>
                <c:pt idx="1986">
                  <c:v>334.23426664680534</c:v>
                </c:pt>
                <c:pt idx="1987">
                  <c:v>334.20626661575039</c:v>
                </c:pt>
                <c:pt idx="1988">
                  <c:v>334.09241156408598</c:v>
                </c:pt>
                <c:pt idx="1989">
                  <c:v>334.05238811134421</c:v>
                </c:pt>
                <c:pt idx="1990">
                  <c:v>334.02662131180307</c:v>
                </c:pt>
                <c:pt idx="1991">
                  <c:v>333.99965476100152</c:v>
                </c:pt>
                <c:pt idx="1992">
                  <c:v>333.87136812404219</c:v>
                </c:pt>
                <c:pt idx="1993">
                  <c:v>333.82615172661627</c:v>
                </c:pt>
                <c:pt idx="1994">
                  <c:v>333.806389355482</c:v>
                </c:pt>
                <c:pt idx="1995">
                  <c:v>333.75404999353373</c:v>
                </c:pt>
                <c:pt idx="1996">
                  <c:v>333.7468586787499</c:v>
                </c:pt>
                <c:pt idx="1997">
                  <c:v>333.74571927202339</c:v>
                </c:pt>
                <c:pt idx="1998">
                  <c:v>333.74946086700243</c:v>
                </c:pt>
                <c:pt idx="1999">
                  <c:v>333.75474702301159</c:v>
                </c:pt>
                <c:pt idx="2000">
                  <c:v>333.74008153776447</c:v>
                </c:pt>
                <c:pt idx="2001">
                  <c:v>333.73998435268675</c:v>
                </c:pt>
                <c:pt idx="2002">
                  <c:v>333.71645379152039</c:v>
                </c:pt>
                <c:pt idx="2003">
                  <c:v>333.71929404201256</c:v>
                </c:pt>
                <c:pt idx="2004">
                  <c:v>333.70298855236393</c:v>
                </c:pt>
                <c:pt idx="2005">
                  <c:v>333.64138459608233</c:v>
                </c:pt>
                <c:pt idx="2006">
                  <c:v>333.63536628933105</c:v>
                </c:pt>
                <c:pt idx="2007">
                  <c:v>333.62232485073611</c:v>
                </c:pt>
                <c:pt idx="2008">
                  <c:v>333.62381674206722</c:v>
                </c:pt>
                <c:pt idx="2009">
                  <c:v>333.61935967682837</c:v>
                </c:pt>
                <c:pt idx="2010">
                  <c:v>333.55468488498707</c:v>
                </c:pt>
                <c:pt idx="2011">
                  <c:v>333.55634271378887</c:v>
                </c:pt>
                <c:pt idx="2012">
                  <c:v>333.60472393358987</c:v>
                </c:pt>
                <c:pt idx="2013">
                  <c:v>333.61228375828148</c:v>
                </c:pt>
                <c:pt idx="2014">
                  <c:v>333.61246776334087</c:v>
                </c:pt>
                <c:pt idx="2015">
                  <c:v>333.59445687421248</c:v>
                </c:pt>
                <c:pt idx="2016">
                  <c:v>333.61312833255715</c:v>
                </c:pt>
                <c:pt idx="2017">
                  <c:v>333.61361205209289</c:v>
                </c:pt>
                <c:pt idx="2018">
                  <c:v>333.60662177638966</c:v>
                </c:pt>
                <c:pt idx="2019">
                  <c:v>333.60365992463636</c:v>
                </c:pt>
                <c:pt idx="2020">
                  <c:v>333.56738496256236</c:v>
                </c:pt>
                <c:pt idx="2021">
                  <c:v>333.54068727561224</c:v>
                </c:pt>
                <c:pt idx="2022">
                  <c:v>333.59683866376116</c:v>
                </c:pt>
                <c:pt idx="2023">
                  <c:v>333.59481660717677</c:v>
                </c:pt>
                <c:pt idx="2024">
                  <c:v>333.59250017091506</c:v>
                </c:pt>
                <c:pt idx="2025">
                  <c:v>333.59472047545881</c:v>
                </c:pt>
                <c:pt idx="2026">
                  <c:v>333.59365976632614</c:v>
                </c:pt>
                <c:pt idx="2027">
                  <c:v>333.57779603622441</c:v>
                </c:pt>
                <c:pt idx="2028">
                  <c:v>333.59746232995184</c:v>
                </c:pt>
                <c:pt idx="2029">
                  <c:v>333.53852920308003</c:v>
                </c:pt>
                <c:pt idx="2030">
                  <c:v>333.52292402044537</c:v>
                </c:pt>
                <c:pt idx="2031">
                  <c:v>333.56351807528887</c:v>
                </c:pt>
                <c:pt idx="2032">
                  <c:v>333.56094159953193</c:v>
                </c:pt>
                <c:pt idx="2033">
                  <c:v>333.54539169224159</c:v>
                </c:pt>
                <c:pt idx="2034">
                  <c:v>333.56161309048605</c:v>
                </c:pt>
                <c:pt idx="2035">
                  <c:v>333.61499875911363</c:v>
                </c:pt>
                <c:pt idx="2036">
                  <c:v>333.61044929176842</c:v>
                </c:pt>
                <c:pt idx="2037">
                  <c:v>333.59798626578885</c:v>
                </c:pt>
                <c:pt idx="2038">
                  <c:v>333.57947879818022</c:v>
                </c:pt>
                <c:pt idx="2039">
                  <c:v>333.51020538259826</c:v>
                </c:pt>
                <c:pt idx="2040">
                  <c:v>333.51646932693393</c:v>
                </c:pt>
                <c:pt idx="2041">
                  <c:v>333.49688671056299</c:v>
                </c:pt>
                <c:pt idx="2042">
                  <c:v>333.706225277285</c:v>
                </c:pt>
                <c:pt idx="2043">
                  <c:v>333.85412387791422</c:v>
                </c:pt>
                <c:pt idx="2044">
                  <c:v>333.96965581485313</c:v>
                </c:pt>
                <c:pt idx="2045">
                  <c:v>333.94265597718373</c:v>
                </c:pt>
                <c:pt idx="2046">
                  <c:v>333.9416126794556</c:v>
                </c:pt>
                <c:pt idx="2047">
                  <c:v>333.69522704614064</c:v>
                </c:pt>
                <c:pt idx="2048">
                  <c:v>333.70137381777135</c:v>
                </c:pt>
                <c:pt idx="2049">
                  <c:v>333.69581649198858</c:v>
                </c:pt>
                <c:pt idx="2050">
                  <c:v>333.67470045889246</c:v>
                </c:pt>
                <c:pt idx="2051">
                  <c:v>333.67072069782381</c:v>
                </c:pt>
                <c:pt idx="2052">
                  <c:v>333.68410484153731</c:v>
                </c:pt>
                <c:pt idx="2053">
                  <c:v>333.79360208239569</c:v>
                </c:pt>
                <c:pt idx="2054">
                  <c:v>333.83816612422646</c:v>
                </c:pt>
                <c:pt idx="2055">
                  <c:v>333.83661059295389</c:v>
                </c:pt>
                <c:pt idx="2056">
                  <c:v>333.83894478059574</c:v>
                </c:pt>
                <c:pt idx="2057">
                  <c:v>333.81630705948265</c:v>
                </c:pt>
                <c:pt idx="2058">
                  <c:v>333.76885988276535</c:v>
                </c:pt>
                <c:pt idx="2059">
                  <c:v>333.6481193333554</c:v>
                </c:pt>
                <c:pt idx="2060">
                  <c:v>333.50493788501279</c:v>
                </c:pt>
                <c:pt idx="2061">
                  <c:v>333.54084113295909</c:v>
                </c:pt>
                <c:pt idx="2062">
                  <c:v>334.14840900697152</c:v>
                </c:pt>
                <c:pt idx="2063">
                  <c:v>334.20600216810845</c:v>
                </c:pt>
                <c:pt idx="2064">
                  <c:v>334.30384965744656</c:v>
                </c:pt>
                <c:pt idx="2065">
                  <c:v>334.58538758380672</c:v>
                </c:pt>
                <c:pt idx="2066">
                  <c:v>334.64674101419689</c:v>
                </c:pt>
                <c:pt idx="2067">
                  <c:v>335.1507203740756</c:v>
                </c:pt>
                <c:pt idx="2068">
                  <c:v>335.15911836554375</c:v>
                </c:pt>
                <c:pt idx="2069">
                  <c:v>335.15294811171231</c:v>
                </c:pt>
                <c:pt idx="2070">
                  <c:v>335.12801916047943</c:v>
                </c:pt>
                <c:pt idx="2071">
                  <c:v>335.13770655053054</c:v>
                </c:pt>
                <c:pt idx="2072">
                  <c:v>335.16194560533438</c:v>
                </c:pt>
                <c:pt idx="2073">
                  <c:v>335.53926129208179</c:v>
                </c:pt>
                <c:pt idx="2074">
                  <c:v>335.59039987382869</c:v>
                </c:pt>
                <c:pt idx="2075">
                  <c:v>335.69939243983981</c:v>
                </c:pt>
                <c:pt idx="2076">
                  <c:v>335.8587009274334</c:v>
                </c:pt>
                <c:pt idx="2077">
                  <c:v>335.84615378437928</c:v>
                </c:pt>
                <c:pt idx="2078">
                  <c:v>336.25045876196361</c:v>
                </c:pt>
                <c:pt idx="2079">
                  <c:v>336.83511112988941</c:v>
                </c:pt>
                <c:pt idx="2080">
                  <c:v>337.37281407553235</c:v>
                </c:pt>
                <c:pt idx="2081">
                  <c:v>337.50370865415869</c:v>
                </c:pt>
                <c:pt idx="2082">
                  <c:v>337.80879456590799</c:v>
                </c:pt>
                <c:pt idx="2083">
                  <c:v>337.96182652661656</c:v>
                </c:pt>
                <c:pt idx="2084">
                  <c:v>338.272925663504</c:v>
                </c:pt>
                <c:pt idx="2085">
                  <c:v>338.51921410011971</c:v>
                </c:pt>
                <c:pt idx="2086">
                  <c:v>338.51113943177762</c:v>
                </c:pt>
                <c:pt idx="2087">
                  <c:v>338.51220207262656</c:v>
                </c:pt>
                <c:pt idx="2088">
                  <c:v>338.24848828354232</c:v>
                </c:pt>
                <c:pt idx="2089">
                  <c:v>338.46608565216036</c:v>
                </c:pt>
                <c:pt idx="2090">
                  <c:v>338.93072038171499</c:v>
                </c:pt>
                <c:pt idx="2091">
                  <c:v>338.99677289102027</c:v>
                </c:pt>
                <c:pt idx="2092">
                  <c:v>339.48687363365229</c:v>
                </c:pt>
                <c:pt idx="2093">
                  <c:v>339.51335140419883</c:v>
                </c:pt>
                <c:pt idx="2094">
                  <c:v>339.94628331919347</c:v>
                </c:pt>
                <c:pt idx="2095">
                  <c:v>340.48367556809563</c:v>
                </c:pt>
                <c:pt idx="2096">
                  <c:v>340.72927289319705</c:v>
                </c:pt>
                <c:pt idx="2097">
                  <c:v>340.68041583421672</c:v>
                </c:pt>
                <c:pt idx="2098">
                  <c:v>340.68380317383452</c:v>
                </c:pt>
                <c:pt idx="2099">
                  <c:v>340.95424562925359</c:v>
                </c:pt>
                <c:pt idx="2100">
                  <c:v>340.97579614511363</c:v>
                </c:pt>
                <c:pt idx="2101">
                  <c:v>341.03555730539188</c:v>
                </c:pt>
                <c:pt idx="2102">
                  <c:v>341.41720513596351</c:v>
                </c:pt>
                <c:pt idx="2103">
                  <c:v>341.59465528610372</c:v>
                </c:pt>
                <c:pt idx="2104">
                  <c:v>341.89020708971373</c:v>
                </c:pt>
                <c:pt idx="2105">
                  <c:v>342.11679039458039</c:v>
                </c:pt>
                <c:pt idx="2106">
                  <c:v>342.20333216669627</c:v>
                </c:pt>
                <c:pt idx="2107">
                  <c:v>342.61693864525057</c:v>
                </c:pt>
                <c:pt idx="2108">
                  <c:v>342.71724459070123</c:v>
                </c:pt>
                <c:pt idx="2109">
                  <c:v>342.97003297069068</c:v>
                </c:pt>
                <c:pt idx="2110">
                  <c:v>342.965859647125</c:v>
                </c:pt>
                <c:pt idx="2111">
                  <c:v>342.64590715179691</c:v>
                </c:pt>
                <c:pt idx="2112">
                  <c:v>342.65010259920928</c:v>
                </c:pt>
                <c:pt idx="2113">
                  <c:v>342.69535841241321</c:v>
                </c:pt>
                <c:pt idx="2114">
                  <c:v>342.72808771269342</c:v>
                </c:pt>
                <c:pt idx="2115">
                  <c:v>342.66697748518038</c:v>
                </c:pt>
                <c:pt idx="2116">
                  <c:v>342.66963881415273</c:v>
                </c:pt>
                <c:pt idx="2117">
                  <c:v>342.59223944151142</c:v>
                </c:pt>
                <c:pt idx="2118">
                  <c:v>342.64169606002883</c:v>
                </c:pt>
                <c:pt idx="2119">
                  <c:v>342.64283199681898</c:v>
                </c:pt>
                <c:pt idx="2120">
                  <c:v>342.54655769494889</c:v>
                </c:pt>
                <c:pt idx="2121">
                  <c:v>342.6161947348827</c:v>
                </c:pt>
                <c:pt idx="2122">
                  <c:v>342.73837592522602</c:v>
                </c:pt>
                <c:pt idx="2123">
                  <c:v>343.08778849969548</c:v>
                </c:pt>
                <c:pt idx="2124">
                  <c:v>343.22202516357504</c:v>
                </c:pt>
                <c:pt idx="2125">
                  <c:v>343.27812609938763</c:v>
                </c:pt>
                <c:pt idx="2126">
                  <c:v>343.37262768431037</c:v>
                </c:pt>
                <c:pt idx="2127">
                  <c:v>343.37073572691349</c:v>
                </c:pt>
                <c:pt idx="2128">
                  <c:v>343.42493179491555</c:v>
                </c:pt>
                <c:pt idx="2129">
                  <c:v>343.39878810118381</c:v>
                </c:pt>
                <c:pt idx="2130">
                  <c:v>343.22354877020092</c:v>
                </c:pt>
                <c:pt idx="2131">
                  <c:v>343.20011790029878</c:v>
                </c:pt>
                <c:pt idx="2132">
                  <c:v>343.07553508571516</c:v>
                </c:pt>
                <c:pt idx="2133">
                  <c:v>343.0733070983938</c:v>
                </c:pt>
                <c:pt idx="2134">
                  <c:v>343.36914504437203</c:v>
                </c:pt>
                <c:pt idx="2135">
                  <c:v>343.18705781634026</c:v>
                </c:pt>
                <c:pt idx="2136">
                  <c:v>343.00862325664093</c:v>
                </c:pt>
                <c:pt idx="2137">
                  <c:v>343.00903311546324</c:v>
                </c:pt>
                <c:pt idx="2138">
                  <c:v>343.01461169585184</c:v>
                </c:pt>
                <c:pt idx="2139">
                  <c:v>343.06800004889936</c:v>
                </c:pt>
                <c:pt idx="2140">
                  <c:v>343.3000972522517</c:v>
                </c:pt>
                <c:pt idx="2141">
                  <c:v>343.52972401207973</c:v>
                </c:pt>
                <c:pt idx="2142">
                  <c:v>343.54780437403718</c:v>
                </c:pt>
                <c:pt idx="2143">
                  <c:v>343.68533799074436</c:v>
                </c:pt>
                <c:pt idx="2144">
                  <c:v>344.05419872733904</c:v>
                </c:pt>
                <c:pt idx="2145">
                  <c:v>344.12081803762442</c:v>
                </c:pt>
                <c:pt idx="2146">
                  <c:v>344.53379725462338</c:v>
                </c:pt>
                <c:pt idx="2147">
                  <c:v>344.73397455087297</c:v>
                </c:pt>
                <c:pt idx="2148">
                  <c:v>345.02444770784405</c:v>
                </c:pt>
                <c:pt idx="2149">
                  <c:v>345.16099262214817</c:v>
                </c:pt>
                <c:pt idx="2150">
                  <c:v>345.21453261723832</c:v>
                </c:pt>
                <c:pt idx="2151">
                  <c:v>345.28122306034919</c:v>
                </c:pt>
                <c:pt idx="2152">
                  <c:v>345.50858185556808</c:v>
                </c:pt>
                <c:pt idx="2153">
                  <c:v>345.68933060306944</c:v>
                </c:pt>
                <c:pt idx="2154">
                  <c:v>345.6951102080892</c:v>
                </c:pt>
                <c:pt idx="2155">
                  <c:v>345.70149346286183</c:v>
                </c:pt>
                <c:pt idx="2156">
                  <c:v>345.78130911791118</c:v>
                </c:pt>
                <c:pt idx="2157">
                  <c:v>345.80812494948486</c:v>
                </c:pt>
                <c:pt idx="2158">
                  <c:v>345.7898016971364</c:v>
                </c:pt>
                <c:pt idx="2159">
                  <c:v>345.86711219721491</c:v>
                </c:pt>
                <c:pt idx="2160">
                  <c:v>346.16265538997374</c:v>
                </c:pt>
                <c:pt idx="2161">
                  <c:v>346.12666077817988</c:v>
                </c:pt>
                <c:pt idx="2162">
                  <c:v>346.1244111964524</c:v>
                </c:pt>
                <c:pt idx="2163">
                  <c:v>346.12721250705016</c:v>
                </c:pt>
                <c:pt idx="2164">
                  <c:v>346.12721250705016</c:v>
                </c:pt>
                <c:pt idx="2165">
                  <c:v>346.32593543007852</c:v>
                </c:pt>
                <c:pt idx="2166">
                  <c:v>346.73709734386944</c:v>
                </c:pt>
                <c:pt idx="2167">
                  <c:v>346.73993697756646</c:v>
                </c:pt>
                <c:pt idx="2168">
                  <c:v>346.67323119013645</c:v>
                </c:pt>
                <c:pt idx="2169">
                  <c:v>346.85630875653624</c:v>
                </c:pt>
                <c:pt idx="2170">
                  <c:v>346.87519476324758</c:v>
                </c:pt>
                <c:pt idx="2171">
                  <c:v>347.09768155581008</c:v>
                </c:pt>
                <c:pt idx="2172">
                  <c:v>347.13132674546068</c:v>
                </c:pt>
                <c:pt idx="2173">
                  <c:v>347.1852637168351</c:v>
                </c:pt>
                <c:pt idx="2174">
                  <c:v>347.18815500909744</c:v>
                </c:pt>
                <c:pt idx="2175">
                  <c:v>347.19363607405836</c:v>
                </c:pt>
                <c:pt idx="2176">
                  <c:v>347.4670219316771</c:v>
                </c:pt>
                <c:pt idx="2177">
                  <c:v>347.59051853447897</c:v>
                </c:pt>
                <c:pt idx="2178">
                  <c:v>347.56688093078276</c:v>
                </c:pt>
                <c:pt idx="2179">
                  <c:v>347.64140940089692</c:v>
                </c:pt>
                <c:pt idx="2180">
                  <c:v>347.67577095418881</c:v>
                </c:pt>
                <c:pt idx="2181">
                  <c:v>347.67046380962842</c:v>
                </c:pt>
                <c:pt idx="2182">
                  <c:v>347.65929984190882</c:v>
                </c:pt>
                <c:pt idx="2183">
                  <c:v>347.64373803414804</c:v>
                </c:pt>
                <c:pt idx="2184">
                  <c:v>347.76477222845233</c:v>
                </c:pt>
                <c:pt idx="2185">
                  <c:v>347.86097522067274</c:v>
                </c:pt>
                <c:pt idx="2186">
                  <c:v>347.80585675448236</c:v>
                </c:pt>
                <c:pt idx="2187">
                  <c:v>347.84045921862196</c:v>
                </c:pt>
                <c:pt idx="2188">
                  <c:v>347.79908560813499</c:v>
                </c:pt>
                <c:pt idx="2189">
                  <c:v>347.76059211471033</c:v>
                </c:pt>
                <c:pt idx="2190">
                  <c:v>347.76039093249227</c:v>
                </c:pt>
                <c:pt idx="2191">
                  <c:v>347.77855966617494</c:v>
                </c:pt>
                <c:pt idx="2192">
                  <c:v>347.71197399869789</c:v>
                </c:pt>
                <c:pt idx="2193">
                  <c:v>347.70907240116389</c:v>
                </c:pt>
                <c:pt idx="2194">
                  <c:v>347.98043117320924</c:v>
                </c:pt>
                <c:pt idx="2195">
                  <c:v>348.00723653664721</c:v>
                </c:pt>
                <c:pt idx="2196">
                  <c:v>348.00177629421376</c:v>
                </c:pt>
                <c:pt idx="2197">
                  <c:v>347.95341804486679</c:v>
                </c:pt>
                <c:pt idx="2198">
                  <c:v>347.88526870103505</c:v>
                </c:pt>
                <c:pt idx="2199">
                  <c:v>347.86402798136692</c:v>
                </c:pt>
                <c:pt idx="2200">
                  <c:v>347.85462874245388</c:v>
                </c:pt>
                <c:pt idx="2201">
                  <c:v>347.88230635962793</c:v>
                </c:pt>
                <c:pt idx="2202">
                  <c:v>348.10192610129934</c:v>
                </c:pt>
                <c:pt idx="2203">
                  <c:v>348.06566408694192</c:v>
                </c:pt>
                <c:pt idx="2204">
                  <c:v>348.21325268957156</c:v>
                </c:pt>
                <c:pt idx="2205">
                  <c:v>348.60361771276575</c:v>
                </c:pt>
                <c:pt idx="2206">
                  <c:v>348.55805845475214</c:v>
                </c:pt>
                <c:pt idx="2207">
                  <c:v>348.64854234268057</c:v>
                </c:pt>
                <c:pt idx="2208">
                  <c:v>348.65106084734981</c:v>
                </c:pt>
                <c:pt idx="2209">
                  <c:v>348.73411123611578</c:v>
                </c:pt>
                <c:pt idx="2210">
                  <c:v>348.80885529586351</c:v>
                </c:pt>
                <c:pt idx="2211">
                  <c:v>348.83669591865265</c:v>
                </c:pt>
                <c:pt idx="2212">
                  <c:v>348.64966709934527</c:v>
                </c:pt>
                <c:pt idx="2213">
                  <c:v>348.88838481637617</c:v>
                </c:pt>
                <c:pt idx="2214">
                  <c:v>349.00464928794941</c:v>
                </c:pt>
                <c:pt idx="2215">
                  <c:v>349.04781268833727</c:v>
                </c:pt>
                <c:pt idx="2216">
                  <c:v>349.05332719529389</c:v>
                </c:pt>
                <c:pt idx="2217">
                  <c:v>349.04190206897249</c:v>
                </c:pt>
                <c:pt idx="2218">
                  <c:v>349.07555155166898</c:v>
                </c:pt>
                <c:pt idx="2219">
                  <c:v>349.07638516971605</c:v>
                </c:pt>
                <c:pt idx="2220">
                  <c:v>349.08156059581484</c:v>
                </c:pt>
                <c:pt idx="2221">
                  <c:v>349.08223733517184</c:v>
                </c:pt>
                <c:pt idx="2222">
                  <c:v>349.03710070159536</c:v>
                </c:pt>
                <c:pt idx="2223">
                  <c:v>348.85350020308556</c:v>
                </c:pt>
                <c:pt idx="2224">
                  <c:v>348.85580037465405</c:v>
                </c:pt>
                <c:pt idx="2225">
                  <c:v>348.86129094985142</c:v>
                </c:pt>
                <c:pt idx="2226">
                  <c:v>348.86985867834051</c:v>
                </c:pt>
                <c:pt idx="2227">
                  <c:v>348.83239149588479</c:v>
                </c:pt>
                <c:pt idx="2228">
                  <c:v>348.80913826138635</c:v>
                </c:pt>
                <c:pt idx="2229">
                  <c:v>348.72279723319468</c:v>
                </c:pt>
                <c:pt idx="2230">
                  <c:v>348.71944438097648</c:v>
                </c:pt>
                <c:pt idx="2231">
                  <c:v>348.71983478630739</c:v>
                </c:pt>
                <c:pt idx="2232">
                  <c:v>348.68306773453065</c:v>
                </c:pt>
                <c:pt idx="2233">
                  <c:v>348.64177111186382</c:v>
                </c:pt>
                <c:pt idx="2234">
                  <c:v>348.64711394590762</c:v>
                </c:pt>
                <c:pt idx="2235">
                  <c:v>348.6524532189091</c:v>
                </c:pt>
                <c:pt idx="2236">
                  <c:v>348.64301499842441</c:v>
                </c:pt>
                <c:pt idx="2237">
                  <c:v>348.62691942041238</c:v>
                </c:pt>
                <c:pt idx="2238">
                  <c:v>348.60864938652372</c:v>
                </c:pt>
                <c:pt idx="2239">
                  <c:v>348.60530570067544</c:v>
                </c:pt>
                <c:pt idx="2240">
                  <c:v>348.61002680332933</c:v>
                </c:pt>
                <c:pt idx="2241">
                  <c:v>348.61442502249122</c:v>
                </c:pt>
                <c:pt idx="2242">
                  <c:v>348.61430284618257</c:v>
                </c:pt>
                <c:pt idx="2243">
                  <c:v>348.50194938506138</c:v>
                </c:pt>
                <c:pt idx="2244">
                  <c:v>348.51527167415787</c:v>
                </c:pt>
                <c:pt idx="2245">
                  <c:v>348.44743339817796</c:v>
                </c:pt>
                <c:pt idx="2246">
                  <c:v>348.42999123688969</c:v>
                </c:pt>
                <c:pt idx="2247">
                  <c:v>348.36663993813113</c:v>
                </c:pt>
                <c:pt idx="2248">
                  <c:v>348.25948395441822</c:v>
                </c:pt>
                <c:pt idx="2249">
                  <c:v>348.22889331533742</c:v>
                </c:pt>
                <c:pt idx="2250">
                  <c:v>348.22739729003524</c:v>
                </c:pt>
                <c:pt idx="2251">
                  <c:v>348.18651008848849</c:v>
                </c:pt>
                <c:pt idx="2252">
                  <c:v>348.17846222749671</c:v>
                </c:pt>
                <c:pt idx="2253">
                  <c:v>348.10544699969915</c:v>
                </c:pt>
                <c:pt idx="2254">
                  <c:v>348.10450972027888</c:v>
                </c:pt>
                <c:pt idx="2255">
                  <c:v>348.09470889481611</c:v>
                </c:pt>
                <c:pt idx="2256">
                  <c:v>348.08841432162836</c:v>
                </c:pt>
                <c:pt idx="2257">
                  <c:v>348.05291391514135</c:v>
                </c:pt>
                <c:pt idx="2258">
                  <c:v>348.07587488254859</c:v>
                </c:pt>
                <c:pt idx="2259">
                  <c:v>348.04420234504107</c:v>
                </c:pt>
                <c:pt idx="2260">
                  <c:v>348.01206274711018</c:v>
                </c:pt>
                <c:pt idx="2261">
                  <c:v>348.0060669949379</c:v>
                </c:pt>
                <c:pt idx="2262">
                  <c:v>348.00583762503271</c:v>
                </c:pt>
                <c:pt idx="2263">
                  <c:v>347.85059877368343</c:v>
                </c:pt>
                <c:pt idx="2264">
                  <c:v>347.85187998760296</c:v>
                </c:pt>
                <c:pt idx="2265">
                  <c:v>347.85611190625218</c:v>
                </c:pt>
                <c:pt idx="2266">
                  <c:v>347.86373882217413</c:v>
                </c:pt>
                <c:pt idx="2267">
                  <c:v>347.86918596197222</c:v>
                </c:pt>
                <c:pt idx="2268">
                  <c:v>347.57106351868896</c:v>
                </c:pt>
                <c:pt idx="2269">
                  <c:v>347.56114265261044</c:v>
                </c:pt>
                <c:pt idx="2270">
                  <c:v>347.43372537958379</c:v>
                </c:pt>
                <c:pt idx="2271">
                  <c:v>347.44711565197298</c:v>
                </c:pt>
                <c:pt idx="2272">
                  <c:v>347.44882108952868</c:v>
                </c:pt>
                <c:pt idx="2273">
                  <c:v>347.47808314827415</c:v>
                </c:pt>
                <c:pt idx="2274">
                  <c:v>347.50846092788174</c:v>
                </c:pt>
                <c:pt idx="2275">
                  <c:v>347.51016748766841</c:v>
                </c:pt>
                <c:pt idx="2276">
                  <c:v>347.57863944325732</c:v>
                </c:pt>
                <c:pt idx="2277">
                  <c:v>347.56736037628542</c:v>
                </c:pt>
                <c:pt idx="2278">
                  <c:v>347.56640407989516</c:v>
                </c:pt>
                <c:pt idx="2279">
                  <c:v>347.30224779025718</c:v>
                </c:pt>
                <c:pt idx="2280">
                  <c:v>347.32977546022312</c:v>
                </c:pt>
                <c:pt idx="2281">
                  <c:v>347.29371142685739</c:v>
                </c:pt>
                <c:pt idx="2282">
                  <c:v>347.31670323212523</c:v>
                </c:pt>
                <c:pt idx="2283">
                  <c:v>347.33563290782786</c:v>
                </c:pt>
                <c:pt idx="2284">
                  <c:v>347.33650590875982</c:v>
                </c:pt>
                <c:pt idx="2285">
                  <c:v>347.3420848440395</c:v>
                </c:pt>
                <c:pt idx="2286">
                  <c:v>347.35973545953487</c:v>
                </c:pt>
                <c:pt idx="2287">
                  <c:v>347.09596062706714</c:v>
                </c:pt>
                <c:pt idx="2288">
                  <c:v>347.08740670520427</c:v>
                </c:pt>
                <c:pt idx="2289">
                  <c:v>347.08122597055439</c:v>
                </c:pt>
                <c:pt idx="2290">
                  <c:v>347.10787585209141</c:v>
                </c:pt>
                <c:pt idx="2291">
                  <c:v>347.0933088953895</c:v>
                </c:pt>
                <c:pt idx="2292">
                  <c:v>347.07945444033942</c:v>
                </c:pt>
                <c:pt idx="2293">
                  <c:v>347.06958959657834</c:v>
                </c:pt>
                <c:pt idx="2294">
                  <c:v>347.05060882235722</c:v>
                </c:pt>
                <c:pt idx="2295">
                  <c:v>347.07467303631967</c:v>
                </c:pt>
                <c:pt idx="2296">
                  <c:v>347.07865268715756</c:v>
                </c:pt>
                <c:pt idx="2297">
                  <c:v>347.08369332134282</c:v>
                </c:pt>
                <c:pt idx="2298">
                  <c:v>347.12165185147637</c:v>
                </c:pt>
                <c:pt idx="2299">
                  <c:v>347.13306606495161</c:v>
                </c:pt>
                <c:pt idx="2300">
                  <c:v>347.18631724688214</c:v>
                </c:pt>
                <c:pt idx="2301">
                  <c:v>347.28750306318</c:v>
                </c:pt>
                <c:pt idx="2302">
                  <c:v>347.3320055829613</c:v>
                </c:pt>
                <c:pt idx="2303">
                  <c:v>347.32039716999475</c:v>
                </c:pt>
                <c:pt idx="2304">
                  <c:v>347.30423133465985</c:v>
                </c:pt>
                <c:pt idx="2305">
                  <c:v>347.28701559302237</c:v>
                </c:pt>
                <c:pt idx="2306">
                  <c:v>347.2955233048915</c:v>
                </c:pt>
                <c:pt idx="2307">
                  <c:v>347.26511499011735</c:v>
                </c:pt>
                <c:pt idx="2308">
                  <c:v>347.2218521827815</c:v>
                </c:pt>
                <c:pt idx="2309">
                  <c:v>346.97768622866971</c:v>
                </c:pt>
                <c:pt idx="2310">
                  <c:v>346.83617714199943</c:v>
                </c:pt>
                <c:pt idx="2311">
                  <c:v>346.64470162305724</c:v>
                </c:pt>
                <c:pt idx="2312">
                  <c:v>346.43275631723054</c:v>
                </c:pt>
                <c:pt idx="2313">
                  <c:v>346.41155638721534</c:v>
                </c:pt>
                <c:pt idx="2314">
                  <c:v>346.27031966831481</c:v>
                </c:pt>
                <c:pt idx="2315">
                  <c:v>346.15088429996166</c:v>
                </c:pt>
                <c:pt idx="2316">
                  <c:v>346.01896268279904</c:v>
                </c:pt>
                <c:pt idx="2317">
                  <c:v>345.69694081952224</c:v>
                </c:pt>
                <c:pt idx="2318">
                  <c:v>345.63964851241121</c:v>
                </c:pt>
                <c:pt idx="2319">
                  <c:v>345.65615833328081</c:v>
                </c:pt>
                <c:pt idx="2320">
                  <c:v>345.64910622359048</c:v>
                </c:pt>
                <c:pt idx="2321">
                  <c:v>345.18900460712678</c:v>
                </c:pt>
                <c:pt idx="2322">
                  <c:v>345.18293661937389</c:v>
                </c:pt>
                <c:pt idx="2323">
                  <c:v>345.16746822757977</c:v>
                </c:pt>
                <c:pt idx="2324">
                  <c:v>345.07447695887208</c:v>
                </c:pt>
                <c:pt idx="2325">
                  <c:v>344.95499381119487</c:v>
                </c:pt>
                <c:pt idx="2326">
                  <c:v>344.98070673124619</c:v>
                </c:pt>
                <c:pt idx="2327">
                  <c:v>344.99911998213639</c:v>
                </c:pt>
                <c:pt idx="2328">
                  <c:v>345.02546595259412</c:v>
                </c:pt>
                <c:pt idx="2329">
                  <c:v>344.69511734179412</c:v>
                </c:pt>
                <c:pt idx="2330">
                  <c:v>344.72906715108513</c:v>
                </c:pt>
                <c:pt idx="2331">
                  <c:v>344.74867623977241</c:v>
                </c:pt>
                <c:pt idx="2332">
                  <c:v>344.75413114630874</c:v>
                </c:pt>
                <c:pt idx="2333">
                  <c:v>344.57030134377408</c:v>
                </c:pt>
                <c:pt idx="2334">
                  <c:v>344.81702105254669</c:v>
                </c:pt>
                <c:pt idx="2335">
                  <c:v>344.72490702419515</c:v>
                </c:pt>
                <c:pt idx="2336">
                  <c:v>344.70152548993866</c:v>
                </c:pt>
                <c:pt idx="2337">
                  <c:v>344.74055171917519</c:v>
                </c:pt>
                <c:pt idx="2338">
                  <c:v>345.03684780579681</c:v>
                </c:pt>
                <c:pt idx="2339">
                  <c:v>345.18308663921721</c:v>
                </c:pt>
                <c:pt idx="2340">
                  <c:v>345.48116041013043</c:v>
                </c:pt>
                <c:pt idx="2341">
                  <c:v>345.33625708284302</c:v>
                </c:pt>
                <c:pt idx="2342">
                  <c:v>345.08243189703097</c:v>
                </c:pt>
                <c:pt idx="2343">
                  <c:v>345.14289258979284</c:v>
                </c:pt>
                <c:pt idx="2344">
                  <c:v>345.1468980299386</c:v>
                </c:pt>
                <c:pt idx="2345">
                  <c:v>345.19472667807889</c:v>
                </c:pt>
                <c:pt idx="2346">
                  <c:v>345.27054667826826</c:v>
                </c:pt>
                <c:pt idx="2347">
                  <c:v>344.91872568115718</c:v>
                </c:pt>
                <c:pt idx="2348">
                  <c:v>344.89624096038472</c:v>
                </c:pt>
                <c:pt idx="2349">
                  <c:v>344.91832129393913</c:v>
                </c:pt>
                <c:pt idx="2350">
                  <c:v>344.87038968011825</c:v>
                </c:pt>
                <c:pt idx="2351">
                  <c:v>344.86583394176449</c:v>
                </c:pt>
                <c:pt idx="2352">
                  <c:v>345.28483267566628</c:v>
                </c:pt>
                <c:pt idx="2353">
                  <c:v>345.37733332705665</c:v>
                </c:pt>
                <c:pt idx="2354">
                  <c:v>345.60422958487652</c:v>
                </c:pt>
                <c:pt idx="2355">
                  <c:v>345.70766625782642</c:v>
                </c:pt>
                <c:pt idx="2356">
                  <c:v>345.72765464289591</c:v>
                </c:pt>
                <c:pt idx="2357">
                  <c:v>345.87867008865629</c:v>
                </c:pt>
                <c:pt idx="2358">
                  <c:v>346.17826837040684</c:v>
                </c:pt>
                <c:pt idx="2359">
                  <c:v>346.49710326057641</c:v>
                </c:pt>
                <c:pt idx="2360">
                  <c:v>346.7434197191161</c:v>
                </c:pt>
                <c:pt idx="2361">
                  <c:v>346.74756802771748</c:v>
                </c:pt>
                <c:pt idx="2362">
                  <c:v>346.75999048985614</c:v>
                </c:pt>
                <c:pt idx="2363">
                  <c:v>347.19244942836713</c:v>
                </c:pt>
                <c:pt idx="2364">
                  <c:v>347.29071876435887</c:v>
                </c:pt>
                <c:pt idx="2365">
                  <c:v>347.66525097700685</c:v>
                </c:pt>
                <c:pt idx="2366">
                  <c:v>347.86821045307806</c:v>
                </c:pt>
                <c:pt idx="2367">
                  <c:v>347.94976724066896</c:v>
                </c:pt>
                <c:pt idx="2368">
                  <c:v>348.20420567882587</c:v>
                </c:pt>
                <c:pt idx="2369">
                  <c:v>348.57340120346231</c:v>
                </c:pt>
                <c:pt idx="2370">
                  <c:v>348.8393416466821</c:v>
                </c:pt>
                <c:pt idx="2371">
                  <c:v>349.11432709183475</c:v>
                </c:pt>
                <c:pt idx="2372">
                  <c:v>348.95027201393043</c:v>
                </c:pt>
                <c:pt idx="2373">
                  <c:v>348.93012382066189</c:v>
                </c:pt>
                <c:pt idx="2374">
                  <c:v>348.9180114594958</c:v>
                </c:pt>
                <c:pt idx="2375">
                  <c:v>348.82480806025262</c:v>
                </c:pt>
                <c:pt idx="2376">
                  <c:v>349.15266191538529</c:v>
                </c:pt>
                <c:pt idx="2377">
                  <c:v>348.99792925809419</c:v>
                </c:pt>
                <c:pt idx="2378">
                  <c:v>348.78198952725359</c:v>
                </c:pt>
                <c:pt idx="2379">
                  <c:v>349.1632500110079</c:v>
                </c:pt>
                <c:pt idx="2380">
                  <c:v>349.16124538655862</c:v>
                </c:pt>
                <c:pt idx="2381">
                  <c:v>349.08906327186048</c:v>
                </c:pt>
                <c:pt idx="2382">
                  <c:v>348.82414651424443</c:v>
                </c:pt>
                <c:pt idx="2383">
                  <c:v>348.76142461967146</c:v>
                </c:pt>
                <c:pt idx="2384">
                  <c:v>348.86759948132891</c:v>
                </c:pt>
                <c:pt idx="2385">
                  <c:v>348.71879866203949</c:v>
                </c:pt>
                <c:pt idx="2386">
                  <c:v>348.55481292174034</c:v>
                </c:pt>
                <c:pt idx="2387">
                  <c:v>348.53494775052559</c:v>
                </c:pt>
                <c:pt idx="2388">
                  <c:v>348.50648186402424</c:v>
                </c:pt>
                <c:pt idx="2389">
                  <c:v>348.57900124576179</c:v>
                </c:pt>
                <c:pt idx="2390">
                  <c:v>348.50483638570142</c:v>
                </c:pt>
                <c:pt idx="2391">
                  <c:v>348.43403923295</c:v>
                </c:pt>
                <c:pt idx="2392">
                  <c:v>348.76157967953014</c:v>
                </c:pt>
                <c:pt idx="2393">
                  <c:v>348.68945727742226</c:v>
                </c:pt>
                <c:pt idx="2394">
                  <c:v>348.657660841699</c:v>
                </c:pt>
                <c:pt idx="2395">
                  <c:v>348.62215986572926</c:v>
                </c:pt>
                <c:pt idx="2396">
                  <c:v>348.68371814192471</c:v>
                </c:pt>
                <c:pt idx="2397">
                  <c:v>348.64083474982885</c:v>
                </c:pt>
                <c:pt idx="2398">
                  <c:v>348.62350535935639</c:v>
                </c:pt>
                <c:pt idx="2399">
                  <c:v>348.76290256301559</c:v>
                </c:pt>
                <c:pt idx="2400">
                  <c:v>348.33631638487276</c:v>
                </c:pt>
                <c:pt idx="2401">
                  <c:v>348.05652914504969</c:v>
                </c:pt>
                <c:pt idx="2402">
                  <c:v>348.0508670927893</c:v>
                </c:pt>
                <c:pt idx="2403">
                  <c:v>348.06632307814419</c:v>
                </c:pt>
                <c:pt idx="2404">
                  <c:v>348.06256203529256</c:v>
                </c:pt>
                <c:pt idx="2405">
                  <c:v>348.09508142419361</c:v>
                </c:pt>
                <c:pt idx="2406">
                  <c:v>348.27426393286578</c:v>
                </c:pt>
                <c:pt idx="2407">
                  <c:v>348.27044127919595</c:v>
                </c:pt>
                <c:pt idx="2408">
                  <c:v>348.53870344437604</c:v>
                </c:pt>
                <c:pt idx="2409">
                  <c:v>348.54954610894646</c:v>
                </c:pt>
                <c:pt idx="2410">
                  <c:v>348.63015086869984</c:v>
                </c:pt>
                <c:pt idx="2411">
                  <c:v>348.63942783998044</c:v>
                </c:pt>
                <c:pt idx="2412">
                  <c:v>348.61945125361729</c:v>
                </c:pt>
                <c:pt idx="2413">
                  <c:v>348.58700639695036</c:v>
                </c:pt>
                <c:pt idx="2414">
                  <c:v>348.64863176906186</c:v>
                </c:pt>
                <c:pt idx="2415">
                  <c:v>348.80452235355557</c:v>
                </c:pt>
                <c:pt idx="2416">
                  <c:v>348.76817207563374</c:v>
                </c:pt>
                <c:pt idx="2417">
                  <c:v>348.83472739816114</c:v>
                </c:pt>
                <c:pt idx="2418">
                  <c:v>348.67267530465188</c:v>
                </c:pt>
                <c:pt idx="2419">
                  <c:v>348.6104868458317</c:v>
                </c:pt>
                <c:pt idx="2420">
                  <c:v>348.45765878599843</c:v>
                </c:pt>
                <c:pt idx="2421">
                  <c:v>348.49147504876379</c:v>
                </c:pt>
                <c:pt idx="2422">
                  <c:v>348.63221073319494</c:v>
                </c:pt>
                <c:pt idx="2423">
                  <c:v>348.52401230185097</c:v>
                </c:pt>
                <c:pt idx="2424">
                  <c:v>348.45404808422387</c:v>
                </c:pt>
                <c:pt idx="2425">
                  <c:v>348.7457390758201</c:v>
                </c:pt>
                <c:pt idx="2426">
                  <c:v>348.5806654487501</c:v>
                </c:pt>
                <c:pt idx="2427">
                  <c:v>348.34206075899976</c:v>
                </c:pt>
                <c:pt idx="2428">
                  <c:v>348.26796095989408</c:v>
                </c:pt>
                <c:pt idx="2429">
                  <c:v>348.25729152922327</c:v>
                </c:pt>
                <c:pt idx="2430">
                  <c:v>348.29466872587028</c:v>
                </c:pt>
                <c:pt idx="2431">
                  <c:v>348.30184206879403</c:v>
                </c:pt>
                <c:pt idx="2432">
                  <c:v>348.32598219578995</c:v>
                </c:pt>
                <c:pt idx="2433">
                  <c:v>348.22073962191308</c:v>
                </c:pt>
                <c:pt idx="2434">
                  <c:v>348.14532667072439</c:v>
                </c:pt>
                <c:pt idx="2435">
                  <c:v>348.09122021103497</c:v>
                </c:pt>
                <c:pt idx="2436">
                  <c:v>348.57140081491133</c:v>
                </c:pt>
                <c:pt idx="2437">
                  <c:v>348.82182145178871</c:v>
                </c:pt>
                <c:pt idx="2438">
                  <c:v>348.78078545166863</c:v>
                </c:pt>
                <c:pt idx="2439">
                  <c:v>348.83216133703388</c:v>
                </c:pt>
                <c:pt idx="2440">
                  <c:v>348.92712734118214</c:v>
                </c:pt>
                <c:pt idx="2441">
                  <c:v>348.88985367091749</c:v>
                </c:pt>
                <c:pt idx="2442">
                  <c:v>348.90098936525504</c:v>
                </c:pt>
                <c:pt idx="2443">
                  <c:v>348.92589937361078</c:v>
                </c:pt>
                <c:pt idx="2444">
                  <c:v>348.90488290663814</c:v>
                </c:pt>
                <c:pt idx="2445">
                  <c:v>348.41783613322298</c:v>
                </c:pt>
                <c:pt idx="2446">
                  <c:v>348.47196873972547</c:v>
                </c:pt>
                <c:pt idx="2447">
                  <c:v>348.54029073860823</c:v>
                </c:pt>
                <c:pt idx="2448">
                  <c:v>348.51343237048366</c:v>
                </c:pt>
                <c:pt idx="2449">
                  <c:v>348.50970896204143</c:v>
                </c:pt>
                <c:pt idx="2450">
                  <c:v>348.9169840126105</c:v>
                </c:pt>
                <c:pt idx="2451">
                  <c:v>349.03202534330586</c:v>
                </c:pt>
                <c:pt idx="2452">
                  <c:v>349.03541466398138</c:v>
                </c:pt>
                <c:pt idx="2453">
                  <c:v>349.08506379283699</c:v>
                </c:pt>
                <c:pt idx="2454">
                  <c:v>349.08506379283699</c:v>
                </c:pt>
                <c:pt idx="2455">
                  <c:v>349.53642060834676</c:v>
                </c:pt>
                <c:pt idx="2456">
                  <c:v>349.96157207104505</c:v>
                </c:pt>
                <c:pt idx="2457">
                  <c:v>350.01873088163086</c:v>
                </c:pt>
                <c:pt idx="2458">
                  <c:v>350.02699137351351</c:v>
                </c:pt>
                <c:pt idx="2459">
                  <c:v>350.02448434138034</c:v>
                </c:pt>
                <c:pt idx="2460">
                  <c:v>350.37839965171332</c:v>
                </c:pt>
                <c:pt idx="2461">
                  <c:v>350.67795395868859</c:v>
                </c:pt>
                <c:pt idx="2462">
                  <c:v>350.7584463671825</c:v>
                </c:pt>
                <c:pt idx="2463">
                  <c:v>350.59409103593242</c:v>
                </c:pt>
                <c:pt idx="2464">
                  <c:v>350.68020869440687</c:v>
                </c:pt>
                <c:pt idx="2465">
                  <c:v>350.76303581992619</c:v>
                </c:pt>
                <c:pt idx="2466">
                  <c:v>350.81872950403488</c:v>
                </c:pt>
                <c:pt idx="2467">
                  <c:v>350.82754271115351</c:v>
                </c:pt>
                <c:pt idx="2468">
                  <c:v>350.86067089530195</c:v>
                </c:pt>
                <c:pt idx="2469">
                  <c:v>350.83316759550274</c:v>
                </c:pt>
                <c:pt idx="2470">
                  <c:v>350.43752936623468</c:v>
                </c:pt>
                <c:pt idx="2471">
                  <c:v>350.32564521855568</c:v>
                </c:pt>
                <c:pt idx="2472">
                  <c:v>350.41529175695314</c:v>
                </c:pt>
                <c:pt idx="2473">
                  <c:v>350.80585268895885</c:v>
                </c:pt>
                <c:pt idx="2474">
                  <c:v>350.76285034421124</c:v>
                </c:pt>
                <c:pt idx="2475">
                  <c:v>350.76320441766995</c:v>
                </c:pt>
                <c:pt idx="2476">
                  <c:v>350.75485981558865</c:v>
                </c:pt>
                <c:pt idx="2477">
                  <c:v>350.66472469792387</c:v>
                </c:pt>
                <c:pt idx="2478">
                  <c:v>350.66225866758225</c:v>
                </c:pt>
                <c:pt idx="2479">
                  <c:v>350.68923222572187</c:v>
                </c:pt>
                <c:pt idx="2480">
                  <c:v>350.71030456461676</c:v>
                </c:pt>
                <c:pt idx="2481">
                  <c:v>350.71049135840263</c:v>
                </c:pt>
                <c:pt idx="2482">
                  <c:v>350.64762001188751</c:v>
                </c:pt>
                <c:pt idx="2483">
                  <c:v>350.79648123715202</c:v>
                </c:pt>
                <c:pt idx="2484">
                  <c:v>350.7242822178809</c:v>
                </c:pt>
                <c:pt idx="2485">
                  <c:v>350.90477270473929</c:v>
                </c:pt>
                <c:pt idx="2486">
                  <c:v>350.87325150661928</c:v>
                </c:pt>
                <c:pt idx="2487">
                  <c:v>350.90162688143204</c:v>
                </c:pt>
                <c:pt idx="2488">
                  <c:v>350.8211289771441</c:v>
                </c:pt>
                <c:pt idx="2489">
                  <c:v>350.74943413815794</c:v>
                </c:pt>
                <c:pt idx="2490">
                  <c:v>351.16661785628446</c:v>
                </c:pt>
                <c:pt idx="2491">
                  <c:v>351.15926361693505</c:v>
                </c:pt>
                <c:pt idx="2492">
                  <c:v>351.1450744944467</c:v>
                </c:pt>
                <c:pt idx="2493">
                  <c:v>351.13882572887621</c:v>
                </c:pt>
                <c:pt idx="2494">
                  <c:v>351.14184876663029</c:v>
                </c:pt>
                <c:pt idx="2495">
                  <c:v>351.11145698754797</c:v>
                </c:pt>
                <c:pt idx="2496">
                  <c:v>351.06616705844482</c:v>
                </c:pt>
                <c:pt idx="2497">
                  <c:v>350.93157568198194</c:v>
                </c:pt>
                <c:pt idx="2498">
                  <c:v>350.89646206169493</c:v>
                </c:pt>
                <c:pt idx="2499">
                  <c:v>351.12410535040885</c:v>
                </c:pt>
                <c:pt idx="2500">
                  <c:v>351.16193096422916</c:v>
                </c:pt>
                <c:pt idx="2501">
                  <c:v>351.23913996861506</c:v>
                </c:pt>
                <c:pt idx="2502">
                  <c:v>351.28009778894511</c:v>
                </c:pt>
                <c:pt idx="2503">
                  <c:v>351.2463477947843</c:v>
                </c:pt>
                <c:pt idx="2504">
                  <c:v>350.89424308154389</c:v>
                </c:pt>
                <c:pt idx="2505">
                  <c:v>350.88278662721285</c:v>
                </c:pt>
                <c:pt idx="2506">
                  <c:v>351.13689360265982</c:v>
                </c:pt>
                <c:pt idx="2507">
                  <c:v>351.14122932883936</c:v>
                </c:pt>
                <c:pt idx="2508">
                  <c:v>351.30055275565769</c:v>
                </c:pt>
                <c:pt idx="2509">
                  <c:v>351.60787095268699</c:v>
                </c:pt>
                <c:pt idx="2510">
                  <c:v>351.61933643574247</c:v>
                </c:pt>
                <c:pt idx="2511">
                  <c:v>351.54551893743212</c:v>
                </c:pt>
                <c:pt idx="2512">
                  <c:v>351.57843672530538</c:v>
                </c:pt>
                <c:pt idx="2513">
                  <c:v>351.47420350835137</c:v>
                </c:pt>
                <c:pt idx="2514">
                  <c:v>351.50130625939062</c:v>
                </c:pt>
                <c:pt idx="2515">
                  <c:v>351.6625539124035</c:v>
                </c:pt>
                <c:pt idx="2516">
                  <c:v>351.78780654623461</c:v>
                </c:pt>
                <c:pt idx="2517">
                  <c:v>351.90681861514804</c:v>
                </c:pt>
                <c:pt idx="2518">
                  <c:v>351.90436525938946</c:v>
                </c:pt>
                <c:pt idx="2519">
                  <c:v>351.898454006664</c:v>
                </c:pt>
                <c:pt idx="2520">
                  <c:v>351.96724383889898</c:v>
                </c:pt>
                <c:pt idx="2521">
                  <c:v>351.96252299648461</c:v>
                </c:pt>
                <c:pt idx="2522">
                  <c:v>351.9639586935632</c:v>
                </c:pt>
                <c:pt idx="2523">
                  <c:v>351.98378899034913</c:v>
                </c:pt>
                <c:pt idx="2524">
                  <c:v>352.13269250286436</c:v>
                </c:pt>
                <c:pt idx="2525">
                  <c:v>352.17261322241211</c:v>
                </c:pt>
                <c:pt idx="2526">
                  <c:v>352.15051289889408</c:v>
                </c:pt>
                <c:pt idx="2527">
                  <c:v>352.13200960583356</c:v>
                </c:pt>
                <c:pt idx="2528">
                  <c:v>352.11575084106386</c:v>
                </c:pt>
                <c:pt idx="2529">
                  <c:v>352.43260998718029</c:v>
                </c:pt>
                <c:pt idx="2530">
                  <c:v>352.56682510876504</c:v>
                </c:pt>
                <c:pt idx="2531">
                  <c:v>352.6685589365801</c:v>
                </c:pt>
                <c:pt idx="2532">
                  <c:v>352.87789236949732</c:v>
                </c:pt>
                <c:pt idx="2533">
                  <c:v>353.00853063566223</c:v>
                </c:pt>
                <c:pt idx="2534">
                  <c:v>352.99367476311693</c:v>
                </c:pt>
                <c:pt idx="2535">
                  <c:v>353.26653221875983</c:v>
                </c:pt>
                <c:pt idx="2536">
                  <c:v>353.34205784318931</c:v>
                </c:pt>
                <c:pt idx="2537">
                  <c:v>353.3306940996859</c:v>
                </c:pt>
                <c:pt idx="2538">
                  <c:v>353.42246872889763</c:v>
                </c:pt>
                <c:pt idx="2539">
                  <c:v>353.44197313562233</c:v>
                </c:pt>
                <c:pt idx="2540">
                  <c:v>353.44556378715106</c:v>
                </c:pt>
                <c:pt idx="2541">
                  <c:v>353.45341786309297</c:v>
                </c:pt>
                <c:pt idx="2542">
                  <c:v>353.4626151978685</c:v>
                </c:pt>
                <c:pt idx="2543">
                  <c:v>353.4629306476661</c:v>
                </c:pt>
                <c:pt idx="2544">
                  <c:v>353.46651639426779</c:v>
                </c:pt>
                <c:pt idx="2545">
                  <c:v>353.63700043055923</c:v>
                </c:pt>
                <c:pt idx="2546">
                  <c:v>353.80087066097224</c:v>
                </c:pt>
                <c:pt idx="2547">
                  <c:v>354.04273544091433</c:v>
                </c:pt>
                <c:pt idx="2548">
                  <c:v>354.16961588081557</c:v>
                </c:pt>
                <c:pt idx="2549">
                  <c:v>354.16011151282015</c:v>
                </c:pt>
                <c:pt idx="2550">
                  <c:v>354.16267545847467</c:v>
                </c:pt>
                <c:pt idx="2551">
                  <c:v>354.15510282452851</c:v>
                </c:pt>
                <c:pt idx="2552">
                  <c:v>354.16371718072753</c:v>
                </c:pt>
                <c:pt idx="2553">
                  <c:v>354.170963075354</c:v>
                </c:pt>
                <c:pt idx="2554">
                  <c:v>354.17896569664833</c:v>
                </c:pt>
                <c:pt idx="2555">
                  <c:v>354.16779006884752</c:v>
                </c:pt>
                <c:pt idx="2556">
                  <c:v>354.13060450949678</c:v>
                </c:pt>
                <c:pt idx="2557">
                  <c:v>354.11899226023013</c:v>
                </c:pt>
                <c:pt idx="2558">
                  <c:v>354.10934125321251</c:v>
                </c:pt>
                <c:pt idx="2559">
                  <c:v>354.0994476171557</c:v>
                </c:pt>
                <c:pt idx="2560">
                  <c:v>354.10851483443486</c:v>
                </c:pt>
                <c:pt idx="2561">
                  <c:v>354.10840943530155</c:v>
                </c:pt>
                <c:pt idx="2562">
                  <c:v>354.10755849592738</c:v>
                </c:pt>
                <c:pt idx="2563">
                  <c:v>354.10777053145398</c:v>
                </c:pt>
                <c:pt idx="2564">
                  <c:v>354.10777053145398</c:v>
                </c:pt>
                <c:pt idx="2565">
                  <c:v>354.09833718845346</c:v>
                </c:pt>
                <c:pt idx="2566">
                  <c:v>354.14513769680383</c:v>
                </c:pt>
                <c:pt idx="2567">
                  <c:v>354.16424450031423</c:v>
                </c:pt>
                <c:pt idx="2568">
                  <c:v>354.22987899224364</c:v>
                </c:pt>
                <c:pt idx="2569">
                  <c:v>354.27191899128945</c:v>
                </c:pt>
                <c:pt idx="2570">
                  <c:v>354.26574122179414</c:v>
                </c:pt>
                <c:pt idx="2571">
                  <c:v>354.26090743456712</c:v>
                </c:pt>
                <c:pt idx="2572">
                  <c:v>354.25049491914717</c:v>
                </c:pt>
                <c:pt idx="2573">
                  <c:v>354.24764148273363</c:v>
                </c:pt>
                <c:pt idx="2574">
                  <c:v>354.21459413939249</c:v>
                </c:pt>
                <c:pt idx="2575">
                  <c:v>354.18584670671078</c:v>
                </c:pt>
                <c:pt idx="2576">
                  <c:v>354.15723164154417</c:v>
                </c:pt>
                <c:pt idx="2577">
                  <c:v>354.1552267373919</c:v>
                </c:pt>
                <c:pt idx="2578">
                  <c:v>354.14166107282301</c:v>
                </c:pt>
                <c:pt idx="2579">
                  <c:v>354.15505366622256</c:v>
                </c:pt>
                <c:pt idx="2580">
                  <c:v>354.16134563570267</c:v>
                </c:pt>
                <c:pt idx="2581">
                  <c:v>354.16084571439598</c:v>
                </c:pt>
                <c:pt idx="2582">
                  <c:v>354.15668871457763</c:v>
                </c:pt>
                <c:pt idx="2583">
                  <c:v>354.15933657303646</c:v>
                </c:pt>
                <c:pt idx="2584">
                  <c:v>354.14360629987112</c:v>
                </c:pt>
                <c:pt idx="2585">
                  <c:v>354.13040507236497</c:v>
                </c:pt>
                <c:pt idx="2586">
                  <c:v>354.12601009194128</c:v>
                </c:pt>
                <c:pt idx="2587">
                  <c:v>354.14095147389111</c:v>
                </c:pt>
                <c:pt idx="2588">
                  <c:v>354.13574702429366</c:v>
                </c:pt>
                <c:pt idx="2589">
                  <c:v>354.12945475555688</c:v>
                </c:pt>
                <c:pt idx="2590">
                  <c:v>354.13556947898172</c:v>
                </c:pt>
                <c:pt idx="2591">
                  <c:v>354.24500322614938</c:v>
                </c:pt>
                <c:pt idx="2592">
                  <c:v>354.29774453262604</c:v>
                </c:pt>
                <c:pt idx="2593">
                  <c:v>354.28045582851286</c:v>
                </c:pt>
                <c:pt idx="2594">
                  <c:v>354.26868156466202</c:v>
                </c:pt>
                <c:pt idx="2595">
                  <c:v>354.27748208995376</c:v>
                </c:pt>
                <c:pt idx="2596">
                  <c:v>354.26587840508614</c:v>
                </c:pt>
                <c:pt idx="2597">
                  <c:v>354.27375054839609</c:v>
                </c:pt>
                <c:pt idx="2598">
                  <c:v>354.31132447977819</c:v>
                </c:pt>
                <c:pt idx="2599">
                  <c:v>354.35430992039863</c:v>
                </c:pt>
                <c:pt idx="2600">
                  <c:v>354.40162211319057</c:v>
                </c:pt>
                <c:pt idx="2601">
                  <c:v>354.42474848010534</c:v>
                </c:pt>
                <c:pt idx="2602">
                  <c:v>354.44162449567636</c:v>
                </c:pt>
                <c:pt idx="2603">
                  <c:v>354.44846358094605</c:v>
                </c:pt>
                <c:pt idx="2604">
                  <c:v>354.45732177298504</c:v>
                </c:pt>
                <c:pt idx="2605">
                  <c:v>354.46769359983131</c:v>
                </c:pt>
                <c:pt idx="2606">
                  <c:v>354.47434681153021</c:v>
                </c:pt>
                <c:pt idx="2607">
                  <c:v>354.48198131959049</c:v>
                </c:pt>
                <c:pt idx="2608">
                  <c:v>354.48678035386428</c:v>
                </c:pt>
                <c:pt idx="2609">
                  <c:v>354.49034697112745</c:v>
                </c:pt>
                <c:pt idx="2610">
                  <c:v>354.48702641907539</c:v>
                </c:pt>
                <c:pt idx="2611">
                  <c:v>354.50976290133667</c:v>
                </c:pt>
                <c:pt idx="2612">
                  <c:v>354.52996421620139</c:v>
                </c:pt>
                <c:pt idx="2613">
                  <c:v>354.52441982616341</c:v>
                </c:pt>
                <c:pt idx="2614">
                  <c:v>354.5636024306944</c:v>
                </c:pt>
                <c:pt idx="2615">
                  <c:v>354.58488588742216</c:v>
                </c:pt>
                <c:pt idx="2616">
                  <c:v>354.61976663871053</c:v>
                </c:pt>
                <c:pt idx="2617">
                  <c:v>354.69171452102654</c:v>
                </c:pt>
                <c:pt idx="2618">
                  <c:v>354.70649135860856</c:v>
                </c:pt>
                <c:pt idx="2619">
                  <c:v>354.72821213237165</c:v>
                </c:pt>
                <c:pt idx="2620">
                  <c:v>354.76191007763731</c:v>
                </c:pt>
                <c:pt idx="2621">
                  <c:v>354.76557127905176</c:v>
                </c:pt>
                <c:pt idx="2622">
                  <c:v>354.78506150883379</c:v>
                </c:pt>
                <c:pt idx="2623">
                  <c:v>354.77804320202534</c:v>
                </c:pt>
                <c:pt idx="2624">
                  <c:v>354.79606362748211</c:v>
                </c:pt>
                <c:pt idx="2625">
                  <c:v>354.7991958739193</c:v>
                </c:pt>
                <c:pt idx="2626">
                  <c:v>354.8192919643281</c:v>
                </c:pt>
                <c:pt idx="2627">
                  <c:v>354.82525371768077</c:v>
                </c:pt>
                <c:pt idx="2628">
                  <c:v>354.84877669573729</c:v>
                </c:pt>
                <c:pt idx="2629">
                  <c:v>354.80963493879386</c:v>
                </c:pt>
                <c:pt idx="2630">
                  <c:v>354.80029063563575</c:v>
                </c:pt>
                <c:pt idx="2631">
                  <c:v>354.7945115805872</c:v>
                </c:pt>
                <c:pt idx="2632">
                  <c:v>354.79206209492548</c:v>
                </c:pt>
                <c:pt idx="2633">
                  <c:v>354.78450694101491</c:v>
                </c:pt>
                <c:pt idx="2634">
                  <c:v>354.78826921240881</c:v>
                </c:pt>
                <c:pt idx="2635">
                  <c:v>354.7856108834597</c:v>
                </c:pt>
                <c:pt idx="2636">
                  <c:v>354.72708448847226</c:v>
                </c:pt>
                <c:pt idx="2637">
                  <c:v>354.7283258449354</c:v>
                </c:pt>
                <c:pt idx="2638">
                  <c:v>354.7254831329023</c:v>
                </c:pt>
                <c:pt idx="2639">
                  <c:v>354.7455289868476</c:v>
                </c:pt>
                <c:pt idx="2640">
                  <c:v>354.76322324465997</c:v>
                </c:pt>
                <c:pt idx="2641">
                  <c:v>354.75261270747967</c:v>
                </c:pt>
                <c:pt idx="2642">
                  <c:v>354.733010639437</c:v>
                </c:pt>
                <c:pt idx="2643">
                  <c:v>354.6244844070855</c:v>
                </c:pt>
                <c:pt idx="2644">
                  <c:v>354.55665177654475</c:v>
                </c:pt>
                <c:pt idx="2645">
                  <c:v>354.51327279398117</c:v>
                </c:pt>
                <c:pt idx="2646">
                  <c:v>354.55096426194996</c:v>
                </c:pt>
                <c:pt idx="2647">
                  <c:v>354.59896810148382</c:v>
                </c:pt>
                <c:pt idx="2648">
                  <c:v>354.62348226690438</c:v>
                </c:pt>
                <c:pt idx="2649">
                  <c:v>354.64504579791765</c:v>
                </c:pt>
                <c:pt idx="2650">
                  <c:v>354.65674673191472</c:v>
                </c:pt>
                <c:pt idx="2651">
                  <c:v>354.66730407981504</c:v>
                </c:pt>
                <c:pt idx="2652">
                  <c:v>354.67839240249128</c:v>
                </c:pt>
                <c:pt idx="2653">
                  <c:v>354.6556681962586</c:v>
                </c:pt>
                <c:pt idx="2654">
                  <c:v>354.61817631377392</c:v>
                </c:pt>
                <c:pt idx="2655">
                  <c:v>354.61933496703631</c:v>
                </c:pt>
                <c:pt idx="2656">
                  <c:v>354.62486580273548</c:v>
                </c:pt>
                <c:pt idx="2657">
                  <c:v>354.62486580273548</c:v>
                </c:pt>
                <c:pt idx="2658">
                  <c:v>354.63420436921604</c:v>
                </c:pt>
                <c:pt idx="2659">
                  <c:v>354.6433088678333</c:v>
                </c:pt>
                <c:pt idx="2660">
                  <c:v>354.67104440465295</c:v>
                </c:pt>
                <c:pt idx="2661">
                  <c:v>354.62841730386202</c:v>
                </c:pt>
                <c:pt idx="2662">
                  <c:v>354.57061694479046</c:v>
                </c:pt>
                <c:pt idx="2663">
                  <c:v>354.13068249351971</c:v>
                </c:pt>
                <c:pt idx="2664">
                  <c:v>354.10546552071389</c:v>
                </c:pt>
                <c:pt idx="2665">
                  <c:v>354.0661141405588</c:v>
                </c:pt>
                <c:pt idx="2666">
                  <c:v>353.87814820233172</c:v>
                </c:pt>
                <c:pt idx="2667">
                  <c:v>353.83871445152494</c:v>
                </c:pt>
                <c:pt idx="2668">
                  <c:v>353.47118450704227</c:v>
                </c:pt>
                <c:pt idx="2669">
                  <c:v>353.4874759968186</c:v>
                </c:pt>
                <c:pt idx="2670">
                  <c:v>353.50590139197027</c:v>
                </c:pt>
                <c:pt idx="2671">
                  <c:v>353.53132661462416</c:v>
                </c:pt>
                <c:pt idx="2672">
                  <c:v>353.51608949157412</c:v>
                </c:pt>
                <c:pt idx="2673">
                  <c:v>353.49072755940455</c:v>
                </c:pt>
                <c:pt idx="2674">
                  <c:v>353.20912380191032</c:v>
                </c:pt>
                <c:pt idx="2675">
                  <c:v>353.20556769952924</c:v>
                </c:pt>
                <c:pt idx="2676">
                  <c:v>353.09430906430299</c:v>
                </c:pt>
                <c:pt idx="2677">
                  <c:v>352.98311025212274</c:v>
                </c:pt>
                <c:pt idx="2678">
                  <c:v>352.96006578750718</c:v>
                </c:pt>
                <c:pt idx="2679">
                  <c:v>352.60737351222247</c:v>
                </c:pt>
                <c:pt idx="2680">
                  <c:v>352.14274178154614</c:v>
                </c:pt>
                <c:pt idx="2681">
                  <c:v>351.71784587069703</c:v>
                </c:pt>
                <c:pt idx="2682">
                  <c:v>351.6269563086629</c:v>
                </c:pt>
                <c:pt idx="2683">
                  <c:v>351.36314137674538</c:v>
                </c:pt>
                <c:pt idx="2684">
                  <c:v>351.23864002107803</c:v>
                </c:pt>
                <c:pt idx="2685">
                  <c:v>350.95633326910661</c:v>
                </c:pt>
                <c:pt idx="2686">
                  <c:v>350.72843329191932</c:v>
                </c:pt>
                <c:pt idx="2687">
                  <c:v>350.72704355500161</c:v>
                </c:pt>
                <c:pt idx="2688">
                  <c:v>350.7256314032411</c:v>
                </c:pt>
                <c:pt idx="2689">
                  <c:v>350.73275634642971</c:v>
                </c:pt>
                <c:pt idx="2690">
                  <c:v>350.48144155028513</c:v>
                </c:pt>
                <c:pt idx="2691">
                  <c:v>350.0912091428749</c:v>
                </c:pt>
                <c:pt idx="2692">
                  <c:v>350.04684793014036</c:v>
                </c:pt>
                <c:pt idx="2693">
                  <c:v>349.59841147202246</c:v>
                </c:pt>
                <c:pt idx="2694">
                  <c:v>349.56527364525687</c:v>
                </c:pt>
                <c:pt idx="2695">
                  <c:v>349.19663160222433</c:v>
                </c:pt>
                <c:pt idx="2696">
                  <c:v>348.73942596034385</c:v>
                </c:pt>
                <c:pt idx="2697">
                  <c:v>348.56025482493487</c:v>
                </c:pt>
                <c:pt idx="2698">
                  <c:v>348.58844999984973</c:v>
                </c:pt>
                <c:pt idx="2699">
                  <c:v>348.62057471827416</c:v>
                </c:pt>
                <c:pt idx="2700">
                  <c:v>348.40009149546506</c:v>
                </c:pt>
                <c:pt idx="2701">
                  <c:v>348.39391415761014</c:v>
                </c:pt>
                <c:pt idx="2702">
                  <c:v>348.34912979188431</c:v>
                </c:pt>
                <c:pt idx="2703">
                  <c:v>347.98936597337109</c:v>
                </c:pt>
                <c:pt idx="2704">
                  <c:v>347.85219427013033</c:v>
                </c:pt>
                <c:pt idx="2705">
                  <c:v>347.64474058576076</c:v>
                </c:pt>
                <c:pt idx="2706">
                  <c:v>347.46160000451033</c:v>
                </c:pt>
                <c:pt idx="2707">
                  <c:v>347.42088218427131</c:v>
                </c:pt>
                <c:pt idx="2708">
                  <c:v>347.08255271072676</c:v>
                </c:pt>
                <c:pt idx="2709">
                  <c:v>347.01439994504869</c:v>
                </c:pt>
                <c:pt idx="2710">
                  <c:v>346.7919248234</c:v>
                </c:pt>
                <c:pt idx="2711">
                  <c:v>346.74109698098084</c:v>
                </c:pt>
                <c:pt idx="2712">
                  <c:v>346.73186389093956</c:v>
                </c:pt>
                <c:pt idx="2713">
                  <c:v>346.73741183520656</c:v>
                </c:pt>
                <c:pt idx="2714">
                  <c:v>346.70066411070229</c:v>
                </c:pt>
                <c:pt idx="2715">
                  <c:v>346.67027210928381</c:v>
                </c:pt>
                <c:pt idx="2716">
                  <c:v>346.67380760447264</c:v>
                </c:pt>
                <c:pt idx="2717">
                  <c:v>346.67129176068767</c:v>
                </c:pt>
                <c:pt idx="2718">
                  <c:v>346.64996085666451</c:v>
                </c:pt>
                <c:pt idx="2719">
                  <c:v>346.57508859739551</c:v>
                </c:pt>
                <c:pt idx="2720">
                  <c:v>346.57399755937001</c:v>
                </c:pt>
                <c:pt idx="2721">
                  <c:v>346.5737923189966</c:v>
                </c:pt>
                <c:pt idx="2722">
                  <c:v>346.4452026770615</c:v>
                </c:pt>
                <c:pt idx="2723">
                  <c:v>346.33062826118947</c:v>
                </c:pt>
                <c:pt idx="2724">
                  <c:v>345.92264372003103</c:v>
                </c:pt>
                <c:pt idx="2725">
                  <c:v>345.81453828233788</c:v>
                </c:pt>
                <c:pt idx="2726">
                  <c:v>345.76912957600172</c:v>
                </c:pt>
                <c:pt idx="2727">
                  <c:v>345.67386649534188</c:v>
                </c:pt>
                <c:pt idx="2728">
                  <c:v>345.67662332474583</c:v>
                </c:pt>
                <c:pt idx="2729">
                  <c:v>345.55632958839396</c:v>
                </c:pt>
                <c:pt idx="2730">
                  <c:v>345.52877628545457</c:v>
                </c:pt>
                <c:pt idx="2731">
                  <c:v>345.5198373107433</c:v>
                </c:pt>
                <c:pt idx="2732">
                  <c:v>345.48940292786438</c:v>
                </c:pt>
                <c:pt idx="2733">
                  <c:v>345.48702749344784</c:v>
                </c:pt>
                <c:pt idx="2734">
                  <c:v>345.48651005034236</c:v>
                </c:pt>
                <c:pt idx="2735">
                  <c:v>345.19566939066971</c:v>
                </c:pt>
                <c:pt idx="2736">
                  <c:v>345.13175225980956</c:v>
                </c:pt>
                <c:pt idx="2737">
                  <c:v>345.11295687712311</c:v>
                </c:pt>
                <c:pt idx="2738">
                  <c:v>345.11191119416156</c:v>
                </c:pt>
                <c:pt idx="2739">
                  <c:v>345.10619559967336</c:v>
                </c:pt>
                <c:pt idx="2740">
                  <c:v>345.05616463339624</c:v>
                </c:pt>
                <c:pt idx="2741">
                  <c:v>344.77322020604493</c:v>
                </c:pt>
                <c:pt idx="2742">
                  <c:v>344.53111520361915</c:v>
                </c:pt>
                <c:pt idx="2743">
                  <c:v>344.53333227303921</c:v>
                </c:pt>
                <c:pt idx="2744">
                  <c:v>344.39709180612346</c:v>
                </c:pt>
                <c:pt idx="2745">
                  <c:v>344.00566834583452</c:v>
                </c:pt>
                <c:pt idx="2746">
                  <c:v>343.82527783434017</c:v>
                </c:pt>
                <c:pt idx="2747">
                  <c:v>343.33353121330117</c:v>
                </c:pt>
                <c:pt idx="2748">
                  <c:v>343.12903318948776</c:v>
                </c:pt>
                <c:pt idx="2749">
                  <c:v>342.83142391272173</c:v>
                </c:pt>
                <c:pt idx="2750">
                  <c:v>342.67049340000921</c:v>
                </c:pt>
                <c:pt idx="2751">
                  <c:v>342.60466194913033</c:v>
                </c:pt>
                <c:pt idx="2752">
                  <c:v>342.39168820683665</c:v>
                </c:pt>
                <c:pt idx="2753">
                  <c:v>342.15558708923641</c:v>
                </c:pt>
                <c:pt idx="2754">
                  <c:v>341.96082356435232</c:v>
                </c:pt>
                <c:pt idx="2755">
                  <c:v>341.93917105154878</c:v>
                </c:pt>
                <c:pt idx="2756">
                  <c:v>341.94005762655411</c:v>
                </c:pt>
                <c:pt idx="2757">
                  <c:v>341.85960089743185</c:v>
                </c:pt>
                <c:pt idx="2758">
                  <c:v>341.84562398153992</c:v>
                </c:pt>
                <c:pt idx="2759">
                  <c:v>341.8684318419364</c:v>
                </c:pt>
                <c:pt idx="2760">
                  <c:v>341.77998908662761</c:v>
                </c:pt>
                <c:pt idx="2761">
                  <c:v>341.46220675915646</c:v>
                </c:pt>
                <c:pt idx="2762">
                  <c:v>341.46926152459179</c:v>
                </c:pt>
                <c:pt idx="2763">
                  <c:v>341.43215760273131</c:v>
                </c:pt>
                <c:pt idx="2764">
                  <c:v>341.4374340786535</c:v>
                </c:pt>
                <c:pt idx="2765">
                  <c:v>341.44782414635773</c:v>
                </c:pt>
                <c:pt idx="2766">
                  <c:v>341.18489639741381</c:v>
                </c:pt>
                <c:pt idx="2767">
                  <c:v>340.64772125992437</c:v>
                </c:pt>
                <c:pt idx="2768">
                  <c:v>340.60547776286506</c:v>
                </c:pt>
                <c:pt idx="2769">
                  <c:v>340.46990214237195</c:v>
                </c:pt>
                <c:pt idx="2770">
                  <c:v>340.23649139315364</c:v>
                </c:pt>
                <c:pt idx="2771">
                  <c:v>340.20088897132666</c:v>
                </c:pt>
                <c:pt idx="2772">
                  <c:v>339.94243584637002</c:v>
                </c:pt>
                <c:pt idx="2773">
                  <c:v>339.89424879916544</c:v>
                </c:pt>
                <c:pt idx="2774">
                  <c:v>339.81059367311127</c:v>
                </c:pt>
                <c:pt idx="2775">
                  <c:v>339.82034657937635</c:v>
                </c:pt>
                <c:pt idx="2776">
                  <c:v>339.78469797242752</c:v>
                </c:pt>
                <c:pt idx="2777">
                  <c:v>339.45894350182442</c:v>
                </c:pt>
                <c:pt idx="2778">
                  <c:v>339.29532274887606</c:v>
                </c:pt>
                <c:pt idx="2779">
                  <c:v>339.30050171865827</c:v>
                </c:pt>
                <c:pt idx="2780">
                  <c:v>339.20066918332833</c:v>
                </c:pt>
                <c:pt idx="2781">
                  <c:v>339.13789864968805</c:v>
                </c:pt>
                <c:pt idx="2782">
                  <c:v>339.12340664443354</c:v>
                </c:pt>
                <c:pt idx="2783">
                  <c:v>339.13118236304899</c:v>
                </c:pt>
                <c:pt idx="2784">
                  <c:v>339.03120917027934</c:v>
                </c:pt>
                <c:pt idx="2785">
                  <c:v>338.88474434994117</c:v>
                </c:pt>
                <c:pt idx="2786">
                  <c:v>338.78268777374933</c:v>
                </c:pt>
                <c:pt idx="2787">
                  <c:v>338.75856549746021</c:v>
                </c:pt>
                <c:pt idx="2788">
                  <c:v>338.69999025966848</c:v>
                </c:pt>
                <c:pt idx="2789">
                  <c:v>338.64219412665335</c:v>
                </c:pt>
                <c:pt idx="2790">
                  <c:v>338.64188141230045</c:v>
                </c:pt>
                <c:pt idx="2791">
                  <c:v>338.62696262670624</c:v>
                </c:pt>
                <c:pt idx="2792">
                  <c:v>338.60155422753201</c:v>
                </c:pt>
                <c:pt idx="2793">
                  <c:v>338.49218019824673</c:v>
                </c:pt>
                <c:pt idx="2794">
                  <c:v>338.50894471993382</c:v>
                </c:pt>
                <c:pt idx="2795">
                  <c:v>338.07986688851918</c:v>
                </c:pt>
                <c:pt idx="2796">
                  <c:v>338.03191169601729</c:v>
                </c:pt>
                <c:pt idx="2797">
                  <c:v>338.04176548389552</c:v>
                </c:pt>
                <c:pt idx="2798">
                  <c:v>338.0582279197389</c:v>
                </c:pt>
                <c:pt idx="2799">
                  <c:v>338.0838187781651</c:v>
                </c:pt>
                <c:pt idx="2800">
                  <c:v>338.05470085973354</c:v>
                </c:pt>
                <c:pt idx="2801">
                  <c:v>337.97971359692161</c:v>
                </c:pt>
                <c:pt idx="2802">
                  <c:v>337.82258035052342</c:v>
                </c:pt>
                <c:pt idx="2803">
                  <c:v>337.58075926526845</c:v>
                </c:pt>
                <c:pt idx="2804">
                  <c:v>337.58154238189263</c:v>
                </c:pt>
                <c:pt idx="2805">
                  <c:v>337.37183497190034</c:v>
                </c:pt>
                <c:pt idx="2806">
                  <c:v>336.87268516263021</c:v>
                </c:pt>
                <c:pt idx="2807">
                  <c:v>336.87602614823754</c:v>
                </c:pt>
                <c:pt idx="2808">
                  <c:v>336.735665360621</c:v>
                </c:pt>
                <c:pt idx="2809">
                  <c:v>336.73031178885122</c:v>
                </c:pt>
                <c:pt idx="2810">
                  <c:v>336.54191084537007</c:v>
                </c:pt>
                <c:pt idx="2811">
                  <c:v>336.43177381130118</c:v>
                </c:pt>
                <c:pt idx="2812">
                  <c:v>336.39729472441059</c:v>
                </c:pt>
                <c:pt idx="2813">
                  <c:v>336.33234141289211</c:v>
                </c:pt>
                <c:pt idx="2814">
                  <c:v>336.00880507127312</c:v>
                </c:pt>
                <c:pt idx="2815">
                  <c:v>335.83128863411594</c:v>
                </c:pt>
                <c:pt idx="2816">
                  <c:v>335.73967596995971</c:v>
                </c:pt>
                <c:pt idx="2817">
                  <c:v>335.72938068988356</c:v>
                </c:pt>
                <c:pt idx="2818">
                  <c:v>335.75571566947946</c:v>
                </c:pt>
                <c:pt idx="2819">
                  <c:v>335.76952894839769</c:v>
                </c:pt>
                <c:pt idx="2820">
                  <c:v>335.78229023798656</c:v>
                </c:pt>
                <c:pt idx="2821">
                  <c:v>335.76767507977644</c:v>
                </c:pt>
                <c:pt idx="2822">
                  <c:v>335.78121094309586</c:v>
                </c:pt>
                <c:pt idx="2823">
                  <c:v>335.79706345713515</c:v>
                </c:pt>
                <c:pt idx="2824">
                  <c:v>335.8189894122836</c:v>
                </c:pt>
                <c:pt idx="2825">
                  <c:v>335.85554431828905</c:v>
                </c:pt>
                <c:pt idx="2826">
                  <c:v>335.82459161758328</c:v>
                </c:pt>
                <c:pt idx="2827">
                  <c:v>335.75854011041849</c:v>
                </c:pt>
                <c:pt idx="2828">
                  <c:v>335.80761179579702</c:v>
                </c:pt>
                <c:pt idx="2829">
                  <c:v>335.82388085850914</c:v>
                </c:pt>
                <c:pt idx="2830">
                  <c:v>335.84562333500554</c:v>
                </c:pt>
                <c:pt idx="2831">
                  <c:v>335.85810839296551</c:v>
                </c:pt>
                <c:pt idx="2832">
                  <c:v>335.8850505230003</c:v>
                </c:pt>
                <c:pt idx="2833">
                  <c:v>335.90985209061006</c:v>
                </c:pt>
                <c:pt idx="2834">
                  <c:v>335.92749936302789</c:v>
                </c:pt>
                <c:pt idx="2835">
                  <c:v>335.95144649526628</c:v>
                </c:pt>
                <c:pt idx="2836">
                  <c:v>335.96829639121734</c:v>
                </c:pt>
                <c:pt idx="2837">
                  <c:v>335.98677737080823</c:v>
                </c:pt>
                <c:pt idx="2838">
                  <c:v>336.00187557244669</c:v>
                </c:pt>
                <c:pt idx="2839">
                  <c:v>336.02620833047899</c:v>
                </c:pt>
                <c:pt idx="2840">
                  <c:v>336.03321695831471</c:v>
                </c:pt>
                <c:pt idx="2841">
                  <c:v>336.04257099983784</c:v>
                </c:pt>
                <c:pt idx="2842">
                  <c:v>336.0532390777895</c:v>
                </c:pt>
                <c:pt idx="2843">
                  <c:v>336.05029075328343</c:v>
                </c:pt>
                <c:pt idx="2844">
                  <c:v>336.03783438745893</c:v>
                </c:pt>
                <c:pt idx="2845">
                  <c:v>335.98711333578905</c:v>
                </c:pt>
                <c:pt idx="2846">
                  <c:v>335.9895435668999</c:v>
                </c:pt>
                <c:pt idx="2847">
                  <c:v>335.99362811937385</c:v>
                </c:pt>
                <c:pt idx="2848">
                  <c:v>335.97406007012438</c:v>
                </c:pt>
                <c:pt idx="2849">
                  <c:v>335.97228817657935</c:v>
                </c:pt>
                <c:pt idx="2850">
                  <c:v>335.96267304609393</c:v>
                </c:pt>
                <c:pt idx="2851">
                  <c:v>335.94513813677054</c:v>
                </c:pt>
                <c:pt idx="2852">
                  <c:v>335.94339196659462</c:v>
                </c:pt>
                <c:pt idx="2853">
                  <c:v>335.93416257515696</c:v>
                </c:pt>
                <c:pt idx="2854">
                  <c:v>335.92907975459161</c:v>
                </c:pt>
                <c:pt idx="2855">
                  <c:v>335.93116711602079</c:v>
                </c:pt>
                <c:pt idx="2856">
                  <c:v>335.91913151769404</c:v>
                </c:pt>
                <c:pt idx="2857">
                  <c:v>335.91956097101934</c:v>
                </c:pt>
                <c:pt idx="2858">
                  <c:v>335.88614921871533</c:v>
                </c:pt>
                <c:pt idx="2859">
                  <c:v>335.82235753832185</c:v>
                </c:pt>
                <c:pt idx="2860">
                  <c:v>335.82112924567696</c:v>
                </c:pt>
                <c:pt idx="2861">
                  <c:v>335.82243072718512</c:v>
                </c:pt>
                <c:pt idx="2862">
                  <c:v>335.8280928347736</c:v>
                </c:pt>
                <c:pt idx="2863">
                  <c:v>335.84810805553604</c:v>
                </c:pt>
                <c:pt idx="2864">
                  <c:v>335.89267285048277</c:v>
                </c:pt>
                <c:pt idx="2865">
                  <c:v>335.92648079887249</c:v>
                </c:pt>
                <c:pt idx="2866">
                  <c:v>335.93581255854565</c:v>
                </c:pt>
                <c:pt idx="2867">
                  <c:v>335.94085544610942</c:v>
                </c:pt>
                <c:pt idx="2868">
                  <c:v>335.96304692564411</c:v>
                </c:pt>
                <c:pt idx="2869">
                  <c:v>335.98216722308501</c:v>
                </c:pt>
                <c:pt idx="2870">
                  <c:v>336.01120101203298</c:v>
                </c:pt>
                <c:pt idx="2871">
                  <c:v>336.04442887325337</c:v>
                </c:pt>
                <c:pt idx="2872">
                  <c:v>336.06864847270504</c:v>
                </c:pt>
                <c:pt idx="2873">
                  <c:v>336.08333436794567</c:v>
                </c:pt>
                <c:pt idx="2874">
                  <c:v>336.01752356616151</c:v>
                </c:pt>
                <c:pt idx="2875">
                  <c:v>335.95567475475514</c:v>
                </c:pt>
                <c:pt idx="2876">
                  <c:v>335.9647460859992</c:v>
                </c:pt>
                <c:pt idx="2877">
                  <c:v>335.83842180817447</c:v>
                </c:pt>
                <c:pt idx="2878">
                  <c:v>335.84871359417787</c:v>
                </c:pt>
                <c:pt idx="2879">
                  <c:v>335.86224053618537</c:v>
                </c:pt>
                <c:pt idx="2880">
                  <c:v>335.88452815854657</c:v>
                </c:pt>
                <c:pt idx="2881">
                  <c:v>335.85523285103454</c:v>
                </c:pt>
                <c:pt idx="2882">
                  <c:v>335.86396229474587</c:v>
                </c:pt>
                <c:pt idx="2883">
                  <c:v>335.86605743921831</c:v>
                </c:pt>
                <c:pt idx="2884">
                  <c:v>335.88164110030368</c:v>
                </c:pt>
                <c:pt idx="2885">
                  <c:v>335.88448686618273</c:v>
                </c:pt>
                <c:pt idx="2886">
                  <c:v>335.90232480699171</c:v>
                </c:pt>
                <c:pt idx="2887">
                  <c:v>335.93171367845031</c:v>
                </c:pt>
                <c:pt idx="2888">
                  <c:v>335.93537943770542</c:v>
                </c:pt>
                <c:pt idx="2889">
                  <c:v>335.92048361212585</c:v>
                </c:pt>
                <c:pt idx="2890">
                  <c:v>335.91760582438616</c:v>
                </c:pt>
                <c:pt idx="2891">
                  <c:v>335.92881084974073</c:v>
                </c:pt>
                <c:pt idx="2892">
                  <c:v>335.94001892737754</c:v>
                </c:pt>
                <c:pt idx="2893">
                  <c:v>335.94741899821338</c:v>
                </c:pt>
                <c:pt idx="2894">
                  <c:v>335.9271040324731</c:v>
                </c:pt>
                <c:pt idx="2895">
                  <c:v>335.92492834920586</c:v>
                </c:pt>
                <c:pt idx="2896">
                  <c:v>335.92412067302575</c:v>
                </c:pt>
                <c:pt idx="2897">
                  <c:v>335.92777304625491</c:v>
                </c:pt>
                <c:pt idx="2898">
                  <c:v>335.9296674275746</c:v>
                </c:pt>
                <c:pt idx="2899">
                  <c:v>335.92468978249286</c:v>
                </c:pt>
                <c:pt idx="2900">
                  <c:v>335.92672243166703</c:v>
                </c:pt>
                <c:pt idx="2901">
                  <c:v>335.90518525454843</c:v>
                </c:pt>
                <c:pt idx="2902">
                  <c:v>335.86329637583992</c:v>
                </c:pt>
                <c:pt idx="2903">
                  <c:v>335.85291513696006</c:v>
                </c:pt>
                <c:pt idx="2904">
                  <c:v>335.85039381361571</c:v>
                </c:pt>
                <c:pt idx="2905">
                  <c:v>335.82996622089809</c:v>
                </c:pt>
                <c:pt idx="2906">
                  <c:v>335.82996622089809</c:v>
                </c:pt>
                <c:pt idx="2907">
                  <c:v>335.83195089054834</c:v>
                </c:pt>
                <c:pt idx="2908">
                  <c:v>335.79462968748379</c:v>
                </c:pt>
                <c:pt idx="2909">
                  <c:v>335.80625458679071</c:v>
                </c:pt>
                <c:pt idx="2910">
                  <c:v>335.81883723786621</c:v>
                </c:pt>
                <c:pt idx="2911">
                  <c:v>335.81603411336715</c:v>
                </c:pt>
                <c:pt idx="2912">
                  <c:v>335.8220068467038</c:v>
                </c:pt>
                <c:pt idx="2913">
                  <c:v>335.8315037614808</c:v>
                </c:pt>
                <c:pt idx="2914">
                  <c:v>335.83824013619966</c:v>
                </c:pt>
                <c:pt idx="2915">
                  <c:v>335.85105747599812</c:v>
                </c:pt>
                <c:pt idx="2916">
                  <c:v>335.85914230698808</c:v>
                </c:pt>
                <c:pt idx="2917">
                  <c:v>335.86452061756188</c:v>
                </c:pt>
                <c:pt idx="2918">
                  <c:v>335.87022790023457</c:v>
                </c:pt>
                <c:pt idx="2919">
                  <c:v>335.86985926912809</c:v>
                </c:pt>
                <c:pt idx="2920">
                  <c:v>335.87149849248459</c:v>
                </c:pt>
                <c:pt idx="2921">
                  <c:v>335.88055444299283</c:v>
                </c:pt>
                <c:pt idx="2922">
                  <c:v>335.88055444299283</c:v>
                </c:pt>
                <c:pt idx="2923">
                  <c:v>335.88218692666476</c:v>
                </c:pt>
                <c:pt idx="2924">
                  <c:v>335.86635700380151</c:v>
                </c:pt>
                <c:pt idx="2925">
                  <c:v>335.86673887573284</c:v>
                </c:pt>
                <c:pt idx="2926">
                  <c:v>335.85784849529847</c:v>
                </c:pt>
                <c:pt idx="2927">
                  <c:v>335.85556315691923</c:v>
                </c:pt>
                <c:pt idx="2928">
                  <c:v>335.85632523317724</c:v>
                </c:pt>
                <c:pt idx="2929">
                  <c:v>335.85784078454174</c:v>
                </c:pt>
                <c:pt idx="2930">
                  <c:v>335.86729709192019</c:v>
                </c:pt>
                <c:pt idx="2931">
                  <c:v>335.88290869021694</c:v>
                </c:pt>
                <c:pt idx="2932">
                  <c:v>335.88492109035394</c:v>
                </c:pt>
                <c:pt idx="2933">
                  <c:v>335.89636638820173</c:v>
                </c:pt>
                <c:pt idx="2934">
                  <c:v>335.90335960934488</c:v>
                </c:pt>
                <c:pt idx="2935">
                  <c:v>335.45455695211069</c:v>
                </c:pt>
                <c:pt idx="2936">
                  <c:v>335.2935862186805</c:v>
                </c:pt>
                <c:pt idx="2937">
                  <c:v>335.32934010994791</c:v>
                </c:pt>
                <c:pt idx="2938">
                  <c:v>335.24171201595442</c:v>
                </c:pt>
                <c:pt idx="2939">
                  <c:v>334.80912115478969</c:v>
                </c:pt>
                <c:pt idx="2940">
                  <c:v>334.57459429684599</c:v>
                </c:pt>
                <c:pt idx="2941">
                  <c:v>334.13761741519454</c:v>
                </c:pt>
                <c:pt idx="2942">
                  <c:v>334.12855274587503</c:v>
                </c:pt>
                <c:pt idx="2943">
                  <c:v>334.0949510706219</c:v>
                </c:pt>
                <c:pt idx="2944">
                  <c:v>333.96674465502576</c:v>
                </c:pt>
                <c:pt idx="2945">
                  <c:v>333.97078520145391</c:v>
                </c:pt>
                <c:pt idx="2946">
                  <c:v>333.87155643154375</c:v>
                </c:pt>
                <c:pt idx="2947">
                  <c:v>333.73399310617106</c:v>
                </c:pt>
                <c:pt idx="2948">
                  <c:v>333.55293892025173</c:v>
                </c:pt>
                <c:pt idx="2949">
                  <c:v>333.52345553099173</c:v>
                </c:pt>
                <c:pt idx="2950">
                  <c:v>333.32473360837838</c:v>
                </c:pt>
                <c:pt idx="2951">
                  <c:v>333.32050525563221</c:v>
                </c:pt>
                <c:pt idx="2952">
                  <c:v>333.28294373812508</c:v>
                </c:pt>
                <c:pt idx="2953">
                  <c:v>332.61984546864784</c:v>
                </c:pt>
                <c:pt idx="2954">
                  <c:v>332.27138902298356</c:v>
                </c:pt>
                <c:pt idx="2955">
                  <c:v>331.93430690912516</c:v>
                </c:pt>
                <c:pt idx="2956">
                  <c:v>331.70946836923827</c:v>
                </c:pt>
                <c:pt idx="2957">
                  <c:v>331.16535612587177</c:v>
                </c:pt>
                <c:pt idx="2958">
                  <c:v>330.90975004608117</c:v>
                </c:pt>
                <c:pt idx="2959">
                  <c:v>330.33381510860039</c:v>
                </c:pt>
                <c:pt idx="2960">
                  <c:v>329.8358375781915</c:v>
                </c:pt>
                <c:pt idx="2961">
                  <c:v>329.41082090706522</c:v>
                </c:pt>
                <c:pt idx="2962">
                  <c:v>329.41278074551553</c:v>
                </c:pt>
                <c:pt idx="2963">
                  <c:v>329.26244022597166</c:v>
                </c:pt>
                <c:pt idx="2964">
                  <c:v>328.59787322086237</c:v>
                </c:pt>
                <c:pt idx="2965">
                  <c:v>328.55316182443761</c:v>
                </c:pt>
                <c:pt idx="2966">
                  <c:v>327.98865977850761</c:v>
                </c:pt>
                <c:pt idx="2967">
                  <c:v>327.64581805318892</c:v>
                </c:pt>
                <c:pt idx="2968">
                  <c:v>327.39121035984283</c:v>
                </c:pt>
                <c:pt idx="2969">
                  <c:v>326.97223427394118</c:v>
                </c:pt>
                <c:pt idx="2970">
                  <c:v>326.38429693069889</c:v>
                </c:pt>
                <c:pt idx="2971">
                  <c:v>325.93596940246096</c:v>
                </c:pt>
                <c:pt idx="2972">
                  <c:v>325.47408326972874</c:v>
                </c:pt>
                <c:pt idx="2973">
                  <c:v>325.08688847370553</c:v>
                </c:pt>
                <c:pt idx="2974">
                  <c:v>325.08554544248699</c:v>
                </c:pt>
                <c:pt idx="2975">
                  <c:v>325.07508722882346</c:v>
                </c:pt>
                <c:pt idx="2976">
                  <c:v>324.9191384334386</c:v>
                </c:pt>
                <c:pt idx="2977">
                  <c:v>324.33049128676868</c:v>
                </c:pt>
                <c:pt idx="2978">
                  <c:v>324.27779231626437</c:v>
                </c:pt>
                <c:pt idx="2979">
                  <c:v>324.04248804327807</c:v>
                </c:pt>
                <c:pt idx="2980">
                  <c:v>323.4001605337333</c:v>
                </c:pt>
                <c:pt idx="2981">
                  <c:v>323.37851769330354</c:v>
                </c:pt>
                <c:pt idx="2982">
                  <c:v>323.37949187535224</c:v>
                </c:pt>
                <c:pt idx="2983">
                  <c:v>323.37391842489887</c:v>
                </c:pt>
                <c:pt idx="2984">
                  <c:v>323.32321760251739</c:v>
                </c:pt>
                <c:pt idx="2985">
                  <c:v>323.07652990090219</c:v>
                </c:pt>
                <c:pt idx="2986">
                  <c:v>322.98417907507934</c:v>
                </c:pt>
                <c:pt idx="2987">
                  <c:v>322.95274885209625</c:v>
                </c:pt>
                <c:pt idx="2988">
                  <c:v>322.93605206982051</c:v>
                </c:pt>
                <c:pt idx="2989">
                  <c:v>322.93521802677259</c:v>
                </c:pt>
                <c:pt idx="2990">
                  <c:v>322.70866416321371</c:v>
                </c:pt>
                <c:pt idx="2991">
                  <c:v>322.69757776034555</c:v>
                </c:pt>
                <c:pt idx="2992">
                  <c:v>322.69831499503522</c:v>
                </c:pt>
                <c:pt idx="2993">
                  <c:v>322.10779095499862</c:v>
                </c:pt>
                <c:pt idx="2994">
                  <c:v>322.10347858142057</c:v>
                </c:pt>
                <c:pt idx="2995">
                  <c:v>322.09977647652613</c:v>
                </c:pt>
                <c:pt idx="2996">
                  <c:v>322.04975111502222</c:v>
                </c:pt>
                <c:pt idx="2997">
                  <c:v>321.79881159500081</c:v>
                </c:pt>
                <c:pt idx="2998">
                  <c:v>321.78795106816062</c:v>
                </c:pt>
                <c:pt idx="2999">
                  <c:v>321.72706109654143</c:v>
                </c:pt>
                <c:pt idx="3000">
                  <c:v>321.40938368760527</c:v>
                </c:pt>
                <c:pt idx="3001">
                  <c:v>321.40046586191829</c:v>
                </c:pt>
                <c:pt idx="3002">
                  <c:v>321.41426572752914</c:v>
                </c:pt>
                <c:pt idx="3003">
                  <c:v>321.38789807289669</c:v>
                </c:pt>
                <c:pt idx="3004">
                  <c:v>321.38652130809248</c:v>
                </c:pt>
                <c:pt idx="3005">
                  <c:v>321.34727158076532</c:v>
                </c:pt>
                <c:pt idx="3006">
                  <c:v>321.2861254857674</c:v>
                </c:pt>
                <c:pt idx="3007">
                  <c:v>320.96771569334589</c:v>
                </c:pt>
                <c:pt idx="3008">
                  <c:v>320.91355448033545</c:v>
                </c:pt>
                <c:pt idx="3009">
                  <c:v>320.34437296314229</c:v>
                </c:pt>
                <c:pt idx="3010">
                  <c:v>319.55992180285983</c:v>
                </c:pt>
                <c:pt idx="3011">
                  <c:v>319.12843169088768</c:v>
                </c:pt>
                <c:pt idx="3012">
                  <c:v>319.12982382432017</c:v>
                </c:pt>
                <c:pt idx="3013">
                  <c:v>319.04923292006259</c:v>
                </c:pt>
                <c:pt idx="3014">
                  <c:v>318.59136455368662</c:v>
                </c:pt>
                <c:pt idx="3015">
                  <c:v>318.401091506537</c:v>
                </c:pt>
                <c:pt idx="3016">
                  <c:v>317.90139714776114</c:v>
                </c:pt>
                <c:pt idx="3017">
                  <c:v>317.53379606950978</c:v>
                </c:pt>
                <c:pt idx="3018">
                  <c:v>317.07976892332607</c:v>
                </c:pt>
                <c:pt idx="3019">
                  <c:v>317.08252851136604</c:v>
                </c:pt>
                <c:pt idx="3020">
                  <c:v>316.74532718471232</c:v>
                </c:pt>
                <c:pt idx="3021">
                  <c:v>316.69370256330393</c:v>
                </c:pt>
                <c:pt idx="3022">
                  <c:v>316.53954434157305</c:v>
                </c:pt>
                <c:pt idx="3023">
                  <c:v>316.1975104019694</c:v>
                </c:pt>
                <c:pt idx="3024">
                  <c:v>316.14302940755886</c:v>
                </c:pt>
                <c:pt idx="3025">
                  <c:v>316.0671036864332</c:v>
                </c:pt>
                <c:pt idx="3026">
                  <c:v>315.40281032509876</c:v>
                </c:pt>
                <c:pt idx="3027">
                  <c:v>315.40615864327651</c:v>
                </c:pt>
                <c:pt idx="3028">
                  <c:v>315.43414781417005</c:v>
                </c:pt>
                <c:pt idx="3029">
                  <c:v>315.42712063219614</c:v>
                </c:pt>
                <c:pt idx="3030">
                  <c:v>315.37928838176174</c:v>
                </c:pt>
                <c:pt idx="3031">
                  <c:v>315.27516354240925</c:v>
                </c:pt>
                <c:pt idx="3032">
                  <c:v>315.11915058632184</c:v>
                </c:pt>
                <c:pt idx="3033">
                  <c:v>315.00789174581092</c:v>
                </c:pt>
                <c:pt idx="3034">
                  <c:v>314.90382913885537</c:v>
                </c:pt>
                <c:pt idx="3035">
                  <c:v>314.9073971184589</c:v>
                </c:pt>
                <c:pt idx="3036">
                  <c:v>314.74260492590781</c:v>
                </c:pt>
                <c:pt idx="3037">
                  <c:v>313.92053651016676</c:v>
                </c:pt>
                <c:pt idx="3038">
                  <c:v>313.40113442896933</c:v>
                </c:pt>
                <c:pt idx="3039">
                  <c:v>313.36632983715475</c:v>
                </c:pt>
                <c:pt idx="3040">
                  <c:v>313.21044369990324</c:v>
                </c:pt>
                <c:pt idx="3041">
                  <c:v>312.95007917235216</c:v>
                </c:pt>
                <c:pt idx="3042">
                  <c:v>312.65346799093942</c:v>
                </c:pt>
                <c:pt idx="3043">
                  <c:v>312.53775640454126</c:v>
                </c:pt>
                <c:pt idx="3044">
                  <c:v>312.53726248259409</c:v>
                </c:pt>
                <c:pt idx="3045">
                  <c:v>312.32838362604303</c:v>
                </c:pt>
                <c:pt idx="3046">
                  <c:v>312.30940671981284</c:v>
                </c:pt>
                <c:pt idx="3047">
                  <c:v>312.10019474018276</c:v>
                </c:pt>
                <c:pt idx="3048">
                  <c:v>311.694012174286</c:v>
                </c:pt>
                <c:pt idx="3049">
                  <c:v>311.6541435557192</c:v>
                </c:pt>
                <c:pt idx="3050">
                  <c:v>311.63556383834401</c:v>
                </c:pt>
                <c:pt idx="3051">
                  <c:v>310.77947924131996</c:v>
                </c:pt>
                <c:pt idx="3052">
                  <c:v>310.39722156529717</c:v>
                </c:pt>
                <c:pt idx="3053">
                  <c:v>310.41303407467325</c:v>
                </c:pt>
                <c:pt idx="3054">
                  <c:v>310.26206925645585</c:v>
                </c:pt>
                <c:pt idx="3055">
                  <c:v>310.16049065114595</c:v>
                </c:pt>
                <c:pt idx="3056">
                  <c:v>309.57792148368611</c:v>
                </c:pt>
                <c:pt idx="3057">
                  <c:v>309.17138444251401</c:v>
                </c:pt>
                <c:pt idx="3058">
                  <c:v>309.13643602521893</c:v>
                </c:pt>
                <c:pt idx="3059">
                  <c:v>309.13129077029379</c:v>
                </c:pt>
                <c:pt idx="3060">
                  <c:v>309.13812606462784</c:v>
                </c:pt>
                <c:pt idx="3061">
                  <c:v>308.49073697590518</c:v>
                </c:pt>
                <c:pt idx="3062">
                  <c:v>307.69851036137817</c:v>
                </c:pt>
                <c:pt idx="3063">
                  <c:v>307.400807390019</c:v>
                </c:pt>
                <c:pt idx="3064">
                  <c:v>307.30781001270969</c:v>
                </c:pt>
                <c:pt idx="3065">
                  <c:v>306.64001520244631</c:v>
                </c:pt>
                <c:pt idx="3066">
                  <c:v>306.32527052979526</c:v>
                </c:pt>
                <c:pt idx="3067">
                  <c:v>305.97362771259009</c:v>
                </c:pt>
                <c:pt idx="3068">
                  <c:v>305.84830720179559</c:v>
                </c:pt>
                <c:pt idx="3069">
                  <c:v>305.67472814217439</c:v>
                </c:pt>
                <c:pt idx="3070">
                  <c:v>305.5559714285414</c:v>
                </c:pt>
                <c:pt idx="3071">
                  <c:v>305.47532753638819</c:v>
                </c:pt>
                <c:pt idx="3072">
                  <c:v>305.47381217029999</c:v>
                </c:pt>
                <c:pt idx="3073">
                  <c:v>305.15697974520572</c:v>
                </c:pt>
                <c:pt idx="3074">
                  <c:v>304.26605742984179</c:v>
                </c:pt>
                <c:pt idx="3075">
                  <c:v>303.95800524952847</c:v>
                </c:pt>
                <c:pt idx="3076">
                  <c:v>303.75343874840013</c:v>
                </c:pt>
                <c:pt idx="3077">
                  <c:v>303.75985530492557</c:v>
                </c:pt>
                <c:pt idx="3078">
                  <c:v>303.68684569824256</c:v>
                </c:pt>
                <c:pt idx="3079">
                  <c:v>303.62021843686938</c:v>
                </c:pt>
                <c:pt idx="3080">
                  <c:v>303.62014189374094</c:v>
                </c:pt>
                <c:pt idx="3081">
                  <c:v>303.62014189374094</c:v>
                </c:pt>
                <c:pt idx="3082">
                  <c:v>303.55680311766133</c:v>
                </c:pt>
                <c:pt idx="3083">
                  <c:v>303.64224127483237</c:v>
                </c:pt>
                <c:pt idx="3084">
                  <c:v>303.31645144982411</c:v>
                </c:pt>
                <c:pt idx="3085">
                  <c:v>303.63836111014689</c:v>
                </c:pt>
                <c:pt idx="3086">
                  <c:v>303.25869194796508</c:v>
                </c:pt>
                <c:pt idx="3087">
                  <c:v>303.30457806852314</c:v>
                </c:pt>
                <c:pt idx="3088">
                  <c:v>303.25263812603782</c:v>
                </c:pt>
                <c:pt idx="3089">
                  <c:v>303.21102765206541</c:v>
                </c:pt>
                <c:pt idx="3090">
                  <c:v>303.15084664305419</c:v>
                </c:pt>
                <c:pt idx="3091">
                  <c:v>302.35886462157146</c:v>
                </c:pt>
                <c:pt idx="3092">
                  <c:v>302.41178696804508</c:v>
                </c:pt>
                <c:pt idx="3093">
                  <c:v>302.53393009230274</c:v>
                </c:pt>
                <c:pt idx="3094">
                  <c:v>302.4744392588907</c:v>
                </c:pt>
                <c:pt idx="3095">
                  <c:v>302.77360876810224</c:v>
                </c:pt>
                <c:pt idx="3096">
                  <c:v>303.37557899390481</c:v>
                </c:pt>
                <c:pt idx="3097">
                  <c:v>303.9059394426086</c:v>
                </c:pt>
                <c:pt idx="3098">
                  <c:v>304.12472359485565</c:v>
                </c:pt>
                <c:pt idx="3099">
                  <c:v>304.27208790834635</c:v>
                </c:pt>
                <c:pt idx="3100">
                  <c:v>303.62341529416722</c:v>
                </c:pt>
                <c:pt idx="3101">
                  <c:v>303.52752075115535</c:v>
                </c:pt>
                <c:pt idx="3102">
                  <c:v>303.59169427463814</c:v>
                </c:pt>
                <c:pt idx="3103">
                  <c:v>303.83745307837796</c:v>
                </c:pt>
                <c:pt idx="3104">
                  <c:v>304.13099246475514</c:v>
                </c:pt>
                <c:pt idx="3105">
                  <c:v>304.78725701601627</c:v>
                </c:pt>
                <c:pt idx="3106">
                  <c:v>304.47836711424765</c:v>
                </c:pt>
                <c:pt idx="3107">
                  <c:v>303.97511368433032</c:v>
                </c:pt>
                <c:pt idx="3108">
                  <c:v>303.89656354111645</c:v>
                </c:pt>
                <c:pt idx="3109">
                  <c:v>303.41544309025414</c:v>
                </c:pt>
                <c:pt idx="3110">
                  <c:v>302.64149441948115</c:v>
                </c:pt>
                <c:pt idx="3111">
                  <c:v>302.55694837507224</c:v>
                </c:pt>
                <c:pt idx="3112">
                  <c:v>302.56519013516521</c:v>
                </c:pt>
                <c:pt idx="3113">
                  <c:v>302.11497773796998</c:v>
                </c:pt>
                <c:pt idx="3114">
                  <c:v>302.01413511861369</c:v>
                </c:pt>
                <c:pt idx="3115">
                  <c:v>301.74392159732594</c:v>
                </c:pt>
                <c:pt idx="3116">
                  <c:v>301.25409622083089</c:v>
                </c:pt>
                <c:pt idx="3117">
                  <c:v>300.80287490294501</c:v>
                </c:pt>
                <c:pt idx="3118">
                  <c:v>300.37514677196884</c:v>
                </c:pt>
                <c:pt idx="3119">
                  <c:v>300.34620459139342</c:v>
                </c:pt>
                <c:pt idx="3120">
                  <c:v>300.24726930016811</c:v>
                </c:pt>
                <c:pt idx="3121">
                  <c:v>300.24002178895438</c:v>
                </c:pt>
                <c:pt idx="3122">
                  <c:v>300.07824795637464</c:v>
                </c:pt>
                <c:pt idx="3123">
                  <c:v>300.07730300130726</c:v>
                </c:pt>
                <c:pt idx="3124">
                  <c:v>299.9116274197832</c:v>
                </c:pt>
                <c:pt idx="3125">
                  <c:v>299.40204822773626</c:v>
                </c:pt>
                <c:pt idx="3126">
                  <c:v>299.16924780347313</c:v>
                </c:pt>
                <c:pt idx="3127">
                  <c:v>299.06557145569349</c:v>
                </c:pt>
                <c:pt idx="3128">
                  <c:v>299.02071154781225</c:v>
                </c:pt>
                <c:pt idx="3129">
                  <c:v>299.00185438258967</c:v>
                </c:pt>
                <c:pt idx="3130">
                  <c:v>298.09731110916528</c:v>
                </c:pt>
                <c:pt idx="3131">
                  <c:v>297.561500543156</c:v>
                </c:pt>
                <c:pt idx="3132">
                  <c:v>297.11481987427987</c:v>
                </c:pt>
                <c:pt idx="3133">
                  <c:v>296.37147397385792</c:v>
                </c:pt>
                <c:pt idx="3134">
                  <c:v>295.79555321460407</c:v>
                </c:pt>
                <c:pt idx="3135">
                  <c:v>295.77053002269082</c:v>
                </c:pt>
                <c:pt idx="3136">
                  <c:v>294.89987406298997</c:v>
                </c:pt>
                <c:pt idx="3137">
                  <c:v>294.49458592490066</c:v>
                </c:pt>
                <c:pt idx="3138">
                  <c:v>294.37186280364955</c:v>
                </c:pt>
                <c:pt idx="3139">
                  <c:v>293.95477762357149</c:v>
                </c:pt>
                <c:pt idx="3140">
                  <c:v>293.8127443291159</c:v>
                </c:pt>
                <c:pt idx="3141">
                  <c:v>293.80583966663539</c:v>
                </c:pt>
                <c:pt idx="3142">
                  <c:v>293.67917340562923</c:v>
                </c:pt>
                <c:pt idx="3143">
                  <c:v>293.67169050720094</c:v>
                </c:pt>
                <c:pt idx="3144">
                  <c:v>293.61796864189716</c:v>
                </c:pt>
                <c:pt idx="3145">
                  <c:v>293.51283223923008</c:v>
                </c:pt>
                <c:pt idx="3146">
                  <c:v>292.85080721436532</c:v>
                </c:pt>
                <c:pt idx="3147">
                  <c:v>292.19370352611151</c:v>
                </c:pt>
                <c:pt idx="3148">
                  <c:v>291.35271683447172</c:v>
                </c:pt>
                <c:pt idx="3149">
                  <c:v>290.79046894143767</c:v>
                </c:pt>
                <c:pt idx="3150">
                  <c:v>290.70920554653208</c:v>
                </c:pt>
                <c:pt idx="3151">
                  <c:v>290.55392430066951</c:v>
                </c:pt>
                <c:pt idx="3152">
                  <c:v>290.50339434703881</c:v>
                </c:pt>
                <c:pt idx="3153">
                  <c:v>290.66091927972877</c:v>
                </c:pt>
                <c:pt idx="3154">
                  <c:v>290.51052855445539</c:v>
                </c:pt>
                <c:pt idx="3155">
                  <c:v>290.44242349024699</c:v>
                </c:pt>
                <c:pt idx="3156">
                  <c:v>290.34989790151178</c:v>
                </c:pt>
                <c:pt idx="3157">
                  <c:v>290.31050784589854</c:v>
                </c:pt>
                <c:pt idx="3158">
                  <c:v>290.30198305316333</c:v>
                </c:pt>
                <c:pt idx="3159">
                  <c:v>290.2598420005038</c:v>
                </c:pt>
                <c:pt idx="3160">
                  <c:v>290.20487227174948</c:v>
                </c:pt>
                <c:pt idx="3161">
                  <c:v>290.95082738193929</c:v>
                </c:pt>
                <c:pt idx="3162">
                  <c:v>290.88545046890368</c:v>
                </c:pt>
                <c:pt idx="3163">
                  <c:v>290.82353932448547</c:v>
                </c:pt>
                <c:pt idx="3164">
                  <c:v>290.74063949538174</c:v>
                </c:pt>
                <c:pt idx="3165">
                  <c:v>290.60286127091274</c:v>
                </c:pt>
                <c:pt idx="3166">
                  <c:v>290.55407204262173</c:v>
                </c:pt>
                <c:pt idx="3167">
                  <c:v>290.55985859144818</c:v>
                </c:pt>
                <c:pt idx="3168">
                  <c:v>290.56431607367824</c:v>
                </c:pt>
                <c:pt idx="3169">
                  <c:v>290.57685284232747</c:v>
                </c:pt>
                <c:pt idx="3170">
                  <c:v>290.67708452581223</c:v>
                </c:pt>
                <c:pt idx="3171">
                  <c:v>290.74273270235085</c:v>
                </c:pt>
                <c:pt idx="3172">
                  <c:v>290.68980596600295</c:v>
                </c:pt>
                <c:pt idx="3173">
                  <c:v>290.65221380635114</c:v>
                </c:pt>
                <c:pt idx="3174">
                  <c:v>290.62908309460664</c:v>
                </c:pt>
                <c:pt idx="3175">
                  <c:v>290.57880303336299</c:v>
                </c:pt>
                <c:pt idx="3176">
                  <c:v>290.50894224629565</c:v>
                </c:pt>
                <c:pt idx="3177">
                  <c:v>290.44505852986663</c:v>
                </c:pt>
                <c:pt idx="3178">
                  <c:v>290.45048233833552</c:v>
                </c:pt>
                <c:pt idx="3179">
                  <c:v>290.33537593258535</c:v>
                </c:pt>
                <c:pt idx="3180">
                  <c:v>290.31916782137068</c:v>
                </c:pt>
                <c:pt idx="3181">
                  <c:v>290.31003588644626</c:v>
                </c:pt>
                <c:pt idx="3182">
                  <c:v>290.23908770611899</c:v>
                </c:pt>
                <c:pt idx="3183">
                  <c:v>290.2253637588276</c:v>
                </c:pt>
                <c:pt idx="3184">
                  <c:v>290.20886399186509</c:v>
                </c:pt>
                <c:pt idx="3185">
                  <c:v>290.17677450987668</c:v>
                </c:pt>
                <c:pt idx="3186">
                  <c:v>290.16483788668575</c:v>
                </c:pt>
                <c:pt idx="3187">
                  <c:v>290.1543027939889</c:v>
                </c:pt>
                <c:pt idx="3188">
                  <c:v>290.15175163234971</c:v>
                </c:pt>
                <c:pt idx="3189">
                  <c:v>290.04814666889968</c:v>
                </c:pt>
                <c:pt idx="3190">
                  <c:v>289.98844987513644</c:v>
                </c:pt>
                <c:pt idx="3191">
                  <c:v>289.98509229310582</c:v>
                </c:pt>
                <c:pt idx="3192">
                  <c:v>289.44705190598603</c:v>
                </c:pt>
                <c:pt idx="3193">
                  <c:v>289.09257261815014</c:v>
                </c:pt>
                <c:pt idx="3194">
                  <c:v>289.00513779098173</c:v>
                </c:pt>
                <c:pt idx="3195">
                  <c:v>288.96241415338756</c:v>
                </c:pt>
                <c:pt idx="3196">
                  <c:v>288.94660731362148</c:v>
                </c:pt>
                <c:pt idx="3197">
                  <c:v>288.91494888673617</c:v>
                </c:pt>
                <c:pt idx="3198">
                  <c:v>289.19922394499673</c:v>
                </c:pt>
                <c:pt idx="3199">
                  <c:v>289.22976816836729</c:v>
                </c:pt>
                <c:pt idx="3200">
                  <c:v>289.24456511108912</c:v>
                </c:pt>
                <c:pt idx="3201">
                  <c:v>289.25055989787916</c:v>
                </c:pt>
                <c:pt idx="3202">
                  <c:v>289.25662990010755</c:v>
                </c:pt>
                <c:pt idx="3203">
                  <c:v>289.26905889660009</c:v>
                </c:pt>
                <c:pt idx="3204">
                  <c:v>289.26179926569984</c:v>
                </c:pt>
                <c:pt idx="3205">
                  <c:v>289.26179926569984</c:v>
                </c:pt>
                <c:pt idx="3206">
                  <c:v>289.24480530168876</c:v>
                </c:pt>
                <c:pt idx="3207">
                  <c:v>289.25088877517214</c:v>
                </c:pt>
                <c:pt idx="3208">
                  <c:v>289.24115264302026</c:v>
                </c:pt>
                <c:pt idx="3209">
                  <c:v>289.22983665369878</c:v>
                </c:pt>
                <c:pt idx="3210">
                  <c:v>289.22734032771223</c:v>
                </c:pt>
                <c:pt idx="3211">
                  <c:v>289.22118668182043</c:v>
                </c:pt>
                <c:pt idx="3212">
                  <c:v>289.31911677823825</c:v>
                </c:pt>
                <c:pt idx="3213">
                  <c:v>289.37921127854679</c:v>
                </c:pt>
                <c:pt idx="3214">
                  <c:v>289.3999571997162</c:v>
                </c:pt>
                <c:pt idx="3215">
                  <c:v>289.40183071061267</c:v>
                </c:pt>
                <c:pt idx="3216">
                  <c:v>289.4076233551466</c:v>
                </c:pt>
                <c:pt idx="3217">
                  <c:v>289.46715862689592</c:v>
                </c:pt>
                <c:pt idx="3218">
                  <c:v>289.4589724066127</c:v>
                </c:pt>
                <c:pt idx="3219">
                  <c:v>289.45347449087285</c:v>
                </c:pt>
                <c:pt idx="3220">
                  <c:v>289.45191232270872</c:v>
                </c:pt>
                <c:pt idx="3221">
                  <c:v>289.45255165628907</c:v>
                </c:pt>
                <c:pt idx="3222">
                  <c:v>289.44055463017025</c:v>
                </c:pt>
                <c:pt idx="3223">
                  <c:v>289.44578875738529</c:v>
                </c:pt>
                <c:pt idx="3224">
                  <c:v>289.44436855588327</c:v>
                </c:pt>
                <c:pt idx="3225">
                  <c:v>289.4429833388175</c:v>
                </c:pt>
                <c:pt idx="3226">
                  <c:v>289.42557426358962</c:v>
                </c:pt>
                <c:pt idx="3227">
                  <c:v>289.42663350424942</c:v>
                </c:pt>
                <c:pt idx="3228">
                  <c:v>289.42336698353188</c:v>
                </c:pt>
                <c:pt idx="3229">
                  <c:v>289.42816590389543</c:v>
                </c:pt>
                <c:pt idx="3230">
                  <c:v>289.3800240583605</c:v>
                </c:pt>
                <c:pt idx="3231">
                  <c:v>289.37686663513301</c:v>
                </c:pt>
                <c:pt idx="3232">
                  <c:v>289.3468213348383</c:v>
                </c:pt>
                <c:pt idx="3233">
                  <c:v>289.33475982776338</c:v>
                </c:pt>
                <c:pt idx="3234">
                  <c:v>289.30130535715978</c:v>
                </c:pt>
                <c:pt idx="3235">
                  <c:v>289.15670788571924</c:v>
                </c:pt>
                <c:pt idx="3236">
                  <c:v>289.1273253546255</c:v>
                </c:pt>
                <c:pt idx="3237">
                  <c:v>289.06796705955537</c:v>
                </c:pt>
                <c:pt idx="3238">
                  <c:v>289.01558668602996</c:v>
                </c:pt>
                <c:pt idx="3239">
                  <c:v>289.00029887549852</c:v>
                </c:pt>
                <c:pt idx="3240">
                  <c:v>288.99339675628278</c:v>
                </c:pt>
                <c:pt idx="3241">
                  <c:v>288.98449409869443</c:v>
                </c:pt>
                <c:pt idx="3242">
                  <c:v>289.08245091492245</c:v>
                </c:pt>
                <c:pt idx="3243">
                  <c:v>289.13785178736106</c:v>
                </c:pt>
                <c:pt idx="3244">
                  <c:v>289.25579669695861</c:v>
                </c:pt>
                <c:pt idx="3245">
                  <c:v>289.33456396990675</c:v>
                </c:pt>
                <c:pt idx="3246">
                  <c:v>289.46126944312272</c:v>
                </c:pt>
                <c:pt idx="3247">
                  <c:v>289.54109368129747</c:v>
                </c:pt>
                <c:pt idx="3248">
                  <c:v>289.59111365296536</c:v>
                </c:pt>
                <c:pt idx="3249">
                  <c:v>289.61853874391539</c:v>
                </c:pt>
                <c:pt idx="3250">
                  <c:v>289.61523018912447</c:v>
                </c:pt>
                <c:pt idx="3251">
                  <c:v>289.6177368348159</c:v>
                </c:pt>
                <c:pt idx="3252">
                  <c:v>289.61706853284545</c:v>
                </c:pt>
                <c:pt idx="3253">
                  <c:v>289.61229624849256</c:v>
                </c:pt>
                <c:pt idx="3254">
                  <c:v>289.59950458955541</c:v>
                </c:pt>
                <c:pt idx="3255">
                  <c:v>289.60934517092846</c:v>
                </c:pt>
                <c:pt idx="3256">
                  <c:v>289.60594245164015</c:v>
                </c:pt>
                <c:pt idx="3257">
                  <c:v>289.58671398473768</c:v>
                </c:pt>
                <c:pt idx="3258">
                  <c:v>289.56895695992813</c:v>
                </c:pt>
                <c:pt idx="3259">
                  <c:v>289.55785589251582</c:v>
                </c:pt>
                <c:pt idx="3260">
                  <c:v>289.56362152427386</c:v>
                </c:pt>
                <c:pt idx="3261">
                  <c:v>289.62116339380657</c:v>
                </c:pt>
                <c:pt idx="3262">
                  <c:v>289.52697796283405</c:v>
                </c:pt>
                <c:pt idx="3263">
                  <c:v>289.53159090554618</c:v>
                </c:pt>
                <c:pt idx="3264">
                  <c:v>289.46970033043715</c:v>
                </c:pt>
                <c:pt idx="3265">
                  <c:v>289.32729408750731</c:v>
                </c:pt>
                <c:pt idx="3266">
                  <c:v>289.10388677224267</c:v>
                </c:pt>
                <c:pt idx="3267">
                  <c:v>288.96199042482556</c:v>
                </c:pt>
                <c:pt idx="3268">
                  <c:v>288.87753450622813</c:v>
                </c:pt>
                <c:pt idx="3269">
                  <c:v>288.8867786087169</c:v>
                </c:pt>
                <c:pt idx="3270">
                  <c:v>288.88117346680531</c:v>
                </c:pt>
                <c:pt idx="3271">
                  <c:v>288.87825561142802</c:v>
                </c:pt>
                <c:pt idx="3272">
                  <c:v>288.88885445147355</c:v>
                </c:pt>
                <c:pt idx="3273">
                  <c:v>288.88755430371441</c:v>
                </c:pt>
                <c:pt idx="3274">
                  <c:v>288.86231554079166</c:v>
                </c:pt>
                <c:pt idx="3275">
                  <c:v>288.85019705900339</c:v>
                </c:pt>
                <c:pt idx="3276">
                  <c:v>288.84691557267877</c:v>
                </c:pt>
                <c:pt idx="3277">
                  <c:v>288.70796710403317</c:v>
                </c:pt>
                <c:pt idx="3278">
                  <c:v>288.59764702334928</c:v>
                </c:pt>
                <c:pt idx="3279">
                  <c:v>288.54214805421259</c:v>
                </c:pt>
                <c:pt idx="3280">
                  <c:v>288.47502393942955</c:v>
                </c:pt>
                <c:pt idx="3281">
                  <c:v>288.44153443329003</c:v>
                </c:pt>
                <c:pt idx="3282">
                  <c:v>288.46623113292924</c:v>
                </c:pt>
                <c:pt idx="3283">
                  <c:v>288.49535361658366</c:v>
                </c:pt>
                <c:pt idx="3284">
                  <c:v>288.4684649868164</c:v>
                </c:pt>
                <c:pt idx="3285">
                  <c:v>288.45300735605537</c:v>
                </c:pt>
                <c:pt idx="3286">
                  <c:v>288.39947635522196</c:v>
                </c:pt>
                <c:pt idx="3287">
                  <c:v>288.34739057240597</c:v>
                </c:pt>
                <c:pt idx="3288">
                  <c:v>288.29076831713854</c:v>
                </c:pt>
                <c:pt idx="3289">
                  <c:v>288.16914877175026</c:v>
                </c:pt>
                <c:pt idx="3290">
                  <c:v>288.00600707169701</c:v>
                </c:pt>
                <c:pt idx="3291">
                  <c:v>287.94544753873186</c:v>
                </c:pt>
                <c:pt idx="3292">
                  <c:v>287.79918318271069</c:v>
                </c:pt>
                <c:pt idx="3293">
                  <c:v>287.76191189589792</c:v>
                </c:pt>
                <c:pt idx="3294">
                  <c:v>287.7197714971669</c:v>
                </c:pt>
                <c:pt idx="3295">
                  <c:v>287.67708335144579</c:v>
                </c:pt>
                <c:pt idx="3296">
                  <c:v>287.64627888952225</c:v>
                </c:pt>
                <c:pt idx="3297">
                  <c:v>287.62581855019181</c:v>
                </c:pt>
                <c:pt idx="3298">
                  <c:v>287.63469316708512</c:v>
                </c:pt>
                <c:pt idx="3299">
                  <c:v>287.66709459067761</c:v>
                </c:pt>
                <c:pt idx="3300">
                  <c:v>287.67110037284976</c:v>
                </c:pt>
                <c:pt idx="3301">
                  <c:v>287.67045336690728</c:v>
                </c:pt>
                <c:pt idx="3302">
                  <c:v>287.66570322268382</c:v>
                </c:pt>
                <c:pt idx="3303">
                  <c:v>287.64789597351648</c:v>
                </c:pt>
                <c:pt idx="3304">
                  <c:v>287.63663285910491</c:v>
                </c:pt>
                <c:pt idx="3305">
                  <c:v>287.63145070407887</c:v>
                </c:pt>
                <c:pt idx="3306">
                  <c:v>287.62901528333157</c:v>
                </c:pt>
                <c:pt idx="3307">
                  <c:v>287.638223375118</c:v>
                </c:pt>
                <c:pt idx="3308">
                  <c:v>287.64950789679551</c:v>
                </c:pt>
                <c:pt idx="3309">
                  <c:v>287.67046381703983</c:v>
                </c:pt>
                <c:pt idx="3310">
                  <c:v>287.68389692577557</c:v>
                </c:pt>
                <c:pt idx="3311">
                  <c:v>287.6840319513642</c:v>
                </c:pt>
                <c:pt idx="3312">
                  <c:v>287.66936434427276</c:v>
                </c:pt>
                <c:pt idx="3313">
                  <c:v>287.64202551033532</c:v>
                </c:pt>
                <c:pt idx="3314">
                  <c:v>287.63191645389134</c:v>
                </c:pt>
                <c:pt idx="3315">
                  <c:v>287.61697100860465</c:v>
                </c:pt>
                <c:pt idx="3316">
                  <c:v>287.58346570608461</c:v>
                </c:pt>
                <c:pt idx="3317">
                  <c:v>287.57252782833393</c:v>
                </c:pt>
                <c:pt idx="3318">
                  <c:v>287.52208341546702</c:v>
                </c:pt>
                <c:pt idx="3319">
                  <c:v>287.4328695304423</c:v>
                </c:pt>
                <c:pt idx="3320">
                  <c:v>287.40365556247491</c:v>
                </c:pt>
                <c:pt idx="3321">
                  <c:v>287.28138694518043</c:v>
                </c:pt>
                <c:pt idx="3322">
                  <c:v>287.2098144370691</c:v>
                </c:pt>
                <c:pt idx="3323">
                  <c:v>287.15601730368508</c:v>
                </c:pt>
                <c:pt idx="3324">
                  <c:v>287.12286181832377</c:v>
                </c:pt>
                <c:pt idx="3325">
                  <c:v>287.14264240320341</c:v>
                </c:pt>
                <c:pt idx="3326">
                  <c:v>286.9023122051837</c:v>
                </c:pt>
                <c:pt idx="3327">
                  <c:v>286.80814104293074</c:v>
                </c:pt>
                <c:pt idx="3328">
                  <c:v>286.8103292915427</c:v>
                </c:pt>
                <c:pt idx="3329">
                  <c:v>286.7746907267246</c:v>
                </c:pt>
                <c:pt idx="3330">
                  <c:v>286.69845180028159</c:v>
                </c:pt>
                <c:pt idx="3331">
                  <c:v>286.6155516493036</c:v>
                </c:pt>
                <c:pt idx="3332">
                  <c:v>286.437314187455</c:v>
                </c:pt>
                <c:pt idx="3333">
                  <c:v>286.33998974799175</c:v>
                </c:pt>
                <c:pt idx="3334">
                  <c:v>286.21840825400238</c:v>
                </c:pt>
                <c:pt idx="3335">
                  <c:v>286.1247440632651</c:v>
                </c:pt>
                <c:pt idx="3336">
                  <c:v>286.08123243432902</c:v>
                </c:pt>
                <c:pt idx="3337">
                  <c:v>286.01450008399888</c:v>
                </c:pt>
                <c:pt idx="3338">
                  <c:v>285.97759534797456</c:v>
                </c:pt>
                <c:pt idx="3339">
                  <c:v>285.93708390149902</c:v>
                </c:pt>
                <c:pt idx="3340">
                  <c:v>285.91457913620332</c:v>
                </c:pt>
                <c:pt idx="3341">
                  <c:v>285.8921569931789</c:v>
                </c:pt>
                <c:pt idx="3342">
                  <c:v>285.85829298342566</c:v>
                </c:pt>
                <c:pt idx="3343">
                  <c:v>285.82956893891298</c:v>
                </c:pt>
                <c:pt idx="3344">
                  <c:v>285.82645838198778</c:v>
                </c:pt>
                <c:pt idx="3345">
                  <c:v>285.8183154993061</c:v>
                </c:pt>
                <c:pt idx="3346">
                  <c:v>285.8084595107623</c:v>
                </c:pt>
                <c:pt idx="3347">
                  <c:v>285.77107779529683</c:v>
                </c:pt>
                <c:pt idx="3348">
                  <c:v>285.76876798133105</c:v>
                </c:pt>
                <c:pt idx="3349">
                  <c:v>285.75758847808191</c:v>
                </c:pt>
                <c:pt idx="3350">
                  <c:v>285.75075687193817</c:v>
                </c:pt>
                <c:pt idx="3351">
                  <c:v>285.75826744744245</c:v>
                </c:pt>
                <c:pt idx="3352">
                  <c:v>285.68538810222242</c:v>
                </c:pt>
                <c:pt idx="3353">
                  <c:v>285.67423316485576</c:v>
                </c:pt>
                <c:pt idx="3354">
                  <c:v>285.66877952069126</c:v>
                </c:pt>
                <c:pt idx="3355">
                  <c:v>285.66629348084615</c:v>
                </c:pt>
                <c:pt idx="3356">
                  <c:v>285.68057331756603</c:v>
                </c:pt>
                <c:pt idx="3357">
                  <c:v>285.67831200091211</c:v>
                </c:pt>
                <c:pt idx="3358">
                  <c:v>285.69900426563498</c:v>
                </c:pt>
                <c:pt idx="3359">
                  <c:v>285.69664825785952</c:v>
                </c:pt>
                <c:pt idx="3360">
                  <c:v>285.71495423935892</c:v>
                </c:pt>
                <c:pt idx="3361">
                  <c:v>285.71495423935892</c:v>
                </c:pt>
                <c:pt idx="3362">
                  <c:v>285.72104950669745</c:v>
                </c:pt>
                <c:pt idx="3363">
                  <c:v>285.72104950669745</c:v>
                </c:pt>
                <c:pt idx="3364">
                  <c:v>285.72285810018474</c:v>
                </c:pt>
                <c:pt idx="3365">
                  <c:v>285.75537736608192</c:v>
                </c:pt>
                <c:pt idx="3366">
                  <c:v>285.75379485507028</c:v>
                </c:pt>
                <c:pt idx="3367">
                  <c:v>285.75379485507028</c:v>
                </c:pt>
                <c:pt idx="3368">
                  <c:v>285.73803793573813</c:v>
                </c:pt>
                <c:pt idx="3369">
                  <c:v>285.73242076593544</c:v>
                </c:pt>
                <c:pt idx="3370">
                  <c:v>285.71066813027477</c:v>
                </c:pt>
                <c:pt idx="3371">
                  <c:v>285.6904665154716</c:v>
                </c:pt>
                <c:pt idx="3372">
                  <c:v>285.68237605725727</c:v>
                </c:pt>
                <c:pt idx="3373">
                  <c:v>285.68237605725727</c:v>
                </c:pt>
                <c:pt idx="3374">
                  <c:v>285.66265099248892</c:v>
                </c:pt>
                <c:pt idx="3375">
                  <c:v>285.68095624757825</c:v>
                </c:pt>
                <c:pt idx="3376">
                  <c:v>285.73293383789735</c:v>
                </c:pt>
                <c:pt idx="3377">
                  <c:v>285.79403800873285</c:v>
                </c:pt>
                <c:pt idx="3378">
                  <c:v>285.77403836199142</c:v>
                </c:pt>
                <c:pt idx="3379">
                  <c:v>285.7654238614391</c:v>
                </c:pt>
                <c:pt idx="3380">
                  <c:v>285.76244520474035</c:v>
                </c:pt>
                <c:pt idx="3381">
                  <c:v>285.74448948928239</c:v>
                </c:pt>
                <c:pt idx="3382">
                  <c:v>285.74149972503005</c:v>
                </c:pt>
                <c:pt idx="3383">
                  <c:v>285.75194774262246</c:v>
                </c:pt>
                <c:pt idx="3384">
                  <c:v>285.75726759030096</c:v>
                </c:pt>
                <c:pt idx="3385">
                  <c:v>285.76975429858737</c:v>
                </c:pt>
                <c:pt idx="3386">
                  <c:v>285.78899678254373</c:v>
                </c:pt>
                <c:pt idx="3387">
                  <c:v>285.81954510279229</c:v>
                </c:pt>
                <c:pt idx="3388">
                  <c:v>285.81454238655573</c:v>
                </c:pt>
                <c:pt idx="3389">
                  <c:v>285.83477795557803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EB-49FE-B7AC-8FAD1F3B3D31}"/>
            </c:ext>
          </c:extLst>
        </c:ser>
        <c:ser>
          <c:idx val="3"/>
          <c:order val="3"/>
          <c:tx>
            <c:strRef>
              <c:f>StdDev!$S$2</c:f>
              <c:strCache>
                <c:ptCount val="1"/>
                <c:pt idx="0">
                  <c:v>Lower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StdDev!$A$4:$A$3393</c:f>
              <c:numCache>
                <c:formatCode>yyyy\-mm\-dd\ hh:mm:ss</c:formatCode>
                <c:ptCount val="3390"/>
                <c:pt idx="0">
                  <c:v>42638.366828703707</c:v>
                </c:pt>
                <c:pt idx="1">
                  <c:v>42638.366875</c:v>
                </c:pt>
                <c:pt idx="2">
                  <c:v>42638.3669212963</c:v>
                </c:pt>
                <c:pt idx="3">
                  <c:v>42638.366967592592</c:v>
                </c:pt>
                <c:pt idx="4">
                  <c:v>42638.367013888892</c:v>
                </c:pt>
                <c:pt idx="5">
                  <c:v>42638.367060185185</c:v>
                </c:pt>
                <c:pt idx="6">
                  <c:v>42638.367106481484</c:v>
                </c:pt>
                <c:pt idx="7">
                  <c:v>42638.367152777777</c:v>
                </c:pt>
                <c:pt idx="8">
                  <c:v>42638.367199074077</c:v>
                </c:pt>
                <c:pt idx="9">
                  <c:v>42638.367245370369</c:v>
                </c:pt>
                <c:pt idx="10">
                  <c:v>42638.367291666669</c:v>
                </c:pt>
                <c:pt idx="11">
                  <c:v>42638.367337962962</c:v>
                </c:pt>
                <c:pt idx="12">
                  <c:v>42638.367384259262</c:v>
                </c:pt>
                <c:pt idx="13">
                  <c:v>42638.367430555554</c:v>
                </c:pt>
                <c:pt idx="14">
                  <c:v>42638.367476851854</c:v>
                </c:pt>
                <c:pt idx="15">
                  <c:v>42638.367534722223</c:v>
                </c:pt>
                <c:pt idx="16">
                  <c:v>42638.367581018516</c:v>
                </c:pt>
                <c:pt idx="17">
                  <c:v>42638.367627314816</c:v>
                </c:pt>
                <c:pt idx="18">
                  <c:v>42638.367719907408</c:v>
                </c:pt>
                <c:pt idx="19">
                  <c:v>42638.367766203701</c:v>
                </c:pt>
                <c:pt idx="20">
                  <c:v>42638.367812500001</c:v>
                </c:pt>
                <c:pt idx="21">
                  <c:v>42638.367858796293</c:v>
                </c:pt>
                <c:pt idx="22">
                  <c:v>42638.367905092593</c:v>
                </c:pt>
                <c:pt idx="23">
                  <c:v>42638.367951388886</c:v>
                </c:pt>
                <c:pt idx="24">
                  <c:v>42638.367997685185</c:v>
                </c:pt>
                <c:pt idx="25">
                  <c:v>42638.368043981478</c:v>
                </c:pt>
                <c:pt idx="26">
                  <c:v>42638.368090277778</c:v>
                </c:pt>
                <c:pt idx="27">
                  <c:v>42638.36818287037</c:v>
                </c:pt>
                <c:pt idx="28">
                  <c:v>42638.36822916667</c:v>
                </c:pt>
                <c:pt idx="29">
                  <c:v>42638.368275462963</c:v>
                </c:pt>
                <c:pt idx="30">
                  <c:v>42638.368321759262</c:v>
                </c:pt>
                <c:pt idx="31">
                  <c:v>42638.368368055555</c:v>
                </c:pt>
                <c:pt idx="32">
                  <c:v>42638.368414351855</c:v>
                </c:pt>
                <c:pt idx="33">
                  <c:v>42638.368460648147</c:v>
                </c:pt>
                <c:pt idx="34">
                  <c:v>42638.368506944447</c:v>
                </c:pt>
                <c:pt idx="35">
                  <c:v>42638.36855324074</c:v>
                </c:pt>
                <c:pt idx="36">
                  <c:v>42638.36859953704</c:v>
                </c:pt>
                <c:pt idx="37">
                  <c:v>42638.368645833332</c:v>
                </c:pt>
                <c:pt idx="38">
                  <c:v>42638.368692129632</c:v>
                </c:pt>
                <c:pt idx="39">
                  <c:v>42638.368738425925</c:v>
                </c:pt>
                <c:pt idx="40">
                  <c:v>42638.368784722225</c:v>
                </c:pt>
                <c:pt idx="41">
                  <c:v>42638.368831018517</c:v>
                </c:pt>
                <c:pt idx="42">
                  <c:v>42638.368877314817</c:v>
                </c:pt>
                <c:pt idx="43">
                  <c:v>42638.368923611109</c:v>
                </c:pt>
                <c:pt idx="44">
                  <c:v>42638.368969907409</c:v>
                </c:pt>
                <c:pt idx="45">
                  <c:v>42638.369016203702</c:v>
                </c:pt>
                <c:pt idx="46">
                  <c:v>42638.369062500002</c:v>
                </c:pt>
                <c:pt idx="47">
                  <c:v>42638.369108796294</c:v>
                </c:pt>
                <c:pt idx="48">
                  <c:v>42638.369155092594</c:v>
                </c:pt>
                <c:pt idx="49">
                  <c:v>42638.369201388887</c:v>
                </c:pt>
                <c:pt idx="50">
                  <c:v>42638.369247685187</c:v>
                </c:pt>
                <c:pt idx="51">
                  <c:v>42638.369293981479</c:v>
                </c:pt>
                <c:pt idx="52">
                  <c:v>42638.369351851848</c:v>
                </c:pt>
                <c:pt idx="53">
                  <c:v>42638.369398148148</c:v>
                </c:pt>
                <c:pt idx="54">
                  <c:v>42638.369444444441</c:v>
                </c:pt>
                <c:pt idx="55">
                  <c:v>42638.369490740741</c:v>
                </c:pt>
                <c:pt idx="56">
                  <c:v>42638.369537037041</c:v>
                </c:pt>
                <c:pt idx="57">
                  <c:v>42638.369583333333</c:v>
                </c:pt>
                <c:pt idx="58">
                  <c:v>42638.369629629633</c:v>
                </c:pt>
                <c:pt idx="59">
                  <c:v>42638.369675925926</c:v>
                </c:pt>
                <c:pt idx="60">
                  <c:v>42638.369722222225</c:v>
                </c:pt>
                <c:pt idx="61">
                  <c:v>42638.369768518518</c:v>
                </c:pt>
                <c:pt idx="62">
                  <c:v>42638.369814814818</c:v>
                </c:pt>
                <c:pt idx="63">
                  <c:v>42638.36986111111</c:v>
                </c:pt>
                <c:pt idx="64">
                  <c:v>42638.36990740741</c:v>
                </c:pt>
                <c:pt idx="65">
                  <c:v>42638.369953703703</c:v>
                </c:pt>
                <c:pt idx="66">
                  <c:v>42638.37</c:v>
                </c:pt>
                <c:pt idx="67">
                  <c:v>42638.370046296295</c:v>
                </c:pt>
                <c:pt idx="68">
                  <c:v>42638.370092592595</c:v>
                </c:pt>
                <c:pt idx="69">
                  <c:v>42638.370138888888</c:v>
                </c:pt>
                <c:pt idx="70">
                  <c:v>42638.370185185187</c:v>
                </c:pt>
                <c:pt idx="71">
                  <c:v>42638.37023148148</c:v>
                </c:pt>
                <c:pt idx="72">
                  <c:v>42638.37027777778</c:v>
                </c:pt>
                <c:pt idx="73">
                  <c:v>42638.370324074072</c:v>
                </c:pt>
                <c:pt idx="74">
                  <c:v>42638.370370370372</c:v>
                </c:pt>
                <c:pt idx="75">
                  <c:v>42638.370416666665</c:v>
                </c:pt>
                <c:pt idx="76">
                  <c:v>42638.370462962965</c:v>
                </c:pt>
                <c:pt idx="77">
                  <c:v>42638.370509259257</c:v>
                </c:pt>
                <c:pt idx="78">
                  <c:v>42638.370555555557</c:v>
                </c:pt>
                <c:pt idx="79">
                  <c:v>42638.37060185185</c:v>
                </c:pt>
                <c:pt idx="80">
                  <c:v>42638.370648148149</c:v>
                </c:pt>
                <c:pt idx="81">
                  <c:v>42638.370694444442</c:v>
                </c:pt>
                <c:pt idx="82">
                  <c:v>42638.370740740742</c:v>
                </c:pt>
                <c:pt idx="83">
                  <c:v>42638.370787037034</c:v>
                </c:pt>
                <c:pt idx="84">
                  <c:v>42638.370833333334</c:v>
                </c:pt>
                <c:pt idx="85">
                  <c:v>42638.370879629627</c:v>
                </c:pt>
                <c:pt idx="86">
                  <c:v>42638.370937500003</c:v>
                </c:pt>
                <c:pt idx="87">
                  <c:v>42638.370983796296</c:v>
                </c:pt>
                <c:pt idx="88">
                  <c:v>42638.371030092596</c:v>
                </c:pt>
                <c:pt idx="89">
                  <c:v>42638.371076388888</c:v>
                </c:pt>
                <c:pt idx="90">
                  <c:v>42638.371111111112</c:v>
                </c:pt>
                <c:pt idx="91">
                  <c:v>42638.371168981481</c:v>
                </c:pt>
                <c:pt idx="92">
                  <c:v>42638.371215277781</c:v>
                </c:pt>
                <c:pt idx="93">
                  <c:v>42638.371261574073</c:v>
                </c:pt>
                <c:pt idx="94">
                  <c:v>42638.371307870373</c:v>
                </c:pt>
                <c:pt idx="95">
                  <c:v>42638.371354166666</c:v>
                </c:pt>
                <c:pt idx="96">
                  <c:v>42638.371400462966</c:v>
                </c:pt>
                <c:pt idx="97">
                  <c:v>42638.371446759258</c:v>
                </c:pt>
                <c:pt idx="98">
                  <c:v>42638.371493055558</c:v>
                </c:pt>
                <c:pt idx="99">
                  <c:v>42638.371539351851</c:v>
                </c:pt>
                <c:pt idx="100">
                  <c:v>42638.37158564815</c:v>
                </c:pt>
                <c:pt idx="101">
                  <c:v>42638.371631944443</c:v>
                </c:pt>
                <c:pt idx="102">
                  <c:v>42638.371678240743</c:v>
                </c:pt>
                <c:pt idx="103">
                  <c:v>42638.371724537035</c:v>
                </c:pt>
                <c:pt idx="104">
                  <c:v>42638.371770833335</c:v>
                </c:pt>
                <c:pt idx="105">
                  <c:v>42638.371817129628</c:v>
                </c:pt>
                <c:pt idx="106">
                  <c:v>42638.371863425928</c:v>
                </c:pt>
                <c:pt idx="107">
                  <c:v>42638.37190972222</c:v>
                </c:pt>
                <c:pt idx="108">
                  <c:v>42638.37195601852</c:v>
                </c:pt>
                <c:pt idx="109">
                  <c:v>42638.372002314813</c:v>
                </c:pt>
                <c:pt idx="110">
                  <c:v>42638.372048611112</c:v>
                </c:pt>
                <c:pt idx="111">
                  <c:v>42638.372094907405</c:v>
                </c:pt>
                <c:pt idx="112">
                  <c:v>42638.372141203705</c:v>
                </c:pt>
                <c:pt idx="113">
                  <c:v>42638.372187499997</c:v>
                </c:pt>
                <c:pt idx="114">
                  <c:v>42638.372233796297</c:v>
                </c:pt>
                <c:pt idx="115">
                  <c:v>42638.37228009259</c:v>
                </c:pt>
                <c:pt idx="116">
                  <c:v>42638.37232638889</c:v>
                </c:pt>
                <c:pt idx="117">
                  <c:v>42638.372372685182</c:v>
                </c:pt>
                <c:pt idx="118">
                  <c:v>42638.372418981482</c:v>
                </c:pt>
                <c:pt idx="119">
                  <c:v>42638.372465277775</c:v>
                </c:pt>
                <c:pt idx="120">
                  <c:v>42638.372511574074</c:v>
                </c:pt>
                <c:pt idx="121">
                  <c:v>42638.372604166667</c:v>
                </c:pt>
                <c:pt idx="122">
                  <c:v>42638.372650462959</c:v>
                </c:pt>
                <c:pt idx="123">
                  <c:v>42638.372754629629</c:v>
                </c:pt>
                <c:pt idx="124">
                  <c:v>42638.372800925928</c:v>
                </c:pt>
                <c:pt idx="125">
                  <c:v>42638.372847222221</c:v>
                </c:pt>
                <c:pt idx="126">
                  <c:v>42638.372893518521</c:v>
                </c:pt>
                <c:pt idx="127">
                  <c:v>42638.372939814813</c:v>
                </c:pt>
                <c:pt idx="128">
                  <c:v>42638.372986111113</c:v>
                </c:pt>
                <c:pt idx="129">
                  <c:v>42638.373032407406</c:v>
                </c:pt>
                <c:pt idx="130">
                  <c:v>42638.373078703706</c:v>
                </c:pt>
                <c:pt idx="131">
                  <c:v>42638.373124999998</c:v>
                </c:pt>
                <c:pt idx="132">
                  <c:v>42638.373171296298</c:v>
                </c:pt>
                <c:pt idx="133">
                  <c:v>42638.373217592591</c:v>
                </c:pt>
                <c:pt idx="134">
                  <c:v>42638.373263888891</c:v>
                </c:pt>
                <c:pt idx="135">
                  <c:v>42638.373310185183</c:v>
                </c:pt>
                <c:pt idx="136">
                  <c:v>42638.373356481483</c:v>
                </c:pt>
                <c:pt idx="137">
                  <c:v>42638.373402777775</c:v>
                </c:pt>
                <c:pt idx="138">
                  <c:v>42638.373449074075</c:v>
                </c:pt>
                <c:pt idx="139">
                  <c:v>42638.373495370368</c:v>
                </c:pt>
                <c:pt idx="140">
                  <c:v>42638.373541666668</c:v>
                </c:pt>
                <c:pt idx="141">
                  <c:v>42638.37358796296</c:v>
                </c:pt>
                <c:pt idx="142">
                  <c:v>42638.37363425926</c:v>
                </c:pt>
                <c:pt idx="143">
                  <c:v>42638.373680555553</c:v>
                </c:pt>
                <c:pt idx="144">
                  <c:v>42638.373726851853</c:v>
                </c:pt>
                <c:pt idx="145">
                  <c:v>42638.373773148145</c:v>
                </c:pt>
                <c:pt idx="146">
                  <c:v>42638.373819444445</c:v>
                </c:pt>
                <c:pt idx="147">
                  <c:v>42638.373865740738</c:v>
                </c:pt>
                <c:pt idx="148">
                  <c:v>42638.373912037037</c:v>
                </c:pt>
                <c:pt idx="149">
                  <c:v>42638.37395833333</c:v>
                </c:pt>
                <c:pt idx="150">
                  <c:v>42638.37400462963</c:v>
                </c:pt>
                <c:pt idx="151">
                  <c:v>42638.374050925922</c:v>
                </c:pt>
                <c:pt idx="152">
                  <c:v>42638.374097222222</c:v>
                </c:pt>
                <c:pt idx="153">
                  <c:v>42638.374143518522</c:v>
                </c:pt>
                <c:pt idx="154">
                  <c:v>42638.374189814815</c:v>
                </c:pt>
                <c:pt idx="155">
                  <c:v>42638.374236111114</c:v>
                </c:pt>
                <c:pt idx="156">
                  <c:v>42638.374293981484</c:v>
                </c:pt>
                <c:pt idx="157">
                  <c:v>42638.374340277776</c:v>
                </c:pt>
                <c:pt idx="158">
                  <c:v>42638.374386574076</c:v>
                </c:pt>
                <c:pt idx="159">
                  <c:v>42638.374432870369</c:v>
                </c:pt>
                <c:pt idx="160">
                  <c:v>42638.374479166669</c:v>
                </c:pt>
                <c:pt idx="161">
                  <c:v>42638.374525462961</c:v>
                </c:pt>
                <c:pt idx="162">
                  <c:v>42638.374571759261</c:v>
                </c:pt>
                <c:pt idx="163">
                  <c:v>42638.374618055554</c:v>
                </c:pt>
                <c:pt idx="164">
                  <c:v>42638.374664351853</c:v>
                </c:pt>
                <c:pt idx="165">
                  <c:v>42638.374710648146</c:v>
                </c:pt>
                <c:pt idx="166">
                  <c:v>42638.374756944446</c:v>
                </c:pt>
                <c:pt idx="167">
                  <c:v>42638.374803240738</c:v>
                </c:pt>
                <c:pt idx="168">
                  <c:v>42638.374849537038</c:v>
                </c:pt>
                <c:pt idx="169">
                  <c:v>42638.374895833331</c:v>
                </c:pt>
                <c:pt idx="170">
                  <c:v>42638.374942129631</c:v>
                </c:pt>
                <c:pt idx="171">
                  <c:v>42638.374988425923</c:v>
                </c:pt>
                <c:pt idx="172">
                  <c:v>42638.375034722223</c:v>
                </c:pt>
                <c:pt idx="173">
                  <c:v>42638.375081018516</c:v>
                </c:pt>
                <c:pt idx="174">
                  <c:v>42638.375127314815</c:v>
                </c:pt>
                <c:pt idx="175">
                  <c:v>42638.375173611108</c:v>
                </c:pt>
                <c:pt idx="176">
                  <c:v>42638.375219907408</c:v>
                </c:pt>
                <c:pt idx="177">
                  <c:v>42638.3752662037</c:v>
                </c:pt>
                <c:pt idx="178">
                  <c:v>42638.3753125</c:v>
                </c:pt>
                <c:pt idx="179">
                  <c:v>42638.375358796293</c:v>
                </c:pt>
                <c:pt idx="180">
                  <c:v>42638.375405092593</c:v>
                </c:pt>
                <c:pt idx="181">
                  <c:v>42638.375451388885</c:v>
                </c:pt>
                <c:pt idx="182">
                  <c:v>42638.375497685185</c:v>
                </c:pt>
                <c:pt idx="183">
                  <c:v>42638.375543981485</c:v>
                </c:pt>
                <c:pt idx="184">
                  <c:v>42638.375590277778</c:v>
                </c:pt>
                <c:pt idx="185">
                  <c:v>42638.375636574077</c:v>
                </c:pt>
                <c:pt idx="186">
                  <c:v>42638.37568287037</c:v>
                </c:pt>
                <c:pt idx="187">
                  <c:v>42638.37572916667</c:v>
                </c:pt>
                <c:pt idx="188">
                  <c:v>42638.375775462962</c:v>
                </c:pt>
                <c:pt idx="189">
                  <c:v>42638.375821759262</c:v>
                </c:pt>
                <c:pt idx="190">
                  <c:v>42638.375868055555</c:v>
                </c:pt>
                <c:pt idx="191">
                  <c:v>42638.375925925924</c:v>
                </c:pt>
                <c:pt idx="192">
                  <c:v>42638.375972222224</c:v>
                </c:pt>
                <c:pt idx="193">
                  <c:v>42638.376018518517</c:v>
                </c:pt>
                <c:pt idx="194">
                  <c:v>42638.376064814816</c:v>
                </c:pt>
                <c:pt idx="195">
                  <c:v>42638.376111111109</c:v>
                </c:pt>
                <c:pt idx="196">
                  <c:v>42638.376157407409</c:v>
                </c:pt>
                <c:pt idx="197">
                  <c:v>42638.376203703701</c:v>
                </c:pt>
                <c:pt idx="198">
                  <c:v>42638.376250000001</c:v>
                </c:pt>
                <c:pt idx="199">
                  <c:v>42638.376296296294</c:v>
                </c:pt>
                <c:pt idx="200">
                  <c:v>42638.376342592594</c:v>
                </c:pt>
                <c:pt idx="201">
                  <c:v>42638.376388888886</c:v>
                </c:pt>
                <c:pt idx="202">
                  <c:v>42638.376435185186</c:v>
                </c:pt>
                <c:pt idx="203">
                  <c:v>42638.376481481479</c:v>
                </c:pt>
                <c:pt idx="204">
                  <c:v>42638.376527777778</c:v>
                </c:pt>
                <c:pt idx="205">
                  <c:v>42638.376574074071</c:v>
                </c:pt>
                <c:pt idx="206">
                  <c:v>42638.376620370371</c:v>
                </c:pt>
                <c:pt idx="207">
                  <c:v>42638.376666666663</c:v>
                </c:pt>
                <c:pt idx="208">
                  <c:v>42638.376712962963</c:v>
                </c:pt>
                <c:pt idx="209">
                  <c:v>42638.376759259256</c:v>
                </c:pt>
                <c:pt idx="210">
                  <c:v>42638.376805555556</c:v>
                </c:pt>
                <c:pt idx="211">
                  <c:v>42638.376851851855</c:v>
                </c:pt>
                <c:pt idx="212">
                  <c:v>42638.376898148148</c:v>
                </c:pt>
                <c:pt idx="213">
                  <c:v>42638.376944444448</c:v>
                </c:pt>
                <c:pt idx="214">
                  <c:v>42638.37699074074</c:v>
                </c:pt>
                <c:pt idx="215">
                  <c:v>42638.37703703704</c:v>
                </c:pt>
                <c:pt idx="216">
                  <c:v>42638.377083333333</c:v>
                </c:pt>
                <c:pt idx="217">
                  <c:v>42638.377129629633</c:v>
                </c:pt>
                <c:pt idx="218">
                  <c:v>42638.377175925925</c:v>
                </c:pt>
                <c:pt idx="219">
                  <c:v>42638.377222222225</c:v>
                </c:pt>
                <c:pt idx="220">
                  <c:v>42638.377268518518</c:v>
                </c:pt>
                <c:pt idx="221">
                  <c:v>42638.377314814818</c:v>
                </c:pt>
                <c:pt idx="222">
                  <c:v>42638.37736111111</c:v>
                </c:pt>
                <c:pt idx="223">
                  <c:v>42638.37740740741</c:v>
                </c:pt>
                <c:pt idx="224">
                  <c:v>42638.377453703702</c:v>
                </c:pt>
                <c:pt idx="225">
                  <c:v>42638.377500000002</c:v>
                </c:pt>
                <c:pt idx="226">
                  <c:v>42638.377546296295</c:v>
                </c:pt>
                <c:pt idx="227">
                  <c:v>42638.377592592595</c:v>
                </c:pt>
                <c:pt idx="228">
                  <c:v>42638.377638888887</c:v>
                </c:pt>
                <c:pt idx="229">
                  <c:v>42638.377685185187</c:v>
                </c:pt>
                <c:pt idx="230">
                  <c:v>42638.37773148148</c:v>
                </c:pt>
                <c:pt idx="231">
                  <c:v>42638.37777777778</c:v>
                </c:pt>
                <c:pt idx="232">
                  <c:v>42638.377824074072</c:v>
                </c:pt>
                <c:pt idx="233">
                  <c:v>42638.377881944441</c:v>
                </c:pt>
                <c:pt idx="234">
                  <c:v>42638.377928240741</c:v>
                </c:pt>
                <c:pt idx="235">
                  <c:v>42638.377974537034</c:v>
                </c:pt>
                <c:pt idx="236">
                  <c:v>42638.378020833334</c:v>
                </c:pt>
                <c:pt idx="237">
                  <c:v>42638.378067129626</c:v>
                </c:pt>
                <c:pt idx="238">
                  <c:v>42638.378113425926</c:v>
                </c:pt>
                <c:pt idx="239">
                  <c:v>42638.378159722219</c:v>
                </c:pt>
                <c:pt idx="240">
                  <c:v>42638.378206018519</c:v>
                </c:pt>
                <c:pt idx="241">
                  <c:v>42638.378252314818</c:v>
                </c:pt>
                <c:pt idx="242">
                  <c:v>42638.378298611111</c:v>
                </c:pt>
                <c:pt idx="243">
                  <c:v>42638.378344907411</c:v>
                </c:pt>
                <c:pt idx="244">
                  <c:v>42638.378391203703</c:v>
                </c:pt>
                <c:pt idx="245">
                  <c:v>42638.378437500003</c:v>
                </c:pt>
                <c:pt idx="246">
                  <c:v>42638.378483796296</c:v>
                </c:pt>
                <c:pt idx="247">
                  <c:v>42638.378530092596</c:v>
                </c:pt>
                <c:pt idx="248">
                  <c:v>42638.378576388888</c:v>
                </c:pt>
                <c:pt idx="249">
                  <c:v>42638.378622685188</c:v>
                </c:pt>
                <c:pt idx="250">
                  <c:v>42638.378668981481</c:v>
                </c:pt>
                <c:pt idx="251">
                  <c:v>42638.37871527778</c:v>
                </c:pt>
                <c:pt idx="252">
                  <c:v>42638.378761574073</c:v>
                </c:pt>
                <c:pt idx="253">
                  <c:v>42638.378807870373</c:v>
                </c:pt>
                <c:pt idx="254">
                  <c:v>42638.378854166665</c:v>
                </c:pt>
                <c:pt idx="255">
                  <c:v>42638.378900462965</c:v>
                </c:pt>
                <c:pt idx="256">
                  <c:v>42638.378946759258</c:v>
                </c:pt>
                <c:pt idx="257">
                  <c:v>42638.378993055558</c:v>
                </c:pt>
                <c:pt idx="258">
                  <c:v>42638.37903935185</c:v>
                </c:pt>
                <c:pt idx="259">
                  <c:v>42638.37908564815</c:v>
                </c:pt>
                <c:pt idx="260">
                  <c:v>42638.379131944443</c:v>
                </c:pt>
                <c:pt idx="261">
                  <c:v>42638.379178240742</c:v>
                </c:pt>
                <c:pt idx="262">
                  <c:v>42638.379224537035</c:v>
                </c:pt>
                <c:pt idx="263">
                  <c:v>42638.379270833335</c:v>
                </c:pt>
                <c:pt idx="264">
                  <c:v>42638.379317129627</c:v>
                </c:pt>
                <c:pt idx="265">
                  <c:v>42638.379363425927</c:v>
                </c:pt>
                <c:pt idx="266">
                  <c:v>42638.37940972222</c:v>
                </c:pt>
                <c:pt idx="267">
                  <c:v>42638.37945601852</c:v>
                </c:pt>
                <c:pt idx="268">
                  <c:v>42638.379513888889</c:v>
                </c:pt>
                <c:pt idx="269">
                  <c:v>42638.379560185182</c:v>
                </c:pt>
                <c:pt idx="270">
                  <c:v>42638.379606481481</c:v>
                </c:pt>
                <c:pt idx="271">
                  <c:v>42638.379652777781</c:v>
                </c:pt>
                <c:pt idx="272">
                  <c:v>42638.379699074074</c:v>
                </c:pt>
                <c:pt idx="273">
                  <c:v>42638.379745370374</c:v>
                </c:pt>
                <c:pt idx="274">
                  <c:v>42638.379791666666</c:v>
                </c:pt>
                <c:pt idx="275">
                  <c:v>42638.379837962966</c:v>
                </c:pt>
                <c:pt idx="276">
                  <c:v>42638.379884259259</c:v>
                </c:pt>
                <c:pt idx="277">
                  <c:v>42638.379930555559</c:v>
                </c:pt>
                <c:pt idx="278">
                  <c:v>42638.379976851851</c:v>
                </c:pt>
                <c:pt idx="279">
                  <c:v>42638.380023148151</c:v>
                </c:pt>
                <c:pt idx="280">
                  <c:v>42638.380069444444</c:v>
                </c:pt>
                <c:pt idx="281">
                  <c:v>42638.380115740743</c:v>
                </c:pt>
                <c:pt idx="282">
                  <c:v>42638.380162037036</c:v>
                </c:pt>
                <c:pt idx="283">
                  <c:v>42638.380208333336</c:v>
                </c:pt>
                <c:pt idx="284">
                  <c:v>42638.380254629628</c:v>
                </c:pt>
                <c:pt idx="285">
                  <c:v>42638.380300925928</c:v>
                </c:pt>
                <c:pt idx="286">
                  <c:v>42638.380347222221</c:v>
                </c:pt>
                <c:pt idx="287">
                  <c:v>42638.380393518521</c:v>
                </c:pt>
                <c:pt idx="288">
                  <c:v>42638.380439814813</c:v>
                </c:pt>
                <c:pt idx="289">
                  <c:v>42638.380486111113</c:v>
                </c:pt>
                <c:pt idx="290">
                  <c:v>42638.380532407406</c:v>
                </c:pt>
                <c:pt idx="291">
                  <c:v>42638.380578703705</c:v>
                </c:pt>
                <c:pt idx="292">
                  <c:v>42638.380624999998</c:v>
                </c:pt>
                <c:pt idx="293">
                  <c:v>42638.380671296298</c:v>
                </c:pt>
                <c:pt idx="294">
                  <c:v>42638.38071759259</c:v>
                </c:pt>
                <c:pt idx="295">
                  <c:v>42638.38076388889</c:v>
                </c:pt>
                <c:pt idx="296">
                  <c:v>42638.380810185183</c:v>
                </c:pt>
                <c:pt idx="297">
                  <c:v>42638.380856481483</c:v>
                </c:pt>
                <c:pt idx="298">
                  <c:v>42638.380902777775</c:v>
                </c:pt>
                <c:pt idx="299">
                  <c:v>42638.380960648145</c:v>
                </c:pt>
                <c:pt idx="300">
                  <c:v>42638.381006944444</c:v>
                </c:pt>
                <c:pt idx="301">
                  <c:v>42638.381053240744</c:v>
                </c:pt>
                <c:pt idx="302">
                  <c:v>42638.381099537037</c:v>
                </c:pt>
                <c:pt idx="303">
                  <c:v>42638.381145833337</c:v>
                </c:pt>
                <c:pt idx="304">
                  <c:v>42638.381192129629</c:v>
                </c:pt>
                <c:pt idx="305">
                  <c:v>42638.381238425929</c:v>
                </c:pt>
                <c:pt idx="306">
                  <c:v>42638.381284722222</c:v>
                </c:pt>
                <c:pt idx="307">
                  <c:v>42638.381331018521</c:v>
                </c:pt>
                <c:pt idx="308">
                  <c:v>42638.381377314814</c:v>
                </c:pt>
                <c:pt idx="309">
                  <c:v>42638.381423611114</c:v>
                </c:pt>
                <c:pt idx="310">
                  <c:v>42638.381469907406</c:v>
                </c:pt>
                <c:pt idx="311">
                  <c:v>42638.381516203706</c:v>
                </c:pt>
                <c:pt idx="312">
                  <c:v>42638.381562499999</c:v>
                </c:pt>
                <c:pt idx="313">
                  <c:v>42638.381608796299</c:v>
                </c:pt>
                <c:pt idx="314">
                  <c:v>42638.381655092591</c:v>
                </c:pt>
                <c:pt idx="315">
                  <c:v>42638.381701388891</c:v>
                </c:pt>
                <c:pt idx="316">
                  <c:v>42638.381747685184</c:v>
                </c:pt>
                <c:pt idx="317">
                  <c:v>42638.381793981483</c:v>
                </c:pt>
                <c:pt idx="318">
                  <c:v>42638.381840277776</c:v>
                </c:pt>
                <c:pt idx="319">
                  <c:v>42638.381886574076</c:v>
                </c:pt>
                <c:pt idx="320">
                  <c:v>42638.381932870368</c:v>
                </c:pt>
                <c:pt idx="321">
                  <c:v>42638.381979166668</c:v>
                </c:pt>
                <c:pt idx="322">
                  <c:v>42638.382025462961</c:v>
                </c:pt>
                <c:pt idx="323">
                  <c:v>42638.382071759261</c:v>
                </c:pt>
                <c:pt idx="324">
                  <c:v>42638.382118055553</c:v>
                </c:pt>
                <c:pt idx="325">
                  <c:v>42638.382164351853</c:v>
                </c:pt>
                <c:pt idx="326">
                  <c:v>42638.382210648146</c:v>
                </c:pt>
                <c:pt idx="327">
                  <c:v>42638.382256944446</c:v>
                </c:pt>
                <c:pt idx="328">
                  <c:v>42638.382303240738</c:v>
                </c:pt>
                <c:pt idx="329">
                  <c:v>42638.382349537038</c:v>
                </c:pt>
                <c:pt idx="330">
                  <c:v>42638.382395833331</c:v>
                </c:pt>
                <c:pt idx="331">
                  <c:v>42638.38244212963</c:v>
                </c:pt>
                <c:pt idx="332">
                  <c:v>42638.382488425923</c:v>
                </c:pt>
                <c:pt idx="333">
                  <c:v>42638.3825462963</c:v>
                </c:pt>
                <c:pt idx="334">
                  <c:v>42638.382592592592</c:v>
                </c:pt>
                <c:pt idx="335">
                  <c:v>42638.382638888892</c:v>
                </c:pt>
                <c:pt idx="336">
                  <c:v>42638.382685185185</c:v>
                </c:pt>
                <c:pt idx="337">
                  <c:v>42638.382731481484</c:v>
                </c:pt>
                <c:pt idx="338">
                  <c:v>42638.382777777777</c:v>
                </c:pt>
                <c:pt idx="339">
                  <c:v>42638.382824074077</c:v>
                </c:pt>
                <c:pt idx="340">
                  <c:v>42638.382870370369</c:v>
                </c:pt>
                <c:pt idx="341">
                  <c:v>42638.382916666669</c:v>
                </c:pt>
                <c:pt idx="342">
                  <c:v>42638.382962962962</c:v>
                </c:pt>
                <c:pt idx="343">
                  <c:v>42638.383009259262</c:v>
                </c:pt>
                <c:pt idx="344">
                  <c:v>42638.383055555554</c:v>
                </c:pt>
                <c:pt idx="345">
                  <c:v>42638.383101851854</c:v>
                </c:pt>
                <c:pt idx="346">
                  <c:v>42638.383148148147</c:v>
                </c:pt>
                <c:pt idx="347">
                  <c:v>42638.383194444446</c:v>
                </c:pt>
                <c:pt idx="348">
                  <c:v>42638.383240740739</c:v>
                </c:pt>
                <c:pt idx="349">
                  <c:v>42638.383287037039</c:v>
                </c:pt>
                <c:pt idx="350">
                  <c:v>42638.383333333331</c:v>
                </c:pt>
                <c:pt idx="351">
                  <c:v>42638.383379629631</c:v>
                </c:pt>
                <c:pt idx="352">
                  <c:v>42638.383425925924</c:v>
                </c:pt>
                <c:pt idx="353">
                  <c:v>42638.383472222224</c:v>
                </c:pt>
                <c:pt idx="354">
                  <c:v>42638.383518518516</c:v>
                </c:pt>
                <c:pt idx="355">
                  <c:v>42638.383564814816</c:v>
                </c:pt>
                <c:pt idx="356">
                  <c:v>42638.383611111109</c:v>
                </c:pt>
                <c:pt idx="357">
                  <c:v>42638.383657407408</c:v>
                </c:pt>
                <c:pt idx="358">
                  <c:v>42638.383703703701</c:v>
                </c:pt>
                <c:pt idx="359">
                  <c:v>42638.383750000001</c:v>
                </c:pt>
                <c:pt idx="360">
                  <c:v>42638.383796296293</c:v>
                </c:pt>
                <c:pt idx="361">
                  <c:v>42638.383842592593</c:v>
                </c:pt>
                <c:pt idx="362">
                  <c:v>42638.383888888886</c:v>
                </c:pt>
                <c:pt idx="363">
                  <c:v>42638.383935185186</c:v>
                </c:pt>
                <c:pt idx="364">
                  <c:v>42638.383981481478</c:v>
                </c:pt>
                <c:pt idx="365">
                  <c:v>42638.384027777778</c:v>
                </c:pt>
                <c:pt idx="366">
                  <c:v>42638.384074074071</c:v>
                </c:pt>
                <c:pt idx="367">
                  <c:v>42638.384120370371</c:v>
                </c:pt>
                <c:pt idx="368">
                  <c:v>42638.384166666663</c:v>
                </c:pt>
                <c:pt idx="369">
                  <c:v>42638.384212962963</c:v>
                </c:pt>
                <c:pt idx="370">
                  <c:v>42638.384259259263</c:v>
                </c:pt>
                <c:pt idx="371">
                  <c:v>42638.384305555555</c:v>
                </c:pt>
                <c:pt idx="372">
                  <c:v>42638.384351851855</c:v>
                </c:pt>
                <c:pt idx="373">
                  <c:v>42638.384398148148</c:v>
                </c:pt>
                <c:pt idx="374">
                  <c:v>42638.384444444448</c:v>
                </c:pt>
                <c:pt idx="375">
                  <c:v>42638.384502314817</c:v>
                </c:pt>
                <c:pt idx="376">
                  <c:v>42638.384548611109</c:v>
                </c:pt>
                <c:pt idx="377">
                  <c:v>42638.384594907409</c:v>
                </c:pt>
                <c:pt idx="378">
                  <c:v>42638.384641203702</c:v>
                </c:pt>
                <c:pt idx="379">
                  <c:v>42638.384687500002</c:v>
                </c:pt>
                <c:pt idx="380">
                  <c:v>42638.384733796294</c:v>
                </c:pt>
                <c:pt idx="381">
                  <c:v>42638.384780092594</c:v>
                </c:pt>
                <c:pt idx="382">
                  <c:v>42638.384826388887</c:v>
                </c:pt>
                <c:pt idx="383">
                  <c:v>42638.384872685187</c:v>
                </c:pt>
                <c:pt idx="384">
                  <c:v>42638.384918981479</c:v>
                </c:pt>
                <c:pt idx="385">
                  <c:v>42638.384965277779</c:v>
                </c:pt>
                <c:pt idx="386">
                  <c:v>42638.385011574072</c:v>
                </c:pt>
                <c:pt idx="387">
                  <c:v>42638.385057870371</c:v>
                </c:pt>
                <c:pt idx="388">
                  <c:v>42638.385104166664</c:v>
                </c:pt>
                <c:pt idx="389">
                  <c:v>42638.385150462964</c:v>
                </c:pt>
                <c:pt idx="390">
                  <c:v>42638.385196759256</c:v>
                </c:pt>
                <c:pt idx="391">
                  <c:v>42638.385243055556</c:v>
                </c:pt>
                <c:pt idx="392">
                  <c:v>42638.385289351849</c:v>
                </c:pt>
                <c:pt idx="393">
                  <c:v>42638.385335648149</c:v>
                </c:pt>
                <c:pt idx="394">
                  <c:v>42638.385381944441</c:v>
                </c:pt>
                <c:pt idx="395">
                  <c:v>42638.385428240741</c:v>
                </c:pt>
                <c:pt idx="396">
                  <c:v>42638.385474537034</c:v>
                </c:pt>
                <c:pt idx="397">
                  <c:v>42638.385520833333</c:v>
                </c:pt>
                <c:pt idx="398">
                  <c:v>42638.385567129626</c:v>
                </c:pt>
                <c:pt idx="399">
                  <c:v>42638.385613425926</c:v>
                </c:pt>
                <c:pt idx="400">
                  <c:v>42638.385659722226</c:v>
                </c:pt>
                <c:pt idx="401">
                  <c:v>42638.385706018518</c:v>
                </c:pt>
                <c:pt idx="402">
                  <c:v>42638.385752314818</c:v>
                </c:pt>
                <c:pt idx="403">
                  <c:v>42638.385844907411</c:v>
                </c:pt>
                <c:pt idx="404">
                  <c:v>42638.385891203703</c:v>
                </c:pt>
                <c:pt idx="405">
                  <c:v>42638.385949074072</c:v>
                </c:pt>
                <c:pt idx="406">
                  <c:v>42638.385995370372</c:v>
                </c:pt>
                <c:pt idx="407">
                  <c:v>42638.386041666665</c:v>
                </c:pt>
                <c:pt idx="408">
                  <c:v>42638.386087962965</c:v>
                </c:pt>
                <c:pt idx="409">
                  <c:v>42638.386134259257</c:v>
                </c:pt>
                <c:pt idx="410">
                  <c:v>42638.386180555557</c:v>
                </c:pt>
                <c:pt idx="411">
                  <c:v>42638.38622685185</c:v>
                </c:pt>
                <c:pt idx="412">
                  <c:v>42638.386273148149</c:v>
                </c:pt>
                <c:pt idx="413">
                  <c:v>42638.386319444442</c:v>
                </c:pt>
                <c:pt idx="414">
                  <c:v>42638.386365740742</c:v>
                </c:pt>
                <c:pt idx="415">
                  <c:v>42638.386412037034</c:v>
                </c:pt>
                <c:pt idx="416">
                  <c:v>42638.386458333334</c:v>
                </c:pt>
                <c:pt idx="417">
                  <c:v>42638.386504629627</c:v>
                </c:pt>
                <c:pt idx="418">
                  <c:v>42638.386550925927</c:v>
                </c:pt>
                <c:pt idx="419">
                  <c:v>42638.386597222219</c:v>
                </c:pt>
                <c:pt idx="420">
                  <c:v>42638.386643518519</c:v>
                </c:pt>
                <c:pt idx="421">
                  <c:v>42638.386736111112</c:v>
                </c:pt>
                <c:pt idx="422">
                  <c:v>42638.386782407404</c:v>
                </c:pt>
                <c:pt idx="423">
                  <c:v>42638.386828703704</c:v>
                </c:pt>
                <c:pt idx="424">
                  <c:v>42638.386874999997</c:v>
                </c:pt>
                <c:pt idx="425">
                  <c:v>42638.386921296296</c:v>
                </c:pt>
                <c:pt idx="426">
                  <c:v>42638.386967592596</c:v>
                </c:pt>
                <c:pt idx="427">
                  <c:v>42638.387013888889</c:v>
                </c:pt>
                <c:pt idx="428">
                  <c:v>42638.387060185189</c:v>
                </c:pt>
                <c:pt idx="429">
                  <c:v>42638.387106481481</c:v>
                </c:pt>
                <c:pt idx="430">
                  <c:v>42638.387152777781</c:v>
                </c:pt>
                <c:pt idx="431">
                  <c:v>42638.387199074074</c:v>
                </c:pt>
                <c:pt idx="432">
                  <c:v>42638.387245370373</c:v>
                </c:pt>
                <c:pt idx="433">
                  <c:v>42638.387337962966</c:v>
                </c:pt>
                <c:pt idx="434">
                  <c:v>42638.387384259258</c:v>
                </c:pt>
                <c:pt idx="435">
                  <c:v>42638.387430555558</c:v>
                </c:pt>
                <c:pt idx="436">
                  <c:v>42638.387476851851</c:v>
                </c:pt>
                <c:pt idx="437">
                  <c:v>42638.387523148151</c:v>
                </c:pt>
                <c:pt idx="438">
                  <c:v>42638.387569444443</c:v>
                </c:pt>
                <c:pt idx="439">
                  <c:v>42638.387662037036</c:v>
                </c:pt>
                <c:pt idx="440">
                  <c:v>42638.387708333335</c:v>
                </c:pt>
                <c:pt idx="441">
                  <c:v>42638.387766203705</c:v>
                </c:pt>
                <c:pt idx="442">
                  <c:v>42638.387812499997</c:v>
                </c:pt>
                <c:pt idx="443">
                  <c:v>42638.387858796297</c:v>
                </c:pt>
                <c:pt idx="444">
                  <c:v>42638.38790509259</c:v>
                </c:pt>
                <c:pt idx="445">
                  <c:v>42638.38795138889</c:v>
                </c:pt>
                <c:pt idx="446">
                  <c:v>42638.387997685182</c:v>
                </c:pt>
                <c:pt idx="447">
                  <c:v>42638.388043981482</c:v>
                </c:pt>
                <c:pt idx="448">
                  <c:v>42638.388090277775</c:v>
                </c:pt>
                <c:pt idx="449">
                  <c:v>42638.388136574074</c:v>
                </c:pt>
                <c:pt idx="450">
                  <c:v>42638.388182870367</c:v>
                </c:pt>
                <c:pt idx="451">
                  <c:v>42638.388229166667</c:v>
                </c:pt>
                <c:pt idx="452">
                  <c:v>42638.388275462959</c:v>
                </c:pt>
                <c:pt idx="453">
                  <c:v>42638.388321759259</c:v>
                </c:pt>
                <c:pt idx="454">
                  <c:v>42638.388368055559</c:v>
                </c:pt>
                <c:pt idx="455">
                  <c:v>42638.388414351852</c:v>
                </c:pt>
                <c:pt idx="456">
                  <c:v>42638.388460648152</c:v>
                </c:pt>
                <c:pt idx="457">
                  <c:v>42638.388506944444</c:v>
                </c:pt>
                <c:pt idx="458">
                  <c:v>42638.388553240744</c:v>
                </c:pt>
                <c:pt idx="459">
                  <c:v>42638.388599537036</c:v>
                </c:pt>
                <c:pt idx="460">
                  <c:v>42638.388645833336</c:v>
                </c:pt>
                <c:pt idx="461">
                  <c:v>42638.388692129629</c:v>
                </c:pt>
                <c:pt idx="462">
                  <c:v>42638.388738425929</c:v>
                </c:pt>
                <c:pt idx="463">
                  <c:v>42638.388784722221</c:v>
                </c:pt>
                <c:pt idx="464">
                  <c:v>42638.388831018521</c:v>
                </c:pt>
                <c:pt idx="465">
                  <c:v>42638.388877314814</c:v>
                </c:pt>
                <c:pt idx="466">
                  <c:v>42638.388923611114</c:v>
                </c:pt>
                <c:pt idx="467">
                  <c:v>42638.388969907406</c:v>
                </c:pt>
                <c:pt idx="468">
                  <c:v>42638.389016203706</c:v>
                </c:pt>
                <c:pt idx="469">
                  <c:v>42638.389062499999</c:v>
                </c:pt>
                <c:pt idx="470">
                  <c:v>42638.389108796298</c:v>
                </c:pt>
                <c:pt idx="471">
                  <c:v>42638.389155092591</c:v>
                </c:pt>
                <c:pt idx="472">
                  <c:v>42638.389201388891</c:v>
                </c:pt>
                <c:pt idx="473">
                  <c:v>42638.389247685183</c:v>
                </c:pt>
                <c:pt idx="474">
                  <c:v>42638.389293981483</c:v>
                </c:pt>
                <c:pt idx="475">
                  <c:v>42638.389340277776</c:v>
                </c:pt>
                <c:pt idx="476">
                  <c:v>42638.389386574076</c:v>
                </c:pt>
                <c:pt idx="477">
                  <c:v>42638.389432870368</c:v>
                </c:pt>
                <c:pt idx="478">
                  <c:v>42638.389479166668</c:v>
                </c:pt>
                <c:pt idx="479">
                  <c:v>42638.389537037037</c:v>
                </c:pt>
                <c:pt idx="480">
                  <c:v>42638.38958333333</c:v>
                </c:pt>
                <c:pt idx="481">
                  <c:v>42638.38962962963</c:v>
                </c:pt>
                <c:pt idx="482">
                  <c:v>42638.389675925922</c:v>
                </c:pt>
                <c:pt idx="483">
                  <c:v>42638.389722222222</c:v>
                </c:pt>
                <c:pt idx="484">
                  <c:v>42638.389768518522</c:v>
                </c:pt>
                <c:pt idx="485">
                  <c:v>42638.389814814815</c:v>
                </c:pt>
                <c:pt idx="486">
                  <c:v>42638.389861111114</c:v>
                </c:pt>
                <c:pt idx="487">
                  <c:v>42638.389907407407</c:v>
                </c:pt>
                <c:pt idx="488">
                  <c:v>42638.389953703707</c:v>
                </c:pt>
                <c:pt idx="489">
                  <c:v>42638.39</c:v>
                </c:pt>
                <c:pt idx="490">
                  <c:v>42638.390046296299</c:v>
                </c:pt>
                <c:pt idx="491">
                  <c:v>42638.390092592592</c:v>
                </c:pt>
                <c:pt idx="492">
                  <c:v>42638.390138888892</c:v>
                </c:pt>
                <c:pt idx="493">
                  <c:v>42638.390185185184</c:v>
                </c:pt>
                <c:pt idx="494">
                  <c:v>42638.390231481484</c:v>
                </c:pt>
                <c:pt idx="495">
                  <c:v>42638.390277777777</c:v>
                </c:pt>
                <c:pt idx="496">
                  <c:v>42638.390324074076</c:v>
                </c:pt>
                <c:pt idx="497">
                  <c:v>42638.390370370369</c:v>
                </c:pt>
                <c:pt idx="498">
                  <c:v>42638.390416666669</c:v>
                </c:pt>
                <c:pt idx="499">
                  <c:v>42638.390462962961</c:v>
                </c:pt>
                <c:pt idx="500">
                  <c:v>42638.390509259261</c:v>
                </c:pt>
                <c:pt idx="501">
                  <c:v>42638.390555555554</c:v>
                </c:pt>
                <c:pt idx="502">
                  <c:v>42638.390601851854</c:v>
                </c:pt>
                <c:pt idx="503">
                  <c:v>42638.390648148146</c:v>
                </c:pt>
                <c:pt idx="504">
                  <c:v>42638.390694444446</c:v>
                </c:pt>
                <c:pt idx="505">
                  <c:v>42638.390740740739</c:v>
                </c:pt>
                <c:pt idx="506">
                  <c:v>42638.390787037039</c:v>
                </c:pt>
                <c:pt idx="507">
                  <c:v>42638.390833333331</c:v>
                </c:pt>
                <c:pt idx="508">
                  <c:v>42638.390879629631</c:v>
                </c:pt>
                <c:pt idx="509">
                  <c:v>42638.390925925924</c:v>
                </c:pt>
                <c:pt idx="510">
                  <c:v>42638.390972222223</c:v>
                </c:pt>
                <c:pt idx="511">
                  <c:v>42638.391018518516</c:v>
                </c:pt>
                <c:pt idx="512">
                  <c:v>42638.391064814816</c:v>
                </c:pt>
                <c:pt idx="513">
                  <c:v>42638.391111111108</c:v>
                </c:pt>
                <c:pt idx="514">
                  <c:v>42638.391168981485</c:v>
                </c:pt>
                <c:pt idx="515">
                  <c:v>42638.391215277778</c:v>
                </c:pt>
                <c:pt idx="516">
                  <c:v>42638.391261574077</c:v>
                </c:pt>
                <c:pt idx="517">
                  <c:v>42638.39130787037</c:v>
                </c:pt>
                <c:pt idx="518">
                  <c:v>42638.39135416667</c:v>
                </c:pt>
                <c:pt idx="519">
                  <c:v>42638.391400462962</c:v>
                </c:pt>
                <c:pt idx="520">
                  <c:v>42638.391446759262</c:v>
                </c:pt>
                <c:pt idx="521">
                  <c:v>42638.391493055555</c:v>
                </c:pt>
                <c:pt idx="522">
                  <c:v>42638.391539351855</c:v>
                </c:pt>
                <c:pt idx="523">
                  <c:v>42638.391585648147</c:v>
                </c:pt>
                <c:pt idx="524">
                  <c:v>42638.391631944447</c:v>
                </c:pt>
                <c:pt idx="525">
                  <c:v>42638.39167824074</c:v>
                </c:pt>
                <c:pt idx="526">
                  <c:v>42638.391724537039</c:v>
                </c:pt>
                <c:pt idx="527">
                  <c:v>42638.391770833332</c:v>
                </c:pt>
                <c:pt idx="528">
                  <c:v>42638.391817129632</c:v>
                </c:pt>
                <c:pt idx="529">
                  <c:v>42638.391863425924</c:v>
                </c:pt>
                <c:pt idx="530">
                  <c:v>42638.391909722224</c:v>
                </c:pt>
                <c:pt idx="531">
                  <c:v>42638.391956018517</c:v>
                </c:pt>
                <c:pt idx="532">
                  <c:v>42638.392002314817</c:v>
                </c:pt>
                <c:pt idx="533">
                  <c:v>42638.392048611109</c:v>
                </c:pt>
                <c:pt idx="534">
                  <c:v>42638.392094907409</c:v>
                </c:pt>
                <c:pt idx="535">
                  <c:v>42638.392141203702</c:v>
                </c:pt>
                <c:pt idx="536">
                  <c:v>42638.392233796294</c:v>
                </c:pt>
                <c:pt idx="537">
                  <c:v>42638.392280092594</c:v>
                </c:pt>
                <c:pt idx="538">
                  <c:v>42638.392326388886</c:v>
                </c:pt>
                <c:pt idx="539">
                  <c:v>42638.392418981479</c:v>
                </c:pt>
                <c:pt idx="540">
                  <c:v>42638.392465277779</c:v>
                </c:pt>
                <c:pt idx="541">
                  <c:v>42638.392511574071</c:v>
                </c:pt>
                <c:pt idx="542">
                  <c:v>42638.392557870371</c:v>
                </c:pt>
                <c:pt idx="543">
                  <c:v>42638.392604166664</c:v>
                </c:pt>
                <c:pt idx="544">
                  <c:v>42638.392650462964</c:v>
                </c:pt>
                <c:pt idx="545">
                  <c:v>42638.392696759256</c:v>
                </c:pt>
                <c:pt idx="546">
                  <c:v>42638.392743055556</c:v>
                </c:pt>
                <c:pt idx="547">
                  <c:v>42638.392789351848</c:v>
                </c:pt>
                <c:pt idx="548">
                  <c:v>42638.392835648148</c:v>
                </c:pt>
                <c:pt idx="549">
                  <c:v>42638.392881944441</c:v>
                </c:pt>
                <c:pt idx="550">
                  <c:v>42638.392928240741</c:v>
                </c:pt>
                <c:pt idx="551">
                  <c:v>42638.392974537041</c:v>
                </c:pt>
                <c:pt idx="552">
                  <c:v>42638.39303240741</c:v>
                </c:pt>
                <c:pt idx="553">
                  <c:v>42638.393078703702</c:v>
                </c:pt>
                <c:pt idx="554">
                  <c:v>42638.393125000002</c:v>
                </c:pt>
                <c:pt idx="555">
                  <c:v>42638.393171296295</c:v>
                </c:pt>
                <c:pt idx="556">
                  <c:v>42638.393217592595</c:v>
                </c:pt>
                <c:pt idx="557">
                  <c:v>42638.393263888887</c:v>
                </c:pt>
                <c:pt idx="558">
                  <c:v>42638.393310185187</c:v>
                </c:pt>
                <c:pt idx="559">
                  <c:v>42638.39335648148</c:v>
                </c:pt>
                <c:pt idx="560">
                  <c:v>42638.39340277778</c:v>
                </c:pt>
                <c:pt idx="561">
                  <c:v>42638.393449074072</c:v>
                </c:pt>
                <c:pt idx="562">
                  <c:v>42638.393495370372</c:v>
                </c:pt>
                <c:pt idx="563">
                  <c:v>42638.393541666665</c:v>
                </c:pt>
                <c:pt idx="564">
                  <c:v>42638.393587962964</c:v>
                </c:pt>
                <c:pt idx="565">
                  <c:v>42638.393634259257</c:v>
                </c:pt>
                <c:pt idx="566">
                  <c:v>42638.393680555557</c:v>
                </c:pt>
                <c:pt idx="567">
                  <c:v>42638.393726851849</c:v>
                </c:pt>
                <c:pt idx="568">
                  <c:v>42638.393773148149</c:v>
                </c:pt>
                <c:pt idx="569">
                  <c:v>42638.393819444442</c:v>
                </c:pt>
                <c:pt idx="570">
                  <c:v>42638.393865740742</c:v>
                </c:pt>
                <c:pt idx="571">
                  <c:v>42638.393912037034</c:v>
                </c:pt>
                <c:pt idx="572">
                  <c:v>42638.393958333334</c:v>
                </c:pt>
                <c:pt idx="573">
                  <c:v>42638.394004629627</c:v>
                </c:pt>
                <c:pt idx="574">
                  <c:v>42638.394050925926</c:v>
                </c:pt>
                <c:pt idx="575">
                  <c:v>42638.394097222219</c:v>
                </c:pt>
                <c:pt idx="576">
                  <c:v>42638.394143518519</c:v>
                </c:pt>
                <c:pt idx="577">
                  <c:v>42638.394189814811</c:v>
                </c:pt>
                <c:pt idx="578">
                  <c:v>42638.394236111111</c:v>
                </c:pt>
                <c:pt idx="579">
                  <c:v>42638.394282407404</c:v>
                </c:pt>
                <c:pt idx="580">
                  <c:v>42638.394328703704</c:v>
                </c:pt>
                <c:pt idx="581">
                  <c:v>42638.394375000003</c:v>
                </c:pt>
                <c:pt idx="582">
                  <c:v>42638.394421296296</c:v>
                </c:pt>
                <c:pt idx="583">
                  <c:v>42638.394467592596</c:v>
                </c:pt>
                <c:pt idx="584">
                  <c:v>42638.394513888888</c:v>
                </c:pt>
                <c:pt idx="585">
                  <c:v>42638.394571759258</c:v>
                </c:pt>
                <c:pt idx="586">
                  <c:v>42638.394618055558</c:v>
                </c:pt>
                <c:pt idx="587">
                  <c:v>42638.39466435185</c:v>
                </c:pt>
                <c:pt idx="588">
                  <c:v>42638.39471064815</c:v>
                </c:pt>
                <c:pt idx="589">
                  <c:v>42638.394756944443</c:v>
                </c:pt>
                <c:pt idx="590">
                  <c:v>42638.394803240742</c:v>
                </c:pt>
                <c:pt idx="591">
                  <c:v>42638.394849537035</c:v>
                </c:pt>
                <c:pt idx="592">
                  <c:v>42638.394895833335</c:v>
                </c:pt>
                <c:pt idx="593">
                  <c:v>42638.394942129627</c:v>
                </c:pt>
                <c:pt idx="594">
                  <c:v>42638.394988425927</c:v>
                </c:pt>
                <c:pt idx="595">
                  <c:v>42638.39503472222</c:v>
                </c:pt>
                <c:pt idx="596">
                  <c:v>42638.39508101852</c:v>
                </c:pt>
                <c:pt idx="597">
                  <c:v>42638.395127314812</c:v>
                </c:pt>
                <c:pt idx="598">
                  <c:v>42638.395173611112</c:v>
                </c:pt>
                <c:pt idx="599">
                  <c:v>42638.395219907405</c:v>
                </c:pt>
                <c:pt idx="600">
                  <c:v>42638.395266203705</c:v>
                </c:pt>
                <c:pt idx="601">
                  <c:v>42638.395312499997</c:v>
                </c:pt>
                <c:pt idx="602">
                  <c:v>42638.395358796297</c:v>
                </c:pt>
                <c:pt idx="603">
                  <c:v>42638.395405092589</c:v>
                </c:pt>
                <c:pt idx="604">
                  <c:v>42638.395451388889</c:v>
                </c:pt>
                <c:pt idx="605">
                  <c:v>42638.395497685182</c:v>
                </c:pt>
                <c:pt idx="606">
                  <c:v>42638.395543981482</c:v>
                </c:pt>
                <c:pt idx="607">
                  <c:v>42638.395590277774</c:v>
                </c:pt>
                <c:pt idx="608">
                  <c:v>42638.395682870374</c:v>
                </c:pt>
                <c:pt idx="609">
                  <c:v>42638.395729166667</c:v>
                </c:pt>
                <c:pt idx="610">
                  <c:v>42638.395775462966</c:v>
                </c:pt>
                <c:pt idx="611">
                  <c:v>42638.395821759259</c:v>
                </c:pt>
                <c:pt idx="612">
                  <c:v>42638.395868055559</c:v>
                </c:pt>
                <c:pt idx="613">
                  <c:v>42638.395914351851</c:v>
                </c:pt>
                <c:pt idx="614">
                  <c:v>42638.395972222221</c:v>
                </c:pt>
                <c:pt idx="615">
                  <c:v>42638.396018518521</c:v>
                </c:pt>
                <c:pt idx="616">
                  <c:v>42638.396064814813</c:v>
                </c:pt>
                <c:pt idx="617">
                  <c:v>42638.396111111113</c:v>
                </c:pt>
                <c:pt idx="618">
                  <c:v>42638.396157407406</c:v>
                </c:pt>
                <c:pt idx="619">
                  <c:v>42638.396203703705</c:v>
                </c:pt>
                <c:pt idx="620">
                  <c:v>42638.396249999998</c:v>
                </c:pt>
                <c:pt idx="621">
                  <c:v>42638.396296296298</c:v>
                </c:pt>
                <c:pt idx="622">
                  <c:v>42638.39634259259</c:v>
                </c:pt>
                <c:pt idx="623">
                  <c:v>42638.39638888889</c:v>
                </c:pt>
                <c:pt idx="624">
                  <c:v>42638.396435185183</c:v>
                </c:pt>
                <c:pt idx="625">
                  <c:v>42638.396481481483</c:v>
                </c:pt>
                <c:pt idx="626">
                  <c:v>42638.396527777775</c:v>
                </c:pt>
                <c:pt idx="627">
                  <c:v>42638.396574074075</c:v>
                </c:pt>
                <c:pt idx="628">
                  <c:v>42638.396620370368</c:v>
                </c:pt>
                <c:pt idx="629">
                  <c:v>42638.396666666667</c:v>
                </c:pt>
                <c:pt idx="630">
                  <c:v>42638.39671296296</c:v>
                </c:pt>
                <c:pt idx="631">
                  <c:v>42638.39675925926</c:v>
                </c:pt>
                <c:pt idx="632">
                  <c:v>42638.396805555552</c:v>
                </c:pt>
                <c:pt idx="633">
                  <c:v>42638.396851851852</c:v>
                </c:pt>
                <c:pt idx="634">
                  <c:v>42638.396898148145</c:v>
                </c:pt>
                <c:pt idx="635">
                  <c:v>42638.396944444445</c:v>
                </c:pt>
                <c:pt idx="636">
                  <c:v>42638.396990740737</c:v>
                </c:pt>
                <c:pt idx="637">
                  <c:v>42638.397037037037</c:v>
                </c:pt>
                <c:pt idx="638">
                  <c:v>42638.397094907406</c:v>
                </c:pt>
                <c:pt idx="639">
                  <c:v>42638.397141203706</c:v>
                </c:pt>
                <c:pt idx="640">
                  <c:v>42638.397187499999</c:v>
                </c:pt>
                <c:pt idx="641">
                  <c:v>42638.397233796299</c:v>
                </c:pt>
                <c:pt idx="642">
                  <c:v>42638.397280092591</c:v>
                </c:pt>
                <c:pt idx="643">
                  <c:v>42638.397326388891</c:v>
                </c:pt>
                <c:pt idx="644">
                  <c:v>42638.397372685184</c:v>
                </c:pt>
                <c:pt idx="645">
                  <c:v>42638.397418981483</c:v>
                </c:pt>
                <c:pt idx="646">
                  <c:v>42638.397465277776</c:v>
                </c:pt>
                <c:pt idx="647">
                  <c:v>42638.397511574076</c:v>
                </c:pt>
                <c:pt idx="648">
                  <c:v>42638.397557870368</c:v>
                </c:pt>
                <c:pt idx="649">
                  <c:v>42638.397604166668</c:v>
                </c:pt>
                <c:pt idx="650">
                  <c:v>42638.397650462961</c:v>
                </c:pt>
                <c:pt idx="651">
                  <c:v>42638.397696759261</c:v>
                </c:pt>
                <c:pt idx="652">
                  <c:v>42638.397743055553</c:v>
                </c:pt>
                <c:pt idx="653">
                  <c:v>42638.397789351853</c:v>
                </c:pt>
                <c:pt idx="654">
                  <c:v>42638.397835648146</c:v>
                </c:pt>
                <c:pt idx="655">
                  <c:v>42638.397881944446</c:v>
                </c:pt>
                <c:pt idx="656">
                  <c:v>42638.397928240738</c:v>
                </c:pt>
                <c:pt idx="657">
                  <c:v>42638.397974537038</c:v>
                </c:pt>
                <c:pt idx="658">
                  <c:v>42638.398020833331</c:v>
                </c:pt>
                <c:pt idx="659">
                  <c:v>42638.39806712963</c:v>
                </c:pt>
                <c:pt idx="660">
                  <c:v>42638.398113425923</c:v>
                </c:pt>
                <c:pt idx="661">
                  <c:v>42638.398159722223</c:v>
                </c:pt>
                <c:pt idx="662">
                  <c:v>42638.398206018515</c:v>
                </c:pt>
                <c:pt idx="663">
                  <c:v>42638.398252314815</c:v>
                </c:pt>
                <c:pt idx="664">
                  <c:v>42638.398298611108</c:v>
                </c:pt>
                <c:pt idx="665">
                  <c:v>42638.398344907408</c:v>
                </c:pt>
                <c:pt idx="666">
                  <c:v>42638.3983912037</c:v>
                </c:pt>
                <c:pt idx="667">
                  <c:v>42638.3984375</c:v>
                </c:pt>
                <c:pt idx="668">
                  <c:v>42638.3984837963</c:v>
                </c:pt>
                <c:pt idx="669">
                  <c:v>42638.398530092592</c:v>
                </c:pt>
                <c:pt idx="670">
                  <c:v>42638.398576388892</c:v>
                </c:pt>
                <c:pt idx="671">
                  <c:v>42638.398622685185</c:v>
                </c:pt>
                <c:pt idx="672">
                  <c:v>42638.398668981485</c:v>
                </c:pt>
                <c:pt idx="673">
                  <c:v>42638.398715277777</c:v>
                </c:pt>
                <c:pt idx="674">
                  <c:v>42638.398761574077</c:v>
                </c:pt>
                <c:pt idx="675">
                  <c:v>42638.398819444446</c:v>
                </c:pt>
                <c:pt idx="676">
                  <c:v>42638.398865740739</c:v>
                </c:pt>
                <c:pt idx="677">
                  <c:v>42638.398912037039</c:v>
                </c:pt>
                <c:pt idx="678">
                  <c:v>42638.398958333331</c:v>
                </c:pt>
                <c:pt idx="679">
                  <c:v>42638.399004629631</c:v>
                </c:pt>
                <c:pt idx="680">
                  <c:v>42638.399050925924</c:v>
                </c:pt>
                <c:pt idx="681">
                  <c:v>42638.399097222224</c:v>
                </c:pt>
                <c:pt idx="682">
                  <c:v>42638.399143518516</c:v>
                </c:pt>
                <c:pt idx="683">
                  <c:v>42638.399189814816</c:v>
                </c:pt>
                <c:pt idx="684">
                  <c:v>42638.399236111109</c:v>
                </c:pt>
                <c:pt idx="685">
                  <c:v>42638.399282407408</c:v>
                </c:pt>
                <c:pt idx="686">
                  <c:v>42638.399328703701</c:v>
                </c:pt>
                <c:pt idx="687">
                  <c:v>42638.399375000001</c:v>
                </c:pt>
                <c:pt idx="688">
                  <c:v>42638.399421296293</c:v>
                </c:pt>
                <c:pt idx="689">
                  <c:v>42638.399467592593</c:v>
                </c:pt>
                <c:pt idx="690">
                  <c:v>42638.399513888886</c:v>
                </c:pt>
                <c:pt idx="691">
                  <c:v>42638.399560185186</c:v>
                </c:pt>
                <c:pt idx="692">
                  <c:v>42638.399606481478</c:v>
                </c:pt>
                <c:pt idx="693">
                  <c:v>42638.399652777778</c:v>
                </c:pt>
                <c:pt idx="694">
                  <c:v>42638.399699074071</c:v>
                </c:pt>
                <c:pt idx="695">
                  <c:v>42638.399745370371</c:v>
                </c:pt>
                <c:pt idx="696">
                  <c:v>42638.399791666663</c:v>
                </c:pt>
                <c:pt idx="697">
                  <c:v>42638.399837962963</c:v>
                </c:pt>
                <c:pt idx="698">
                  <c:v>42638.399884259263</c:v>
                </c:pt>
                <c:pt idx="699">
                  <c:v>42638.399930555555</c:v>
                </c:pt>
                <c:pt idx="700">
                  <c:v>42638.399976851855</c:v>
                </c:pt>
                <c:pt idx="701">
                  <c:v>42638.400023148148</c:v>
                </c:pt>
                <c:pt idx="702">
                  <c:v>42638.400069444448</c:v>
                </c:pt>
                <c:pt idx="703">
                  <c:v>42638.40011574074</c:v>
                </c:pt>
                <c:pt idx="704">
                  <c:v>42638.40016203704</c:v>
                </c:pt>
                <c:pt idx="705">
                  <c:v>42638.400208333333</c:v>
                </c:pt>
                <c:pt idx="706">
                  <c:v>42638.400254629632</c:v>
                </c:pt>
                <c:pt idx="707">
                  <c:v>42638.400300925925</c:v>
                </c:pt>
                <c:pt idx="708">
                  <c:v>42638.400347222225</c:v>
                </c:pt>
                <c:pt idx="709">
                  <c:v>42638.400393518517</c:v>
                </c:pt>
                <c:pt idx="710">
                  <c:v>42638.400451388887</c:v>
                </c:pt>
                <c:pt idx="711">
                  <c:v>42638.400497685187</c:v>
                </c:pt>
                <c:pt idx="712">
                  <c:v>42638.400543981479</c:v>
                </c:pt>
                <c:pt idx="713">
                  <c:v>42638.400590277779</c:v>
                </c:pt>
                <c:pt idx="714">
                  <c:v>42638.400636574072</c:v>
                </c:pt>
                <c:pt idx="715">
                  <c:v>42638.400682870371</c:v>
                </c:pt>
                <c:pt idx="716">
                  <c:v>42638.400729166664</c:v>
                </c:pt>
                <c:pt idx="717">
                  <c:v>42638.400775462964</c:v>
                </c:pt>
                <c:pt idx="718">
                  <c:v>42638.400821759256</c:v>
                </c:pt>
                <c:pt idx="719">
                  <c:v>42638.400868055556</c:v>
                </c:pt>
                <c:pt idx="720">
                  <c:v>42638.400914351849</c:v>
                </c:pt>
                <c:pt idx="721">
                  <c:v>42638.400960648149</c:v>
                </c:pt>
                <c:pt idx="722">
                  <c:v>42638.401006944441</c:v>
                </c:pt>
                <c:pt idx="723">
                  <c:v>42638.401053240741</c:v>
                </c:pt>
                <c:pt idx="724">
                  <c:v>42638.401099537034</c:v>
                </c:pt>
                <c:pt idx="725">
                  <c:v>42638.401145833333</c:v>
                </c:pt>
                <c:pt idx="726">
                  <c:v>42638.401192129626</c:v>
                </c:pt>
                <c:pt idx="727">
                  <c:v>42638.401238425926</c:v>
                </c:pt>
                <c:pt idx="728">
                  <c:v>42638.401284722226</c:v>
                </c:pt>
                <c:pt idx="729">
                  <c:v>42638.401331018518</c:v>
                </c:pt>
                <c:pt idx="730">
                  <c:v>42638.401377314818</c:v>
                </c:pt>
                <c:pt idx="731">
                  <c:v>42638.401423611111</c:v>
                </c:pt>
                <c:pt idx="732">
                  <c:v>42638.401469907411</c:v>
                </c:pt>
                <c:pt idx="733">
                  <c:v>42638.401516203703</c:v>
                </c:pt>
                <c:pt idx="734">
                  <c:v>42638.401562500003</c:v>
                </c:pt>
                <c:pt idx="735">
                  <c:v>42638.401608796295</c:v>
                </c:pt>
                <c:pt idx="736">
                  <c:v>42638.401655092595</c:v>
                </c:pt>
                <c:pt idx="737">
                  <c:v>42638.401701388888</c:v>
                </c:pt>
                <c:pt idx="738">
                  <c:v>42638.401747685188</c:v>
                </c:pt>
                <c:pt idx="739">
                  <c:v>42638.40179398148</c:v>
                </c:pt>
                <c:pt idx="740">
                  <c:v>42638.40184027778</c:v>
                </c:pt>
                <c:pt idx="741">
                  <c:v>42638.401886574073</c:v>
                </c:pt>
                <c:pt idx="742">
                  <c:v>42638.401932870373</c:v>
                </c:pt>
                <c:pt idx="743">
                  <c:v>42638.401979166665</c:v>
                </c:pt>
                <c:pt idx="744">
                  <c:v>42638.402025462965</c:v>
                </c:pt>
                <c:pt idx="745">
                  <c:v>42638.402071759258</c:v>
                </c:pt>
                <c:pt idx="746">
                  <c:v>42638.402118055557</c:v>
                </c:pt>
                <c:pt idx="747">
                  <c:v>42638.402175925927</c:v>
                </c:pt>
                <c:pt idx="748">
                  <c:v>42638.402222222219</c:v>
                </c:pt>
                <c:pt idx="749">
                  <c:v>42638.402268518519</c:v>
                </c:pt>
                <c:pt idx="750">
                  <c:v>42638.402314814812</c:v>
                </c:pt>
                <c:pt idx="751">
                  <c:v>42638.402361111112</c:v>
                </c:pt>
                <c:pt idx="752">
                  <c:v>42638.402407407404</c:v>
                </c:pt>
                <c:pt idx="753">
                  <c:v>42638.402453703704</c:v>
                </c:pt>
                <c:pt idx="754">
                  <c:v>42638.402499999997</c:v>
                </c:pt>
                <c:pt idx="755">
                  <c:v>42638.402546296296</c:v>
                </c:pt>
                <c:pt idx="756">
                  <c:v>42638.402592592596</c:v>
                </c:pt>
                <c:pt idx="757">
                  <c:v>42638.402638888889</c:v>
                </c:pt>
                <c:pt idx="758">
                  <c:v>42638.402685185189</c:v>
                </c:pt>
                <c:pt idx="759">
                  <c:v>42638.402731481481</c:v>
                </c:pt>
                <c:pt idx="760">
                  <c:v>42638.402777777781</c:v>
                </c:pt>
                <c:pt idx="761">
                  <c:v>42638.402824074074</c:v>
                </c:pt>
                <c:pt idx="762">
                  <c:v>42638.402870370373</c:v>
                </c:pt>
                <c:pt idx="763">
                  <c:v>42638.402916666666</c:v>
                </c:pt>
                <c:pt idx="764">
                  <c:v>42638.402962962966</c:v>
                </c:pt>
                <c:pt idx="765">
                  <c:v>42638.403055555558</c:v>
                </c:pt>
                <c:pt idx="766">
                  <c:v>42638.403101851851</c:v>
                </c:pt>
                <c:pt idx="767">
                  <c:v>42638.403148148151</c:v>
                </c:pt>
                <c:pt idx="768">
                  <c:v>42638.403194444443</c:v>
                </c:pt>
                <c:pt idx="769">
                  <c:v>42638.403240740743</c:v>
                </c:pt>
                <c:pt idx="770">
                  <c:v>42638.403287037036</c:v>
                </c:pt>
                <c:pt idx="771">
                  <c:v>42638.403333333335</c:v>
                </c:pt>
                <c:pt idx="772">
                  <c:v>42638.403379629628</c:v>
                </c:pt>
                <c:pt idx="773">
                  <c:v>42638.403425925928</c:v>
                </c:pt>
                <c:pt idx="774">
                  <c:v>42638.403483796297</c:v>
                </c:pt>
                <c:pt idx="775">
                  <c:v>42638.40353009259</c:v>
                </c:pt>
                <c:pt idx="776">
                  <c:v>42638.40357638889</c:v>
                </c:pt>
                <c:pt idx="777">
                  <c:v>42638.403622685182</c:v>
                </c:pt>
                <c:pt idx="778">
                  <c:v>42638.403668981482</c:v>
                </c:pt>
                <c:pt idx="779">
                  <c:v>42638.403715277775</c:v>
                </c:pt>
                <c:pt idx="780">
                  <c:v>42638.403761574074</c:v>
                </c:pt>
                <c:pt idx="781">
                  <c:v>42638.403807870367</c:v>
                </c:pt>
                <c:pt idx="782">
                  <c:v>42638.403854166667</c:v>
                </c:pt>
                <c:pt idx="783">
                  <c:v>42638.403900462959</c:v>
                </c:pt>
                <c:pt idx="784">
                  <c:v>42638.403946759259</c:v>
                </c:pt>
                <c:pt idx="785">
                  <c:v>42638.403993055559</c:v>
                </c:pt>
                <c:pt idx="786">
                  <c:v>42638.404039351852</c:v>
                </c:pt>
                <c:pt idx="787">
                  <c:v>42638.404085648152</c:v>
                </c:pt>
                <c:pt idx="788">
                  <c:v>42638.404131944444</c:v>
                </c:pt>
                <c:pt idx="789">
                  <c:v>42638.404178240744</c:v>
                </c:pt>
                <c:pt idx="790">
                  <c:v>42638.404224537036</c:v>
                </c:pt>
                <c:pt idx="791">
                  <c:v>42638.404270833336</c:v>
                </c:pt>
                <c:pt idx="792">
                  <c:v>42638.404317129629</c:v>
                </c:pt>
                <c:pt idx="793">
                  <c:v>42638.404363425929</c:v>
                </c:pt>
                <c:pt idx="794">
                  <c:v>42638.404409722221</c:v>
                </c:pt>
                <c:pt idx="795">
                  <c:v>42638.404456018521</c:v>
                </c:pt>
                <c:pt idx="796">
                  <c:v>42638.404502314814</c:v>
                </c:pt>
                <c:pt idx="797">
                  <c:v>42638.404548611114</c:v>
                </c:pt>
                <c:pt idx="798">
                  <c:v>42638.404594907406</c:v>
                </c:pt>
                <c:pt idx="799">
                  <c:v>42638.404641203706</c:v>
                </c:pt>
                <c:pt idx="800">
                  <c:v>42638.404687499999</c:v>
                </c:pt>
                <c:pt idx="801">
                  <c:v>42638.404733796298</c:v>
                </c:pt>
                <c:pt idx="802">
                  <c:v>42638.404780092591</c:v>
                </c:pt>
                <c:pt idx="803">
                  <c:v>42638.404826388891</c:v>
                </c:pt>
                <c:pt idx="804">
                  <c:v>42638.404872685183</c:v>
                </c:pt>
                <c:pt idx="805">
                  <c:v>42638.404918981483</c:v>
                </c:pt>
                <c:pt idx="806">
                  <c:v>42638.404965277776</c:v>
                </c:pt>
                <c:pt idx="807">
                  <c:v>42638.405011574076</c:v>
                </c:pt>
                <c:pt idx="808">
                  <c:v>42638.405057870368</c:v>
                </c:pt>
                <c:pt idx="809">
                  <c:v>42638.405104166668</c:v>
                </c:pt>
                <c:pt idx="810">
                  <c:v>42638.405150462961</c:v>
                </c:pt>
                <c:pt idx="811">
                  <c:v>42638.40520833333</c:v>
                </c:pt>
                <c:pt idx="812">
                  <c:v>42638.40525462963</c:v>
                </c:pt>
                <c:pt idx="813">
                  <c:v>42638.405300925922</c:v>
                </c:pt>
                <c:pt idx="814">
                  <c:v>42638.405347222222</c:v>
                </c:pt>
                <c:pt idx="815">
                  <c:v>42638.405393518522</c:v>
                </c:pt>
                <c:pt idx="816">
                  <c:v>42638.405439814815</c:v>
                </c:pt>
                <c:pt idx="817">
                  <c:v>42638.405486111114</c:v>
                </c:pt>
                <c:pt idx="818">
                  <c:v>42638.405532407407</c:v>
                </c:pt>
                <c:pt idx="819">
                  <c:v>42638.405578703707</c:v>
                </c:pt>
                <c:pt idx="820">
                  <c:v>42638.405624999999</c:v>
                </c:pt>
                <c:pt idx="821">
                  <c:v>42638.405671296299</c:v>
                </c:pt>
                <c:pt idx="822">
                  <c:v>42638.405717592592</c:v>
                </c:pt>
                <c:pt idx="823">
                  <c:v>42638.405763888892</c:v>
                </c:pt>
                <c:pt idx="824">
                  <c:v>42638.405810185184</c:v>
                </c:pt>
                <c:pt idx="825">
                  <c:v>42638.405856481484</c:v>
                </c:pt>
                <c:pt idx="826">
                  <c:v>42638.405902777777</c:v>
                </c:pt>
                <c:pt idx="827">
                  <c:v>42638.405949074076</c:v>
                </c:pt>
                <c:pt idx="828">
                  <c:v>42638.405995370369</c:v>
                </c:pt>
                <c:pt idx="829">
                  <c:v>42638.406041666669</c:v>
                </c:pt>
                <c:pt idx="830">
                  <c:v>42638.406087962961</c:v>
                </c:pt>
                <c:pt idx="831">
                  <c:v>42638.406134259261</c:v>
                </c:pt>
                <c:pt idx="832">
                  <c:v>42638.406180555554</c:v>
                </c:pt>
                <c:pt idx="833">
                  <c:v>42638.406226851854</c:v>
                </c:pt>
                <c:pt idx="834">
                  <c:v>42638.406273148146</c:v>
                </c:pt>
                <c:pt idx="835">
                  <c:v>42638.406319444446</c:v>
                </c:pt>
                <c:pt idx="836">
                  <c:v>42638.406365740739</c:v>
                </c:pt>
                <c:pt idx="837">
                  <c:v>42638.406412037039</c:v>
                </c:pt>
                <c:pt idx="838">
                  <c:v>42638.406458333331</c:v>
                </c:pt>
                <c:pt idx="839">
                  <c:v>42638.406504629631</c:v>
                </c:pt>
                <c:pt idx="840">
                  <c:v>42638.406550925924</c:v>
                </c:pt>
                <c:pt idx="841">
                  <c:v>42638.406643518516</c:v>
                </c:pt>
                <c:pt idx="842">
                  <c:v>42638.406689814816</c:v>
                </c:pt>
                <c:pt idx="843">
                  <c:v>42638.406736111108</c:v>
                </c:pt>
                <c:pt idx="844">
                  <c:v>42638.406782407408</c:v>
                </c:pt>
                <c:pt idx="845">
                  <c:v>42638.406828703701</c:v>
                </c:pt>
                <c:pt idx="846">
                  <c:v>42638.406875000001</c:v>
                </c:pt>
                <c:pt idx="847">
                  <c:v>42638.406921296293</c:v>
                </c:pt>
                <c:pt idx="848">
                  <c:v>42638.406967592593</c:v>
                </c:pt>
                <c:pt idx="849">
                  <c:v>42638.407013888886</c:v>
                </c:pt>
                <c:pt idx="850">
                  <c:v>42638.407071759262</c:v>
                </c:pt>
                <c:pt idx="851">
                  <c:v>42638.407118055555</c:v>
                </c:pt>
                <c:pt idx="852">
                  <c:v>42638.407164351855</c:v>
                </c:pt>
                <c:pt idx="853">
                  <c:v>42638.407210648147</c:v>
                </c:pt>
                <c:pt idx="854">
                  <c:v>42638.407256944447</c:v>
                </c:pt>
                <c:pt idx="855">
                  <c:v>42638.40730324074</c:v>
                </c:pt>
                <c:pt idx="856">
                  <c:v>42638.407349537039</c:v>
                </c:pt>
                <c:pt idx="857">
                  <c:v>42638.407395833332</c:v>
                </c:pt>
                <c:pt idx="858">
                  <c:v>42638.407442129632</c:v>
                </c:pt>
                <c:pt idx="859">
                  <c:v>42638.407488425924</c:v>
                </c:pt>
                <c:pt idx="860">
                  <c:v>42638.407534722224</c:v>
                </c:pt>
                <c:pt idx="861">
                  <c:v>42638.407581018517</c:v>
                </c:pt>
                <c:pt idx="862">
                  <c:v>42638.407627314817</c:v>
                </c:pt>
                <c:pt idx="863">
                  <c:v>42638.407673611109</c:v>
                </c:pt>
                <c:pt idx="864">
                  <c:v>42638.407719907409</c:v>
                </c:pt>
                <c:pt idx="865">
                  <c:v>42638.407766203702</c:v>
                </c:pt>
                <c:pt idx="866">
                  <c:v>42638.407812500001</c:v>
                </c:pt>
                <c:pt idx="867">
                  <c:v>42638.407858796294</c:v>
                </c:pt>
                <c:pt idx="868">
                  <c:v>42638.407905092594</c:v>
                </c:pt>
                <c:pt idx="869">
                  <c:v>42638.407951388886</c:v>
                </c:pt>
                <c:pt idx="870">
                  <c:v>42638.407997685186</c:v>
                </c:pt>
                <c:pt idx="871">
                  <c:v>42638.408043981479</c:v>
                </c:pt>
                <c:pt idx="872">
                  <c:v>42638.408090277779</c:v>
                </c:pt>
                <c:pt idx="873">
                  <c:v>42638.408136574071</c:v>
                </c:pt>
                <c:pt idx="874">
                  <c:v>42638.408182870371</c:v>
                </c:pt>
                <c:pt idx="875">
                  <c:v>42638.408229166664</c:v>
                </c:pt>
                <c:pt idx="876">
                  <c:v>42638.408275462964</c:v>
                </c:pt>
                <c:pt idx="877">
                  <c:v>42638.408321759256</c:v>
                </c:pt>
                <c:pt idx="878">
                  <c:v>42638.408368055556</c:v>
                </c:pt>
                <c:pt idx="879">
                  <c:v>42638.408414351848</c:v>
                </c:pt>
                <c:pt idx="880">
                  <c:v>42638.408460648148</c:v>
                </c:pt>
                <c:pt idx="881">
                  <c:v>42638.408506944441</c:v>
                </c:pt>
                <c:pt idx="882">
                  <c:v>42638.408553240741</c:v>
                </c:pt>
                <c:pt idx="883">
                  <c:v>42638.408599537041</c:v>
                </c:pt>
                <c:pt idx="884">
                  <c:v>42638.408645833333</c:v>
                </c:pt>
                <c:pt idx="885">
                  <c:v>42638.408692129633</c:v>
                </c:pt>
                <c:pt idx="886">
                  <c:v>42638.408750000002</c:v>
                </c:pt>
                <c:pt idx="887">
                  <c:v>42638.408796296295</c:v>
                </c:pt>
                <c:pt idx="888">
                  <c:v>42638.408842592595</c:v>
                </c:pt>
                <c:pt idx="889">
                  <c:v>42638.408888888887</c:v>
                </c:pt>
                <c:pt idx="890">
                  <c:v>42638.408935185187</c:v>
                </c:pt>
                <c:pt idx="891">
                  <c:v>42638.40898148148</c:v>
                </c:pt>
                <c:pt idx="892">
                  <c:v>42638.40902777778</c:v>
                </c:pt>
                <c:pt idx="893">
                  <c:v>42638.409074074072</c:v>
                </c:pt>
                <c:pt idx="894">
                  <c:v>42638.409120370372</c:v>
                </c:pt>
                <c:pt idx="895">
                  <c:v>42638.409166666665</c:v>
                </c:pt>
                <c:pt idx="896">
                  <c:v>42638.409212962964</c:v>
                </c:pt>
                <c:pt idx="897">
                  <c:v>42638.409259259257</c:v>
                </c:pt>
                <c:pt idx="898">
                  <c:v>42638.409305555557</c:v>
                </c:pt>
                <c:pt idx="899">
                  <c:v>42638.409351851849</c:v>
                </c:pt>
                <c:pt idx="900">
                  <c:v>42638.409398148149</c:v>
                </c:pt>
                <c:pt idx="901">
                  <c:v>42638.409444444442</c:v>
                </c:pt>
                <c:pt idx="902">
                  <c:v>42638.409490740742</c:v>
                </c:pt>
                <c:pt idx="903">
                  <c:v>42638.409537037034</c:v>
                </c:pt>
                <c:pt idx="904">
                  <c:v>42638.409583333334</c:v>
                </c:pt>
                <c:pt idx="905">
                  <c:v>42638.409629629627</c:v>
                </c:pt>
                <c:pt idx="906">
                  <c:v>42638.409675925926</c:v>
                </c:pt>
                <c:pt idx="907">
                  <c:v>42638.409722222219</c:v>
                </c:pt>
                <c:pt idx="908">
                  <c:v>42638.409768518519</c:v>
                </c:pt>
                <c:pt idx="909">
                  <c:v>42638.409814814811</c:v>
                </c:pt>
                <c:pt idx="910">
                  <c:v>42638.409861111111</c:v>
                </c:pt>
                <c:pt idx="911">
                  <c:v>42638.409907407404</c:v>
                </c:pt>
                <c:pt idx="912">
                  <c:v>42638.409953703704</c:v>
                </c:pt>
                <c:pt idx="913">
                  <c:v>42638.41</c:v>
                </c:pt>
                <c:pt idx="914">
                  <c:v>42638.410046296296</c:v>
                </c:pt>
                <c:pt idx="915">
                  <c:v>42638.410092592596</c:v>
                </c:pt>
                <c:pt idx="916">
                  <c:v>42638.410138888888</c:v>
                </c:pt>
                <c:pt idx="917">
                  <c:v>42638.410185185188</c:v>
                </c:pt>
                <c:pt idx="918">
                  <c:v>42638.410231481481</c:v>
                </c:pt>
                <c:pt idx="919">
                  <c:v>42638.410277777781</c:v>
                </c:pt>
                <c:pt idx="920">
                  <c:v>42638.410324074073</c:v>
                </c:pt>
                <c:pt idx="921">
                  <c:v>42638.410370370373</c:v>
                </c:pt>
                <c:pt idx="922">
                  <c:v>42638.410416666666</c:v>
                </c:pt>
                <c:pt idx="923">
                  <c:v>42638.410462962966</c:v>
                </c:pt>
                <c:pt idx="924">
                  <c:v>42638.410509259258</c:v>
                </c:pt>
                <c:pt idx="925">
                  <c:v>42638.410567129627</c:v>
                </c:pt>
                <c:pt idx="926">
                  <c:v>42638.410613425927</c:v>
                </c:pt>
                <c:pt idx="927">
                  <c:v>42638.41065972222</c:v>
                </c:pt>
                <c:pt idx="928">
                  <c:v>42638.41070601852</c:v>
                </c:pt>
                <c:pt idx="929">
                  <c:v>42638.410740740743</c:v>
                </c:pt>
                <c:pt idx="930">
                  <c:v>42638.410787037035</c:v>
                </c:pt>
                <c:pt idx="931">
                  <c:v>42638.410833333335</c:v>
                </c:pt>
                <c:pt idx="932">
                  <c:v>42638.410879629628</c:v>
                </c:pt>
                <c:pt idx="933">
                  <c:v>42638.410925925928</c:v>
                </c:pt>
                <c:pt idx="934">
                  <c:v>42638.41097222222</c:v>
                </c:pt>
                <c:pt idx="935">
                  <c:v>42638.41101851852</c:v>
                </c:pt>
                <c:pt idx="936">
                  <c:v>42638.411064814813</c:v>
                </c:pt>
                <c:pt idx="937">
                  <c:v>42638.411111111112</c:v>
                </c:pt>
                <c:pt idx="938">
                  <c:v>42638.411157407405</c:v>
                </c:pt>
                <c:pt idx="939">
                  <c:v>42638.411203703705</c:v>
                </c:pt>
                <c:pt idx="940">
                  <c:v>42638.411249999997</c:v>
                </c:pt>
                <c:pt idx="941">
                  <c:v>42638.411296296297</c:v>
                </c:pt>
                <c:pt idx="942">
                  <c:v>42638.41134259259</c:v>
                </c:pt>
                <c:pt idx="943">
                  <c:v>42638.41138888889</c:v>
                </c:pt>
                <c:pt idx="944">
                  <c:v>42638.411435185182</c:v>
                </c:pt>
                <c:pt idx="945">
                  <c:v>42638.411481481482</c:v>
                </c:pt>
                <c:pt idx="946">
                  <c:v>42638.411527777775</c:v>
                </c:pt>
                <c:pt idx="947">
                  <c:v>42638.411574074074</c:v>
                </c:pt>
                <c:pt idx="948">
                  <c:v>42638.411620370367</c:v>
                </c:pt>
                <c:pt idx="949">
                  <c:v>42638.411666666667</c:v>
                </c:pt>
                <c:pt idx="950">
                  <c:v>42638.411712962959</c:v>
                </c:pt>
                <c:pt idx="951">
                  <c:v>42638.411759259259</c:v>
                </c:pt>
                <c:pt idx="952">
                  <c:v>42638.411851851852</c:v>
                </c:pt>
                <c:pt idx="953">
                  <c:v>42638.411909722221</c:v>
                </c:pt>
                <c:pt idx="954">
                  <c:v>42638.411956018521</c:v>
                </c:pt>
                <c:pt idx="955">
                  <c:v>42638.412002314813</c:v>
                </c:pt>
                <c:pt idx="956">
                  <c:v>42638.412048611113</c:v>
                </c:pt>
                <c:pt idx="957">
                  <c:v>42638.412094907406</c:v>
                </c:pt>
                <c:pt idx="958">
                  <c:v>42638.412141203706</c:v>
                </c:pt>
                <c:pt idx="959">
                  <c:v>42638.412187499998</c:v>
                </c:pt>
                <c:pt idx="960">
                  <c:v>42638.412233796298</c:v>
                </c:pt>
                <c:pt idx="961">
                  <c:v>42638.412280092591</c:v>
                </c:pt>
                <c:pt idx="962">
                  <c:v>42638.412326388891</c:v>
                </c:pt>
                <c:pt idx="963">
                  <c:v>42638.412372685183</c:v>
                </c:pt>
                <c:pt idx="964">
                  <c:v>42638.412418981483</c:v>
                </c:pt>
                <c:pt idx="965">
                  <c:v>42638.412465277775</c:v>
                </c:pt>
                <c:pt idx="966">
                  <c:v>42638.412511574075</c:v>
                </c:pt>
                <c:pt idx="967">
                  <c:v>42638.412557870368</c:v>
                </c:pt>
                <c:pt idx="968">
                  <c:v>42638.412604166668</c:v>
                </c:pt>
                <c:pt idx="969">
                  <c:v>42638.41265046296</c:v>
                </c:pt>
                <c:pt idx="970">
                  <c:v>42638.41269675926</c:v>
                </c:pt>
                <c:pt idx="971">
                  <c:v>42638.412743055553</c:v>
                </c:pt>
                <c:pt idx="972">
                  <c:v>42638.412789351853</c:v>
                </c:pt>
                <c:pt idx="973">
                  <c:v>42638.412835648145</c:v>
                </c:pt>
                <c:pt idx="974">
                  <c:v>42638.412881944445</c:v>
                </c:pt>
                <c:pt idx="975">
                  <c:v>42638.412928240738</c:v>
                </c:pt>
                <c:pt idx="976">
                  <c:v>42638.412974537037</c:v>
                </c:pt>
                <c:pt idx="977">
                  <c:v>42638.41302083333</c:v>
                </c:pt>
                <c:pt idx="978">
                  <c:v>42638.41306712963</c:v>
                </c:pt>
                <c:pt idx="979">
                  <c:v>42638.413113425922</c:v>
                </c:pt>
                <c:pt idx="980">
                  <c:v>42638.413159722222</c:v>
                </c:pt>
                <c:pt idx="981">
                  <c:v>42638.413206018522</c:v>
                </c:pt>
                <c:pt idx="982">
                  <c:v>42638.413252314815</c:v>
                </c:pt>
                <c:pt idx="983">
                  <c:v>42638.413298611114</c:v>
                </c:pt>
                <c:pt idx="984">
                  <c:v>42638.413344907407</c:v>
                </c:pt>
                <c:pt idx="985">
                  <c:v>42638.413391203707</c:v>
                </c:pt>
                <c:pt idx="986">
                  <c:v>42638.413437499999</c:v>
                </c:pt>
                <c:pt idx="987">
                  <c:v>42638.413483796299</c:v>
                </c:pt>
                <c:pt idx="988">
                  <c:v>42638.413530092592</c:v>
                </c:pt>
                <c:pt idx="989">
                  <c:v>42638.413576388892</c:v>
                </c:pt>
                <c:pt idx="990">
                  <c:v>42638.413634259261</c:v>
                </c:pt>
                <c:pt idx="991">
                  <c:v>42638.413680555554</c:v>
                </c:pt>
                <c:pt idx="992">
                  <c:v>42638.413726851853</c:v>
                </c:pt>
                <c:pt idx="993">
                  <c:v>42638.413773148146</c:v>
                </c:pt>
                <c:pt idx="994">
                  <c:v>42638.413819444446</c:v>
                </c:pt>
                <c:pt idx="995">
                  <c:v>42638.413865740738</c:v>
                </c:pt>
                <c:pt idx="996">
                  <c:v>42638.413912037038</c:v>
                </c:pt>
                <c:pt idx="997">
                  <c:v>42638.413958333331</c:v>
                </c:pt>
                <c:pt idx="998">
                  <c:v>42638.414004629631</c:v>
                </c:pt>
                <c:pt idx="999">
                  <c:v>42638.414050925923</c:v>
                </c:pt>
                <c:pt idx="1000">
                  <c:v>42638.414097222223</c:v>
                </c:pt>
                <c:pt idx="1001">
                  <c:v>42638.414143518516</c:v>
                </c:pt>
                <c:pt idx="1002">
                  <c:v>42638.414189814815</c:v>
                </c:pt>
                <c:pt idx="1003">
                  <c:v>42638.414236111108</c:v>
                </c:pt>
                <c:pt idx="1004">
                  <c:v>42638.414282407408</c:v>
                </c:pt>
                <c:pt idx="1005">
                  <c:v>42638.4143287037</c:v>
                </c:pt>
                <c:pt idx="1006">
                  <c:v>42638.414375</c:v>
                </c:pt>
                <c:pt idx="1007">
                  <c:v>42638.414421296293</c:v>
                </c:pt>
                <c:pt idx="1008">
                  <c:v>42638.414467592593</c:v>
                </c:pt>
                <c:pt idx="1009">
                  <c:v>42638.414513888885</c:v>
                </c:pt>
                <c:pt idx="1010">
                  <c:v>42638.414560185185</c:v>
                </c:pt>
                <c:pt idx="1011">
                  <c:v>42638.414606481485</c:v>
                </c:pt>
                <c:pt idx="1012">
                  <c:v>42638.414652777778</c:v>
                </c:pt>
                <c:pt idx="1013">
                  <c:v>42638.414699074077</c:v>
                </c:pt>
                <c:pt idx="1014">
                  <c:v>42638.41474537037</c:v>
                </c:pt>
                <c:pt idx="1015">
                  <c:v>42638.41479166667</c:v>
                </c:pt>
                <c:pt idx="1016">
                  <c:v>42638.414837962962</c:v>
                </c:pt>
                <c:pt idx="1017">
                  <c:v>42638.414884259262</c:v>
                </c:pt>
                <c:pt idx="1018">
                  <c:v>42638.414930555555</c:v>
                </c:pt>
                <c:pt idx="1019">
                  <c:v>42638.414976851855</c:v>
                </c:pt>
                <c:pt idx="1020">
                  <c:v>42638.415023148147</c:v>
                </c:pt>
                <c:pt idx="1021">
                  <c:v>42638.415069444447</c:v>
                </c:pt>
                <c:pt idx="1022">
                  <c:v>42638.41511574074</c:v>
                </c:pt>
                <c:pt idx="1023">
                  <c:v>42638.415162037039</c:v>
                </c:pt>
                <c:pt idx="1024">
                  <c:v>42638.415208333332</c:v>
                </c:pt>
                <c:pt idx="1025">
                  <c:v>42638.415254629632</c:v>
                </c:pt>
                <c:pt idx="1026">
                  <c:v>42638.415300925924</c:v>
                </c:pt>
                <c:pt idx="1027">
                  <c:v>42638.415347222224</c:v>
                </c:pt>
                <c:pt idx="1028">
                  <c:v>42638.415393518517</c:v>
                </c:pt>
                <c:pt idx="1029">
                  <c:v>42638.415439814817</c:v>
                </c:pt>
                <c:pt idx="1030">
                  <c:v>42638.415497685186</c:v>
                </c:pt>
                <c:pt idx="1031">
                  <c:v>42638.415543981479</c:v>
                </c:pt>
                <c:pt idx="1032">
                  <c:v>42638.415590277778</c:v>
                </c:pt>
                <c:pt idx="1033">
                  <c:v>42638.415636574071</c:v>
                </c:pt>
                <c:pt idx="1034">
                  <c:v>42638.415682870371</c:v>
                </c:pt>
                <c:pt idx="1035">
                  <c:v>42638.415729166663</c:v>
                </c:pt>
                <c:pt idx="1036">
                  <c:v>42638.415775462963</c:v>
                </c:pt>
                <c:pt idx="1037">
                  <c:v>42638.415821759256</c:v>
                </c:pt>
                <c:pt idx="1038">
                  <c:v>42638.415868055556</c:v>
                </c:pt>
                <c:pt idx="1039">
                  <c:v>42638.415914351855</c:v>
                </c:pt>
                <c:pt idx="1040">
                  <c:v>42638.415960648148</c:v>
                </c:pt>
                <c:pt idx="1041">
                  <c:v>42638.416006944448</c:v>
                </c:pt>
                <c:pt idx="1042">
                  <c:v>42638.41605324074</c:v>
                </c:pt>
                <c:pt idx="1043">
                  <c:v>42638.41609953704</c:v>
                </c:pt>
                <c:pt idx="1044">
                  <c:v>42638.416145833333</c:v>
                </c:pt>
                <c:pt idx="1045">
                  <c:v>42638.416192129633</c:v>
                </c:pt>
                <c:pt idx="1046">
                  <c:v>42638.416238425925</c:v>
                </c:pt>
                <c:pt idx="1047">
                  <c:v>42638.416284722225</c:v>
                </c:pt>
                <c:pt idx="1048">
                  <c:v>42638.416331018518</c:v>
                </c:pt>
                <c:pt idx="1049">
                  <c:v>42638.416377314818</c:v>
                </c:pt>
                <c:pt idx="1050">
                  <c:v>42638.41642361111</c:v>
                </c:pt>
                <c:pt idx="1051">
                  <c:v>42638.41646990741</c:v>
                </c:pt>
                <c:pt idx="1052">
                  <c:v>42638.416516203702</c:v>
                </c:pt>
                <c:pt idx="1053">
                  <c:v>42638.416562500002</c:v>
                </c:pt>
                <c:pt idx="1054">
                  <c:v>42638.416608796295</c:v>
                </c:pt>
                <c:pt idx="1055">
                  <c:v>42638.416655092595</c:v>
                </c:pt>
                <c:pt idx="1056">
                  <c:v>42638.416701388887</c:v>
                </c:pt>
                <c:pt idx="1057">
                  <c:v>42638.416747685187</c:v>
                </c:pt>
                <c:pt idx="1058">
                  <c:v>42638.41679398148</c:v>
                </c:pt>
                <c:pt idx="1059">
                  <c:v>42638.41684027778</c:v>
                </c:pt>
                <c:pt idx="1060">
                  <c:v>42638.416886574072</c:v>
                </c:pt>
                <c:pt idx="1061">
                  <c:v>42638.416932870372</c:v>
                </c:pt>
                <c:pt idx="1062">
                  <c:v>42638.416979166665</c:v>
                </c:pt>
                <c:pt idx="1063">
                  <c:v>42638.417025462964</c:v>
                </c:pt>
                <c:pt idx="1064">
                  <c:v>42638.417071759257</c:v>
                </c:pt>
                <c:pt idx="1065">
                  <c:v>42638.417118055557</c:v>
                </c:pt>
                <c:pt idx="1066">
                  <c:v>42638.417164351849</c:v>
                </c:pt>
                <c:pt idx="1067">
                  <c:v>42638.417222222219</c:v>
                </c:pt>
                <c:pt idx="1068">
                  <c:v>42638.417268518519</c:v>
                </c:pt>
                <c:pt idx="1069">
                  <c:v>42638.417314814818</c:v>
                </c:pt>
                <c:pt idx="1070">
                  <c:v>42638.417361111111</c:v>
                </c:pt>
                <c:pt idx="1071">
                  <c:v>42638.417407407411</c:v>
                </c:pt>
                <c:pt idx="1072">
                  <c:v>42638.417453703703</c:v>
                </c:pt>
                <c:pt idx="1073">
                  <c:v>42638.417500000003</c:v>
                </c:pt>
                <c:pt idx="1074">
                  <c:v>42638.417546296296</c:v>
                </c:pt>
                <c:pt idx="1075">
                  <c:v>42638.417592592596</c:v>
                </c:pt>
                <c:pt idx="1076">
                  <c:v>42638.417638888888</c:v>
                </c:pt>
                <c:pt idx="1077">
                  <c:v>42638.417685185188</c:v>
                </c:pt>
                <c:pt idx="1078">
                  <c:v>42638.417731481481</c:v>
                </c:pt>
                <c:pt idx="1079">
                  <c:v>42638.41777777778</c:v>
                </c:pt>
                <c:pt idx="1080">
                  <c:v>42638.417824074073</c:v>
                </c:pt>
                <c:pt idx="1081">
                  <c:v>42638.417870370373</c:v>
                </c:pt>
                <c:pt idx="1082">
                  <c:v>42638.417916666665</c:v>
                </c:pt>
                <c:pt idx="1083">
                  <c:v>42638.417962962965</c:v>
                </c:pt>
                <c:pt idx="1084">
                  <c:v>42638.418009259258</c:v>
                </c:pt>
                <c:pt idx="1085">
                  <c:v>42638.418055555558</c:v>
                </c:pt>
                <c:pt idx="1086">
                  <c:v>42638.41810185185</c:v>
                </c:pt>
                <c:pt idx="1087">
                  <c:v>42638.41814814815</c:v>
                </c:pt>
                <c:pt idx="1088">
                  <c:v>42638.418194444443</c:v>
                </c:pt>
                <c:pt idx="1089">
                  <c:v>42638.418240740742</c:v>
                </c:pt>
                <c:pt idx="1090">
                  <c:v>42638.418287037035</c:v>
                </c:pt>
                <c:pt idx="1091">
                  <c:v>42638.418333333335</c:v>
                </c:pt>
                <c:pt idx="1092">
                  <c:v>42638.418379629627</c:v>
                </c:pt>
                <c:pt idx="1093">
                  <c:v>42638.418425925927</c:v>
                </c:pt>
                <c:pt idx="1094">
                  <c:v>42638.41847222222</c:v>
                </c:pt>
                <c:pt idx="1095">
                  <c:v>42638.41851851852</c:v>
                </c:pt>
                <c:pt idx="1096">
                  <c:v>42638.418564814812</c:v>
                </c:pt>
                <c:pt idx="1097">
                  <c:v>42638.418611111112</c:v>
                </c:pt>
                <c:pt idx="1098">
                  <c:v>42638.418657407405</c:v>
                </c:pt>
                <c:pt idx="1099">
                  <c:v>42638.418703703705</c:v>
                </c:pt>
                <c:pt idx="1100">
                  <c:v>42638.418749999997</c:v>
                </c:pt>
                <c:pt idx="1101">
                  <c:v>42638.418807870374</c:v>
                </c:pt>
                <c:pt idx="1102">
                  <c:v>42638.418854166666</c:v>
                </c:pt>
                <c:pt idx="1103">
                  <c:v>42638.418900462966</c:v>
                </c:pt>
                <c:pt idx="1104">
                  <c:v>42638.418946759259</c:v>
                </c:pt>
                <c:pt idx="1105">
                  <c:v>42638.418993055559</c:v>
                </c:pt>
                <c:pt idx="1106">
                  <c:v>42638.419039351851</c:v>
                </c:pt>
                <c:pt idx="1107">
                  <c:v>42638.419085648151</c:v>
                </c:pt>
                <c:pt idx="1108">
                  <c:v>42638.419131944444</c:v>
                </c:pt>
                <c:pt idx="1109">
                  <c:v>42638.419178240743</c:v>
                </c:pt>
                <c:pt idx="1110">
                  <c:v>42638.419224537036</c:v>
                </c:pt>
                <c:pt idx="1111">
                  <c:v>42638.419270833336</c:v>
                </c:pt>
                <c:pt idx="1112">
                  <c:v>42638.419317129628</c:v>
                </c:pt>
                <c:pt idx="1113">
                  <c:v>42638.419363425928</c:v>
                </c:pt>
                <c:pt idx="1114">
                  <c:v>42638.419409722221</c:v>
                </c:pt>
                <c:pt idx="1115">
                  <c:v>42638.419456018521</c:v>
                </c:pt>
                <c:pt idx="1116">
                  <c:v>42638.419502314813</c:v>
                </c:pt>
                <c:pt idx="1117">
                  <c:v>42638.419548611113</c:v>
                </c:pt>
                <c:pt idx="1118">
                  <c:v>42638.419594907406</c:v>
                </c:pt>
                <c:pt idx="1119">
                  <c:v>42638.419641203705</c:v>
                </c:pt>
                <c:pt idx="1120">
                  <c:v>42638.419687499998</c:v>
                </c:pt>
                <c:pt idx="1121">
                  <c:v>42638.419733796298</c:v>
                </c:pt>
                <c:pt idx="1122">
                  <c:v>42638.41978009259</c:v>
                </c:pt>
                <c:pt idx="1123">
                  <c:v>42638.41983796296</c:v>
                </c:pt>
                <c:pt idx="1124">
                  <c:v>42638.41988425926</c:v>
                </c:pt>
                <c:pt idx="1125">
                  <c:v>42638.419930555552</c:v>
                </c:pt>
                <c:pt idx="1126">
                  <c:v>42638.419976851852</c:v>
                </c:pt>
                <c:pt idx="1127">
                  <c:v>42638.420023148145</c:v>
                </c:pt>
                <c:pt idx="1128">
                  <c:v>42638.420069444444</c:v>
                </c:pt>
                <c:pt idx="1129">
                  <c:v>42638.420115740744</c:v>
                </c:pt>
                <c:pt idx="1130">
                  <c:v>42638.420162037037</c:v>
                </c:pt>
                <c:pt idx="1131">
                  <c:v>42638.420208333337</c:v>
                </c:pt>
                <c:pt idx="1132">
                  <c:v>42638.420254629629</c:v>
                </c:pt>
                <c:pt idx="1133">
                  <c:v>42638.420300925929</c:v>
                </c:pt>
                <c:pt idx="1134">
                  <c:v>42638.420347222222</c:v>
                </c:pt>
                <c:pt idx="1135">
                  <c:v>42638.420393518521</c:v>
                </c:pt>
                <c:pt idx="1136">
                  <c:v>42638.420439814814</c:v>
                </c:pt>
                <c:pt idx="1137">
                  <c:v>42638.420486111114</c:v>
                </c:pt>
                <c:pt idx="1138">
                  <c:v>42638.420532407406</c:v>
                </c:pt>
                <c:pt idx="1139">
                  <c:v>42638.420578703706</c:v>
                </c:pt>
                <c:pt idx="1140">
                  <c:v>42638.420624999999</c:v>
                </c:pt>
                <c:pt idx="1141">
                  <c:v>42638.420671296299</c:v>
                </c:pt>
                <c:pt idx="1142">
                  <c:v>42638.420717592591</c:v>
                </c:pt>
                <c:pt idx="1143">
                  <c:v>42638.420763888891</c:v>
                </c:pt>
                <c:pt idx="1144">
                  <c:v>42638.420810185184</c:v>
                </c:pt>
                <c:pt idx="1145">
                  <c:v>42638.420856481483</c:v>
                </c:pt>
                <c:pt idx="1146">
                  <c:v>42638.420902777776</c:v>
                </c:pt>
                <c:pt idx="1147">
                  <c:v>42638.420949074076</c:v>
                </c:pt>
                <c:pt idx="1148">
                  <c:v>42638.420995370368</c:v>
                </c:pt>
                <c:pt idx="1149">
                  <c:v>42638.421041666668</c:v>
                </c:pt>
                <c:pt idx="1150">
                  <c:v>42638.421087962961</c:v>
                </c:pt>
                <c:pt idx="1151">
                  <c:v>42638.421134259261</c:v>
                </c:pt>
                <c:pt idx="1152">
                  <c:v>42638.421180555553</c:v>
                </c:pt>
                <c:pt idx="1153">
                  <c:v>42638.421226851853</c:v>
                </c:pt>
                <c:pt idx="1154">
                  <c:v>42638.421273148146</c:v>
                </c:pt>
                <c:pt idx="1155">
                  <c:v>42638.421319444446</c:v>
                </c:pt>
                <c:pt idx="1156">
                  <c:v>42638.421458333331</c:v>
                </c:pt>
                <c:pt idx="1157">
                  <c:v>42638.421516203707</c:v>
                </c:pt>
                <c:pt idx="1158">
                  <c:v>42638.4215625</c:v>
                </c:pt>
                <c:pt idx="1159">
                  <c:v>42638.4216087963</c:v>
                </c:pt>
                <c:pt idx="1160">
                  <c:v>42638.421655092592</c:v>
                </c:pt>
                <c:pt idx="1161">
                  <c:v>42638.421701388892</c:v>
                </c:pt>
                <c:pt idx="1162">
                  <c:v>42638.421747685185</c:v>
                </c:pt>
                <c:pt idx="1163">
                  <c:v>42638.421793981484</c:v>
                </c:pt>
                <c:pt idx="1164">
                  <c:v>42638.421886574077</c:v>
                </c:pt>
                <c:pt idx="1165">
                  <c:v>42638.421932870369</c:v>
                </c:pt>
                <c:pt idx="1166">
                  <c:v>42638.421979166669</c:v>
                </c:pt>
                <c:pt idx="1167">
                  <c:v>42638.422025462962</c:v>
                </c:pt>
                <c:pt idx="1168">
                  <c:v>42638.422071759262</c:v>
                </c:pt>
                <c:pt idx="1169">
                  <c:v>42638.422118055554</c:v>
                </c:pt>
                <c:pt idx="1170">
                  <c:v>42638.422164351854</c:v>
                </c:pt>
                <c:pt idx="1171">
                  <c:v>42638.422210648147</c:v>
                </c:pt>
                <c:pt idx="1172">
                  <c:v>42638.422256944446</c:v>
                </c:pt>
                <c:pt idx="1173">
                  <c:v>42638.422303240739</c:v>
                </c:pt>
                <c:pt idx="1174">
                  <c:v>42638.422349537039</c:v>
                </c:pt>
                <c:pt idx="1175">
                  <c:v>42638.422395833331</c:v>
                </c:pt>
                <c:pt idx="1176">
                  <c:v>42638.422442129631</c:v>
                </c:pt>
                <c:pt idx="1177">
                  <c:v>42638.422488425924</c:v>
                </c:pt>
                <c:pt idx="1178">
                  <c:v>42638.422534722224</c:v>
                </c:pt>
                <c:pt idx="1179">
                  <c:v>42638.422581018516</c:v>
                </c:pt>
                <c:pt idx="1180">
                  <c:v>42638.422627314816</c:v>
                </c:pt>
                <c:pt idx="1181">
                  <c:v>42638.422673611109</c:v>
                </c:pt>
                <c:pt idx="1182">
                  <c:v>42638.422719907408</c:v>
                </c:pt>
                <c:pt idx="1183">
                  <c:v>42638.422766203701</c:v>
                </c:pt>
                <c:pt idx="1184">
                  <c:v>42638.422812500001</c:v>
                </c:pt>
                <c:pt idx="1185">
                  <c:v>42638.422858796293</c:v>
                </c:pt>
                <c:pt idx="1186">
                  <c:v>42638.422905092593</c:v>
                </c:pt>
                <c:pt idx="1187">
                  <c:v>42638.422951388886</c:v>
                </c:pt>
                <c:pt idx="1188">
                  <c:v>42638.423009259262</c:v>
                </c:pt>
                <c:pt idx="1189">
                  <c:v>42638.423055555555</c:v>
                </c:pt>
                <c:pt idx="1190">
                  <c:v>42638.423101851855</c:v>
                </c:pt>
                <c:pt idx="1191">
                  <c:v>42638.423148148147</c:v>
                </c:pt>
                <c:pt idx="1192">
                  <c:v>42638.423194444447</c:v>
                </c:pt>
                <c:pt idx="1193">
                  <c:v>42638.42324074074</c:v>
                </c:pt>
                <c:pt idx="1194">
                  <c:v>42638.42328703704</c:v>
                </c:pt>
                <c:pt idx="1195">
                  <c:v>42638.423333333332</c:v>
                </c:pt>
                <c:pt idx="1196">
                  <c:v>42638.423379629632</c:v>
                </c:pt>
                <c:pt idx="1197">
                  <c:v>42638.423425925925</c:v>
                </c:pt>
                <c:pt idx="1198">
                  <c:v>42638.423472222225</c:v>
                </c:pt>
                <c:pt idx="1199">
                  <c:v>42638.423518518517</c:v>
                </c:pt>
                <c:pt idx="1200">
                  <c:v>42638.423564814817</c:v>
                </c:pt>
                <c:pt idx="1201">
                  <c:v>42638.423611111109</c:v>
                </c:pt>
                <c:pt idx="1202">
                  <c:v>42638.423657407409</c:v>
                </c:pt>
                <c:pt idx="1203">
                  <c:v>42638.423703703702</c:v>
                </c:pt>
                <c:pt idx="1204">
                  <c:v>42638.423750000002</c:v>
                </c:pt>
                <c:pt idx="1205">
                  <c:v>42638.423796296294</c:v>
                </c:pt>
                <c:pt idx="1206">
                  <c:v>42638.423842592594</c:v>
                </c:pt>
                <c:pt idx="1207">
                  <c:v>42638.423888888887</c:v>
                </c:pt>
                <c:pt idx="1208">
                  <c:v>42638.423935185187</c:v>
                </c:pt>
                <c:pt idx="1209">
                  <c:v>42638.423981481479</c:v>
                </c:pt>
                <c:pt idx="1210">
                  <c:v>42638.424027777779</c:v>
                </c:pt>
                <c:pt idx="1211">
                  <c:v>42638.424074074072</c:v>
                </c:pt>
                <c:pt idx="1212">
                  <c:v>42638.424120370371</c:v>
                </c:pt>
                <c:pt idx="1213">
                  <c:v>42638.424166666664</c:v>
                </c:pt>
                <c:pt idx="1214">
                  <c:v>42638.424212962964</c:v>
                </c:pt>
                <c:pt idx="1215">
                  <c:v>42638.424259259256</c:v>
                </c:pt>
                <c:pt idx="1216">
                  <c:v>42638.424305555556</c:v>
                </c:pt>
                <c:pt idx="1217">
                  <c:v>42638.424351851849</c:v>
                </c:pt>
                <c:pt idx="1218">
                  <c:v>42638.424398148149</c:v>
                </c:pt>
                <c:pt idx="1219">
                  <c:v>42638.424444444441</c:v>
                </c:pt>
                <c:pt idx="1220">
                  <c:v>42638.424490740741</c:v>
                </c:pt>
                <c:pt idx="1221">
                  <c:v>42638.424537037034</c:v>
                </c:pt>
                <c:pt idx="1222">
                  <c:v>42638.424583333333</c:v>
                </c:pt>
                <c:pt idx="1223">
                  <c:v>42638.424629629626</c:v>
                </c:pt>
                <c:pt idx="1224">
                  <c:v>42638.424675925926</c:v>
                </c:pt>
                <c:pt idx="1225">
                  <c:v>42638.424733796295</c:v>
                </c:pt>
                <c:pt idx="1226">
                  <c:v>42638.424780092595</c:v>
                </c:pt>
                <c:pt idx="1227">
                  <c:v>42638.424826388888</c:v>
                </c:pt>
                <c:pt idx="1228">
                  <c:v>42638.424872685187</c:v>
                </c:pt>
                <c:pt idx="1229">
                  <c:v>42638.42491898148</c:v>
                </c:pt>
                <c:pt idx="1230">
                  <c:v>42638.42496527778</c:v>
                </c:pt>
                <c:pt idx="1231">
                  <c:v>42638.425057870372</c:v>
                </c:pt>
                <c:pt idx="1232">
                  <c:v>42638.425104166665</c:v>
                </c:pt>
                <c:pt idx="1233">
                  <c:v>42638.425150462965</c:v>
                </c:pt>
                <c:pt idx="1234">
                  <c:v>42638.425196759257</c:v>
                </c:pt>
                <c:pt idx="1235">
                  <c:v>42638.425243055557</c:v>
                </c:pt>
                <c:pt idx="1236">
                  <c:v>42638.42528935185</c:v>
                </c:pt>
                <c:pt idx="1237">
                  <c:v>42638.425335648149</c:v>
                </c:pt>
                <c:pt idx="1238">
                  <c:v>42638.425381944442</c:v>
                </c:pt>
                <c:pt idx="1239">
                  <c:v>42638.425428240742</c:v>
                </c:pt>
                <c:pt idx="1240">
                  <c:v>42638.425474537034</c:v>
                </c:pt>
                <c:pt idx="1241">
                  <c:v>42638.425520833334</c:v>
                </c:pt>
                <c:pt idx="1242">
                  <c:v>42638.425567129627</c:v>
                </c:pt>
                <c:pt idx="1243">
                  <c:v>42638.425613425927</c:v>
                </c:pt>
                <c:pt idx="1244">
                  <c:v>42638.425659722219</c:v>
                </c:pt>
                <c:pt idx="1245">
                  <c:v>42638.425706018519</c:v>
                </c:pt>
                <c:pt idx="1246">
                  <c:v>42638.425752314812</c:v>
                </c:pt>
                <c:pt idx="1247">
                  <c:v>42638.425798611112</c:v>
                </c:pt>
                <c:pt idx="1248">
                  <c:v>42638.425844907404</c:v>
                </c:pt>
                <c:pt idx="1249">
                  <c:v>42638.425891203704</c:v>
                </c:pt>
                <c:pt idx="1250">
                  <c:v>42638.425937499997</c:v>
                </c:pt>
                <c:pt idx="1251">
                  <c:v>42638.425983796296</c:v>
                </c:pt>
                <c:pt idx="1252">
                  <c:v>42638.426030092596</c:v>
                </c:pt>
                <c:pt idx="1253">
                  <c:v>42638.426076388889</c:v>
                </c:pt>
                <c:pt idx="1254">
                  <c:v>42638.426122685189</c:v>
                </c:pt>
                <c:pt idx="1255">
                  <c:v>42638.426168981481</c:v>
                </c:pt>
                <c:pt idx="1256">
                  <c:v>42638.426215277781</c:v>
                </c:pt>
                <c:pt idx="1257">
                  <c:v>42638.426261574074</c:v>
                </c:pt>
                <c:pt idx="1258">
                  <c:v>42638.426307870373</c:v>
                </c:pt>
                <c:pt idx="1259">
                  <c:v>42638.426354166666</c:v>
                </c:pt>
                <c:pt idx="1260">
                  <c:v>42638.426400462966</c:v>
                </c:pt>
                <c:pt idx="1261">
                  <c:v>42638.426446759258</c:v>
                </c:pt>
                <c:pt idx="1262">
                  <c:v>42638.426504629628</c:v>
                </c:pt>
                <c:pt idx="1263">
                  <c:v>42638.426550925928</c:v>
                </c:pt>
                <c:pt idx="1264">
                  <c:v>42638.42659722222</c:v>
                </c:pt>
                <c:pt idx="1265">
                  <c:v>42638.42664351852</c:v>
                </c:pt>
                <c:pt idx="1266">
                  <c:v>42638.426689814813</c:v>
                </c:pt>
                <c:pt idx="1267">
                  <c:v>42638.426736111112</c:v>
                </c:pt>
                <c:pt idx="1268">
                  <c:v>42638.426782407405</c:v>
                </c:pt>
                <c:pt idx="1269">
                  <c:v>42638.426828703705</c:v>
                </c:pt>
                <c:pt idx="1270">
                  <c:v>42638.426874999997</c:v>
                </c:pt>
                <c:pt idx="1271">
                  <c:v>42638.426921296297</c:v>
                </c:pt>
                <c:pt idx="1272">
                  <c:v>42638.42696759259</c:v>
                </c:pt>
                <c:pt idx="1273">
                  <c:v>42638.42701388889</c:v>
                </c:pt>
                <c:pt idx="1274">
                  <c:v>42638.427060185182</c:v>
                </c:pt>
                <c:pt idx="1275">
                  <c:v>42638.427106481482</c:v>
                </c:pt>
                <c:pt idx="1276">
                  <c:v>42638.427152777775</c:v>
                </c:pt>
                <c:pt idx="1277">
                  <c:v>42638.427199074074</c:v>
                </c:pt>
                <c:pt idx="1278">
                  <c:v>42638.427245370367</c:v>
                </c:pt>
                <c:pt idx="1279">
                  <c:v>42638.427291666667</c:v>
                </c:pt>
                <c:pt idx="1280">
                  <c:v>42638.427337962959</c:v>
                </c:pt>
                <c:pt idx="1281">
                  <c:v>42638.427384259259</c:v>
                </c:pt>
                <c:pt idx="1282">
                  <c:v>42638.427430555559</c:v>
                </c:pt>
                <c:pt idx="1283">
                  <c:v>42638.427476851852</c:v>
                </c:pt>
                <c:pt idx="1284">
                  <c:v>42638.427523148152</c:v>
                </c:pt>
                <c:pt idx="1285">
                  <c:v>42638.427569444444</c:v>
                </c:pt>
                <c:pt idx="1286">
                  <c:v>42638.427615740744</c:v>
                </c:pt>
                <c:pt idx="1287">
                  <c:v>42638.427662037036</c:v>
                </c:pt>
                <c:pt idx="1288">
                  <c:v>42638.427708333336</c:v>
                </c:pt>
                <c:pt idx="1289">
                  <c:v>42638.427754629629</c:v>
                </c:pt>
                <c:pt idx="1290">
                  <c:v>42638.427800925929</c:v>
                </c:pt>
                <c:pt idx="1291">
                  <c:v>42638.427847222221</c:v>
                </c:pt>
                <c:pt idx="1292">
                  <c:v>42638.427893518521</c:v>
                </c:pt>
                <c:pt idx="1293">
                  <c:v>42638.427939814814</c:v>
                </c:pt>
                <c:pt idx="1294">
                  <c:v>42638.427986111114</c:v>
                </c:pt>
                <c:pt idx="1295">
                  <c:v>42638.428043981483</c:v>
                </c:pt>
                <c:pt idx="1296">
                  <c:v>42638.428090277775</c:v>
                </c:pt>
                <c:pt idx="1297">
                  <c:v>42638.428136574075</c:v>
                </c:pt>
                <c:pt idx="1298">
                  <c:v>42638.428182870368</c:v>
                </c:pt>
                <c:pt idx="1299">
                  <c:v>42638.428229166668</c:v>
                </c:pt>
                <c:pt idx="1300">
                  <c:v>42638.42827546296</c:v>
                </c:pt>
                <c:pt idx="1301">
                  <c:v>42638.42832175926</c:v>
                </c:pt>
                <c:pt idx="1302">
                  <c:v>42638.428368055553</c:v>
                </c:pt>
                <c:pt idx="1303">
                  <c:v>42638.428414351853</c:v>
                </c:pt>
                <c:pt idx="1304">
                  <c:v>42638.428460648145</c:v>
                </c:pt>
                <c:pt idx="1305">
                  <c:v>42638.428506944445</c:v>
                </c:pt>
                <c:pt idx="1306">
                  <c:v>42638.428553240738</c:v>
                </c:pt>
                <c:pt idx="1307">
                  <c:v>42638.428599537037</c:v>
                </c:pt>
                <c:pt idx="1308">
                  <c:v>42638.42864583333</c:v>
                </c:pt>
                <c:pt idx="1309">
                  <c:v>42638.42869212963</c:v>
                </c:pt>
                <c:pt idx="1310">
                  <c:v>42638.428738425922</c:v>
                </c:pt>
                <c:pt idx="1311">
                  <c:v>42638.428784722222</c:v>
                </c:pt>
                <c:pt idx="1312">
                  <c:v>42638.428831018522</c:v>
                </c:pt>
                <c:pt idx="1313">
                  <c:v>42638.428877314815</c:v>
                </c:pt>
                <c:pt idx="1314">
                  <c:v>42638.428923611114</c:v>
                </c:pt>
                <c:pt idx="1315">
                  <c:v>42638.428969907407</c:v>
                </c:pt>
                <c:pt idx="1316">
                  <c:v>42638.429016203707</c:v>
                </c:pt>
                <c:pt idx="1317">
                  <c:v>42638.429062499999</c:v>
                </c:pt>
                <c:pt idx="1318">
                  <c:v>42638.429108796299</c:v>
                </c:pt>
                <c:pt idx="1319">
                  <c:v>42638.429155092592</c:v>
                </c:pt>
                <c:pt idx="1320">
                  <c:v>42638.429201388892</c:v>
                </c:pt>
                <c:pt idx="1321">
                  <c:v>42638.429247685184</c:v>
                </c:pt>
                <c:pt idx="1322">
                  <c:v>42638.429293981484</c:v>
                </c:pt>
                <c:pt idx="1323">
                  <c:v>42638.429340277777</c:v>
                </c:pt>
                <c:pt idx="1324">
                  <c:v>42638.429386574076</c:v>
                </c:pt>
                <c:pt idx="1325">
                  <c:v>42638.429432870369</c:v>
                </c:pt>
                <c:pt idx="1326">
                  <c:v>42638.429479166669</c:v>
                </c:pt>
                <c:pt idx="1327">
                  <c:v>42638.429525462961</c:v>
                </c:pt>
                <c:pt idx="1328">
                  <c:v>42638.429571759261</c:v>
                </c:pt>
                <c:pt idx="1329">
                  <c:v>42638.429618055554</c:v>
                </c:pt>
                <c:pt idx="1330">
                  <c:v>42638.429664351854</c:v>
                </c:pt>
                <c:pt idx="1331">
                  <c:v>42638.429710648146</c:v>
                </c:pt>
                <c:pt idx="1332">
                  <c:v>42638.429756944446</c:v>
                </c:pt>
                <c:pt idx="1333">
                  <c:v>42638.429803240739</c:v>
                </c:pt>
                <c:pt idx="1334">
                  <c:v>42638.429849537039</c:v>
                </c:pt>
                <c:pt idx="1335">
                  <c:v>42638.429895833331</c:v>
                </c:pt>
                <c:pt idx="1336">
                  <c:v>42638.4299537037</c:v>
                </c:pt>
                <c:pt idx="1337">
                  <c:v>42638.43</c:v>
                </c:pt>
                <c:pt idx="1338">
                  <c:v>42638.430046296293</c:v>
                </c:pt>
                <c:pt idx="1339">
                  <c:v>42638.430092592593</c:v>
                </c:pt>
                <c:pt idx="1340">
                  <c:v>42638.430138888885</c:v>
                </c:pt>
                <c:pt idx="1341">
                  <c:v>42638.430185185185</c:v>
                </c:pt>
                <c:pt idx="1342">
                  <c:v>42638.430231481485</c:v>
                </c:pt>
                <c:pt idx="1343">
                  <c:v>42638.430277777778</c:v>
                </c:pt>
                <c:pt idx="1344">
                  <c:v>42638.430324074077</c:v>
                </c:pt>
                <c:pt idx="1345">
                  <c:v>42638.43037037037</c:v>
                </c:pt>
                <c:pt idx="1346">
                  <c:v>42638.43041666667</c:v>
                </c:pt>
                <c:pt idx="1347">
                  <c:v>42638.430462962962</c:v>
                </c:pt>
                <c:pt idx="1348">
                  <c:v>42638.430509259262</c:v>
                </c:pt>
                <c:pt idx="1349">
                  <c:v>42638.430555555555</c:v>
                </c:pt>
                <c:pt idx="1350">
                  <c:v>42638.430601851855</c:v>
                </c:pt>
                <c:pt idx="1351">
                  <c:v>42638.430648148147</c:v>
                </c:pt>
                <c:pt idx="1352">
                  <c:v>42638.430694444447</c:v>
                </c:pt>
                <c:pt idx="1353">
                  <c:v>42638.43074074074</c:v>
                </c:pt>
                <c:pt idx="1354">
                  <c:v>42638.430787037039</c:v>
                </c:pt>
                <c:pt idx="1355">
                  <c:v>42638.430833333332</c:v>
                </c:pt>
                <c:pt idx="1356">
                  <c:v>42638.430879629632</c:v>
                </c:pt>
                <c:pt idx="1357">
                  <c:v>42638.430925925924</c:v>
                </c:pt>
                <c:pt idx="1358">
                  <c:v>42638.430972222224</c:v>
                </c:pt>
                <c:pt idx="1359">
                  <c:v>42638.431018518517</c:v>
                </c:pt>
                <c:pt idx="1360">
                  <c:v>42638.431064814817</c:v>
                </c:pt>
                <c:pt idx="1361">
                  <c:v>42638.431111111109</c:v>
                </c:pt>
                <c:pt idx="1362">
                  <c:v>42638.431157407409</c:v>
                </c:pt>
                <c:pt idx="1363">
                  <c:v>42638.431203703702</c:v>
                </c:pt>
                <c:pt idx="1364">
                  <c:v>42638.431250000001</c:v>
                </c:pt>
                <c:pt idx="1365">
                  <c:v>42638.431296296294</c:v>
                </c:pt>
                <c:pt idx="1366">
                  <c:v>42638.431342592594</c:v>
                </c:pt>
                <c:pt idx="1367">
                  <c:v>42638.431388888886</c:v>
                </c:pt>
                <c:pt idx="1368">
                  <c:v>42638.431435185186</c:v>
                </c:pt>
                <c:pt idx="1369">
                  <c:v>42638.431481481479</c:v>
                </c:pt>
                <c:pt idx="1370">
                  <c:v>42638.431527777779</c:v>
                </c:pt>
                <c:pt idx="1371">
                  <c:v>42638.431585648148</c:v>
                </c:pt>
                <c:pt idx="1372">
                  <c:v>42638.431631944448</c:v>
                </c:pt>
                <c:pt idx="1373">
                  <c:v>42638.43167824074</c:v>
                </c:pt>
                <c:pt idx="1374">
                  <c:v>42638.43172453704</c:v>
                </c:pt>
                <c:pt idx="1375">
                  <c:v>42638.431770833333</c:v>
                </c:pt>
                <c:pt idx="1376">
                  <c:v>42638.431817129633</c:v>
                </c:pt>
                <c:pt idx="1377">
                  <c:v>42638.431863425925</c:v>
                </c:pt>
                <c:pt idx="1378">
                  <c:v>42638.431909722225</c:v>
                </c:pt>
                <c:pt idx="1379">
                  <c:v>42638.431956018518</c:v>
                </c:pt>
                <c:pt idx="1380">
                  <c:v>42638.432002314818</c:v>
                </c:pt>
                <c:pt idx="1381">
                  <c:v>42638.43204861111</c:v>
                </c:pt>
                <c:pt idx="1382">
                  <c:v>42638.43209490741</c:v>
                </c:pt>
                <c:pt idx="1383">
                  <c:v>42638.432141203702</c:v>
                </c:pt>
                <c:pt idx="1384">
                  <c:v>42638.432187500002</c:v>
                </c:pt>
                <c:pt idx="1385">
                  <c:v>42638.432233796295</c:v>
                </c:pt>
                <c:pt idx="1386">
                  <c:v>42638.432280092595</c:v>
                </c:pt>
                <c:pt idx="1387">
                  <c:v>42638.432326388887</c:v>
                </c:pt>
                <c:pt idx="1388">
                  <c:v>42638.432372685187</c:v>
                </c:pt>
                <c:pt idx="1389">
                  <c:v>42638.43241898148</c:v>
                </c:pt>
                <c:pt idx="1390">
                  <c:v>42638.43246527778</c:v>
                </c:pt>
                <c:pt idx="1391">
                  <c:v>42638.432511574072</c:v>
                </c:pt>
                <c:pt idx="1392">
                  <c:v>42638.432557870372</c:v>
                </c:pt>
                <c:pt idx="1393">
                  <c:v>42638.432604166665</c:v>
                </c:pt>
                <c:pt idx="1394">
                  <c:v>42638.432650462964</c:v>
                </c:pt>
                <c:pt idx="1395">
                  <c:v>42638.432696759257</c:v>
                </c:pt>
                <c:pt idx="1396">
                  <c:v>42638.432743055557</c:v>
                </c:pt>
                <c:pt idx="1397">
                  <c:v>42638.432789351849</c:v>
                </c:pt>
                <c:pt idx="1398">
                  <c:v>42638.432835648149</c:v>
                </c:pt>
                <c:pt idx="1399">
                  <c:v>42638.432881944442</c:v>
                </c:pt>
                <c:pt idx="1400">
                  <c:v>42638.432928240742</c:v>
                </c:pt>
                <c:pt idx="1401">
                  <c:v>42638.432974537034</c:v>
                </c:pt>
                <c:pt idx="1402">
                  <c:v>42638.433020833334</c:v>
                </c:pt>
                <c:pt idx="1403">
                  <c:v>42638.433067129627</c:v>
                </c:pt>
                <c:pt idx="1404">
                  <c:v>42638.433113425926</c:v>
                </c:pt>
                <c:pt idx="1405">
                  <c:v>42638.433159722219</c:v>
                </c:pt>
                <c:pt idx="1406">
                  <c:v>42638.433206018519</c:v>
                </c:pt>
                <c:pt idx="1407">
                  <c:v>42638.433252314811</c:v>
                </c:pt>
                <c:pt idx="1408">
                  <c:v>42638.433298611111</c:v>
                </c:pt>
                <c:pt idx="1409">
                  <c:v>42638.433344907404</c:v>
                </c:pt>
                <c:pt idx="1410">
                  <c:v>42638.433391203704</c:v>
                </c:pt>
                <c:pt idx="1411">
                  <c:v>42638.433437500003</c:v>
                </c:pt>
                <c:pt idx="1412">
                  <c:v>42638.433483796296</c:v>
                </c:pt>
                <c:pt idx="1413">
                  <c:v>42638.433541666665</c:v>
                </c:pt>
                <c:pt idx="1414">
                  <c:v>42638.433587962965</c:v>
                </c:pt>
                <c:pt idx="1415">
                  <c:v>42638.433634259258</c:v>
                </c:pt>
                <c:pt idx="1416">
                  <c:v>42638.433680555558</c:v>
                </c:pt>
                <c:pt idx="1417">
                  <c:v>42638.43372685185</c:v>
                </c:pt>
                <c:pt idx="1418">
                  <c:v>42638.43377314815</c:v>
                </c:pt>
                <c:pt idx="1419">
                  <c:v>42638.433819444443</c:v>
                </c:pt>
                <c:pt idx="1420">
                  <c:v>42638.433865740742</c:v>
                </c:pt>
                <c:pt idx="1421">
                  <c:v>42638.433912037035</c:v>
                </c:pt>
                <c:pt idx="1422">
                  <c:v>42638.433958333335</c:v>
                </c:pt>
                <c:pt idx="1423">
                  <c:v>42638.434004629627</c:v>
                </c:pt>
                <c:pt idx="1424">
                  <c:v>42638.434050925927</c:v>
                </c:pt>
                <c:pt idx="1425">
                  <c:v>42638.43409722222</c:v>
                </c:pt>
                <c:pt idx="1426">
                  <c:v>42638.43414351852</c:v>
                </c:pt>
                <c:pt idx="1427">
                  <c:v>42638.434189814812</c:v>
                </c:pt>
                <c:pt idx="1428">
                  <c:v>42638.434236111112</c:v>
                </c:pt>
                <c:pt idx="1429">
                  <c:v>42638.434282407405</c:v>
                </c:pt>
                <c:pt idx="1430">
                  <c:v>42638.434328703705</c:v>
                </c:pt>
                <c:pt idx="1431">
                  <c:v>42638.434374999997</c:v>
                </c:pt>
                <c:pt idx="1432">
                  <c:v>42638.434421296297</c:v>
                </c:pt>
                <c:pt idx="1433">
                  <c:v>42638.434467592589</c:v>
                </c:pt>
                <c:pt idx="1434">
                  <c:v>42638.434513888889</c:v>
                </c:pt>
                <c:pt idx="1435">
                  <c:v>42638.434560185182</c:v>
                </c:pt>
                <c:pt idx="1436">
                  <c:v>42638.434606481482</c:v>
                </c:pt>
                <c:pt idx="1437">
                  <c:v>42638.434664351851</c:v>
                </c:pt>
                <c:pt idx="1438">
                  <c:v>42638.434710648151</c:v>
                </c:pt>
                <c:pt idx="1439">
                  <c:v>42638.434756944444</c:v>
                </c:pt>
                <c:pt idx="1440">
                  <c:v>42638.434803240743</c:v>
                </c:pt>
                <c:pt idx="1441">
                  <c:v>42638.434849537036</c:v>
                </c:pt>
                <c:pt idx="1442">
                  <c:v>42638.434895833336</c:v>
                </c:pt>
                <c:pt idx="1443">
                  <c:v>42638.434942129628</c:v>
                </c:pt>
                <c:pt idx="1444">
                  <c:v>42638.434988425928</c:v>
                </c:pt>
                <c:pt idx="1445">
                  <c:v>42638.435034722221</c:v>
                </c:pt>
                <c:pt idx="1446">
                  <c:v>42638.435081018521</c:v>
                </c:pt>
                <c:pt idx="1447">
                  <c:v>42638.435127314813</c:v>
                </c:pt>
                <c:pt idx="1448">
                  <c:v>42638.435173611113</c:v>
                </c:pt>
                <c:pt idx="1449">
                  <c:v>42638.435219907406</c:v>
                </c:pt>
                <c:pt idx="1450">
                  <c:v>42638.435266203705</c:v>
                </c:pt>
                <c:pt idx="1451">
                  <c:v>42638.435312499998</c:v>
                </c:pt>
                <c:pt idx="1452">
                  <c:v>42638.435358796298</c:v>
                </c:pt>
                <c:pt idx="1453">
                  <c:v>42638.43540509259</c:v>
                </c:pt>
                <c:pt idx="1454">
                  <c:v>42638.43545138889</c:v>
                </c:pt>
                <c:pt idx="1455">
                  <c:v>42638.435497685183</c:v>
                </c:pt>
                <c:pt idx="1456">
                  <c:v>42638.435543981483</c:v>
                </c:pt>
                <c:pt idx="1457">
                  <c:v>42638.435590277775</c:v>
                </c:pt>
                <c:pt idx="1458">
                  <c:v>42638.435636574075</c:v>
                </c:pt>
                <c:pt idx="1459">
                  <c:v>42638.435682870368</c:v>
                </c:pt>
                <c:pt idx="1460">
                  <c:v>42638.435729166667</c:v>
                </c:pt>
                <c:pt idx="1461">
                  <c:v>42638.43577546296</c:v>
                </c:pt>
                <c:pt idx="1462">
                  <c:v>42638.43582175926</c:v>
                </c:pt>
                <c:pt idx="1463">
                  <c:v>42638.435868055552</c:v>
                </c:pt>
                <c:pt idx="1464">
                  <c:v>42638.435914351852</c:v>
                </c:pt>
                <c:pt idx="1465">
                  <c:v>42638.435960648145</c:v>
                </c:pt>
                <c:pt idx="1466">
                  <c:v>42638.436006944445</c:v>
                </c:pt>
                <c:pt idx="1467">
                  <c:v>42638.436053240737</c:v>
                </c:pt>
                <c:pt idx="1468">
                  <c:v>42638.436099537037</c:v>
                </c:pt>
                <c:pt idx="1469">
                  <c:v>42638.436145833337</c:v>
                </c:pt>
                <c:pt idx="1470">
                  <c:v>42638.436192129629</c:v>
                </c:pt>
                <c:pt idx="1471">
                  <c:v>42638.436238425929</c:v>
                </c:pt>
                <c:pt idx="1472">
                  <c:v>42638.436284722222</c:v>
                </c:pt>
                <c:pt idx="1473">
                  <c:v>42638.436331018522</c:v>
                </c:pt>
                <c:pt idx="1474">
                  <c:v>42638.436377314814</c:v>
                </c:pt>
                <c:pt idx="1475">
                  <c:v>42638.436423611114</c:v>
                </c:pt>
                <c:pt idx="1476">
                  <c:v>42638.436469907407</c:v>
                </c:pt>
                <c:pt idx="1477">
                  <c:v>42638.436527777776</c:v>
                </c:pt>
                <c:pt idx="1478">
                  <c:v>42638.436574074076</c:v>
                </c:pt>
                <c:pt idx="1479">
                  <c:v>42638.436620370368</c:v>
                </c:pt>
                <c:pt idx="1480">
                  <c:v>42638.436666666668</c:v>
                </c:pt>
                <c:pt idx="1481">
                  <c:v>42638.436712962961</c:v>
                </c:pt>
                <c:pt idx="1482">
                  <c:v>42638.436759259261</c:v>
                </c:pt>
                <c:pt idx="1483">
                  <c:v>42638.436805555553</c:v>
                </c:pt>
                <c:pt idx="1484">
                  <c:v>42638.436851851853</c:v>
                </c:pt>
                <c:pt idx="1485">
                  <c:v>42638.436898148146</c:v>
                </c:pt>
                <c:pt idx="1486">
                  <c:v>42638.436944444446</c:v>
                </c:pt>
                <c:pt idx="1487">
                  <c:v>42638.436990740738</c:v>
                </c:pt>
                <c:pt idx="1488">
                  <c:v>42638.437037037038</c:v>
                </c:pt>
                <c:pt idx="1489">
                  <c:v>42638.437083333331</c:v>
                </c:pt>
                <c:pt idx="1490">
                  <c:v>42638.43712962963</c:v>
                </c:pt>
                <c:pt idx="1491">
                  <c:v>42638.437175925923</c:v>
                </c:pt>
                <c:pt idx="1492">
                  <c:v>42638.437222222223</c:v>
                </c:pt>
                <c:pt idx="1493">
                  <c:v>42638.437268518515</c:v>
                </c:pt>
                <c:pt idx="1494">
                  <c:v>42638.437314814815</c:v>
                </c:pt>
                <c:pt idx="1495">
                  <c:v>42638.437361111108</c:v>
                </c:pt>
                <c:pt idx="1496">
                  <c:v>42638.437407407408</c:v>
                </c:pt>
                <c:pt idx="1497">
                  <c:v>42638.4374537037</c:v>
                </c:pt>
                <c:pt idx="1498">
                  <c:v>42638.4375</c:v>
                </c:pt>
                <c:pt idx="1499">
                  <c:v>42638.4375462963</c:v>
                </c:pt>
                <c:pt idx="1500">
                  <c:v>42638.437592592592</c:v>
                </c:pt>
                <c:pt idx="1501">
                  <c:v>42638.437638888892</c:v>
                </c:pt>
                <c:pt idx="1502">
                  <c:v>42638.437685185185</c:v>
                </c:pt>
                <c:pt idx="1503">
                  <c:v>42638.437731481485</c:v>
                </c:pt>
                <c:pt idx="1504">
                  <c:v>42638.437777777777</c:v>
                </c:pt>
                <c:pt idx="1505">
                  <c:v>42638.437824074077</c:v>
                </c:pt>
                <c:pt idx="1506">
                  <c:v>42638.43787037037</c:v>
                </c:pt>
                <c:pt idx="1507">
                  <c:v>42638.437916666669</c:v>
                </c:pt>
                <c:pt idx="1508">
                  <c:v>42638.437962962962</c:v>
                </c:pt>
                <c:pt idx="1509">
                  <c:v>42638.438009259262</c:v>
                </c:pt>
                <c:pt idx="1510">
                  <c:v>42638.438055555554</c:v>
                </c:pt>
                <c:pt idx="1511">
                  <c:v>42638.438101851854</c:v>
                </c:pt>
                <c:pt idx="1512">
                  <c:v>42638.438148148147</c:v>
                </c:pt>
                <c:pt idx="1513">
                  <c:v>42638.438194444447</c:v>
                </c:pt>
                <c:pt idx="1514">
                  <c:v>42638.438240740739</c:v>
                </c:pt>
                <c:pt idx="1515">
                  <c:v>42638.438287037039</c:v>
                </c:pt>
                <c:pt idx="1516">
                  <c:v>42638.438333333332</c:v>
                </c:pt>
                <c:pt idx="1517">
                  <c:v>42638.438391203701</c:v>
                </c:pt>
                <c:pt idx="1518">
                  <c:v>42638.438437500001</c:v>
                </c:pt>
                <c:pt idx="1519">
                  <c:v>42638.438483796293</c:v>
                </c:pt>
                <c:pt idx="1520">
                  <c:v>42638.438530092593</c:v>
                </c:pt>
                <c:pt idx="1521">
                  <c:v>42638.438576388886</c:v>
                </c:pt>
                <c:pt idx="1522">
                  <c:v>42638.438622685186</c:v>
                </c:pt>
                <c:pt idx="1523">
                  <c:v>42638.438668981478</c:v>
                </c:pt>
                <c:pt idx="1524">
                  <c:v>42638.438715277778</c:v>
                </c:pt>
                <c:pt idx="1525">
                  <c:v>42638.438761574071</c:v>
                </c:pt>
                <c:pt idx="1526">
                  <c:v>42638.438807870371</c:v>
                </c:pt>
                <c:pt idx="1527">
                  <c:v>42638.438854166663</c:v>
                </c:pt>
                <c:pt idx="1528">
                  <c:v>42638.438900462963</c:v>
                </c:pt>
                <c:pt idx="1529">
                  <c:v>42638.438946759263</c:v>
                </c:pt>
                <c:pt idx="1530">
                  <c:v>42638.438993055555</c:v>
                </c:pt>
                <c:pt idx="1531">
                  <c:v>42638.439039351855</c:v>
                </c:pt>
                <c:pt idx="1532">
                  <c:v>42638.439085648148</c:v>
                </c:pt>
                <c:pt idx="1533">
                  <c:v>42638.439131944448</c:v>
                </c:pt>
                <c:pt idx="1534">
                  <c:v>42638.43917824074</c:v>
                </c:pt>
                <c:pt idx="1535">
                  <c:v>42638.43922453704</c:v>
                </c:pt>
                <c:pt idx="1536">
                  <c:v>42638.439270833333</c:v>
                </c:pt>
                <c:pt idx="1537">
                  <c:v>42638.439317129632</c:v>
                </c:pt>
                <c:pt idx="1538">
                  <c:v>42638.439363425925</c:v>
                </c:pt>
                <c:pt idx="1539">
                  <c:v>42638.439409722225</c:v>
                </c:pt>
                <c:pt idx="1540">
                  <c:v>42638.439456018517</c:v>
                </c:pt>
                <c:pt idx="1541">
                  <c:v>42638.439502314817</c:v>
                </c:pt>
                <c:pt idx="1542">
                  <c:v>42638.43954861111</c:v>
                </c:pt>
                <c:pt idx="1543">
                  <c:v>42638.43959490741</c:v>
                </c:pt>
                <c:pt idx="1544">
                  <c:v>42638.439641203702</c:v>
                </c:pt>
                <c:pt idx="1545">
                  <c:v>42638.439687500002</c:v>
                </c:pt>
                <c:pt idx="1546">
                  <c:v>42638.439745370371</c:v>
                </c:pt>
                <c:pt idx="1547">
                  <c:v>42638.439791666664</c:v>
                </c:pt>
                <c:pt idx="1548">
                  <c:v>42638.439837962964</c:v>
                </c:pt>
                <c:pt idx="1549">
                  <c:v>42638.439884259256</c:v>
                </c:pt>
                <c:pt idx="1550">
                  <c:v>42638.439930555556</c:v>
                </c:pt>
                <c:pt idx="1551">
                  <c:v>42638.439976851849</c:v>
                </c:pt>
                <c:pt idx="1552">
                  <c:v>42638.440023148149</c:v>
                </c:pt>
                <c:pt idx="1553">
                  <c:v>42638.440069444441</c:v>
                </c:pt>
                <c:pt idx="1554">
                  <c:v>42638.440115740741</c:v>
                </c:pt>
                <c:pt idx="1555">
                  <c:v>42638.440162037034</c:v>
                </c:pt>
                <c:pt idx="1556">
                  <c:v>42638.440208333333</c:v>
                </c:pt>
                <c:pt idx="1557">
                  <c:v>42638.440254629626</c:v>
                </c:pt>
                <c:pt idx="1558">
                  <c:v>42638.440300925926</c:v>
                </c:pt>
                <c:pt idx="1559">
                  <c:v>42638.440347222226</c:v>
                </c:pt>
                <c:pt idx="1560">
                  <c:v>42638.440393518518</c:v>
                </c:pt>
                <c:pt idx="1561">
                  <c:v>42638.440439814818</c:v>
                </c:pt>
                <c:pt idx="1562">
                  <c:v>42638.440486111111</c:v>
                </c:pt>
                <c:pt idx="1563">
                  <c:v>42638.440532407411</c:v>
                </c:pt>
                <c:pt idx="1564">
                  <c:v>42638.440578703703</c:v>
                </c:pt>
                <c:pt idx="1565">
                  <c:v>42638.440625000003</c:v>
                </c:pt>
                <c:pt idx="1566">
                  <c:v>42638.440671296295</c:v>
                </c:pt>
                <c:pt idx="1567">
                  <c:v>42638.440717592595</c:v>
                </c:pt>
                <c:pt idx="1568">
                  <c:v>42638.440763888888</c:v>
                </c:pt>
                <c:pt idx="1569">
                  <c:v>42638.440810185188</c:v>
                </c:pt>
                <c:pt idx="1570">
                  <c:v>42638.44085648148</c:v>
                </c:pt>
                <c:pt idx="1571">
                  <c:v>42638.44090277778</c:v>
                </c:pt>
                <c:pt idx="1572">
                  <c:v>42638.440949074073</c:v>
                </c:pt>
                <c:pt idx="1573">
                  <c:v>42638.440995370373</c:v>
                </c:pt>
                <c:pt idx="1574">
                  <c:v>42638.441041666665</c:v>
                </c:pt>
                <c:pt idx="1575">
                  <c:v>42638.441087962965</c:v>
                </c:pt>
                <c:pt idx="1576">
                  <c:v>42638.441134259258</c:v>
                </c:pt>
                <c:pt idx="1577">
                  <c:v>42638.441180555557</c:v>
                </c:pt>
                <c:pt idx="1578">
                  <c:v>42638.44122685185</c:v>
                </c:pt>
                <c:pt idx="1579">
                  <c:v>42638.44127314815</c:v>
                </c:pt>
                <c:pt idx="1580">
                  <c:v>42638.441319444442</c:v>
                </c:pt>
                <c:pt idx="1581">
                  <c:v>42638.441365740742</c:v>
                </c:pt>
                <c:pt idx="1582">
                  <c:v>42638.441412037035</c:v>
                </c:pt>
                <c:pt idx="1583">
                  <c:v>42638.441458333335</c:v>
                </c:pt>
                <c:pt idx="1584">
                  <c:v>42638.441504629627</c:v>
                </c:pt>
                <c:pt idx="1585">
                  <c:v>42638.441562499997</c:v>
                </c:pt>
                <c:pt idx="1586">
                  <c:v>42638.441608796296</c:v>
                </c:pt>
                <c:pt idx="1587">
                  <c:v>42638.441655092596</c:v>
                </c:pt>
                <c:pt idx="1588">
                  <c:v>42638.441701388889</c:v>
                </c:pt>
                <c:pt idx="1589">
                  <c:v>42638.441747685189</c:v>
                </c:pt>
                <c:pt idx="1590">
                  <c:v>42638.441793981481</c:v>
                </c:pt>
                <c:pt idx="1591">
                  <c:v>42638.441840277781</c:v>
                </c:pt>
                <c:pt idx="1592">
                  <c:v>42638.441886574074</c:v>
                </c:pt>
                <c:pt idx="1593">
                  <c:v>42638.441932870373</c:v>
                </c:pt>
                <c:pt idx="1594">
                  <c:v>42638.441979166666</c:v>
                </c:pt>
                <c:pt idx="1595">
                  <c:v>42638.442025462966</c:v>
                </c:pt>
                <c:pt idx="1596">
                  <c:v>42638.442071759258</c:v>
                </c:pt>
                <c:pt idx="1597">
                  <c:v>42638.442118055558</c:v>
                </c:pt>
                <c:pt idx="1598">
                  <c:v>42638.442164351851</c:v>
                </c:pt>
                <c:pt idx="1599">
                  <c:v>42638.442210648151</c:v>
                </c:pt>
                <c:pt idx="1600">
                  <c:v>42638.442256944443</c:v>
                </c:pt>
                <c:pt idx="1601">
                  <c:v>42638.442303240743</c:v>
                </c:pt>
                <c:pt idx="1602">
                  <c:v>42638.442349537036</c:v>
                </c:pt>
                <c:pt idx="1603">
                  <c:v>42638.442395833335</c:v>
                </c:pt>
                <c:pt idx="1604">
                  <c:v>42638.442442129628</c:v>
                </c:pt>
                <c:pt idx="1605">
                  <c:v>42638.442488425928</c:v>
                </c:pt>
                <c:pt idx="1606">
                  <c:v>42638.44253472222</c:v>
                </c:pt>
                <c:pt idx="1607">
                  <c:v>42638.44258101852</c:v>
                </c:pt>
                <c:pt idx="1608">
                  <c:v>42638.442627314813</c:v>
                </c:pt>
                <c:pt idx="1609">
                  <c:v>42638.442673611113</c:v>
                </c:pt>
                <c:pt idx="1610">
                  <c:v>42638.442719907405</c:v>
                </c:pt>
                <c:pt idx="1611">
                  <c:v>42638.442766203705</c:v>
                </c:pt>
                <c:pt idx="1612">
                  <c:v>42638.442812499998</c:v>
                </c:pt>
                <c:pt idx="1613">
                  <c:v>42638.442858796298</c:v>
                </c:pt>
                <c:pt idx="1614">
                  <c:v>42638.44290509259</c:v>
                </c:pt>
                <c:pt idx="1615">
                  <c:v>42638.44295138889</c:v>
                </c:pt>
                <c:pt idx="1616">
                  <c:v>42638.442997685182</c:v>
                </c:pt>
                <c:pt idx="1617">
                  <c:v>42638.443043981482</c:v>
                </c:pt>
                <c:pt idx="1618">
                  <c:v>42638.443090277775</c:v>
                </c:pt>
                <c:pt idx="1619">
                  <c:v>42638.443148148152</c:v>
                </c:pt>
                <c:pt idx="1620">
                  <c:v>42638.443194444444</c:v>
                </c:pt>
                <c:pt idx="1621">
                  <c:v>42638.443240740744</c:v>
                </c:pt>
                <c:pt idx="1622">
                  <c:v>42638.443287037036</c:v>
                </c:pt>
                <c:pt idx="1623">
                  <c:v>42638.443379629629</c:v>
                </c:pt>
                <c:pt idx="1624">
                  <c:v>42638.443414351852</c:v>
                </c:pt>
                <c:pt idx="1625">
                  <c:v>42638.443460648145</c:v>
                </c:pt>
                <c:pt idx="1626">
                  <c:v>42638.443506944444</c:v>
                </c:pt>
                <c:pt idx="1627">
                  <c:v>42638.443553240744</c:v>
                </c:pt>
                <c:pt idx="1628">
                  <c:v>42638.443599537037</c:v>
                </c:pt>
                <c:pt idx="1629">
                  <c:v>42638.443645833337</c:v>
                </c:pt>
                <c:pt idx="1630">
                  <c:v>42638.443692129629</c:v>
                </c:pt>
                <c:pt idx="1631">
                  <c:v>42638.443738425929</c:v>
                </c:pt>
                <c:pt idx="1632">
                  <c:v>42638.443784722222</c:v>
                </c:pt>
                <c:pt idx="1633">
                  <c:v>42638.443831018521</c:v>
                </c:pt>
                <c:pt idx="1634">
                  <c:v>42638.443877314814</c:v>
                </c:pt>
                <c:pt idx="1635">
                  <c:v>42638.443923611114</c:v>
                </c:pt>
                <c:pt idx="1636">
                  <c:v>42638.444027777776</c:v>
                </c:pt>
                <c:pt idx="1637">
                  <c:v>42638.444074074076</c:v>
                </c:pt>
                <c:pt idx="1638">
                  <c:v>42638.444120370368</c:v>
                </c:pt>
                <c:pt idx="1639">
                  <c:v>42638.444166666668</c:v>
                </c:pt>
                <c:pt idx="1640">
                  <c:v>42638.444212962961</c:v>
                </c:pt>
                <c:pt idx="1641">
                  <c:v>42638.44425925926</c:v>
                </c:pt>
                <c:pt idx="1642">
                  <c:v>42638.444305555553</c:v>
                </c:pt>
                <c:pt idx="1643">
                  <c:v>42638.444351851853</c:v>
                </c:pt>
                <c:pt idx="1644">
                  <c:v>42638.444398148145</c:v>
                </c:pt>
                <c:pt idx="1645">
                  <c:v>42638.444444444445</c:v>
                </c:pt>
                <c:pt idx="1646">
                  <c:v>42638.444490740738</c:v>
                </c:pt>
                <c:pt idx="1647">
                  <c:v>42638.444537037038</c:v>
                </c:pt>
                <c:pt idx="1648">
                  <c:v>42638.44458333333</c:v>
                </c:pt>
                <c:pt idx="1649">
                  <c:v>42638.44462962963</c:v>
                </c:pt>
                <c:pt idx="1650">
                  <c:v>42638.444675925923</c:v>
                </c:pt>
                <c:pt idx="1651">
                  <c:v>42638.444722222222</c:v>
                </c:pt>
                <c:pt idx="1652">
                  <c:v>42638.444768518515</c:v>
                </c:pt>
                <c:pt idx="1653">
                  <c:v>42638.444814814815</c:v>
                </c:pt>
                <c:pt idx="1654">
                  <c:v>42638.444861111115</c:v>
                </c:pt>
                <c:pt idx="1655">
                  <c:v>42638.444907407407</c:v>
                </c:pt>
                <c:pt idx="1656">
                  <c:v>42638.444953703707</c:v>
                </c:pt>
                <c:pt idx="1657">
                  <c:v>42638.445</c:v>
                </c:pt>
                <c:pt idx="1658">
                  <c:v>42638.4450462963</c:v>
                </c:pt>
                <c:pt idx="1659">
                  <c:v>42638.445092592592</c:v>
                </c:pt>
                <c:pt idx="1660">
                  <c:v>42638.445138888892</c:v>
                </c:pt>
                <c:pt idx="1661">
                  <c:v>42638.445185185185</c:v>
                </c:pt>
                <c:pt idx="1662">
                  <c:v>42638.445231481484</c:v>
                </c:pt>
                <c:pt idx="1663">
                  <c:v>42638.445277777777</c:v>
                </c:pt>
                <c:pt idx="1664">
                  <c:v>42638.445324074077</c:v>
                </c:pt>
                <c:pt idx="1665">
                  <c:v>42638.445370370369</c:v>
                </c:pt>
                <c:pt idx="1666">
                  <c:v>42638.445416666669</c:v>
                </c:pt>
                <c:pt idx="1667">
                  <c:v>42638.445462962962</c:v>
                </c:pt>
                <c:pt idx="1668">
                  <c:v>42638.445509259262</c:v>
                </c:pt>
                <c:pt idx="1669">
                  <c:v>42638.445555555554</c:v>
                </c:pt>
                <c:pt idx="1670">
                  <c:v>42638.445601851854</c:v>
                </c:pt>
                <c:pt idx="1671">
                  <c:v>42638.445648148147</c:v>
                </c:pt>
                <c:pt idx="1672">
                  <c:v>42638.445694444446</c:v>
                </c:pt>
                <c:pt idx="1673">
                  <c:v>42638.445752314816</c:v>
                </c:pt>
                <c:pt idx="1674">
                  <c:v>42638.445798611108</c:v>
                </c:pt>
                <c:pt idx="1675">
                  <c:v>42638.445844907408</c:v>
                </c:pt>
                <c:pt idx="1676">
                  <c:v>42638.445891203701</c:v>
                </c:pt>
                <c:pt idx="1677">
                  <c:v>42638.445937500001</c:v>
                </c:pt>
                <c:pt idx="1678">
                  <c:v>42638.445983796293</c:v>
                </c:pt>
                <c:pt idx="1679">
                  <c:v>42638.446030092593</c:v>
                </c:pt>
                <c:pt idx="1680">
                  <c:v>42638.446076388886</c:v>
                </c:pt>
                <c:pt idx="1681">
                  <c:v>42638.446122685185</c:v>
                </c:pt>
                <c:pt idx="1682">
                  <c:v>42638.446168981478</c:v>
                </c:pt>
                <c:pt idx="1683">
                  <c:v>42638.446215277778</c:v>
                </c:pt>
                <c:pt idx="1684">
                  <c:v>42638.446261574078</c:v>
                </c:pt>
                <c:pt idx="1685">
                  <c:v>42638.44630787037</c:v>
                </c:pt>
                <c:pt idx="1686">
                  <c:v>42638.44635416667</c:v>
                </c:pt>
                <c:pt idx="1687">
                  <c:v>42638.446400462963</c:v>
                </c:pt>
                <c:pt idx="1688">
                  <c:v>42638.446446759262</c:v>
                </c:pt>
                <c:pt idx="1689">
                  <c:v>42638.446493055555</c:v>
                </c:pt>
                <c:pt idx="1690">
                  <c:v>42638.446539351855</c:v>
                </c:pt>
                <c:pt idx="1691">
                  <c:v>42638.446585648147</c:v>
                </c:pt>
                <c:pt idx="1692">
                  <c:v>42638.446631944447</c:v>
                </c:pt>
                <c:pt idx="1693">
                  <c:v>42638.44667824074</c:v>
                </c:pt>
                <c:pt idx="1694">
                  <c:v>42638.44672453704</c:v>
                </c:pt>
                <c:pt idx="1695">
                  <c:v>42638.446770833332</c:v>
                </c:pt>
                <c:pt idx="1696">
                  <c:v>42638.446817129632</c:v>
                </c:pt>
                <c:pt idx="1697">
                  <c:v>42638.446863425925</c:v>
                </c:pt>
                <c:pt idx="1698">
                  <c:v>42638.446909722225</c:v>
                </c:pt>
                <c:pt idx="1699">
                  <c:v>42638.446956018517</c:v>
                </c:pt>
                <c:pt idx="1700">
                  <c:v>42638.447002314817</c:v>
                </c:pt>
                <c:pt idx="1701">
                  <c:v>42638.447048611109</c:v>
                </c:pt>
                <c:pt idx="1702">
                  <c:v>42638.447094907409</c:v>
                </c:pt>
                <c:pt idx="1703">
                  <c:v>42638.447141203702</c:v>
                </c:pt>
                <c:pt idx="1704">
                  <c:v>42638.447187500002</c:v>
                </c:pt>
                <c:pt idx="1705">
                  <c:v>42638.447233796294</c:v>
                </c:pt>
                <c:pt idx="1706">
                  <c:v>42638.447280092594</c:v>
                </c:pt>
                <c:pt idx="1707">
                  <c:v>42638.447326388887</c:v>
                </c:pt>
                <c:pt idx="1708">
                  <c:v>42638.447372685187</c:v>
                </c:pt>
                <c:pt idx="1709">
                  <c:v>42638.447418981479</c:v>
                </c:pt>
                <c:pt idx="1710">
                  <c:v>42638.447476851848</c:v>
                </c:pt>
                <c:pt idx="1711">
                  <c:v>42638.447523148148</c:v>
                </c:pt>
                <c:pt idx="1712">
                  <c:v>42638.447569444441</c:v>
                </c:pt>
                <c:pt idx="1713">
                  <c:v>42638.447615740741</c:v>
                </c:pt>
                <c:pt idx="1714">
                  <c:v>42638.447662037041</c:v>
                </c:pt>
                <c:pt idx="1715">
                  <c:v>42638.447708333333</c:v>
                </c:pt>
                <c:pt idx="1716">
                  <c:v>42638.447754629633</c:v>
                </c:pt>
                <c:pt idx="1717">
                  <c:v>42638.447800925926</c:v>
                </c:pt>
                <c:pt idx="1718">
                  <c:v>42638.447847222225</c:v>
                </c:pt>
                <c:pt idx="1719">
                  <c:v>42638.447893518518</c:v>
                </c:pt>
                <c:pt idx="1720">
                  <c:v>42638.447939814818</c:v>
                </c:pt>
                <c:pt idx="1721">
                  <c:v>42638.44798611111</c:v>
                </c:pt>
                <c:pt idx="1722">
                  <c:v>42638.44803240741</c:v>
                </c:pt>
                <c:pt idx="1723">
                  <c:v>42638.448078703703</c:v>
                </c:pt>
                <c:pt idx="1724">
                  <c:v>42638.448125000003</c:v>
                </c:pt>
                <c:pt idx="1725">
                  <c:v>42638.448171296295</c:v>
                </c:pt>
                <c:pt idx="1726">
                  <c:v>42638.448217592595</c:v>
                </c:pt>
                <c:pt idx="1727">
                  <c:v>42638.448263888888</c:v>
                </c:pt>
                <c:pt idx="1728">
                  <c:v>42638.44835648148</c:v>
                </c:pt>
                <c:pt idx="1729">
                  <c:v>42638.44840277778</c:v>
                </c:pt>
                <c:pt idx="1730">
                  <c:v>42638.448449074072</c:v>
                </c:pt>
                <c:pt idx="1731">
                  <c:v>42638.448495370372</c:v>
                </c:pt>
                <c:pt idx="1732">
                  <c:v>42638.448541666665</c:v>
                </c:pt>
                <c:pt idx="1733">
                  <c:v>42638.448587962965</c:v>
                </c:pt>
                <c:pt idx="1734">
                  <c:v>42638.448634259257</c:v>
                </c:pt>
                <c:pt idx="1735">
                  <c:v>42638.448680555557</c:v>
                </c:pt>
                <c:pt idx="1736">
                  <c:v>42638.44872685185</c:v>
                </c:pt>
                <c:pt idx="1737">
                  <c:v>42638.448773148149</c:v>
                </c:pt>
                <c:pt idx="1738">
                  <c:v>42638.448819444442</c:v>
                </c:pt>
                <c:pt idx="1739">
                  <c:v>42638.448865740742</c:v>
                </c:pt>
                <c:pt idx="1740">
                  <c:v>42638.448912037034</c:v>
                </c:pt>
                <c:pt idx="1741">
                  <c:v>42638.448958333334</c:v>
                </c:pt>
                <c:pt idx="1742">
                  <c:v>42638.449004629627</c:v>
                </c:pt>
                <c:pt idx="1743">
                  <c:v>42638.449050925927</c:v>
                </c:pt>
                <c:pt idx="1744">
                  <c:v>42638.449097222219</c:v>
                </c:pt>
                <c:pt idx="1745">
                  <c:v>42638.449143518519</c:v>
                </c:pt>
                <c:pt idx="1746">
                  <c:v>42638.449201388888</c:v>
                </c:pt>
                <c:pt idx="1747">
                  <c:v>42638.449247685188</c:v>
                </c:pt>
                <c:pt idx="1748">
                  <c:v>42638.449293981481</c:v>
                </c:pt>
                <c:pt idx="1749">
                  <c:v>42638.449340277781</c:v>
                </c:pt>
                <c:pt idx="1750">
                  <c:v>42638.449386574073</c:v>
                </c:pt>
                <c:pt idx="1751">
                  <c:v>42638.449432870373</c:v>
                </c:pt>
                <c:pt idx="1752">
                  <c:v>42638.449479166666</c:v>
                </c:pt>
                <c:pt idx="1753">
                  <c:v>42638.449525462966</c:v>
                </c:pt>
                <c:pt idx="1754">
                  <c:v>42638.449571759258</c:v>
                </c:pt>
                <c:pt idx="1755">
                  <c:v>42638.449618055558</c:v>
                </c:pt>
                <c:pt idx="1756">
                  <c:v>42638.449664351851</c:v>
                </c:pt>
                <c:pt idx="1757">
                  <c:v>42638.44971064815</c:v>
                </c:pt>
                <c:pt idx="1758">
                  <c:v>42638.449756944443</c:v>
                </c:pt>
                <c:pt idx="1759">
                  <c:v>42638.449803240743</c:v>
                </c:pt>
                <c:pt idx="1760">
                  <c:v>42638.449849537035</c:v>
                </c:pt>
                <c:pt idx="1761">
                  <c:v>42638.449895833335</c:v>
                </c:pt>
                <c:pt idx="1762">
                  <c:v>42638.449942129628</c:v>
                </c:pt>
                <c:pt idx="1763">
                  <c:v>42638.449988425928</c:v>
                </c:pt>
                <c:pt idx="1764">
                  <c:v>42638.45003472222</c:v>
                </c:pt>
                <c:pt idx="1765">
                  <c:v>42638.45008101852</c:v>
                </c:pt>
                <c:pt idx="1766">
                  <c:v>42638.450127314813</c:v>
                </c:pt>
                <c:pt idx="1767">
                  <c:v>42638.450173611112</c:v>
                </c:pt>
                <c:pt idx="1768">
                  <c:v>42638.450219907405</c:v>
                </c:pt>
                <c:pt idx="1769">
                  <c:v>42638.450266203705</c:v>
                </c:pt>
                <c:pt idx="1770">
                  <c:v>42638.450312499997</c:v>
                </c:pt>
                <c:pt idx="1771">
                  <c:v>42638.450358796297</c:v>
                </c:pt>
                <c:pt idx="1772">
                  <c:v>42638.45040509259</c:v>
                </c:pt>
                <c:pt idx="1773">
                  <c:v>42638.45045138889</c:v>
                </c:pt>
                <c:pt idx="1774">
                  <c:v>42638.450497685182</c:v>
                </c:pt>
                <c:pt idx="1775">
                  <c:v>42638.450543981482</c:v>
                </c:pt>
                <c:pt idx="1776">
                  <c:v>42638.450590277775</c:v>
                </c:pt>
                <c:pt idx="1777">
                  <c:v>42638.450636574074</c:v>
                </c:pt>
                <c:pt idx="1778">
                  <c:v>42638.450682870367</c:v>
                </c:pt>
                <c:pt idx="1779">
                  <c:v>42638.450729166667</c:v>
                </c:pt>
                <c:pt idx="1780">
                  <c:v>42638.450775462959</c:v>
                </c:pt>
                <c:pt idx="1781">
                  <c:v>42638.450821759259</c:v>
                </c:pt>
                <c:pt idx="1782">
                  <c:v>42638.450868055559</c:v>
                </c:pt>
                <c:pt idx="1783">
                  <c:v>42638.450914351852</c:v>
                </c:pt>
                <c:pt idx="1784">
                  <c:v>42638.450972222221</c:v>
                </c:pt>
                <c:pt idx="1785">
                  <c:v>42638.451018518521</c:v>
                </c:pt>
                <c:pt idx="1786">
                  <c:v>42638.451064814813</c:v>
                </c:pt>
                <c:pt idx="1787">
                  <c:v>42638.451111111113</c:v>
                </c:pt>
                <c:pt idx="1788">
                  <c:v>42638.451157407406</c:v>
                </c:pt>
                <c:pt idx="1789">
                  <c:v>42638.451203703706</c:v>
                </c:pt>
                <c:pt idx="1790">
                  <c:v>42638.451249999998</c:v>
                </c:pt>
                <c:pt idx="1791">
                  <c:v>42638.451296296298</c:v>
                </c:pt>
                <c:pt idx="1792">
                  <c:v>42638.451342592591</c:v>
                </c:pt>
                <c:pt idx="1793">
                  <c:v>42638.451388888891</c:v>
                </c:pt>
                <c:pt idx="1794">
                  <c:v>42638.451435185183</c:v>
                </c:pt>
                <c:pt idx="1795">
                  <c:v>42638.451481481483</c:v>
                </c:pt>
                <c:pt idx="1796">
                  <c:v>42638.451527777775</c:v>
                </c:pt>
                <c:pt idx="1797">
                  <c:v>42638.451574074075</c:v>
                </c:pt>
                <c:pt idx="1798">
                  <c:v>42638.451620370368</c:v>
                </c:pt>
                <c:pt idx="1799">
                  <c:v>42638.451666666668</c:v>
                </c:pt>
                <c:pt idx="1800">
                  <c:v>42638.45171296296</c:v>
                </c:pt>
                <c:pt idx="1801">
                  <c:v>42638.45175925926</c:v>
                </c:pt>
                <c:pt idx="1802">
                  <c:v>42638.451805555553</c:v>
                </c:pt>
                <c:pt idx="1803">
                  <c:v>42638.451898148145</c:v>
                </c:pt>
                <c:pt idx="1804">
                  <c:v>42638.451944444445</c:v>
                </c:pt>
                <c:pt idx="1805">
                  <c:v>42638.451990740738</c:v>
                </c:pt>
                <c:pt idx="1806">
                  <c:v>42638.452037037037</c:v>
                </c:pt>
                <c:pt idx="1807">
                  <c:v>42638.45208333333</c:v>
                </c:pt>
                <c:pt idx="1808">
                  <c:v>42638.45212962963</c:v>
                </c:pt>
                <c:pt idx="1809">
                  <c:v>42638.452175925922</c:v>
                </c:pt>
                <c:pt idx="1810">
                  <c:v>42638.452222222222</c:v>
                </c:pt>
                <c:pt idx="1811">
                  <c:v>42638.452268518522</c:v>
                </c:pt>
                <c:pt idx="1812">
                  <c:v>42638.452314814815</c:v>
                </c:pt>
                <c:pt idx="1813">
                  <c:v>42638.452361111114</c:v>
                </c:pt>
                <c:pt idx="1814">
                  <c:v>42638.452407407407</c:v>
                </c:pt>
                <c:pt idx="1815">
                  <c:v>42638.452453703707</c:v>
                </c:pt>
                <c:pt idx="1816">
                  <c:v>42638.452499999999</c:v>
                </c:pt>
                <c:pt idx="1817">
                  <c:v>42638.452546296299</c:v>
                </c:pt>
                <c:pt idx="1818">
                  <c:v>42638.452592592592</c:v>
                </c:pt>
                <c:pt idx="1819">
                  <c:v>42638.452638888892</c:v>
                </c:pt>
                <c:pt idx="1820">
                  <c:v>42638.452685185184</c:v>
                </c:pt>
                <c:pt idx="1821">
                  <c:v>42638.452731481484</c:v>
                </c:pt>
                <c:pt idx="1822">
                  <c:v>42638.452777777777</c:v>
                </c:pt>
                <c:pt idx="1823">
                  <c:v>42638.452824074076</c:v>
                </c:pt>
                <c:pt idx="1824">
                  <c:v>42638.452881944446</c:v>
                </c:pt>
                <c:pt idx="1825">
                  <c:v>42638.452928240738</c:v>
                </c:pt>
                <c:pt idx="1826">
                  <c:v>42638.452974537038</c:v>
                </c:pt>
                <c:pt idx="1827">
                  <c:v>42638.453020833331</c:v>
                </c:pt>
                <c:pt idx="1828">
                  <c:v>42638.453067129631</c:v>
                </c:pt>
                <c:pt idx="1829">
                  <c:v>42638.453113425923</c:v>
                </c:pt>
                <c:pt idx="1830">
                  <c:v>42638.453159722223</c:v>
                </c:pt>
                <c:pt idx="1831">
                  <c:v>42638.453206018516</c:v>
                </c:pt>
                <c:pt idx="1832">
                  <c:v>42638.453252314815</c:v>
                </c:pt>
                <c:pt idx="1833">
                  <c:v>42638.453298611108</c:v>
                </c:pt>
                <c:pt idx="1834">
                  <c:v>42638.453344907408</c:v>
                </c:pt>
                <c:pt idx="1835">
                  <c:v>42638.4533912037</c:v>
                </c:pt>
                <c:pt idx="1836">
                  <c:v>42638.4534375</c:v>
                </c:pt>
                <c:pt idx="1837">
                  <c:v>42638.453483796293</c:v>
                </c:pt>
                <c:pt idx="1838">
                  <c:v>42638.453530092593</c:v>
                </c:pt>
                <c:pt idx="1839">
                  <c:v>42638.453576388885</c:v>
                </c:pt>
                <c:pt idx="1840">
                  <c:v>42638.453622685185</c:v>
                </c:pt>
                <c:pt idx="1841">
                  <c:v>42638.453668981485</c:v>
                </c:pt>
                <c:pt idx="1842">
                  <c:v>42638.453715277778</c:v>
                </c:pt>
                <c:pt idx="1843">
                  <c:v>42638.453761574077</c:v>
                </c:pt>
                <c:pt idx="1844">
                  <c:v>42638.45380787037</c:v>
                </c:pt>
                <c:pt idx="1845">
                  <c:v>42638.45385416667</c:v>
                </c:pt>
                <c:pt idx="1846">
                  <c:v>42638.453900462962</c:v>
                </c:pt>
                <c:pt idx="1847">
                  <c:v>42638.453946759262</c:v>
                </c:pt>
                <c:pt idx="1848">
                  <c:v>42638.453993055555</c:v>
                </c:pt>
                <c:pt idx="1849">
                  <c:v>42638.454039351855</c:v>
                </c:pt>
                <c:pt idx="1850">
                  <c:v>42638.454085648147</c:v>
                </c:pt>
                <c:pt idx="1851">
                  <c:v>42638.454131944447</c:v>
                </c:pt>
                <c:pt idx="1852">
                  <c:v>42638.45417824074</c:v>
                </c:pt>
                <c:pt idx="1853">
                  <c:v>42638.454224537039</c:v>
                </c:pt>
                <c:pt idx="1854">
                  <c:v>42638.454270833332</c:v>
                </c:pt>
                <c:pt idx="1855">
                  <c:v>42638.454317129632</c:v>
                </c:pt>
                <c:pt idx="1856">
                  <c:v>42638.454363425924</c:v>
                </c:pt>
                <c:pt idx="1857">
                  <c:v>42638.454409722224</c:v>
                </c:pt>
                <c:pt idx="1858">
                  <c:v>42638.454456018517</c:v>
                </c:pt>
                <c:pt idx="1859">
                  <c:v>42638.454502314817</c:v>
                </c:pt>
                <c:pt idx="1860">
                  <c:v>42638.454560185186</c:v>
                </c:pt>
                <c:pt idx="1861">
                  <c:v>42638.454606481479</c:v>
                </c:pt>
                <c:pt idx="1862">
                  <c:v>42638.454652777778</c:v>
                </c:pt>
                <c:pt idx="1863">
                  <c:v>42638.454699074071</c:v>
                </c:pt>
                <c:pt idx="1864">
                  <c:v>42638.454745370371</c:v>
                </c:pt>
                <c:pt idx="1865">
                  <c:v>42638.454791666663</c:v>
                </c:pt>
                <c:pt idx="1866">
                  <c:v>42638.454837962963</c:v>
                </c:pt>
                <c:pt idx="1867">
                  <c:v>42638.454884259256</c:v>
                </c:pt>
                <c:pt idx="1868">
                  <c:v>42638.454930555556</c:v>
                </c:pt>
                <c:pt idx="1869">
                  <c:v>42638.454976851855</c:v>
                </c:pt>
                <c:pt idx="1870">
                  <c:v>42638.455023148148</c:v>
                </c:pt>
                <c:pt idx="1871">
                  <c:v>42638.455069444448</c:v>
                </c:pt>
                <c:pt idx="1872">
                  <c:v>42638.45511574074</c:v>
                </c:pt>
                <c:pt idx="1873">
                  <c:v>42638.45516203704</c:v>
                </c:pt>
                <c:pt idx="1874">
                  <c:v>42638.455208333333</c:v>
                </c:pt>
                <c:pt idx="1875">
                  <c:v>42638.455254629633</c:v>
                </c:pt>
                <c:pt idx="1876">
                  <c:v>42638.455300925925</c:v>
                </c:pt>
                <c:pt idx="1877">
                  <c:v>42638.455347222225</c:v>
                </c:pt>
                <c:pt idx="1878">
                  <c:v>42638.455393518518</c:v>
                </c:pt>
                <c:pt idx="1879">
                  <c:v>42638.455439814818</c:v>
                </c:pt>
                <c:pt idx="1880">
                  <c:v>42638.45548611111</c:v>
                </c:pt>
                <c:pt idx="1881">
                  <c:v>42638.45553240741</c:v>
                </c:pt>
                <c:pt idx="1882">
                  <c:v>42638.455578703702</c:v>
                </c:pt>
                <c:pt idx="1883">
                  <c:v>42638.455625000002</c:v>
                </c:pt>
                <c:pt idx="1884">
                  <c:v>42638.455671296295</c:v>
                </c:pt>
                <c:pt idx="1885">
                  <c:v>42638.455717592595</c:v>
                </c:pt>
                <c:pt idx="1886">
                  <c:v>42638.455763888887</c:v>
                </c:pt>
                <c:pt idx="1887">
                  <c:v>42638.455810185187</c:v>
                </c:pt>
                <c:pt idx="1888">
                  <c:v>42638.45585648148</c:v>
                </c:pt>
                <c:pt idx="1889">
                  <c:v>42638.45590277778</c:v>
                </c:pt>
                <c:pt idx="1890">
                  <c:v>42638.455949074072</c:v>
                </c:pt>
                <c:pt idx="1891">
                  <c:v>42638.455995370372</c:v>
                </c:pt>
                <c:pt idx="1892">
                  <c:v>42638.456041666665</c:v>
                </c:pt>
                <c:pt idx="1893">
                  <c:v>42638.456087962964</c:v>
                </c:pt>
                <c:pt idx="1894">
                  <c:v>42638.456134259257</c:v>
                </c:pt>
                <c:pt idx="1895">
                  <c:v>42638.456180555557</c:v>
                </c:pt>
                <c:pt idx="1896">
                  <c:v>42638.456226851849</c:v>
                </c:pt>
                <c:pt idx="1897">
                  <c:v>42638.456273148149</c:v>
                </c:pt>
                <c:pt idx="1898">
                  <c:v>42638.456331018519</c:v>
                </c:pt>
                <c:pt idx="1899">
                  <c:v>42638.456377314818</c:v>
                </c:pt>
                <c:pt idx="1900">
                  <c:v>42638.456423611111</c:v>
                </c:pt>
                <c:pt idx="1901">
                  <c:v>42638.456469907411</c:v>
                </c:pt>
                <c:pt idx="1902">
                  <c:v>42638.456516203703</c:v>
                </c:pt>
                <c:pt idx="1903">
                  <c:v>42638.456562500003</c:v>
                </c:pt>
                <c:pt idx="1904">
                  <c:v>42638.456608796296</c:v>
                </c:pt>
                <c:pt idx="1905">
                  <c:v>42638.456655092596</c:v>
                </c:pt>
                <c:pt idx="1906">
                  <c:v>42638.456701388888</c:v>
                </c:pt>
                <c:pt idx="1907">
                  <c:v>42638.456747685188</c:v>
                </c:pt>
                <c:pt idx="1908">
                  <c:v>42638.456793981481</c:v>
                </c:pt>
                <c:pt idx="1909">
                  <c:v>42638.45684027778</c:v>
                </c:pt>
                <c:pt idx="1910">
                  <c:v>42638.456886574073</c:v>
                </c:pt>
                <c:pt idx="1911">
                  <c:v>42638.456932870373</c:v>
                </c:pt>
                <c:pt idx="1912">
                  <c:v>42638.456979166665</c:v>
                </c:pt>
                <c:pt idx="1913">
                  <c:v>42638.457025462965</c:v>
                </c:pt>
                <c:pt idx="1914">
                  <c:v>42638.457071759258</c:v>
                </c:pt>
                <c:pt idx="1915">
                  <c:v>42638.457118055558</c:v>
                </c:pt>
                <c:pt idx="1916">
                  <c:v>42638.45716435185</c:v>
                </c:pt>
                <c:pt idx="1917">
                  <c:v>42638.45721064815</c:v>
                </c:pt>
                <c:pt idx="1918">
                  <c:v>42638.457256944443</c:v>
                </c:pt>
                <c:pt idx="1919">
                  <c:v>42638.457303240742</c:v>
                </c:pt>
                <c:pt idx="1920">
                  <c:v>42638.457349537035</c:v>
                </c:pt>
                <c:pt idx="1921">
                  <c:v>42638.457395833335</c:v>
                </c:pt>
                <c:pt idx="1922">
                  <c:v>42638.457442129627</c:v>
                </c:pt>
                <c:pt idx="1923">
                  <c:v>42638.457488425927</c:v>
                </c:pt>
                <c:pt idx="1924">
                  <c:v>42638.45753472222</c:v>
                </c:pt>
                <c:pt idx="1925">
                  <c:v>42638.45758101852</c:v>
                </c:pt>
                <c:pt idx="1926">
                  <c:v>42638.457627314812</c:v>
                </c:pt>
                <c:pt idx="1927">
                  <c:v>42638.457673611112</c:v>
                </c:pt>
                <c:pt idx="1928">
                  <c:v>42638.457719907405</c:v>
                </c:pt>
                <c:pt idx="1929">
                  <c:v>42638.457766203705</c:v>
                </c:pt>
                <c:pt idx="1930">
                  <c:v>42638.457812499997</c:v>
                </c:pt>
                <c:pt idx="1931">
                  <c:v>42638.457858796297</c:v>
                </c:pt>
                <c:pt idx="1932">
                  <c:v>42638.457916666666</c:v>
                </c:pt>
                <c:pt idx="1933">
                  <c:v>42638.457962962966</c:v>
                </c:pt>
                <c:pt idx="1934">
                  <c:v>42638.458009259259</c:v>
                </c:pt>
                <c:pt idx="1935">
                  <c:v>42638.458055555559</c:v>
                </c:pt>
                <c:pt idx="1936">
                  <c:v>42638.458101851851</c:v>
                </c:pt>
                <c:pt idx="1937">
                  <c:v>42638.458148148151</c:v>
                </c:pt>
                <c:pt idx="1938">
                  <c:v>42638.458194444444</c:v>
                </c:pt>
                <c:pt idx="1939">
                  <c:v>42638.458240740743</c:v>
                </c:pt>
                <c:pt idx="1940">
                  <c:v>42638.458287037036</c:v>
                </c:pt>
                <c:pt idx="1941">
                  <c:v>42638.458333333336</c:v>
                </c:pt>
                <c:pt idx="1942">
                  <c:v>42638.458379629628</c:v>
                </c:pt>
                <c:pt idx="1943">
                  <c:v>42638.458425925928</c:v>
                </c:pt>
                <c:pt idx="1944">
                  <c:v>42638.458472222221</c:v>
                </c:pt>
                <c:pt idx="1945">
                  <c:v>42638.458518518521</c:v>
                </c:pt>
                <c:pt idx="1946">
                  <c:v>42638.458564814813</c:v>
                </c:pt>
                <c:pt idx="1947">
                  <c:v>42638.458611111113</c:v>
                </c:pt>
                <c:pt idx="1948">
                  <c:v>42638.458657407406</c:v>
                </c:pt>
                <c:pt idx="1949">
                  <c:v>42638.458703703705</c:v>
                </c:pt>
                <c:pt idx="1950">
                  <c:v>42638.458749999998</c:v>
                </c:pt>
                <c:pt idx="1951">
                  <c:v>42638.458796296298</c:v>
                </c:pt>
                <c:pt idx="1952">
                  <c:v>42638.45884259259</c:v>
                </c:pt>
                <c:pt idx="1953">
                  <c:v>42638.45888888889</c:v>
                </c:pt>
                <c:pt idx="1954">
                  <c:v>42638.458935185183</c:v>
                </c:pt>
                <c:pt idx="1955">
                  <c:v>42638.458981481483</c:v>
                </c:pt>
                <c:pt idx="1956">
                  <c:v>42638.459027777775</c:v>
                </c:pt>
                <c:pt idx="1957">
                  <c:v>42638.459074074075</c:v>
                </c:pt>
                <c:pt idx="1958">
                  <c:v>42638.459120370368</c:v>
                </c:pt>
                <c:pt idx="1959">
                  <c:v>42638.459166666667</c:v>
                </c:pt>
                <c:pt idx="1960">
                  <c:v>42638.45921296296</c:v>
                </c:pt>
                <c:pt idx="1961">
                  <c:v>42638.45925925926</c:v>
                </c:pt>
                <c:pt idx="1962">
                  <c:v>42638.459305555552</c:v>
                </c:pt>
                <c:pt idx="1963">
                  <c:v>42638.459351851852</c:v>
                </c:pt>
                <c:pt idx="1964">
                  <c:v>42638.459398148145</c:v>
                </c:pt>
                <c:pt idx="1965">
                  <c:v>42638.459444444445</c:v>
                </c:pt>
                <c:pt idx="1966">
                  <c:v>42638.459490740737</c:v>
                </c:pt>
                <c:pt idx="1967">
                  <c:v>42638.459537037037</c:v>
                </c:pt>
                <c:pt idx="1968">
                  <c:v>42638.459583333337</c:v>
                </c:pt>
                <c:pt idx="1969">
                  <c:v>42638.459629629629</c:v>
                </c:pt>
                <c:pt idx="1970">
                  <c:v>42638.459687499999</c:v>
                </c:pt>
                <c:pt idx="1971">
                  <c:v>42638.459733796299</c:v>
                </c:pt>
                <c:pt idx="1972">
                  <c:v>42638.459780092591</c:v>
                </c:pt>
                <c:pt idx="1973">
                  <c:v>42638.459826388891</c:v>
                </c:pt>
                <c:pt idx="1974">
                  <c:v>42638.459872685184</c:v>
                </c:pt>
                <c:pt idx="1975">
                  <c:v>42638.459918981483</c:v>
                </c:pt>
                <c:pt idx="1976">
                  <c:v>42638.459965277776</c:v>
                </c:pt>
                <c:pt idx="1977">
                  <c:v>42638.460011574076</c:v>
                </c:pt>
                <c:pt idx="1978">
                  <c:v>42638.460057870368</c:v>
                </c:pt>
                <c:pt idx="1979">
                  <c:v>42638.460104166668</c:v>
                </c:pt>
                <c:pt idx="1980">
                  <c:v>42638.460150462961</c:v>
                </c:pt>
                <c:pt idx="1981">
                  <c:v>42638.460196759261</c:v>
                </c:pt>
                <c:pt idx="1982">
                  <c:v>42638.460243055553</c:v>
                </c:pt>
                <c:pt idx="1983">
                  <c:v>42638.460289351853</c:v>
                </c:pt>
                <c:pt idx="1984">
                  <c:v>42638.460335648146</c:v>
                </c:pt>
                <c:pt idx="1985">
                  <c:v>42638.460381944446</c:v>
                </c:pt>
                <c:pt idx="1986">
                  <c:v>42638.460428240738</c:v>
                </c:pt>
                <c:pt idx="1987">
                  <c:v>42638.460474537038</c:v>
                </c:pt>
                <c:pt idx="1988">
                  <c:v>42638.460520833331</c:v>
                </c:pt>
                <c:pt idx="1989">
                  <c:v>42638.46056712963</c:v>
                </c:pt>
                <c:pt idx="1990">
                  <c:v>42638.460613425923</c:v>
                </c:pt>
                <c:pt idx="1991">
                  <c:v>42638.460659722223</c:v>
                </c:pt>
                <c:pt idx="1992">
                  <c:v>42638.460706018515</c:v>
                </c:pt>
                <c:pt idx="1993">
                  <c:v>42638.460752314815</c:v>
                </c:pt>
                <c:pt idx="1994">
                  <c:v>42638.460798611108</c:v>
                </c:pt>
                <c:pt idx="1995">
                  <c:v>42638.460844907408</c:v>
                </c:pt>
                <c:pt idx="1996">
                  <c:v>42638.4608912037</c:v>
                </c:pt>
                <c:pt idx="1997">
                  <c:v>42638.4609375</c:v>
                </c:pt>
                <c:pt idx="1998">
                  <c:v>42638.4609837963</c:v>
                </c:pt>
                <c:pt idx="1999">
                  <c:v>42638.461030092592</c:v>
                </c:pt>
                <c:pt idx="2000">
                  <c:v>42638.461076388892</c:v>
                </c:pt>
                <c:pt idx="2001">
                  <c:v>42638.461122685185</c:v>
                </c:pt>
                <c:pt idx="2002">
                  <c:v>42638.461168981485</c:v>
                </c:pt>
                <c:pt idx="2003">
                  <c:v>42638.461215277777</c:v>
                </c:pt>
                <c:pt idx="2004">
                  <c:v>42638.461261574077</c:v>
                </c:pt>
                <c:pt idx="2005">
                  <c:v>42638.461319444446</c:v>
                </c:pt>
                <c:pt idx="2006">
                  <c:v>42638.461365740739</c:v>
                </c:pt>
                <c:pt idx="2007">
                  <c:v>42638.461412037039</c:v>
                </c:pt>
                <c:pt idx="2008">
                  <c:v>42638.461458333331</c:v>
                </c:pt>
                <c:pt idx="2009">
                  <c:v>42638.461504629631</c:v>
                </c:pt>
                <c:pt idx="2010">
                  <c:v>42638.461550925924</c:v>
                </c:pt>
                <c:pt idx="2011">
                  <c:v>42638.461597222224</c:v>
                </c:pt>
                <c:pt idx="2012">
                  <c:v>42638.461643518516</c:v>
                </c:pt>
                <c:pt idx="2013">
                  <c:v>42638.461689814816</c:v>
                </c:pt>
                <c:pt idx="2014">
                  <c:v>42638.461736111109</c:v>
                </c:pt>
                <c:pt idx="2015">
                  <c:v>42638.461782407408</c:v>
                </c:pt>
                <c:pt idx="2016">
                  <c:v>42638.461828703701</c:v>
                </c:pt>
                <c:pt idx="2017">
                  <c:v>42638.461875000001</c:v>
                </c:pt>
                <c:pt idx="2018">
                  <c:v>42638.461921296293</c:v>
                </c:pt>
                <c:pt idx="2019">
                  <c:v>42638.461967592593</c:v>
                </c:pt>
                <c:pt idx="2020">
                  <c:v>42638.462013888886</c:v>
                </c:pt>
                <c:pt idx="2021">
                  <c:v>42638.462060185186</c:v>
                </c:pt>
                <c:pt idx="2022">
                  <c:v>42638.462106481478</c:v>
                </c:pt>
                <c:pt idx="2023">
                  <c:v>42638.462152777778</c:v>
                </c:pt>
                <c:pt idx="2024">
                  <c:v>42638.462199074071</c:v>
                </c:pt>
                <c:pt idx="2025">
                  <c:v>42638.462245370371</c:v>
                </c:pt>
                <c:pt idx="2026">
                  <c:v>42638.462291666663</c:v>
                </c:pt>
                <c:pt idx="2027">
                  <c:v>42638.462337962963</c:v>
                </c:pt>
                <c:pt idx="2028">
                  <c:v>42638.462384259263</c:v>
                </c:pt>
                <c:pt idx="2029">
                  <c:v>42638.462430555555</c:v>
                </c:pt>
                <c:pt idx="2030">
                  <c:v>42638.462476851855</c:v>
                </c:pt>
                <c:pt idx="2031">
                  <c:v>42638.462523148148</c:v>
                </c:pt>
                <c:pt idx="2032">
                  <c:v>42638.462569444448</c:v>
                </c:pt>
                <c:pt idx="2033">
                  <c:v>42638.46261574074</c:v>
                </c:pt>
                <c:pt idx="2034">
                  <c:v>42638.46266203704</c:v>
                </c:pt>
                <c:pt idx="2035">
                  <c:v>42638.462708333333</c:v>
                </c:pt>
                <c:pt idx="2036">
                  <c:v>42638.462754629632</c:v>
                </c:pt>
                <c:pt idx="2037">
                  <c:v>42638.462800925925</c:v>
                </c:pt>
                <c:pt idx="2038">
                  <c:v>42638.462847222225</c:v>
                </c:pt>
                <c:pt idx="2039">
                  <c:v>42638.462905092594</c:v>
                </c:pt>
                <c:pt idx="2040">
                  <c:v>42638.462951388887</c:v>
                </c:pt>
                <c:pt idx="2041">
                  <c:v>42638.462997685187</c:v>
                </c:pt>
                <c:pt idx="2042">
                  <c:v>42638.463043981479</c:v>
                </c:pt>
                <c:pt idx="2043">
                  <c:v>42638.463090277779</c:v>
                </c:pt>
                <c:pt idx="2044">
                  <c:v>42638.463136574072</c:v>
                </c:pt>
                <c:pt idx="2045">
                  <c:v>42638.463182870371</c:v>
                </c:pt>
                <c:pt idx="2046">
                  <c:v>42638.463229166664</c:v>
                </c:pt>
                <c:pt idx="2047">
                  <c:v>42638.463275462964</c:v>
                </c:pt>
                <c:pt idx="2048">
                  <c:v>42638.463321759256</c:v>
                </c:pt>
                <c:pt idx="2049">
                  <c:v>42638.463368055556</c:v>
                </c:pt>
                <c:pt idx="2050">
                  <c:v>42638.463414351849</c:v>
                </c:pt>
                <c:pt idx="2051">
                  <c:v>42638.463460648149</c:v>
                </c:pt>
                <c:pt idx="2052">
                  <c:v>42638.463506944441</c:v>
                </c:pt>
                <c:pt idx="2053">
                  <c:v>42638.463553240741</c:v>
                </c:pt>
                <c:pt idx="2054">
                  <c:v>42638.463599537034</c:v>
                </c:pt>
                <c:pt idx="2055">
                  <c:v>42638.463645833333</c:v>
                </c:pt>
                <c:pt idx="2056">
                  <c:v>42638.463692129626</c:v>
                </c:pt>
                <c:pt idx="2057">
                  <c:v>42638.463738425926</c:v>
                </c:pt>
                <c:pt idx="2058">
                  <c:v>42638.463784722226</c:v>
                </c:pt>
                <c:pt idx="2059">
                  <c:v>42638.463831018518</c:v>
                </c:pt>
                <c:pt idx="2060">
                  <c:v>42638.463877314818</c:v>
                </c:pt>
                <c:pt idx="2061">
                  <c:v>42638.463923611111</c:v>
                </c:pt>
                <c:pt idx="2062">
                  <c:v>42638.463969907411</c:v>
                </c:pt>
                <c:pt idx="2063">
                  <c:v>42638.464016203703</c:v>
                </c:pt>
                <c:pt idx="2064">
                  <c:v>42638.464062500003</c:v>
                </c:pt>
                <c:pt idx="2065">
                  <c:v>42638.464108796295</c:v>
                </c:pt>
                <c:pt idx="2066">
                  <c:v>42638.464155092595</c:v>
                </c:pt>
                <c:pt idx="2067">
                  <c:v>42638.464201388888</c:v>
                </c:pt>
                <c:pt idx="2068">
                  <c:v>42638.46434027778</c:v>
                </c:pt>
                <c:pt idx="2069">
                  <c:v>42638.464386574073</c:v>
                </c:pt>
                <c:pt idx="2070">
                  <c:v>42638.464432870373</c:v>
                </c:pt>
                <c:pt idx="2071">
                  <c:v>42638.464479166665</c:v>
                </c:pt>
                <c:pt idx="2072">
                  <c:v>42638.464525462965</c:v>
                </c:pt>
                <c:pt idx="2073">
                  <c:v>42638.464571759258</c:v>
                </c:pt>
                <c:pt idx="2074">
                  <c:v>42638.464629629627</c:v>
                </c:pt>
                <c:pt idx="2075">
                  <c:v>42638.464675925927</c:v>
                </c:pt>
                <c:pt idx="2076">
                  <c:v>42638.464722222219</c:v>
                </c:pt>
                <c:pt idx="2077">
                  <c:v>42638.464768518519</c:v>
                </c:pt>
                <c:pt idx="2078">
                  <c:v>42638.464814814812</c:v>
                </c:pt>
                <c:pt idx="2079">
                  <c:v>42638.464861111112</c:v>
                </c:pt>
                <c:pt idx="2080">
                  <c:v>42638.464907407404</c:v>
                </c:pt>
                <c:pt idx="2081">
                  <c:v>42638.464999999997</c:v>
                </c:pt>
                <c:pt idx="2082">
                  <c:v>42638.465046296296</c:v>
                </c:pt>
                <c:pt idx="2083">
                  <c:v>42638.465092592596</c:v>
                </c:pt>
                <c:pt idx="2084">
                  <c:v>42638.465138888889</c:v>
                </c:pt>
                <c:pt idx="2085">
                  <c:v>42638.465231481481</c:v>
                </c:pt>
                <c:pt idx="2086">
                  <c:v>42638.465277777781</c:v>
                </c:pt>
                <c:pt idx="2087">
                  <c:v>42638.465324074074</c:v>
                </c:pt>
                <c:pt idx="2088">
                  <c:v>42638.465370370373</c:v>
                </c:pt>
                <c:pt idx="2089">
                  <c:v>42638.465416666666</c:v>
                </c:pt>
                <c:pt idx="2090">
                  <c:v>42638.465462962966</c:v>
                </c:pt>
                <c:pt idx="2091">
                  <c:v>42638.465509259258</c:v>
                </c:pt>
                <c:pt idx="2092">
                  <c:v>42638.465555555558</c:v>
                </c:pt>
                <c:pt idx="2093">
                  <c:v>42638.465601851851</c:v>
                </c:pt>
                <c:pt idx="2094">
                  <c:v>42638.465648148151</c:v>
                </c:pt>
                <c:pt idx="2095">
                  <c:v>42638.465694444443</c:v>
                </c:pt>
                <c:pt idx="2096">
                  <c:v>42638.465740740743</c:v>
                </c:pt>
                <c:pt idx="2097">
                  <c:v>42638.465787037036</c:v>
                </c:pt>
                <c:pt idx="2098">
                  <c:v>42638.465833333335</c:v>
                </c:pt>
                <c:pt idx="2099">
                  <c:v>42638.465879629628</c:v>
                </c:pt>
                <c:pt idx="2100">
                  <c:v>42638.465925925928</c:v>
                </c:pt>
                <c:pt idx="2101">
                  <c:v>42638.46597222222</c:v>
                </c:pt>
                <c:pt idx="2102">
                  <c:v>42638.46601851852</c:v>
                </c:pt>
                <c:pt idx="2103">
                  <c:v>42638.466064814813</c:v>
                </c:pt>
                <c:pt idx="2104">
                  <c:v>42638.466111111113</c:v>
                </c:pt>
                <c:pt idx="2105">
                  <c:v>42638.466157407405</c:v>
                </c:pt>
                <c:pt idx="2106">
                  <c:v>42638.466203703705</c:v>
                </c:pt>
                <c:pt idx="2107">
                  <c:v>42638.466249999998</c:v>
                </c:pt>
                <c:pt idx="2108">
                  <c:v>42638.466307870367</c:v>
                </c:pt>
                <c:pt idx="2109">
                  <c:v>42638.466400462959</c:v>
                </c:pt>
                <c:pt idx="2110">
                  <c:v>42638.466446759259</c:v>
                </c:pt>
                <c:pt idx="2111">
                  <c:v>42638.466493055559</c:v>
                </c:pt>
                <c:pt idx="2112">
                  <c:v>42638.466539351852</c:v>
                </c:pt>
                <c:pt idx="2113">
                  <c:v>42638.466585648152</c:v>
                </c:pt>
                <c:pt idx="2114">
                  <c:v>42638.466631944444</c:v>
                </c:pt>
                <c:pt idx="2115">
                  <c:v>42638.466678240744</c:v>
                </c:pt>
                <c:pt idx="2116">
                  <c:v>42638.466724537036</c:v>
                </c:pt>
                <c:pt idx="2117">
                  <c:v>42638.466770833336</c:v>
                </c:pt>
                <c:pt idx="2118">
                  <c:v>42638.466817129629</c:v>
                </c:pt>
                <c:pt idx="2119">
                  <c:v>42638.466863425929</c:v>
                </c:pt>
                <c:pt idx="2120">
                  <c:v>42638.466909722221</c:v>
                </c:pt>
                <c:pt idx="2121">
                  <c:v>42638.466956018521</c:v>
                </c:pt>
                <c:pt idx="2122">
                  <c:v>42638.467002314814</c:v>
                </c:pt>
                <c:pt idx="2123">
                  <c:v>42638.467048611114</c:v>
                </c:pt>
                <c:pt idx="2124">
                  <c:v>42638.467094907406</c:v>
                </c:pt>
                <c:pt idx="2125">
                  <c:v>42638.467141203706</c:v>
                </c:pt>
                <c:pt idx="2126">
                  <c:v>42638.467187499999</c:v>
                </c:pt>
                <c:pt idx="2127">
                  <c:v>42638.467233796298</c:v>
                </c:pt>
                <c:pt idx="2128">
                  <c:v>42638.467280092591</c:v>
                </c:pt>
                <c:pt idx="2129">
                  <c:v>42638.467326388891</c:v>
                </c:pt>
                <c:pt idx="2130">
                  <c:v>42638.467372685183</c:v>
                </c:pt>
                <c:pt idx="2131">
                  <c:v>42638.467418981483</c:v>
                </c:pt>
                <c:pt idx="2132">
                  <c:v>42638.467465277776</c:v>
                </c:pt>
                <c:pt idx="2133">
                  <c:v>42638.467511574076</c:v>
                </c:pt>
                <c:pt idx="2134">
                  <c:v>42638.467557870368</c:v>
                </c:pt>
                <c:pt idx="2135">
                  <c:v>42638.467604166668</c:v>
                </c:pt>
                <c:pt idx="2136">
                  <c:v>42638.467650462961</c:v>
                </c:pt>
                <c:pt idx="2137">
                  <c:v>42638.46769675926</c:v>
                </c:pt>
                <c:pt idx="2138">
                  <c:v>42638.467743055553</c:v>
                </c:pt>
                <c:pt idx="2139">
                  <c:v>42638.467789351853</c:v>
                </c:pt>
                <c:pt idx="2140">
                  <c:v>42638.467835648145</c:v>
                </c:pt>
                <c:pt idx="2141">
                  <c:v>42638.467881944445</c:v>
                </c:pt>
                <c:pt idx="2142">
                  <c:v>42638.467928240738</c:v>
                </c:pt>
                <c:pt idx="2143">
                  <c:v>42638.467974537038</c:v>
                </c:pt>
                <c:pt idx="2144">
                  <c:v>42638.46802083333</c:v>
                </c:pt>
                <c:pt idx="2145">
                  <c:v>42638.46806712963</c:v>
                </c:pt>
                <c:pt idx="2146">
                  <c:v>42638.468113425923</c:v>
                </c:pt>
                <c:pt idx="2147">
                  <c:v>42638.468159722222</c:v>
                </c:pt>
                <c:pt idx="2148">
                  <c:v>42638.468206018515</c:v>
                </c:pt>
                <c:pt idx="2149">
                  <c:v>42638.468252314815</c:v>
                </c:pt>
                <c:pt idx="2150">
                  <c:v>42638.468298611115</c:v>
                </c:pt>
                <c:pt idx="2151">
                  <c:v>42638.468344907407</c:v>
                </c:pt>
                <c:pt idx="2152">
                  <c:v>42638.468402777777</c:v>
                </c:pt>
                <c:pt idx="2153">
                  <c:v>42638.468449074076</c:v>
                </c:pt>
                <c:pt idx="2154">
                  <c:v>42638.468495370369</c:v>
                </c:pt>
                <c:pt idx="2155">
                  <c:v>42638.468541666669</c:v>
                </c:pt>
                <c:pt idx="2156">
                  <c:v>42638.468587962961</c:v>
                </c:pt>
                <c:pt idx="2157">
                  <c:v>42638.468634259261</c:v>
                </c:pt>
                <c:pt idx="2158">
                  <c:v>42638.468680555554</c:v>
                </c:pt>
                <c:pt idx="2159">
                  <c:v>42638.468726851854</c:v>
                </c:pt>
                <c:pt idx="2160">
                  <c:v>42638.468773148146</c:v>
                </c:pt>
                <c:pt idx="2161">
                  <c:v>42638.468819444446</c:v>
                </c:pt>
                <c:pt idx="2162">
                  <c:v>42638.468865740739</c:v>
                </c:pt>
                <c:pt idx="2163">
                  <c:v>42638.468912037039</c:v>
                </c:pt>
                <c:pt idx="2164">
                  <c:v>42638.468958333331</c:v>
                </c:pt>
                <c:pt idx="2165">
                  <c:v>42638.469004629631</c:v>
                </c:pt>
                <c:pt idx="2166">
                  <c:v>42638.469050925924</c:v>
                </c:pt>
                <c:pt idx="2167">
                  <c:v>42638.469097222223</c:v>
                </c:pt>
                <c:pt idx="2168">
                  <c:v>42638.469143518516</c:v>
                </c:pt>
                <c:pt idx="2169">
                  <c:v>42638.469189814816</c:v>
                </c:pt>
                <c:pt idx="2170">
                  <c:v>42638.469236111108</c:v>
                </c:pt>
                <c:pt idx="2171">
                  <c:v>42638.469282407408</c:v>
                </c:pt>
                <c:pt idx="2172">
                  <c:v>42638.469328703701</c:v>
                </c:pt>
                <c:pt idx="2173">
                  <c:v>42638.469375000001</c:v>
                </c:pt>
                <c:pt idx="2174">
                  <c:v>42638.469421296293</c:v>
                </c:pt>
                <c:pt idx="2175">
                  <c:v>42638.469467592593</c:v>
                </c:pt>
                <c:pt idx="2176">
                  <c:v>42638.469513888886</c:v>
                </c:pt>
                <c:pt idx="2177">
                  <c:v>42638.469560185185</c:v>
                </c:pt>
                <c:pt idx="2178">
                  <c:v>42638.469606481478</c:v>
                </c:pt>
                <c:pt idx="2179">
                  <c:v>42638.469652777778</c:v>
                </c:pt>
                <c:pt idx="2180">
                  <c:v>42638.469699074078</c:v>
                </c:pt>
                <c:pt idx="2181">
                  <c:v>42638.46974537037</c:v>
                </c:pt>
                <c:pt idx="2182">
                  <c:v>42638.46979166667</c:v>
                </c:pt>
                <c:pt idx="2183">
                  <c:v>42638.469837962963</c:v>
                </c:pt>
                <c:pt idx="2184">
                  <c:v>42638.469884259262</c:v>
                </c:pt>
                <c:pt idx="2185">
                  <c:v>42638.469930555555</c:v>
                </c:pt>
                <c:pt idx="2186">
                  <c:v>42638.469976851855</c:v>
                </c:pt>
                <c:pt idx="2187">
                  <c:v>42638.470023148147</c:v>
                </c:pt>
                <c:pt idx="2188">
                  <c:v>42638.470069444447</c:v>
                </c:pt>
                <c:pt idx="2189">
                  <c:v>42638.470127314817</c:v>
                </c:pt>
                <c:pt idx="2190">
                  <c:v>42638.470173611109</c:v>
                </c:pt>
                <c:pt idx="2191">
                  <c:v>42638.470219907409</c:v>
                </c:pt>
                <c:pt idx="2192">
                  <c:v>42638.470266203702</c:v>
                </c:pt>
                <c:pt idx="2193">
                  <c:v>42638.470312500001</c:v>
                </c:pt>
                <c:pt idx="2194">
                  <c:v>42638.470358796294</c:v>
                </c:pt>
                <c:pt idx="2195">
                  <c:v>42638.470405092594</c:v>
                </c:pt>
                <c:pt idx="2196">
                  <c:v>42638.470451388886</c:v>
                </c:pt>
                <c:pt idx="2197">
                  <c:v>42638.470497685186</c:v>
                </c:pt>
                <c:pt idx="2198">
                  <c:v>42638.470543981479</c:v>
                </c:pt>
                <c:pt idx="2199">
                  <c:v>42638.470590277779</c:v>
                </c:pt>
                <c:pt idx="2200">
                  <c:v>42638.470636574071</c:v>
                </c:pt>
                <c:pt idx="2201">
                  <c:v>42638.470682870371</c:v>
                </c:pt>
                <c:pt idx="2202">
                  <c:v>42638.470729166664</c:v>
                </c:pt>
                <c:pt idx="2203">
                  <c:v>42638.470775462964</c:v>
                </c:pt>
                <c:pt idx="2204">
                  <c:v>42638.470821759256</c:v>
                </c:pt>
                <c:pt idx="2205">
                  <c:v>42638.470868055556</c:v>
                </c:pt>
                <c:pt idx="2206">
                  <c:v>42638.470914351848</c:v>
                </c:pt>
                <c:pt idx="2207">
                  <c:v>42638.470960648148</c:v>
                </c:pt>
                <c:pt idx="2208">
                  <c:v>42638.471006944441</c:v>
                </c:pt>
                <c:pt idx="2209">
                  <c:v>42638.471053240741</c:v>
                </c:pt>
                <c:pt idx="2210">
                  <c:v>42638.471099537041</c:v>
                </c:pt>
                <c:pt idx="2211">
                  <c:v>42638.471145833333</c:v>
                </c:pt>
                <c:pt idx="2212">
                  <c:v>42638.471192129633</c:v>
                </c:pt>
                <c:pt idx="2213">
                  <c:v>42638.471238425926</c:v>
                </c:pt>
                <c:pt idx="2214">
                  <c:v>42638.471331018518</c:v>
                </c:pt>
                <c:pt idx="2215">
                  <c:v>42638.471377314818</c:v>
                </c:pt>
                <c:pt idx="2216">
                  <c:v>42638.47142361111</c:v>
                </c:pt>
                <c:pt idx="2217">
                  <c:v>42638.47146990741</c:v>
                </c:pt>
                <c:pt idx="2218">
                  <c:v>42638.471516203703</c:v>
                </c:pt>
                <c:pt idx="2219">
                  <c:v>42638.471562500003</c:v>
                </c:pt>
                <c:pt idx="2220">
                  <c:v>42638.471608796295</c:v>
                </c:pt>
                <c:pt idx="2221">
                  <c:v>42638.471655092595</c:v>
                </c:pt>
                <c:pt idx="2222">
                  <c:v>42638.471701388888</c:v>
                </c:pt>
                <c:pt idx="2223">
                  <c:v>42638.471747685187</c:v>
                </c:pt>
                <c:pt idx="2224">
                  <c:v>42638.471805555557</c:v>
                </c:pt>
                <c:pt idx="2225">
                  <c:v>42638.471851851849</c:v>
                </c:pt>
                <c:pt idx="2226">
                  <c:v>42638.471898148149</c:v>
                </c:pt>
                <c:pt idx="2227">
                  <c:v>42638.471944444442</c:v>
                </c:pt>
                <c:pt idx="2228">
                  <c:v>42638.471990740742</c:v>
                </c:pt>
                <c:pt idx="2229">
                  <c:v>42638.472037037034</c:v>
                </c:pt>
                <c:pt idx="2230">
                  <c:v>42638.472083333334</c:v>
                </c:pt>
                <c:pt idx="2231">
                  <c:v>42638.472129629627</c:v>
                </c:pt>
                <c:pt idx="2232">
                  <c:v>42638.472175925926</c:v>
                </c:pt>
                <c:pt idx="2233">
                  <c:v>42638.472222222219</c:v>
                </c:pt>
                <c:pt idx="2234">
                  <c:v>42638.472268518519</c:v>
                </c:pt>
                <c:pt idx="2235">
                  <c:v>42638.472314814811</c:v>
                </c:pt>
                <c:pt idx="2236">
                  <c:v>42638.472361111111</c:v>
                </c:pt>
                <c:pt idx="2237">
                  <c:v>42638.472407407404</c:v>
                </c:pt>
                <c:pt idx="2238">
                  <c:v>42638.472453703704</c:v>
                </c:pt>
                <c:pt idx="2239">
                  <c:v>42638.472500000003</c:v>
                </c:pt>
                <c:pt idx="2240">
                  <c:v>42638.472546296296</c:v>
                </c:pt>
                <c:pt idx="2241">
                  <c:v>42638.472592592596</c:v>
                </c:pt>
                <c:pt idx="2242">
                  <c:v>42638.472638888888</c:v>
                </c:pt>
                <c:pt idx="2243">
                  <c:v>42638.472685185188</c:v>
                </c:pt>
                <c:pt idx="2244">
                  <c:v>42638.472731481481</c:v>
                </c:pt>
                <c:pt idx="2245">
                  <c:v>42638.472777777781</c:v>
                </c:pt>
                <c:pt idx="2246">
                  <c:v>42638.472824074073</c:v>
                </c:pt>
                <c:pt idx="2247">
                  <c:v>42638.472870370373</c:v>
                </c:pt>
                <c:pt idx="2248">
                  <c:v>42638.472916666666</c:v>
                </c:pt>
                <c:pt idx="2249">
                  <c:v>42638.472962962966</c:v>
                </c:pt>
                <c:pt idx="2250">
                  <c:v>42638.473009259258</c:v>
                </c:pt>
                <c:pt idx="2251">
                  <c:v>42638.473055555558</c:v>
                </c:pt>
                <c:pt idx="2252">
                  <c:v>42638.473101851851</c:v>
                </c:pt>
                <c:pt idx="2253">
                  <c:v>42638.47314814815</c:v>
                </c:pt>
                <c:pt idx="2254">
                  <c:v>42638.473194444443</c:v>
                </c:pt>
                <c:pt idx="2255">
                  <c:v>42638.473240740743</c:v>
                </c:pt>
                <c:pt idx="2256">
                  <c:v>42638.473287037035</c:v>
                </c:pt>
                <c:pt idx="2257">
                  <c:v>42638.473344907405</c:v>
                </c:pt>
                <c:pt idx="2258">
                  <c:v>42638.473391203705</c:v>
                </c:pt>
                <c:pt idx="2259">
                  <c:v>42638.473437499997</c:v>
                </c:pt>
                <c:pt idx="2260">
                  <c:v>42638.473483796297</c:v>
                </c:pt>
                <c:pt idx="2261">
                  <c:v>42638.473530092589</c:v>
                </c:pt>
                <c:pt idx="2262">
                  <c:v>42638.473576388889</c:v>
                </c:pt>
                <c:pt idx="2263">
                  <c:v>42638.473622685182</c:v>
                </c:pt>
                <c:pt idx="2264">
                  <c:v>42638.473668981482</c:v>
                </c:pt>
                <c:pt idx="2265">
                  <c:v>42638.473715277774</c:v>
                </c:pt>
                <c:pt idx="2266">
                  <c:v>42638.473761574074</c:v>
                </c:pt>
                <c:pt idx="2267">
                  <c:v>42638.473819444444</c:v>
                </c:pt>
                <c:pt idx="2268">
                  <c:v>42638.473865740743</c:v>
                </c:pt>
                <c:pt idx="2269">
                  <c:v>42638.473912037036</c:v>
                </c:pt>
                <c:pt idx="2270">
                  <c:v>42638.473958333336</c:v>
                </c:pt>
                <c:pt idx="2271">
                  <c:v>42638.474004629628</c:v>
                </c:pt>
                <c:pt idx="2272">
                  <c:v>42638.474050925928</c:v>
                </c:pt>
                <c:pt idx="2273">
                  <c:v>42638.474097222221</c:v>
                </c:pt>
                <c:pt idx="2274">
                  <c:v>42638.474143518521</c:v>
                </c:pt>
                <c:pt idx="2275">
                  <c:v>42638.474189814813</c:v>
                </c:pt>
                <c:pt idx="2276">
                  <c:v>42638.474236111113</c:v>
                </c:pt>
                <c:pt idx="2277">
                  <c:v>42638.474282407406</c:v>
                </c:pt>
                <c:pt idx="2278">
                  <c:v>42638.474328703705</c:v>
                </c:pt>
                <c:pt idx="2279">
                  <c:v>42638.474374999998</c:v>
                </c:pt>
                <c:pt idx="2280">
                  <c:v>42638.474421296298</c:v>
                </c:pt>
                <c:pt idx="2281">
                  <c:v>42638.47446759259</c:v>
                </c:pt>
                <c:pt idx="2282">
                  <c:v>42638.47451388889</c:v>
                </c:pt>
                <c:pt idx="2283">
                  <c:v>42638.474560185183</c:v>
                </c:pt>
                <c:pt idx="2284">
                  <c:v>42638.474606481483</c:v>
                </c:pt>
                <c:pt idx="2285">
                  <c:v>42638.474652777775</c:v>
                </c:pt>
                <c:pt idx="2286">
                  <c:v>42638.474699074075</c:v>
                </c:pt>
                <c:pt idx="2287">
                  <c:v>42638.474745370368</c:v>
                </c:pt>
                <c:pt idx="2288">
                  <c:v>42638.474791666667</c:v>
                </c:pt>
                <c:pt idx="2289">
                  <c:v>42638.47483796296</c:v>
                </c:pt>
                <c:pt idx="2290">
                  <c:v>42638.47488425926</c:v>
                </c:pt>
                <c:pt idx="2291">
                  <c:v>42638.474930555552</c:v>
                </c:pt>
                <c:pt idx="2292">
                  <c:v>42638.474976851852</c:v>
                </c:pt>
                <c:pt idx="2293">
                  <c:v>42638.475023148145</c:v>
                </c:pt>
                <c:pt idx="2294">
                  <c:v>42638.475069444445</c:v>
                </c:pt>
                <c:pt idx="2295">
                  <c:v>42638.475115740737</c:v>
                </c:pt>
                <c:pt idx="2296">
                  <c:v>42638.475162037037</c:v>
                </c:pt>
                <c:pt idx="2297">
                  <c:v>42638.475208333337</c:v>
                </c:pt>
                <c:pt idx="2298">
                  <c:v>42638.475254629629</c:v>
                </c:pt>
                <c:pt idx="2299">
                  <c:v>42638.475300925929</c:v>
                </c:pt>
                <c:pt idx="2300">
                  <c:v>42638.475347222222</c:v>
                </c:pt>
                <c:pt idx="2301">
                  <c:v>42638.475393518522</c:v>
                </c:pt>
                <c:pt idx="2302">
                  <c:v>42638.475439814814</c:v>
                </c:pt>
                <c:pt idx="2303">
                  <c:v>42638.475497685184</c:v>
                </c:pt>
                <c:pt idx="2304">
                  <c:v>42638.475543981483</c:v>
                </c:pt>
                <c:pt idx="2305">
                  <c:v>42638.475590277776</c:v>
                </c:pt>
                <c:pt idx="2306">
                  <c:v>42638.475636574076</c:v>
                </c:pt>
                <c:pt idx="2307">
                  <c:v>42638.475682870368</c:v>
                </c:pt>
                <c:pt idx="2308">
                  <c:v>42638.475729166668</c:v>
                </c:pt>
                <c:pt idx="2309">
                  <c:v>42638.475775462961</c:v>
                </c:pt>
                <c:pt idx="2310">
                  <c:v>42638.475821759261</c:v>
                </c:pt>
                <c:pt idx="2311">
                  <c:v>42638.475868055553</c:v>
                </c:pt>
                <c:pt idx="2312">
                  <c:v>42638.475914351853</c:v>
                </c:pt>
                <c:pt idx="2313">
                  <c:v>42638.475960648146</c:v>
                </c:pt>
                <c:pt idx="2314">
                  <c:v>42638.476006944446</c:v>
                </c:pt>
                <c:pt idx="2315">
                  <c:v>42638.476053240738</c:v>
                </c:pt>
                <c:pt idx="2316">
                  <c:v>42638.476099537038</c:v>
                </c:pt>
                <c:pt idx="2317">
                  <c:v>42638.476145833331</c:v>
                </c:pt>
                <c:pt idx="2318">
                  <c:v>42638.47619212963</c:v>
                </c:pt>
                <c:pt idx="2319">
                  <c:v>42638.476238425923</c:v>
                </c:pt>
                <c:pt idx="2320">
                  <c:v>42638.476284722223</c:v>
                </c:pt>
                <c:pt idx="2321">
                  <c:v>42638.476331018515</c:v>
                </c:pt>
                <c:pt idx="2322">
                  <c:v>42638.476377314815</c:v>
                </c:pt>
                <c:pt idx="2323">
                  <c:v>42638.476423611108</c:v>
                </c:pt>
                <c:pt idx="2324">
                  <c:v>42638.476469907408</c:v>
                </c:pt>
                <c:pt idx="2325">
                  <c:v>42638.4765162037</c:v>
                </c:pt>
                <c:pt idx="2326">
                  <c:v>42638.4765625</c:v>
                </c:pt>
                <c:pt idx="2327">
                  <c:v>42638.4766087963</c:v>
                </c:pt>
                <c:pt idx="2328">
                  <c:v>42638.476655092592</c:v>
                </c:pt>
                <c:pt idx="2329">
                  <c:v>42638.476701388892</c:v>
                </c:pt>
                <c:pt idx="2330">
                  <c:v>42638.476747685185</c:v>
                </c:pt>
                <c:pt idx="2331">
                  <c:v>42638.476793981485</c:v>
                </c:pt>
                <c:pt idx="2332">
                  <c:v>42638.476840277777</c:v>
                </c:pt>
                <c:pt idx="2333">
                  <c:v>42638.476886574077</c:v>
                </c:pt>
                <c:pt idx="2334">
                  <c:v>42638.47693287037</c:v>
                </c:pt>
                <c:pt idx="2335">
                  <c:v>42638.476979166669</c:v>
                </c:pt>
                <c:pt idx="2336">
                  <c:v>42638.477025462962</c:v>
                </c:pt>
                <c:pt idx="2337">
                  <c:v>42638.477071759262</c:v>
                </c:pt>
                <c:pt idx="2338">
                  <c:v>42638.477118055554</c:v>
                </c:pt>
                <c:pt idx="2339">
                  <c:v>42638.477164351854</c:v>
                </c:pt>
                <c:pt idx="2340">
                  <c:v>42638.477210648147</c:v>
                </c:pt>
                <c:pt idx="2341">
                  <c:v>42638.477256944447</c:v>
                </c:pt>
                <c:pt idx="2342">
                  <c:v>42638.477303240739</c:v>
                </c:pt>
                <c:pt idx="2343">
                  <c:v>42638.477361111109</c:v>
                </c:pt>
                <c:pt idx="2344">
                  <c:v>42638.477407407408</c:v>
                </c:pt>
                <c:pt idx="2345">
                  <c:v>42638.477453703701</c:v>
                </c:pt>
                <c:pt idx="2346">
                  <c:v>42638.477500000001</c:v>
                </c:pt>
                <c:pt idx="2347">
                  <c:v>42638.477546296293</c:v>
                </c:pt>
                <c:pt idx="2348">
                  <c:v>42638.477592592593</c:v>
                </c:pt>
                <c:pt idx="2349">
                  <c:v>42638.477638888886</c:v>
                </c:pt>
                <c:pt idx="2350">
                  <c:v>42638.477685185186</c:v>
                </c:pt>
                <c:pt idx="2351">
                  <c:v>42638.477731481478</c:v>
                </c:pt>
                <c:pt idx="2352">
                  <c:v>42638.477777777778</c:v>
                </c:pt>
                <c:pt idx="2353">
                  <c:v>42638.477870370371</c:v>
                </c:pt>
                <c:pt idx="2354">
                  <c:v>42638.477916666663</c:v>
                </c:pt>
                <c:pt idx="2355">
                  <c:v>42638.477962962963</c:v>
                </c:pt>
                <c:pt idx="2356">
                  <c:v>42638.478009259263</c:v>
                </c:pt>
                <c:pt idx="2357">
                  <c:v>42638.478055555555</c:v>
                </c:pt>
                <c:pt idx="2358">
                  <c:v>42638.478148148148</c:v>
                </c:pt>
                <c:pt idx="2359">
                  <c:v>42638.478194444448</c:v>
                </c:pt>
                <c:pt idx="2360">
                  <c:v>42638.47824074074</c:v>
                </c:pt>
                <c:pt idx="2361">
                  <c:v>42638.47828703704</c:v>
                </c:pt>
                <c:pt idx="2362">
                  <c:v>42638.478333333333</c:v>
                </c:pt>
                <c:pt idx="2363">
                  <c:v>42638.478379629632</c:v>
                </c:pt>
                <c:pt idx="2364">
                  <c:v>42638.478425925925</c:v>
                </c:pt>
                <c:pt idx="2365">
                  <c:v>42638.478518518517</c:v>
                </c:pt>
                <c:pt idx="2366">
                  <c:v>42638.478564814817</c:v>
                </c:pt>
                <c:pt idx="2367">
                  <c:v>42638.47861111111</c:v>
                </c:pt>
                <c:pt idx="2368">
                  <c:v>42638.478703703702</c:v>
                </c:pt>
                <c:pt idx="2369">
                  <c:v>42638.478750000002</c:v>
                </c:pt>
                <c:pt idx="2370">
                  <c:v>42638.478796296295</c:v>
                </c:pt>
                <c:pt idx="2371">
                  <c:v>42638.478842592594</c:v>
                </c:pt>
                <c:pt idx="2372">
                  <c:v>42638.478888888887</c:v>
                </c:pt>
                <c:pt idx="2373">
                  <c:v>42638.478935185187</c:v>
                </c:pt>
                <c:pt idx="2374">
                  <c:v>42638.478981481479</c:v>
                </c:pt>
                <c:pt idx="2375">
                  <c:v>42638.479027777779</c:v>
                </c:pt>
                <c:pt idx="2376">
                  <c:v>42638.479074074072</c:v>
                </c:pt>
                <c:pt idx="2377">
                  <c:v>42638.479120370372</c:v>
                </c:pt>
                <c:pt idx="2378">
                  <c:v>42638.479178240741</c:v>
                </c:pt>
                <c:pt idx="2379">
                  <c:v>42638.479270833333</c:v>
                </c:pt>
                <c:pt idx="2380">
                  <c:v>42638.479317129626</c:v>
                </c:pt>
                <c:pt idx="2381">
                  <c:v>42638.479363425926</c:v>
                </c:pt>
                <c:pt idx="2382">
                  <c:v>42638.479409722226</c:v>
                </c:pt>
                <c:pt idx="2383">
                  <c:v>42638.479456018518</c:v>
                </c:pt>
                <c:pt idx="2384">
                  <c:v>42638.479548611111</c:v>
                </c:pt>
                <c:pt idx="2385">
                  <c:v>42638.479594907411</c:v>
                </c:pt>
                <c:pt idx="2386">
                  <c:v>42638.479641203703</c:v>
                </c:pt>
                <c:pt idx="2387">
                  <c:v>42638.479687500003</c:v>
                </c:pt>
                <c:pt idx="2388">
                  <c:v>42638.479733796295</c:v>
                </c:pt>
                <c:pt idx="2389">
                  <c:v>42638.479780092595</c:v>
                </c:pt>
                <c:pt idx="2390">
                  <c:v>42638.479826388888</c:v>
                </c:pt>
                <c:pt idx="2391">
                  <c:v>42638.479872685188</c:v>
                </c:pt>
                <c:pt idx="2392">
                  <c:v>42638.47991898148</c:v>
                </c:pt>
                <c:pt idx="2393">
                  <c:v>42638.47996527778</c:v>
                </c:pt>
                <c:pt idx="2394">
                  <c:v>42638.480011574073</c:v>
                </c:pt>
                <c:pt idx="2395">
                  <c:v>42638.480057870373</c:v>
                </c:pt>
                <c:pt idx="2396">
                  <c:v>42638.480104166665</c:v>
                </c:pt>
                <c:pt idx="2397">
                  <c:v>42638.480150462965</c:v>
                </c:pt>
                <c:pt idx="2398">
                  <c:v>42638.480196759258</c:v>
                </c:pt>
                <c:pt idx="2399">
                  <c:v>42638.480243055557</c:v>
                </c:pt>
                <c:pt idx="2400">
                  <c:v>42638.48028935185</c:v>
                </c:pt>
                <c:pt idx="2401">
                  <c:v>42638.48033564815</c:v>
                </c:pt>
                <c:pt idx="2402">
                  <c:v>42638.480381944442</c:v>
                </c:pt>
                <c:pt idx="2403">
                  <c:v>42638.480428240742</c:v>
                </c:pt>
                <c:pt idx="2404">
                  <c:v>42638.480474537035</c:v>
                </c:pt>
                <c:pt idx="2405">
                  <c:v>42638.480520833335</c:v>
                </c:pt>
                <c:pt idx="2406">
                  <c:v>42638.480567129627</c:v>
                </c:pt>
                <c:pt idx="2407">
                  <c:v>42638.480613425927</c:v>
                </c:pt>
                <c:pt idx="2408">
                  <c:v>42638.48065972222</c:v>
                </c:pt>
                <c:pt idx="2409">
                  <c:v>42638.480706018519</c:v>
                </c:pt>
                <c:pt idx="2410">
                  <c:v>42638.480752314812</c:v>
                </c:pt>
                <c:pt idx="2411">
                  <c:v>42638.480798611112</c:v>
                </c:pt>
                <c:pt idx="2412">
                  <c:v>42638.480844907404</c:v>
                </c:pt>
                <c:pt idx="2413">
                  <c:v>42638.480902777781</c:v>
                </c:pt>
                <c:pt idx="2414">
                  <c:v>42638.480949074074</c:v>
                </c:pt>
                <c:pt idx="2415">
                  <c:v>42638.480995370373</c:v>
                </c:pt>
                <c:pt idx="2416">
                  <c:v>42638.481041666666</c:v>
                </c:pt>
                <c:pt idx="2417">
                  <c:v>42638.481087962966</c:v>
                </c:pt>
                <c:pt idx="2418">
                  <c:v>42638.481134259258</c:v>
                </c:pt>
                <c:pt idx="2419">
                  <c:v>42638.481226851851</c:v>
                </c:pt>
                <c:pt idx="2420">
                  <c:v>42638.481273148151</c:v>
                </c:pt>
                <c:pt idx="2421">
                  <c:v>42638.481319444443</c:v>
                </c:pt>
                <c:pt idx="2422">
                  <c:v>42638.481365740743</c:v>
                </c:pt>
                <c:pt idx="2423">
                  <c:v>42638.481412037036</c:v>
                </c:pt>
                <c:pt idx="2424">
                  <c:v>42638.481458333335</c:v>
                </c:pt>
                <c:pt idx="2425">
                  <c:v>42638.481504629628</c:v>
                </c:pt>
                <c:pt idx="2426">
                  <c:v>42638.481550925928</c:v>
                </c:pt>
                <c:pt idx="2427">
                  <c:v>42638.48159722222</c:v>
                </c:pt>
                <c:pt idx="2428">
                  <c:v>42638.481689814813</c:v>
                </c:pt>
                <c:pt idx="2429">
                  <c:v>42638.481736111113</c:v>
                </c:pt>
                <c:pt idx="2430">
                  <c:v>42638.481782407405</c:v>
                </c:pt>
                <c:pt idx="2431">
                  <c:v>42638.481828703705</c:v>
                </c:pt>
                <c:pt idx="2432">
                  <c:v>42638.481874999998</c:v>
                </c:pt>
                <c:pt idx="2433">
                  <c:v>42638.481921296298</c:v>
                </c:pt>
                <c:pt idx="2434">
                  <c:v>42638.48196759259</c:v>
                </c:pt>
                <c:pt idx="2435">
                  <c:v>42638.482060185182</c:v>
                </c:pt>
                <c:pt idx="2436">
                  <c:v>42638.482152777775</c:v>
                </c:pt>
                <c:pt idx="2437">
                  <c:v>42638.482199074075</c:v>
                </c:pt>
                <c:pt idx="2438">
                  <c:v>42638.482245370367</c:v>
                </c:pt>
                <c:pt idx="2439">
                  <c:v>42638.482291666667</c:v>
                </c:pt>
                <c:pt idx="2440">
                  <c:v>42638.48233796296</c:v>
                </c:pt>
                <c:pt idx="2441">
                  <c:v>42638.48238425926</c:v>
                </c:pt>
                <c:pt idx="2442">
                  <c:v>42638.482430555552</c:v>
                </c:pt>
                <c:pt idx="2443">
                  <c:v>42638.482476851852</c:v>
                </c:pt>
                <c:pt idx="2444">
                  <c:v>42638.482523148145</c:v>
                </c:pt>
                <c:pt idx="2445">
                  <c:v>42638.482569444444</c:v>
                </c:pt>
                <c:pt idx="2446">
                  <c:v>42638.482615740744</c:v>
                </c:pt>
                <c:pt idx="2447">
                  <c:v>42638.482673611114</c:v>
                </c:pt>
                <c:pt idx="2448">
                  <c:v>42638.482719907406</c:v>
                </c:pt>
                <c:pt idx="2449">
                  <c:v>42638.482766203706</c:v>
                </c:pt>
                <c:pt idx="2450">
                  <c:v>42638.482812499999</c:v>
                </c:pt>
                <c:pt idx="2451">
                  <c:v>42638.482858796298</c:v>
                </c:pt>
                <c:pt idx="2452">
                  <c:v>42638.482905092591</c:v>
                </c:pt>
                <c:pt idx="2453">
                  <c:v>42638.482951388891</c:v>
                </c:pt>
                <c:pt idx="2454">
                  <c:v>42638.482997685183</c:v>
                </c:pt>
                <c:pt idx="2455">
                  <c:v>42638.483043981483</c:v>
                </c:pt>
                <c:pt idx="2456">
                  <c:v>42638.483090277776</c:v>
                </c:pt>
                <c:pt idx="2457">
                  <c:v>42638.483136574076</c:v>
                </c:pt>
                <c:pt idx="2458">
                  <c:v>42638.483229166668</c:v>
                </c:pt>
                <c:pt idx="2459">
                  <c:v>42638.483275462961</c:v>
                </c:pt>
                <c:pt idx="2460">
                  <c:v>42638.48332175926</c:v>
                </c:pt>
                <c:pt idx="2461">
                  <c:v>42638.483368055553</c:v>
                </c:pt>
                <c:pt idx="2462">
                  <c:v>42638.483414351853</c:v>
                </c:pt>
                <c:pt idx="2463">
                  <c:v>42638.483460648145</c:v>
                </c:pt>
                <c:pt idx="2464">
                  <c:v>42638.483506944445</c:v>
                </c:pt>
                <c:pt idx="2465">
                  <c:v>42638.483553240738</c:v>
                </c:pt>
                <c:pt idx="2466">
                  <c:v>42638.483599537038</c:v>
                </c:pt>
                <c:pt idx="2467">
                  <c:v>42638.48364583333</c:v>
                </c:pt>
                <c:pt idx="2468">
                  <c:v>42638.48369212963</c:v>
                </c:pt>
                <c:pt idx="2469">
                  <c:v>42638.483738425923</c:v>
                </c:pt>
                <c:pt idx="2470">
                  <c:v>42638.483784722222</c:v>
                </c:pt>
                <c:pt idx="2471">
                  <c:v>42638.483831018515</c:v>
                </c:pt>
                <c:pt idx="2472">
                  <c:v>42638.483877314815</c:v>
                </c:pt>
                <c:pt idx="2473">
                  <c:v>42638.483923611115</c:v>
                </c:pt>
                <c:pt idx="2474">
                  <c:v>42638.483969907407</c:v>
                </c:pt>
                <c:pt idx="2475">
                  <c:v>42638.484016203707</c:v>
                </c:pt>
                <c:pt idx="2476">
                  <c:v>42638.4840625</c:v>
                </c:pt>
                <c:pt idx="2477">
                  <c:v>42638.4841087963</c:v>
                </c:pt>
                <c:pt idx="2478">
                  <c:v>42638.484155092592</c:v>
                </c:pt>
                <c:pt idx="2479">
                  <c:v>42638.484201388892</c:v>
                </c:pt>
                <c:pt idx="2480">
                  <c:v>42638.484247685185</c:v>
                </c:pt>
                <c:pt idx="2481">
                  <c:v>42638.484293981484</c:v>
                </c:pt>
                <c:pt idx="2482">
                  <c:v>42638.484340277777</c:v>
                </c:pt>
                <c:pt idx="2483">
                  <c:v>42638.484398148146</c:v>
                </c:pt>
                <c:pt idx="2484">
                  <c:v>42638.484444444446</c:v>
                </c:pt>
                <c:pt idx="2485">
                  <c:v>42638.484490740739</c:v>
                </c:pt>
                <c:pt idx="2486">
                  <c:v>42638.484537037039</c:v>
                </c:pt>
                <c:pt idx="2487">
                  <c:v>42638.484583333331</c:v>
                </c:pt>
                <c:pt idx="2488">
                  <c:v>42638.484629629631</c:v>
                </c:pt>
                <c:pt idx="2489">
                  <c:v>42638.484675925924</c:v>
                </c:pt>
                <c:pt idx="2490">
                  <c:v>42638.484722222223</c:v>
                </c:pt>
                <c:pt idx="2491">
                  <c:v>42638.484768518516</c:v>
                </c:pt>
                <c:pt idx="2492">
                  <c:v>42638.484814814816</c:v>
                </c:pt>
                <c:pt idx="2493">
                  <c:v>42638.484907407408</c:v>
                </c:pt>
                <c:pt idx="2494">
                  <c:v>42638.484953703701</c:v>
                </c:pt>
                <c:pt idx="2495">
                  <c:v>42638.485000000001</c:v>
                </c:pt>
                <c:pt idx="2496">
                  <c:v>42638.485046296293</c:v>
                </c:pt>
                <c:pt idx="2497">
                  <c:v>42638.485092592593</c:v>
                </c:pt>
                <c:pt idx="2498">
                  <c:v>42638.485138888886</c:v>
                </c:pt>
                <c:pt idx="2499">
                  <c:v>42638.485185185185</c:v>
                </c:pt>
                <c:pt idx="2500">
                  <c:v>42638.485231481478</c:v>
                </c:pt>
                <c:pt idx="2501">
                  <c:v>42638.485277777778</c:v>
                </c:pt>
                <c:pt idx="2502">
                  <c:v>42638.485324074078</c:v>
                </c:pt>
                <c:pt idx="2503">
                  <c:v>42638.48537037037</c:v>
                </c:pt>
                <c:pt idx="2504">
                  <c:v>42638.48541666667</c:v>
                </c:pt>
                <c:pt idx="2505">
                  <c:v>42638.485462962963</c:v>
                </c:pt>
                <c:pt idx="2506">
                  <c:v>42638.485509259262</c:v>
                </c:pt>
                <c:pt idx="2507">
                  <c:v>42638.485555555555</c:v>
                </c:pt>
                <c:pt idx="2508">
                  <c:v>42638.485601851855</c:v>
                </c:pt>
                <c:pt idx="2509">
                  <c:v>42638.485648148147</c:v>
                </c:pt>
                <c:pt idx="2510">
                  <c:v>42638.485694444447</c:v>
                </c:pt>
                <c:pt idx="2511">
                  <c:v>42638.48574074074</c:v>
                </c:pt>
                <c:pt idx="2512">
                  <c:v>42638.48578703704</c:v>
                </c:pt>
                <c:pt idx="2513">
                  <c:v>42638.485833333332</c:v>
                </c:pt>
                <c:pt idx="2514">
                  <c:v>42638.485879629632</c:v>
                </c:pt>
                <c:pt idx="2515">
                  <c:v>42638.485925925925</c:v>
                </c:pt>
                <c:pt idx="2516">
                  <c:v>42638.485972222225</c:v>
                </c:pt>
                <c:pt idx="2517">
                  <c:v>42638.486018518517</c:v>
                </c:pt>
                <c:pt idx="2518">
                  <c:v>42638.486064814817</c:v>
                </c:pt>
                <c:pt idx="2519">
                  <c:v>42638.486122685186</c:v>
                </c:pt>
                <c:pt idx="2520">
                  <c:v>42638.486168981479</c:v>
                </c:pt>
                <c:pt idx="2521">
                  <c:v>42638.486215277779</c:v>
                </c:pt>
                <c:pt idx="2522">
                  <c:v>42638.486261574071</c:v>
                </c:pt>
                <c:pt idx="2523">
                  <c:v>42638.486307870371</c:v>
                </c:pt>
                <c:pt idx="2524">
                  <c:v>42638.486354166664</c:v>
                </c:pt>
                <c:pt idx="2525">
                  <c:v>42638.486400462964</c:v>
                </c:pt>
                <c:pt idx="2526">
                  <c:v>42638.486446759256</c:v>
                </c:pt>
                <c:pt idx="2527">
                  <c:v>42638.486539351848</c:v>
                </c:pt>
                <c:pt idx="2528">
                  <c:v>42638.486585648148</c:v>
                </c:pt>
                <c:pt idx="2529">
                  <c:v>42638.486631944441</c:v>
                </c:pt>
                <c:pt idx="2530">
                  <c:v>42638.486678240741</c:v>
                </c:pt>
                <c:pt idx="2531">
                  <c:v>42638.486724537041</c:v>
                </c:pt>
                <c:pt idx="2532">
                  <c:v>42638.486770833333</c:v>
                </c:pt>
                <c:pt idx="2533">
                  <c:v>42638.486817129633</c:v>
                </c:pt>
                <c:pt idx="2534">
                  <c:v>42638.486863425926</c:v>
                </c:pt>
                <c:pt idx="2535">
                  <c:v>42638.486909722225</c:v>
                </c:pt>
                <c:pt idx="2536">
                  <c:v>42638.487002314818</c:v>
                </c:pt>
                <c:pt idx="2537">
                  <c:v>42638.48704861111</c:v>
                </c:pt>
                <c:pt idx="2538">
                  <c:v>42638.48709490741</c:v>
                </c:pt>
                <c:pt idx="2539">
                  <c:v>42638.487141203703</c:v>
                </c:pt>
                <c:pt idx="2540">
                  <c:v>42638.487187500003</c:v>
                </c:pt>
                <c:pt idx="2541">
                  <c:v>42638.487233796295</c:v>
                </c:pt>
                <c:pt idx="2542">
                  <c:v>42638.487280092595</c:v>
                </c:pt>
                <c:pt idx="2543">
                  <c:v>42638.487326388888</c:v>
                </c:pt>
                <c:pt idx="2544">
                  <c:v>42638.487372685187</c:v>
                </c:pt>
                <c:pt idx="2545">
                  <c:v>42638.48741898148</c:v>
                </c:pt>
                <c:pt idx="2546">
                  <c:v>42638.48746527778</c:v>
                </c:pt>
                <c:pt idx="2547">
                  <c:v>42638.487511574072</c:v>
                </c:pt>
                <c:pt idx="2548">
                  <c:v>42638.487557870372</c:v>
                </c:pt>
                <c:pt idx="2549">
                  <c:v>42638.487604166665</c:v>
                </c:pt>
                <c:pt idx="2550">
                  <c:v>42638.487650462965</c:v>
                </c:pt>
                <c:pt idx="2551">
                  <c:v>42638.487696759257</c:v>
                </c:pt>
                <c:pt idx="2552">
                  <c:v>42638.487743055557</c:v>
                </c:pt>
                <c:pt idx="2553">
                  <c:v>42638.48778935185</c:v>
                </c:pt>
                <c:pt idx="2554">
                  <c:v>42638.487847222219</c:v>
                </c:pt>
                <c:pt idx="2555">
                  <c:v>42638.487893518519</c:v>
                </c:pt>
                <c:pt idx="2556">
                  <c:v>42638.487939814811</c:v>
                </c:pt>
                <c:pt idx="2557">
                  <c:v>42638.487986111111</c:v>
                </c:pt>
                <c:pt idx="2558">
                  <c:v>42638.488032407404</c:v>
                </c:pt>
                <c:pt idx="2559">
                  <c:v>42638.488078703704</c:v>
                </c:pt>
                <c:pt idx="2560">
                  <c:v>42638.488125000003</c:v>
                </c:pt>
                <c:pt idx="2561">
                  <c:v>42638.488171296296</c:v>
                </c:pt>
                <c:pt idx="2562">
                  <c:v>42638.488217592596</c:v>
                </c:pt>
                <c:pt idx="2563">
                  <c:v>42638.488263888888</c:v>
                </c:pt>
                <c:pt idx="2564">
                  <c:v>42638.488310185188</c:v>
                </c:pt>
                <c:pt idx="2565">
                  <c:v>42638.488356481481</c:v>
                </c:pt>
                <c:pt idx="2566">
                  <c:v>42638.488402777781</c:v>
                </c:pt>
                <c:pt idx="2567">
                  <c:v>42638.488449074073</c:v>
                </c:pt>
                <c:pt idx="2568">
                  <c:v>42638.488495370373</c:v>
                </c:pt>
                <c:pt idx="2569">
                  <c:v>42638.488541666666</c:v>
                </c:pt>
                <c:pt idx="2570">
                  <c:v>42638.488587962966</c:v>
                </c:pt>
                <c:pt idx="2571">
                  <c:v>42638.488634259258</c:v>
                </c:pt>
                <c:pt idx="2572">
                  <c:v>42638.488668981481</c:v>
                </c:pt>
                <c:pt idx="2573">
                  <c:v>42638.488715277781</c:v>
                </c:pt>
                <c:pt idx="2574">
                  <c:v>42638.488761574074</c:v>
                </c:pt>
                <c:pt idx="2575">
                  <c:v>42638.488807870373</c:v>
                </c:pt>
                <c:pt idx="2576">
                  <c:v>42638.488865740743</c:v>
                </c:pt>
                <c:pt idx="2577">
                  <c:v>42638.488912037035</c:v>
                </c:pt>
                <c:pt idx="2578">
                  <c:v>42638.488958333335</c:v>
                </c:pt>
                <c:pt idx="2579">
                  <c:v>42638.489004629628</c:v>
                </c:pt>
                <c:pt idx="2580">
                  <c:v>42638.489050925928</c:v>
                </c:pt>
                <c:pt idx="2581">
                  <c:v>42638.48909722222</c:v>
                </c:pt>
                <c:pt idx="2582">
                  <c:v>42638.48914351852</c:v>
                </c:pt>
                <c:pt idx="2583">
                  <c:v>42638.489189814813</c:v>
                </c:pt>
                <c:pt idx="2584">
                  <c:v>42638.489236111112</c:v>
                </c:pt>
                <c:pt idx="2585">
                  <c:v>42638.489282407405</c:v>
                </c:pt>
                <c:pt idx="2586">
                  <c:v>42638.489328703705</c:v>
                </c:pt>
                <c:pt idx="2587">
                  <c:v>42638.489374999997</c:v>
                </c:pt>
                <c:pt idx="2588">
                  <c:v>42638.489421296297</c:v>
                </c:pt>
                <c:pt idx="2589">
                  <c:v>42638.48946759259</c:v>
                </c:pt>
                <c:pt idx="2590">
                  <c:v>42638.48951388889</c:v>
                </c:pt>
                <c:pt idx="2591">
                  <c:v>42638.489560185182</c:v>
                </c:pt>
                <c:pt idx="2592">
                  <c:v>42638.489606481482</c:v>
                </c:pt>
                <c:pt idx="2593">
                  <c:v>42638.489652777775</c:v>
                </c:pt>
                <c:pt idx="2594">
                  <c:v>42638.489699074074</c:v>
                </c:pt>
                <c:pt idx="2595">
                  <c:v>42638.489745370367</c:v>
                </c:pt>
                <c:pt idx="2596">
                  <c:v>42638.489791666667</c:v>
                </c:pt>
                <c:pt idx="2597">
                  <c:v>42638.489837962959</c:v>
                </c:pt>
                <c:pt idx="2598">
                  <c:v>42638.489884259259</c:v>
                </c:pt>
                <c:pt idx="2599">
                  <c:v>42638.489930555559</c:v>
                </c:pt>
                <c:pt idx="2600">
                  <c:v>42638.489976851852</c:v>
                </c:pt>
                <c:pt idx="2601">
                  <c:v>42638.490023148152</c:v>
                </c:pt>
                <c:pt idx="2602">
                  <c:v>42638.490069444444</c:v>
                </c:pt>
                <c:pt idx="2603">
                  <c:v>42638.490115740744</c:v>
                </c:pt>
                <c:pt idx="2604">
                  <c:v>42638.490162037036</c:v>
                </c:pt>
                <c:pt idx="2605">
                  <c:v>42638.490208333336</c:v>
                </c:pt>
                <c:pt idx="2606">
                  <c:v>42638.490254629629</c:v>
                </c:pt>
                <c:pt idx="2607">
                  <c:v>42638.490300925929</c:v>
                </c:pt>
                <c:pt idx="2608">
                  <c:v>42638.490347222221</c:v>
                </c:pt>
                <c:pt idx="2609">
                  <c:v>42638.490393518521</c:v>
                </c:pt>
                <c:pt idx="2610">
                  <c:v>42638.490451388891</c:v>
                </c:pt>
                <c:pt idx="2611">
                  <c:v>42638.490497685183</c:v>
                </c:pt>
                <c:pt idx="2612">
                  <c:v>42638.490543981483</c:v>
                </c:pt>
                <c:pt idx="2613">
                  <c:v>42638.490590277775</c:v>
                </c:pt>
                <c:pt idx="2614">
                  <c:v>42638.490636574075</c:v>
                </c:pt>
                <c:pt idx="2615">
                  <c:v>42638.490682870368</c:v>
                </c:pt>
                <c:pt idx="2616">
                  <c:v>42638.490729166668</c:v>
                </c:pt>
                <c:pt idx="2617">
                  <c:v>42638.49077546296</c:v>
                </c:pt>
                <c:pt idx="2618">
                  <c:v>42638.49082175926</c:v>
                </c:pt>
                <c:pt idx="2619">
                  <c:v>42638.490868055553</c:v>
                </c:pt>
                <c:pt idx="2620">
                  <c:v>42638.490914351853</c:v>
                </c:pt>
                <c:pt idx="2621">
                  <c:v>42638.490960648145</c:v>
                </c:pt>
                <c:pt idx="2622">
                  <c:v>42638.491006944445</c:v>
                </c:pt>
                <c:pt idx="2623">
                  <c:v>42638.491053240738</c:v>
                </c:pt>
                <c:pt idx="2624">
                  <c:v>42638.491099537037</c:v>
                </c:pt>
                <c:pt idx="2625">
                  <c:v>42638.49114583333</c:v>
                </c:pt>
                <c:pt idx="2626">
                  <c:v>42638.49119212963</c:v>
                </c:pt>
                <c:pt idx="2627">
                  <c:v>42638.491238425922</c:v>
                </c:pt>
                <c:pt idx="2628">
                  <c:v>42638.491284722222</c:v>
                </c:pt>
                <c:pt idx="2629">
                  <c:v>42638.491331018522</c:v>
                </c:pt>
                <c:pt idx="2630">
                  <c:v>42638.491377314815</c:v>
                </c:pt>
                <c:pt idx="2631">
                  <c:v>42638.491423611114</c:v>
                </c:pt>
                <c:pt idx="2632">
                  <c:v>42638.491469907407</c:v>
                </c:pt>
                <c:pt idx="2633">
                  <c:v>42638.491516203707</c:v>
                </c:pt>
                <c:pt idx="2634">
                  <c:v>42638.491562499999</c:v>
                </c:pt>
                <c:pt idx="2635">
                  <c:v>42638.491608796299</c:v>
                </c:pt>
                <c:pt idx="2636">
                  <c:v>42638.491655092592</c:v>
                </c:pt>
                <c:pt idx="2637">
                  <c:v>42638.491701388892</c:v>
                </c:pt>
                <c:pt idx="2638">
                  <c:v>42638.491747685184</c:v>
                </c:pt>
                <c:pt idx="2639">
                  <c:v>42638.491805555554</c:v>
                </c:pt>
                <c:pt idx="2640">
                  <c:v>42638.491851851853</c:v>
                </c:pt>
                <c:pt idx="2641">
                  <c:v>42638.491898148146</c:v>
                </c:pt>
                <c:pt idx="2642">
                  <c:v>42638.491944444446</c:v>
                </c:pt>
                <c:pt idx="2643">
                  <c:v>42638.491990740738</c:v>
                </c:pt>
                <c:pt idx="2644">
                  <c:v>42638.492037037038</c:v>
                </c:pt>
                <c:pt idx="2645">
                  <c:v>42638.492083333331</c:v>
                </c:pt>
                <c:pt idx="2646">
                  <c:v>42638.492129629631</c:v>
                </c:pt>
                <c:pt idx="2647">
                  <c:v>42638.492175925923</c:v>
                </c:pt>
                <c:pt idx="2648">
                  <c:v>42638.492222222223</c:v>
                </c:pt>
                <c:pt idx="2649">
                  <c:v>42638.492268518516</c:v>
                </c:pt>
                <c:pt idx="2650">
                  <c:v>42638.492314814815</c:v>
                </c:pt>
                <c:pt idx="2651">
                  <c:v>42638.492361111108</c:v>
                </c:pt>
                <c:pt idx="2652">
                  <c:v>42638.492407407408</c:v>
                </c:pt>
                <c:pt idx="2653">
                  <c:v>42638.4924537037</c:v>
                </c:pt>
                <c:pt idx="2654">
                  <c:v>42638.4925</c:v>
                </c:pt>
                <c:pt idx="2655">
                  <c:v>42638.492546296293</c:v>
                </c:pt>
                <c:pt idx="2656">
                  <c:v>42638.492592592593</c:v>
                </c:pt>
                <c:pt idx="2657">
                  <c:v>42638.492638888885</c:v>
                </c:pt>
                <c:pt idx="2658">
                  <c:v>42638.492685185185</c:v>
                </c:pt>
                <c:pt idx="2659">
                  <c:v>42638.492731481485</c:v>
                </c:pt>
                <c:pt idx="2660">
                  <c:v>42638.492777777778</c:v>
                </c:pt>
                <c:pt idx="2661">
                  <c:v>42638.492824074077</c:v>
                </c:pt>
                <c:pt idx="2662">
                  <c:v>42638.49287037037</c:v>
                </c:pt>
                <c:pt idx="2663">
                  <c:v>42638.49291666667</c:v>
                </c:pt>
                <c:pt idx="2664">
                  <c:v>42638.492962962962</c:v>
                </c:pt>
                <c:pt idx="2665">
                  <c:v>42638.493009259262</c:v>
                </c:pt>
                <c:pt idx="2666">
                  <c:v>42638.493055555555</c:v>
                </c:pt>
                <c:pt idx="2667">
                  <c:v>42638.493101851855</c:v>
                </c:pt>
                <c:pt idx="2668">
                  <c:v>42638.493148148147</c:v>
                </c:pt>
                <c:pt idx="2669">
                  <c:v>42638.493194444447</c:v>
                </c:pt>
                <c:pt idx="2670">
                  <c:v>42638.49324074074</c:v>
                </c:pt>
                <c:pt idx="2671">
                  <c:v>42638.493287037039</c:v>
                </c:pt>
                <c:pt idx="2672">
                  <c:v>42638.493333333332</c:v>
                </c:pt>
                <c:pt idx="2673">
                  <c:v>42638.493379629632</c:v>
                </c:pt>
                <c:pt idx="2674">
                  <c:v>42638.493425925924</c:v>
                </c:pt>
                <c:pt idx="2675">
                  <c:v>42638.493472222224</c:v>
                </c:pt>
                <c:pt idx="2676">
                  <c:v>42638.493518518517</c:v>
                </c:pt>
                <c:pt idx="2677">
                  <c:v>42638.493576388886</c:v>
                </c:pt>
                <c:pt idx="2678">
                  <c:v>42638.493622685186</c:v>
                </c:pt>
                <c:pt idx="2679">
                  <c:v>42638.493668981479</c:v>
                </c:pt>
                <c:pt idx="2680">
                  <c:v>42638.493715277778</c:v>
                </c:pt>
                <c:pt idx="2681">
                  <c:v>42638.493761574071</c:v>
                </c:pt>
                <c:pt idx="2682">
                  <c:v>42638.493807870371</c:v>
                </c:pt>
                <c:pt idx="2683">
                  <c:v>42638.493854166663</c:v>
                </c:pt>
                <c:pt idx="2684">
                  <c:v>42638.493900462963</c:v>
                </c:pt>
                <c:pt idx="2685">
                  <c:v>42638.493946759256</c:v>
                </c:pt>
                <c:pt idx="2686">
                  <c:v>42638.493993055556</c:v>
                </c:pt>
                <c:pt idx="2687">
                  <c:v>42638.494039351855</c:v>
                </c:pt>
                <c:pt idx="2688">
                  <c:v>42638.494085648148</c:v>
                </c:pt>
                <c:pt idx="2689">
                  <c:v>42638.494131944448</c:v>
                </c:pt>
                <c:pt idx="2690">
                  <c:v>42638.49417824074</c:v>
                </c:pt>
                <c:pt idx="2691">
                  <c:v>42638.49422453704</c:v>
                </c:pt>
                <c:pt idx="2692">
                  <c:v>42638.494270833333</c:v>
                </c:pt>
                <c:pt idx="2693">
                  <c:v>42638.494317129633</c:v>
                </c:pt>
                <c:pt idx="2694">
                  <c:v>42638.494363425925</c:v>
                </c:pt>
                <c:pt idx="2695">
                  <c:v>42638.494409722225</c:v>
                </c:pt>
                <c:pt idx="2696">
                  <c:v>42638.494456018518</c:v>
                </c:pt>
                <c:pt idx="2697">
                  <c:v>42638.494502314818</c:v>
                </c:pt>
                <c:pt idx="2698">
                  <c:v>42638.49454861111</c:v>
                </c:pt>
                <c:pt idx="2699">
                  <c:v>42638.49459490741</c:v>
                </c:pt>
                <c:pt idx="2700">
                  <c:v>42638.494641203702</c:v>
                </c:pt>
                <c:pt idx="2701">
                  <c:v>42638.494687500002</c:v>
                </c:pt>
                <c:pt idx="2702">
                  <c:v>42638.494733796295</c:v>
                </c:pt>
                <c:pt idx="2703">
                  <c:v>42638.494780092595</c:v>
                </c:pt>
                <c:pt idx="2704">
                  <c:v>42638.494826388887</c:v>
                </c:pt>
                <c:pt idx="2705">
                  <c:v>42638.494872685187</c:v>
                </c:pt>
                <c:pt idx="2706">
                  <c:v>42638.49491898148</c:v>
                </c:pt>
                <c:pt idx="2707">
                  <c:v>42638.494976851849</c:v>
                </c:pt>
                <c:pt idx="2708">
                  <c:v>42638.495023148149</c:v>
                </c:pt>
                <c:pt idx="2709">
                  <c:v>42638.495069444441</c:v>
                </c:pt>
                <c:pt idx="2710">
                  <c:v>42638.495115740741</c:v>
                </c:pt>
                <c:pt idx="2711">
                  <c:v>42638.495162037034</c:v>
                </c:pt>
                <c:pt idx="2712">
                  <c:v>42638.495208333334</c:v>
                </c:pt>
                <c:pt idx="2713">
                  <c:v>42638.495254629626</c:v>
                </c:pt>
                <c:pt idx="2714">
                  <c:v>42638.495300925926</c:v>
                </c:pt>
                <c:pt idx="2715">
                  <c:v>42638.495347222219</c:v>
                </c:pt>
                <c:pt idx="2716">
                  <c:v>42638.495393518519</c:v>
                </c:pt>
                <c:pt idx="2717">
                  <c:v>42638.495439814818</c:v>
                </c:pt>
                <c:pt idx="2718">
                  <c:v>42638.495486111111</c:v>
                </c:pt>
                <c:pt idx="2719">
                  <c:v>42638.495532407411</c:v>
                </c:pt>
                <c:pt idx="2720">
                  <c:v>42638.495578703703</c:v>
                </c:pt>
                <c:pt idx="2721">
                  <c:v>42638.495625000003</c:v>
                </c:pt>
                <c:pt idx="2722">
                  <c:v>42638.495671296296</c:v>
                </c:pt>
                <c:pt idx="2723">
                  <c:v>42638.495717592596</c:v>
                </c:pt>
                <c:pt idx="2724">
                  <c:v>42638.495763888888</c:v>
                </c:pt>
                <c:pt idx="2725">
                  <c:v>42638.495810185188</c:v>
                </c:pt>
                <c:pt idx="2726">
                  <c:v>42638.495856481481</c:v>
                </c:pt>
                <c:pt idx="2727">
                  <c:v>42638.49590277778</c:v>
                </c:pt>
                <c:pt idx="2728">
                  <c:v>42638.495949074073</c:v>
                </c:pt>
                <c:pt idx="2729">
                  <c:v>42638.495995370373</c:v>
                </c:pt>
                <c:pt idx="2730">
                  <c:v>42638.496041666665</c:v>
                </c:pt>
                <c:pt idx="2731">
                  <c:v>42638.496087962965</c:v>
                </c:pt>
                <c:pt idx="2732">
                  <c:v>42638.496134259258</c:v>
                </c:pt>
                <c:pt idx="2733">
                  <c:v>42638.496180555558</c:v>
                </c:pt>
                <c:pt idx="2734">
                  <c:v>42638.49622685185</c:v>
                </c:pt>
                <c:pt idx="2735">
                  <c:v>42638.49627314815</c:v>
                </c:pt>
                <c:pt idx="2736">
                  <c:v>42638.496319444443</c:v>
                </c:pt>
                <c:pt idx="2737">
                  <c:v>42638.496365740742</c:v>
                </c:pt>
                <c:pt idx="2738">
                  <c:v>42638.496412037035</c:v>
                </c:pt>
                <c:pt idx="2739">
                  <c:v>42638.496458333335</c:v>
                </c:pt>
                <c:pt idx="2740">
                  <c:v>42638.496504629627</c:v>
                </c:pt>
                <c:pt idx="2741">
                  <c:v>42638.496550925927</c:v>
                </c:pt>
                <c:pt idx="2742">
                  <c:v>42638.49659722222</c:v>
                </c:pt>
                <c:pt idx="2743">
                  <c:v>42638.49664351852</c:v>
                </c:pt>
                <c:pt idx="2744">
                  <c:v>42638.496689814812</c:v>
                </c:pt>
                <c:pt idx="2745">
                  <c:v>42638.496736111112</c:v>
                </c:pt>
                <c:pt idx="2746">
                  <c:v>42638.496782407405</c:v>
                </c:pt>
                <c:pt idx="2747">
                  <c:v>42638.496828703705</c:v>
                </c:pt>
                <c:pt idx="2748">
                  <c:v>42638.496874999997</c:v>
                </c:pt>
                <c:pt idx="2749">
                  <c:v>42638.496921296297</c:v>
                </c:pt>
                <c:pt idx="2750">
                  <c:v>42638.496967592589</c:v>
                </c:pt>
                <c:pt idx="2751">
                  <c:v>42638.497013888889</c:v>
                </c:pt>
                <c:pt idx="2752">
                  <c:v>42638.497060185182</c:v>
                </c:pt>
                <c:pt idx="2753">
                  <c:v>42638.497106481482</c:v>
                </c:pt>
                <c:pt idx="2754">
                  <c:v>42638.497152777774</c:v>
                </c:pt>
                <c:pt idx="2755">
                  <c:v>42638.497199074074</c:v>
                </c:pt>
                <c:pt idx="2756">
                  <c:v>42638.497245370374</c:v>
                </c:pt>
                <c:pt idx="2757">
                  <c:v>42638.497291666667</c:v>
                </c:pt>
                <c:pt idx="2758">
                  <c:v>42638.497349537036</c:v>
                </c:pt>
                <c:pt idx="2759">
                  <c:v>42638.497395833336</c:v>
                </c:pt>
                <c:pt idx="2760">
                  <c:v>42638.497442129628</c:v>
                </c:pt>
                <c:pt idx="2761">
                  <c:v>42638.497488425928</c:v>
                </c:pt>
                <c:pt idx="2762">
                  <c:v>42638.497534722221</c:v>
                </c:pt>
                <c:pt idx="2763">
                  <c:v>42638.497581018521</c:v>
                </c:pt>
                <c:pt idx="2764">
                  <c:v>42638.497627314813</c:v>
                </c:pt>
                <c:pt idx="2765">
                  <c:v>42638.497673611113</c:v>
                </c:pt>
                <c:pt idx="2766">
                  <c:v>42638.497719907406</c:v>
                </c:pt>
                <c:pt idx="2767">
                  <c:v>42638.497766203705</c:v>
                </c:pt>
                <c:pt idx="2768">
                  <c:v>42638.497812499998</c:v>
                </c:pt>
                <c:pt idx="2769">
                  <c:v>42638.497858796298</c:v>
                </c:pt>
                <c:pt idx="2770">
                  <c:v>42638.49790509259</c:v>
                </c:pt>
                <c:pt idx="2771">
                  <c:v>42638.49795138889</c:v>
                </c:pt>
                <c:pt idx="2772">
                  <c:v>42638.497997685183</c:v>
                </c:pt>
                <c:pt idx="2773">
                  <c:v>42638.498043981483</c:v>
                </c:pt>
                <c:pt idx="2774">
                  <c:v>42638.498090277775</c:v>
                </c:pt>
                <c:pt idx="2775">
                  <c:v>42638.498136574075</c:v>
                </c:pt>
                <c:pt idx="2776">
                  <c:v>42638.498182870368</c:v>
                </c:pt>
                <c:pt idx="2777">
                  <c:v>42638.498229166667</c:v>
                </c:pt>
                <c:pt idx="2778">
                  <c:v>42638.49827546296</c:v>
                </c:pt>
                <c:pt idx="2779">
                  <c:v>42638.49832175926</c:v>
                </c:pt>
                <c:pt idx="2780">
                  <c:v>42638.498368055552</c:v>
                </c:pt>
                <c:pt idx="2781">
                  <c:v>42638.498414351852</c:v>
                </c:pt>
                <c:pt idx="2782">
                  <c:v>42638.498460648145</c:v>
                </c:pt>
                <c:pt idx="2783">
                  <c:v>42638.498506944445</c:v>
                </c:pt>
                <c:pt idx="2784">
                  <c:v>42638.498553240737</c:v>
                </c:pt>
                <c:pt idx="2785">
                  <c:v>42638.498599537037</c:v>
                </c:pt>
                <c:pt idx="2786">
                  <c:v>42638.498645833337</c:v>
                </c:pt>
                <c:pt idx="2787">
                  <c:v>42638.498692129629</c:v>
                </c:pt>
                <c:pt idx="2788">
                  <c:v>42638.498738425929</c:v>
                </c:pt>
                <c:pt idx="2789">
                  <c:v>42638.498784722222</c:v>
                </c:pt>
                <c:pt idx="2790">
                  <c:v>42638.498831018522</c:v>
                </c:pt>
                <c:pt idx="2791">
                  <c:v>42638.498877314814</c:v>
                </c:pt>
                <c:pt idx="2792">
                  <c:v>42638.498935185184</c:v>
                </c:pt>
                <c:pt idx="2793">
                  <c:v>42638.498981481483</c:v>
                </c:pt>
                <c:pt idx="2794">
                  <c:v>42638.499027777776</c:v>
                </c:pt>
                <c:pt idx="2795">
                  <c:v>42638.499074074076</c:v>
                </c:pt>
                <c:pt idx="2796">
                  <c:v>42638.499120370368</c:v>
                </c:pt>
                <c:pt idx="2797">
                  <c:v>42638.499166666668</c:v>
                </c:pt>
                <c:pt idx="2798">
                  <c:v>42638.499212962961</c:v>
                </c:pt>
                <c:pt idx="2799">
                  <c:v>42638.499259259261</c:v>
                </c:pt>
                <c:pt idx="2800">
                  <c:v>42638.499305555553</c:v>
                </c:pt>
                <c:pt idx="2801">
                  <c:v>42638.499351851853</c:v>
                </c:pt>
                <c:pt idx="2802">
                  <c:v>42638.499398148146</c:v>
                </c:pt>
                <c:pt idx="2803">
                  <c:v>42638.499444444446</c:v>
                </c:pt>
                <c:pt idx="2804">
                  <c:v>42638.499490740738</c:v>
                </c:pt>
                <c:pt idx="2805">
                  <c:v>42638.499537037038</c:v>
                </c:pt>
                <c:pt idx="2806">
                  <c:v>42638.499583333331</c:v>
                </c:pt>
                <c:pt idx="2807">
                  <c:v>42638.49962962963</c:v>
                </c:pt>
                <c:pt idx="2808">
                  <c:v>42638.499675925923</c:v>
                </c:pt>
                <c:pt idx="2809">
                  <c:v>42638.499722222223</c:v>
                </c:pt>
                <c:pt idx="2810">
                  <c:v>42638.499768518515</c:v>
                </c:pt>
                <c:pt idx="2811">
                  <c:v>42638.499814814815</c:v>
                </c:pt>
                <c:pt idx="2812">
                  <c:v>42638.499861111108</c:v>
                </c:pt>
                <c:pt idx="2813">
                  <c:v>42638.499907407408</c:v>
                </c:pt>
                <c:pt idx="2814">
                  <c:v>42638.4999537037</c:v>
                </c:pt>
                <c:pt idx="2815">
                  <c:v>42638.5</c:v>
                </c:pt>
                <c:pt idx="2816">
                  <c:v>42638.5000462963</c:v>
                </c:pt>
                <c:pt idx="2817">
                  <c:v>42638.500092592592</c:v>
                </c:pt>
                <c:pt idx="2818">
                  <c:v>42638.500138888892</c:v>
                </c:pt>
                <c:pt idx="2819">
                  <c:v>42638.500185185185</c:v>
                </c:pt>
                <c:pt idx="2820">
                  <c:v>42638.500231481485</c:v>
                </c:pt>
                <c:pt idx="2821">
                  <c:v>42638.500277777777</c:v>
                </c:pt>
                <c:pt idx="2822">
                  <c:v>42638.500324074077</c:v>
                </c:pt>
                <c:pt idx="2823">
                  <c:v>42638.50037037037</c:v>
                </c:pt>
                <c:pt idx="2824">
                  <c:v>42638.500416666669</c:v>
                </c:pt>
                <c:pt idx="2825">
                  <c:v>42638.500462962962</c:v>
                </c:pt>
                <c:pt idx="2826">
                  <c:v>42638.500509259262</c:v>
                </c:pt>
                <c:pt idx="2827">
                  <c:v>42638.500555555554</c:v>
                </c:pt>
                <c:pt idx="2828">
                  <c:v>42638.500601851854</c:v>
                </c:pt>
                <c:pt idx="2829">
                  <c:v>42638.500659722224</c:v>
                </c:pt>
                <c:pt idx="2830">
                  <c:v>42638.500706018516</c:v>
                </c:pt>
                <c:pt idx="2831">
                  <c:v>42638.500752314816</c:v>
                </c:pt>
                <c:pt idx="2832">
                  <c:v>42638.500798611109</c:v>
                </c:pt>
                <c:pt idx="2833">
                  <c:v>42638.500844907408</c:v>
                </c:pt>
                <c:pt idx="2834">
                  <c:v>42638.500891203701</c:v>
                </c:pt>
                <c:pt idx="2835">
                  <c:v>42638.500937500001</c:v>
                </c:pt>
                <c:pt idx="2836">
                  <c:v>42638.500983796293</c:v>
                </c:pt>
                <c:pt idx="2837">
                  <c:v>42638.501030092593</c:v>
                </c:pt>
                <c:pt idx="2838">
                  <c:v>42638.501076388886</c:v>
                </c:pt>
                <c:pt idx="2839">
                  <c:v>42638.501122685186</c:v>
                </c:pt>
                <c:pt idx="2840">
                  <c:v>42638.501168981478</c:v>
                </c:pt>
                <c:pt idx="2841">
                  <c:v>42638.501215277778</c:v>
                </c:pt>
                <c:pt idx="2842">
                  <c:v>42638.501261574071</c:v>
                </c:pt>
                <c:pt idx="2843">
                  <c:v>42638.501307870371</c:v>
                </c:pt>
                <c:pt idx="2844">
                  <c:v>42638.501354166663</c:v>
                </c:pt>
                <c:pt idx="2845">
                  <c:v>42638.501400462963</c:v>
                </c:pt>
                <c:pt idx="2846">
                  <c:v>42638.501446759263</c:v>
                </c:pt>
                <c:pt idx="2847">
                  <c:v>42638.501493055555</c:v>
                </c:pt>
                <c:pt idx="2848">
                  <c:v>42638.501539351855</c:v>
                </c:pt>
                <c:pt idx="2849">
                  <c:v>42638.501585648148</c:v>
                </c:pt>
                <c:pt idx="2850">
                  <c:v>42638.501631944448</c:v>
                </c:pt>
                <c:pt idx="2851">
                  <c:v>42638.50167824074</c:v>
                </c:pt>
                <c:pt idx="2852">
                  <c:v>42638.50172453704</c:v>
                </c:pt>
                <c:pt idx="2853">
                  <c:v>42638.501770833333</c:v>
                </c:pt>
                <c:pt idx="2854">
                  <c:v>42638.501817129632</c:v>
                </c:pt>
                <c:pt idx="2855">
                  <c:v>42638.501863425925</c:v>
                </c:pt>
                <c:pt idx="2856">
                  <c:v>42638.501909722225</c:v>
                </c:pt>
                <c:pt idx="2857">
                  <c:v>42638.501956018517</c:v>
                </c:pt>
                <c:pt idx="2858">
                  <c:v>42638.502002314817</c:v>
                </c:pt>
                <c:pt idx="2859">
                  <c:v>42638.50204861111</c:v>
                </c:pt>
                <c:pt idx="2860">
                  <c:v>42638.50209490741</c:v>
                </c:pt>
                <c:pt idx="2861">
                  <c:v>42638.502141203702</c:v>
                </c:pt>
                <c:pt idx="2862">
                  <c:v>42638.502187500002</c:v>
                </c:pt>
                <c:pt idx="2863">
                  <c:v>42638.502233796295</c:v>
                </c:pt>
                <c:pt idx="2864">
                  <c:v>42638.502280092594</c:v>
                </c:pt>
                <c:pt idx="2865">
                  <c:v>42638.502326388887</c:v>
                </c:pt>
                <c:pt idx="2866">
                  <c:v>42638.502372685187</c:v>
                </c:pt>
                <c:pt idx="2867">
                  <c:v>42638.502418981479</c:v>
                </c:pt>
                <c:pt idx="2868">
                  <c:v>42638.502465277779</c:v>
                </c:pt>
                <c:pt idx="2869">
                  <c:v>42638.502511574072</c:v>
                </c:pt>
                <c:pt idx="2870">
                  <c:v>42638.502557870372</c:v>
                </c:pt>
                <c:pt idx="2871">
                  <c:v>42638.502615740741</c:v>
                </c:pt>
                <c:pt idx="2872">
                  <c:v>42638.502662037034</c:v>
                </c:pt>
                <c:pt idx="2873">
                  <c:v>42638.502708333333</c:v>
                </c:pt>
                <c:pt idx="2874">
                  <c:v>42638.502754629626</c:v>
                </c:pt>
                <c:pt idx="2875">
                  <c:v>42638.502800925926</c:v>
                </c:pt>
                <c:pt idx="2876">
                  <c:v>42638.502847222226</c:v>
                </c:pt>
                <c:pt idx="2877">
                  <c:v>42638.502893518518</c:v>
                </c:pt>
                <c:pt idx="2878">
                  <c:v>42638.502939814818</c:v>
                </c:pt>
                <c:pt idx="2879">
                  <c:v>42638.502986111111</c:v>
                </c:pt>
                <c:pt idx="2880">
                  <c:v>42638.503032407411</c:v>
                </c:pt>
                <c:pt idx="2881">
                  <c:v>42638.503078703703</c:v>
                </c:pt>
                <c:pt idx="2882">
                  <c:v>42638.503125000003</c:v>
                </c:pt>
                <c:pt idx="2883">
                  <c:v>42638.503171296295</c:v>
                </c:pt>
                <c:pt idx="2884">
                  <c:v>42638.503217592595</c:v>
                </c:pt>
                <c:pt idx="2885">
                  <c:v>42638.503263888888</c:v>
                </c:pt>
                <c:pt idx="2886">
                  <c:v>42638.503310185188</c:v>
                </c:pt>
                <c:pt idx="2887">
                  <c:v>42638.50335648148</c:v>
                </c:pt>
                <c:pt idx="2888">
                  <c:v>42638.50340277778</c:v>
                </c:pt>
                <c:pt idx="2889">
                  <c:v>42638.503449074073</c:v>
                </c:pt>
                <c:pt idx="2890">
                  <c:v>42638.503495370373</c:v>
                </c:pt>
                <c:pt idx="2891">
                  <c:v>42638.503541666665</c:v>
                </c:pt>
                <c:pt idx="2892">
                  <c:v>42638.503587962965</c:v>
                </c:pt>
                <c:pt idx="2893">
                  <c:v>42638.503634259258</c:v>
                </c:pt>
                <c:pt idx="2894">
                  <c:v>42638.503680555557</c:v>
                </c:pt>
                <c:pt idx="2895">
                  <c:v>42638.50372685185</c:v>
                </c:pt>
                <c:pt idx="2896">
                  <c:v>42638.50377314815</c:v>
                </c:pt>
                <c:pt idx="2897">
                  <c:v>42638.503831018519</c:v>
                </c:pt>
                <c:pt idx="2898">
                  <c:v>42638.503877314812</c:v>
                </c:pt>
                <c:pt idx="2899">
                  <c:v>42638.503923611112</c:v>
                </c:pt>
                <c:pt idx="2900">
                  <c:v>42638.503969907404</c:v>
                </c:pt>
                <c:pt idx="2901">
                  <c:v>42638.504016203704</c:v>
                </c:pt>
                <c:pt idx="2902">
                  <c:v>42638.504062499997</c:v>
                </c:pt>
                <c:pt idx="2903">
                  <c:v>42638.504108796296</c:v>
                </c:pt>
                <c:pt idx="2904">
                  <c:v>42638.504155092596</c:v>
                </c:pt>
                <c:pt idx="2905">
                  <c:v>42638.504201388889</c:v>
                </c:pt>
                <c:pt idx="2906">
                  <c:v>42638.504247685189</c:v>
                </c:pt>
                <c:pt idx="2907">
                  <c:v>42638.504293981481</c:v>
                </c:pt>
                <c:pt idx="2908">
                  <c:v>42638.504340277781</c:v>
                </c:pt>
                <c:pt idx="2909">
                  <c:v>42638.504386574074</c:v>
                </c:pt>
                <c:pt idx="2910">
                  <c:v>42638.504432870373</c:v>
                </c:pt>
                <c:pt idx="2911">
                  <c:v>42638.504479166666</c:v>
                </c:pt>
                <c:pt idx="2912">
                  <c:v>42638.504525462966</c:v>
                </c:pt>
                <c:pt idx="2913">
                  <c:v>42638.504571759258</c:v>
                </c:pt>
                <c:pt idx="2914">
                  <c:v>42638.504618055558</c:v>
                </c:pt>
                <c:pt idx="2915">
                  <c:v>42638.504664351851</c:v>
                </c:pt>
                <c:pt idx="2916">
                  <c:v>42638.504710648151</c:v>
                </c:pt>
                <c:pt idx="2917">
                  <c:v>42638.504756944443</c:v>
                </c:pt>
                <c:pt idx="2918">
                  <c:v>42638.504803240743</c:v>
                </c:pt>
                <c:pt idx="2919">
                  <c:v>42638.504849537036</c:v>
                </c:pt>
                <c:pt idx="2920">
                  <c:v>42638.504895833335</c:v>
                </c:pt>
                <c:pt idx="2921">
                  <c:v>42638.504942129628</c:v>
                </c:pt>
                <c:pt idx="2922">
                  <c:v>42638.504988425928</c:v>
                </c:pt>
                <c:pt idx="2923">
                  <c:v>42638.50503472222</c:v>
                </c:pt>
                <c:pt idx="2924">
                  <c:v>42638.50508101852</c:v>
                </c:pt>
                <c:pt idx="2925">
                  <c:v>42638.505127314813</c:v>
                </c:pt>
                <c:pt idx="2926">
                  <c:v>42638.505173611113</c:v>
                </c:pt>
                <c:pt idx="2927">
                  <c:v>42638.505219907405</c:v>
                </c:pt>
                <c:pt idx="2928">
                  <c:v>42638.505266203705</c:v>
                </c:pt>
                <c:pt idx="2929">
                  <c:v>42638.505312499998</c:v>
                </c:pt>
                <c:pt idx="2930">
                  <c:v>42638.505358796298</c:v>
                </c:pt>
                <c:pt idx="2931">
                  <c:v>42638.50540509259</c:v>
                </c:pt>
                <c:pt idx="2932">
                  <c:v>42638.50545138889</c:v>
                </c:pt>
                <c:pt idx="2933">
                  <c:v>42638.505509259259</c:v>
                </c:pt>
                <c:pt idx="2934">
                  <c:v>42638.505555555559</c:v>
                </c:pt>
                <c:pt idx="2935">
                  <c:v>42638.505601851852</c:v>
                </c:pt>
                <c:pt idx="2936">
                  <c:v>42638.505648148152</c:v>
                </c:pt>
                <c:pt idx="2937">
                  <c:v>42638.505694444444</c:v>
                </c:pt>
                <c:pt idx="2938">
                  <c:v>42638.505740740744</c:v>
                </c:pt>
                <c:pt idx="2939">
                  <c:v>42638.505787037036</c:v>
                </c:pt>
                <c:pt idx="2940">
                  <c:v>42638.505833333336</c:v>
                </c:pt>
                <c:pt idx="2941">
                  <c:v>42638.505879629629</c:v>
                </c:pt>
                <c:pt idx="2942">
                  <c:v>42638.505925925929</c:v>
                </c:pt>
                <c:pt idx="2943">
                  <c:v>42638.505972222221</c:v>
                </c:pt>
                <c:pt idx="2944">
                  <c:v>42638.506018518521</c:v>
                </c:pt>
                <c:pt idx="2945">
                  <c:v>42638.506064814814</c:v>
                </c:pt>
                <c:pt idx="2946">
                  <c:v>42638.506111111114</c:v>
                </c:pt>
                <c:pt idx="2947">
                  <c:v>42638.506157407406</c:v>
                </c:pt>
                <c:pt idx="2948">
                  <c:v>42638.506203703706</c:v>
                </c:pt>
                <c:pt idx="2949">
                  <c:v>42638.506249999999</c:v>
                </c:pt>
                <c:pt idx="2950">
                  <c:v>42638.506296296298</c:v>
                </c:pt>
                <c:pt idx="2951">
                  <c:v>42638.506342592591</c:v>
                </c:pt>
                <c:pt idx="2952">
                  <c:v>42638.506388888891</c:v>
                </c:pt>
                <c:pt idx="2953">
                  <c:v>42638.506435185183</c:v>
                </c:pt>
                <c:pt idx="2954">
                  <c:v>42638.506481481483</c:v>
                </c:pt>
                <c:pt idx="2955">
                  <c:v>42638.506527777776</c:v>
                </c:pt>
                <c:pt idx="2956">
                  <c:v>42638.506574074076</c:v>
                </c:pt>
                <c:pt idx="2957">
                  <c:v>42638.506620370368</c:v>
                </c:pt>
                <c:pt idx="2958">
                  <c:v>42638.506666666668</c:v>
                </c:pt>
                <c:pt idx="2959">
                  <c:v>42638.506712962961</c:v>
                </c:pt>
                <c:pt idx="2960">
                  <c:v>42638.50675925926</c:v>
                </c:pt>
                <c:pt idx="2961">
                  <c:v>42638.506805555553</c:v>
                </c:pt>
                <c:pt idx="2962">
                  <c:v>42638.506851851853</c:v>
                </c:pt>
                <c:pt idx="2963">
                  <c:v>42638.506898148145</c:v>
                </c:pt>
                <c:pt idx="2964">
                  <c:v>42638.506944444445</c:v>
                </c:pt>
                <c:pt idx="2965">
                  <c:v>42638.506990740738</c:v>
                </c:pt>
                <c:pt idx="2966">
                  <c:v>42638.507037037038</c:v>
                </c:pt>
                <c:pt idx="2967">
                  <c:v>42638.50708333333</c:v>
                </c:pt>
                <c:pt idx="2968">
                  <c:v>42638.50712962963</c:v>
                </c:pt>
                <c:pt idx="2969">
                  <c:v>42638.507187499999</c:v>
                </c:pt>
                <c:pt idx="2970">
                  <c:v>42638.507233796299</c:v>
                </c:pt>
                <c:pt idx="2971">
                  <c:v>42638.507280092592</c:v>
                </c:pt>
                <c:pt idx="2972">
                  <c:v>42638.507326388892</c:v>
                </c:pt>
                <c:pt idx="2973">
                  <c:v>42638.507372685184</c:v>
                </c:pt>
                <c:pt idx="2974">
                  <c:v>42638.507418981484</c:v>
                </c:pt>
                <c:pt idx="2975">
                  <c:v>42638.507465277777</c:v>
                </c:pt>
                <c:pt idx="2976">
                  <c:v>42638.507511574076</c:v>
                </c:pt>
                <c:pt idx="2977">
                  <c:v>42638.507557870369</c:v>
                </c:pt>
                <c:pt idx="2978">
                  <c:v>42638.507604166669</c:v>
                </c:pt>
                <c:pt idx="2979">
                  <c:v>42638.507650462961</c:v>
                </c:pt>
                <c:pt idx="2980">
                  <c:v>42638.507696759261</c:v>
                </c:pt>
                <c:pt idx="2981">
                  <c:v>42638.507743055554</c:v>
                </c:pt>
                <c:pt idx="2982">
                  <c:v>42638.507789351854</c:v>
                </c:pt>
                <c:pt idx="2983">
                  <c:v>42638.507835648146</c:v>
                </c:pt>
                <c:pt idx="2984">
                  <c:v>42638.507881944446</c:v>
                </c:pt>
                <c:pt idx="2985">
                  <c:v>42638.507928240739</c:v>
                </c:pt>
                <c:pt idx="2986">
                  <c:v>42638.507974537039</c:v>
                </c:pt>
                <c:pt idx="2987">
                  <c:v>42638.508020833331</c:v>
                </c:pt>
                <c:pt idx="2988">
                  <c:v>42638.508067129631</c:v>
                </c:pt>
                <c:pt idx="2989">
                  <c:v>42638.508113425924</c:v>
                </c:pt>
                <c:pt idx="2990">
                  <c:v>42638.508159722223</c:v>
                </c:pt>
                <c:pt idx="2991">
                  <c:v>42638.508206018516</c:v>
                </c:pt>
                <c:pt idx="2992">
                  <c:v>42638.508252314816</c:v>
                </c:pt>
                <c:pt idx="2993">
                  <c:v>42638.508298611108</c:v>
                </c:pt>
                <c:pt idx="2994">
                  <c:v>42638.508344907408</c:v>
                </c:pt>
                <c:pt idx="2995">
                  <c:v>42638.508391203701</c:v>
                </c:pt>
                <c:pt idx="2996">
                  <c:v>42638.508437500001</c:v>
                </c:pt>
                <c:pt idx="2997">
                  <c:v>42638.508483796293</c:v>
                </c:pt>
                <c:pt idx="2998">
                  <c:v>42638.508530092593</c:v>
                </c:pt>
                <c:pt idx="2999">
                  <c:v>42638.508576388886</c:v>
                </c:pt>
                <c:pt idx="3000">
                  <c:v>42638.508622685185</c:v>
                </c:pt>
                <c:pt idx="3001">
                  <c:v>42638.508668981478</c:v>
                </c:pt>
                <c:pt idx="3002">
                  <c:v>42638.508715277778</c:v>
                </c:pt>
                <c:pt idx="3003">
                  <c:v>42638.508761574078</c:v>
                </c:pt>
                <c:pt idx="3004">
                  <c:v>42638.50880787037</c:v>
                </c:pt>
                <c:pt idx="3005">
                  <c:v>42638.50885416667</c:v>
                </c:pt>
                <c:pt idx="3006">
                  <c:v>42638.508900462963</c:v>
                </c:pt>
                <c:pt idx="3007">
                  <c:v>42638.508958333332</c:v>
                </c:pt>
                <c:pt idx="3008">
                  <c:v>42638.509004629632</c:v>
                </c:pt>
                <c:pt idx="3009">
                  <c:v>42638.509050925924</c:v>
                </c:pt>
                <c:pt idx="3010">
                  <c:v>42638.509097222224</c:v>
                </c:pt>
                <c:pt idx="3011">
                  <c:v>42638.509143518517</c:v>
                </c:pt>
                <c:pt idx="3012">
                  <c:v>42638.509189814817</c:v>
                </c:pt>
                <c:pt idx="3013">
                  <c:v>42638.509236111109</c:v>
                </c:pt>
                <c:pt idx="3014">
                  <c:v>42638.509282407409</c:v>
                </c:pt>
                <c:pt idx="3015">
                  <c:v>42638.509328703702</c:v>
                </c:pt>
                <c:pt idx="3016">
                  <c:v>42638.509375000001</c:v>
                </c:pt>
                <c:pt idx="3017">
                  <c:v>42638.509421296294</c:v>
                </c:pt>
                <c:pt idx="3018">
                  <c:v>42638.509467592594</c:v>
                </c:pt>
                <c:pt idx="3019">
                  <c:v>42638.509513888886</c:v>
                </c:pt>
                <c:pt idx="3020">
                  <c:v>42638.509560185186</c:v>
                </c:pt>
                <c:pt idx="3021">
                  <c:v>42638.509606481479</c:v>
                </c:pt>
                <c:pt idx="3022">
                  <c:v>42638.509652777779</c:v>
                </c:pt>
                <c:pt idx="3023">
                  <c:v>42638.509699074071</c:v>
                </c:pt>
                <c:pt idx="3024">
                  <c:v>42638.509745370371</c:v>
                </c:pt>
                <c:pt idx="3025">
                  <c:v>42638.509791666664</c:v>
                </c:pt>
                <c:pt idx="3026">
                  <c:v>42638.509837962964</c:v>
                </c:pt>
                <c:pt idx="3027">
                  <c:v>42638.509884259256</c:v>
                </c:pt>
                <c:pt idx="3028">
                  <c:v>42638.509930555556</c:v>
                </c:pt>
                <c:pt idx="3029">
                  <c:v>42638.509976851848</c:v>
                </c:pt>
                <c:pt idx="3030">
                  <c:v>42638.510023148148</c:v>
                </c:pt>
                <c:pt idx="3031">
                  <c:v>42638.510069444441</c:v>
                </c:pt>
                <c:pt idx="3032">
                  <c:v>42638.510115740741</c:v>
                </c:pt>
                <c:pt idx="3033">
                  <c:v>42638.510162037041</c:v>
                </c:pt>
                <c:pt idx="3034">
                  <c:v>42638.510208333333</c:v>
                </c:pt>
                <c:pt idx="3035">
                  <c:v>42638.510254629633</c:v>
                </c:pt>
                <c:pt idx="3036">
                  <c:v>42638.510300925926</c:v>
                </c:pt>
                <c:pt idx="3037">
                  <c:v>42638.510347222225</c:v>
                </c:pt>
                <c:pt idx="3038">
                  <c:v>42638.510393518518</c:v>
                </c:pt>
                <c:pt idx="3039">
                  <c:v>42638.510439814818</c:v>
                </c:pt>
                <c:pt idx="3040">
                  <c:v>42638.51048611111</c:v>
                </c:pt>
                <c:pt idx="3041">
                  <c:v>42638.51054398148</c:v>
                </c:pt>
                <c:pt idx="3042">
                  <c:v>42638.51059027778</c:v>
                </c:pt>
                <c:pt idx="3043">
                  <c:v>42638.510636574072</c:v>
                </c:pt>
                <c:pt idx="3044">
                  <c:v>42638.510682870372</c:v>
                </c:pt>
                <c:pt idx="3045">
                  <c:v>42638.510729166665</c:v>
                </c:pt>
                <c:pt idx="3046">
                  <c:v>42638.510775462964</c:v>
                </c:pt>
                <c:pt idx="3047">
                  <c:v>42638.510821759257</c:v>
                </c:pt>
                <c:pt idx="3048">
                  <c:v>42638.510868055557</c:v>
                </c:pt>
                <c:pt idx="3049">
                  <c:v>42638.510914351849</c:v>
                </c:pt>
                <c:pt idx="3050">
                  <c:v>42638.510960648149</c:v>
                </c:pt>
                <c:pt idx="3051">
                  <c:v>42638.511006944442</c:v>
                </c:pt>
                <c:pt idx="3052">
                  <c:v>42638.511053240742</c:v>
                </c:pt>
                <c:pt idx="3053">
                  <c:v>42638.511099537034</c:v>
                </c:pt>
                <c:pt idx="3054">
                  <c:v>42638.511145833334</c:v>
                </c:pt>
                <c:pt idx="3055">
                  <c:v>42638.511192129627</c:v>
                </c:pt>
                <c:pt idx="3056">
                  <c:v>42638.511238425926</c:v>
                </c:pt>
                <c:pt idx="3057">
                  <c:v>42638.511296296296</c:v>
                </c:pt>
                <c:pt idx="3058">
                  <c:v>42638.511342592596</c:v>
                </c:pt>
                <c:pt idx="3059">
                  <c:v>42638.511388888888</c:v>
                </c:pt>
                <c:pt idx="3060">
                  <c:v>42638.511435185188</c:v>
                </c:pt>
                <c:pt idx="3061">
                  <c:v>42638.511481481481</c:v>
                </c:pt>
                <c:pt idx="3062">
                  <c:v>42638.51152777778</c:v>
                </c:pt>
                <c:pt idx="3063">
                  <c:v>42638.511574074073</c:v>
                </c:pt>
                <c:pt idx="3064">
                  <c:v>42638.511620370373</c:v>
                </c:pt>
                <c:pt idx="3065">
                  <c:v>42638.511666666665</c:v>
                </c:pt>
                <c:pt idx="3066">
                  <c:v>42638.511712962965</c:v>
                </c:pt>
                <c:pt idx="3067">
                  <c:v>42638.511759259258</c:v>
                </c:pt>
                <c:pt idx="3068">
                  <c:v>42638.511805555558</c:v>
                </c:pt>
                <c:pt idx="3069">
                  <c:v>42638.51185185185</c:v>
                </c:pt>
                <c:pt idx="3070">
                  <c:v>42638.51189814815</c:v>
                </c:pt>
                <c:pt idx="3071">
                  <c:v>42638.511944444443</c:v>
                </c:pt>
                <c:pt idx="3072">
                  <c:v>42638.511990740742</c:v>
                </c:pt>
                <c:pt idx="3073">
                  <c:v>42638.512037037035</c:v>
                </c:pt>
                <c:pt idx="3074">
                  <c:v>42638.512083333335</c:v>
                </c:pt>
                <c:pt idx="3075">
                  <c:v>42638.512129629627</c:v>
                </c:pt>
                <c:pt idx="3076">
                  <c:v>42638.512175925927</c:v>
                </c:pt>
                <c:pt idx="3077">
                  <c:v>42638.51222222222</c:v>
                </c:pt>
                <c:pt idx="3078">
                  <c:v>42638.51226851852</c:v>
                </c:pt>
                <c:pt idx="3079">
                  <c:v>42638.512314814812</c:v>
                </c:pt>
                <c:pt idx="3080">
                  <c:v>42638.512361111112</c:v>
                </c:pt>
                <c:pt idx="3081">
                  <c:v>42638.512407407405</c:v>
                </c:pt>
                <c:pt idx="3082">
                  <c:v>42638.512453703705</c:v>
                </c:pt>
                <c:pt idx="3083">
                  <c:v>42638.512499999997</c:v>
                </c:pt>
                <c:pt idx="3084">
                  <c:v>42638.512546296297</c:v>
                </c:pt>
                <c:pt idx="3085">
                  <c:v>42638.512592592589</c:v>
                </c:pt>
                <c:pt idx="3086">
                  <c:v>42638.512638888889</c:v>
                </c:pt>
                <c:pt idx="3087">
                  <c:v>42638.512685185182</c:v>
                </c:pt>
                <c:pt idx="3088">
                  <c:v>42638.512731481482</c:v>
                </c:pt>
                <c:pt idx="3089">
                  <c:v>42638.512777777774</c:v>
                </c:pt>
                <c:pt idx="3090">
                  <c:v>42638.512824074074</c:v>
                </c:pt>
                <c:pt idx="3091">
                  <c:v>42638.512870370374</c:v>
                </c:pt>
                <c:pt idx="3092">
                  <c:v>42638.512916666667</c:v>
                </c:pt>
                <c:pt idx="3093">
                  <c:v>42638.512962962966</c:v>
                </c:pt>
                <c:pt idx="3094">
                  <c:v>42638.513009259259</c:v>
                </c:pt>
                <c:pt idx="3095">
                  <c:v>42638.513055555559</c:v>
                </c:pt>
                <c:pt idx="3096">
                  <c:v>42638.513101851851</c:v>
                </c:pt>
                <c:pt idx="3097">
                  <c:v>42638.513159722221</c:v>
                </c:pt>
                <c:pt idx="3098">
                  <c:v>42638.513206018521</c:v>
                </c:pt>
                <c:pt idx="3099">
                  <c:v>42638.513252314813</c:v>
                </c:pt>
                <c:pt idx="3100">
                  <c:v>42638.513298611113</c:v>
                </c:pt>
                <c:pt idx="3101">
                  <c:v>42638.513344907406</c:v>
                </c:pt>
                <c:pt idx="3102">
                  <c:v>42638.513391203705</c:v>
                </c:pt>
                <c:pt idx="3103">
                  <c:v>42638.513437499998</c:v>
                </c:pt>
                <c:pt idx="3104">
                  <c:v>42638.513483796298</c:v>
                </c:pt>
                <c:pt idx="3105">
                  <c:v>42638.51353009259</c:v>
                </c:pt>
                <c:pt idx="3106">
                  <c:v>42638.51357638889</c:v>
                </c:pt>
                <c:pt idx="3107">
                  <c:v>42638.513622685183</c:v>
                </c:pt>
                <c:pt idx="3108">
                  <c:v>42638.513668981483</c:v>
                </c:pt>
                <c:pt idx="3109">
                  <c:v>42638.513715277775</c:v>
                </c:pt>
                <c:pt idx="3110">
                  <c:v>42638.513761574075</c:v>
                </c:pt>
                <c:pt idx="3111">
                  <c:v>42638.513807870368</c:v>
                </c:pt>
                <c:pt idx="3112">
                  <c:v>42638.513854166667</c:v>
                </c:pt>
                <c:pt idx="3113">
                  <c:v>42638.51390046296</c:v>
                </c:pt>
                <c:pt idx="3114">
                  <c:v>42638.51394675926</c:v>
                </c:pt>
                <c:pt idx="3115">
                  <c:v>42638.513993055552</c:v>
                </c:pt>
                <c:pt idx="3116">
                  <c:v>42638.514039351852</c:v>
                </c:pt>
                <c:pt idx="3117">
                  <c:v>42638.514085648145</c:v>
                </c:pt>
                <c:pt idx="3118">
                  <c:v>42638.514131944445</c:v>
                </c:pt>
                <c:pt idx="3119">
                  <c:v>42638.514178240737</c:v>
                </c:pt>
                <c:pt idx="3120">
                  <c:v>42638.514224537037</c:v>
                </c:pt>
                <c:pt idx="3121">
                  <c:v>42638.514270833337</c:v>
                </c:pt>
                <c:pt idx="3122">
                  <c:v>42638.514317129629</c:v>
                </c:pt>
                <c:pt idx="3123">
                  <c:v>42638.514363425929</c:v>
                </c:pt>
                <c:pt idx="3124">
                  <c:v>42638.514409722222</c:v>
                </c:pt>
                <c:pt idx="3125">
                  <c:v>42638.514456018522</c:v>
                </c:pt>
                <c:pt idx="3126">
                  <c:v>42638.514502314814</c:v>
                </c:pt>
                <c:pt idx="3127">
                  <c:v>42638.514548611114</c:v>
                </c:pt>
                <c:pt idx="3128">
                  <c:v>42638.514594907407</c:v>
                </c:pt>
                <c:pt idx="3129">
                  <c:v>42638.514641203707</c:v>
                </c:pt>
                <c:pt idx="3130">
                  <c:v>42638.514687499999</c:v>
                </c:pt>
                <c:pt idx="3131">
                  <c:v>42638.514733796299</c:v>
                </c:pt>
                <c:pt idx="3132">
                  <c:v>42638.514791666668</c:v>
                </c:pt>
                <c:pt idx="3133">
                  <c:v>42638.514837962961</c:v>
                </c:pt>
                <c:pt idx="3134">
                  <c:v>42638.514884259261</c:v>
                </c:pt>
                <c:pt idx="3135">
                  <c:v>42638.514930555553</c:v>
                </c:pt>
                <c:pt idx="3136">
                  <c:v>42638.514976851853</c:v>
                </c:pt>
                <c:pt idx="3137">
                  <c:v>42638.515023148146</c:v>
                </c:pt>
                <c:pt idx="3138">
                  <c:v>42638.515069444446</c:v>
                </c:pt>
                <c:pt idx="3139">
                  <c:v>42638.515115740738</c:v>
                </c:pt>
                <c:pt idx="3140">
                  <c:v>42638.515162037038</c:v>
                </c:pt>
                <c:pt idx="3141">
                  <c:v>42638.515208333331</c:v>
                </c:pt>
                <c:pt idx="3142">
                  <c:v>42638.51525462963</c:v>
                </c:pt>
                <c:pt idx="3143">
                  <c:v>42638.515300925923</c:v>
                </c:pt>
                <c:pt idx="3144">
                  <c:v>42638.515347222223</c:v>
                </c:pt>
                <c:pt idx="3145">
                  <c:v>42638.515393518515</c:v>
                </c:pt>
                <c:pt idx="3146">
                  <c:v>42638.515439814815</c:v>
                </c:pt>
                <c:pt idx="3147">
                  <c:v>42638.515486111108</c:v>
                </c:pt>
                <c:pt idx="3148">
                  <c:v>42638.515532407408</c:v>
                </c:pt>
                <c:pt idx="3149">
                  <c:v>42638.5155787037</c:v>
                </c:pt>
                <c:pt idx="3150">
                  <c:v>42638.515625</c:v>
                </c:pt>
                <c:pt idx="3151">
                  <c:v>42638.5156712963</c:v>
                </c:pt>
                <c:pt idx="3152">
                  <c:v>42638.515717592592</c:v>
                </c:pt>
                <c:pt idx="3153">
                  <c:v>42638.515763888892</c:v>
                </c:pt>
                <c:pt idx="3154">
                  <c:v>42638.515810185185</c:v>
                </c:pt>
                <c:pt idx="3155">
                  <c:v>42638.515856481485</c:v>
                </c:pt>
                <c:pt idx="3156">
                  <c:v>42638.515902777777</c:v>
                </c:pt>
                <c:pt idx="3157">
                  <c:v>42638.515949074077</c:v>
                </c:pt>
                <c:pt idx="3158">
                  <c:v>42638.51599537037</c:v>
                </c:pt>
                <c:pt idx="3159">
                  <c:v>42638.516041666669</c:v>
                </c:pt>
                <c:pt idx="3160">
                  <c:v>42638.516087962962</c:v>
                </c:pt>
                <c:pt idx="3161">
                  <c:v>42638.516134259262</c:v>
                </c:pt>
                <c:pt idx="3162">
                  <c:v>42638.516180555554</c:v>
                </c:pt>
                <c:pt idx="3163">
                  <c:v>42638.516226851854</c:v>
                </c:pt>
                <c:pt idx="3164">
                  <c:v>42638.516273148147</c:v>
                </c:pt>
                <c:pt idx="3165">
                  <c:v>42638.516319444447</c:v>
                </c:pt>
                <c:pt idx="3166">
                  <c:v>42638.516365740739</c:v>
                </c:pt>
                <c:pt idx="3167">
                  <c:v>42638.516412037039</c:v>
                </c:pt>
                <c:pt idx="3168">
                  <c:v>42638.516458333332</c:v>
                </c:pt>
                <c:pt idx="3169">
                  <c:v>42638.516504629632</c:v>
                </c:pt>
                <c:pt idx="3170">
                  <c:v>42638.516550925924</c:v>
                </c:pt>
                <c:pt idx="3171">
                  <c:v>42638.516608796293</c:v>
                </c:pt>
                <c:pt idx="3172">
                  <c:v>42638.516655092593</c:v>
                </c:pt>
                <c:pt idx="3173">
                  <c:v>42638.516701388886</c:v>
                </c:pt>
                <c:pt idx="3174">
                  <c:v>42638.516747685186</c:v>
                </c:pt>
                <c:pt idx="3175">
                  <c:v>42638.516793981478</c:v>
                </c:pt>
                <c:pt idx="3176">
                  <c:v>42638.516840277778</c:v>
                </c:pt>
                <c:pt idx="3177">
                  <c:v>42638.516886574071</c:v>
                </c:pt>
                <c:pt idx="3178">
                  <c:v>42638.516932870371</c:v>
                </c:pt>
                <c:pt idx="3179">
                  <c:v>42638.516979166663</c:v>
                </c:pt>
                <c:pt idx="3180">
                  <c:v>42638.517025462963</c:v>
                </c:pt>
                <c:pt idx="3181">
                  <c:v>42638.517071759263</c:v>
                </c:pt>
                <c:pt idx="3182">
                  <c:v>42638.517118055555</c:v>
                </c:pt>
                <c:pt idx="3183">
                  <c:v>42638.517164351855</c:v>
                </c:pt>
                <c:pt idx="3184">
                  <c:v>42638.517210648148</c:v>
                </c:pt>
                <c:pt idx="3185">
                  <c:v>42638.517256944448</c:v>
                </c:pt>
                <c:pt idx="3186">
                  <c:v>42638.51730324074</c:v>
                </c:pt>
                <c:pt idx="3187">
                  <c:v>42638.51734953704</c:v>
                </c:pt>
                <c:pt idx="3188">
                  <c:v>42638.517395833333</c:v>
                </c:pt>
                <c:pt idx="3189">
                  <c:v>42638.517442129632</c:v>
                </c:pt>
                <c:pt idx="3190">
                  <c:v>42638.517488425925</c:v>
                </c:pt>
                <c:pt idx="3191">
                  <c:v>42638.517534722225</c:v>
                </c:pt>
                <c:pt idx="3192">
                  <c:v>42638.517581018517</c:v>
                </c:pt>
                <c:pt idx="3193">
                  <c:v>42638.517627314817</c:v>
                </c:pt>
                <c:pt idx="3194">
                  <c:v>42638.51767361111</c:v>
                </c:pt>
                <c:pt idx="3195">
                  <c:v>42638.51771990741</c:v>
                </c:pt>
                <c:pt idx="3196">
                  <c:v>42638.517766203702</c:v>
                </c:pt>
                <c:pt idx="3197">
                  <c:v>42638.517812500002</c:v>
                </c:pt>
                <c:pt idx="3198">
                  <c:v>42638.517858796295</c:v>
                </c:pt>
                <c:pt idx="3199">
                  <c:v>42638.517905092594</c:v>
                </c:pt>
                <c:pt idx="3200">
                  <c:v>42638.517951388887</c:v>
                </c:pt>
                <c:pt idx="3201">
                  <c:v>42638.517997685187</c:v>
                </c:pt>
                <c:pt idx="3202">
                  <c:v>42638.518043981479</c:v>
                </c:pt>
                <c:pt idx="3203">
                  <c:v>42638.518101851849</c:v>
                </c:pt>
                <c:pt idx="3204">
                  <c:v>42638.518148148149</c:v>
                </c:pt>
                <c:pt idx="3205">
                  <c:v>42638.518194444441</c:v>
                </c:pt>
                <c:pt idx="3206">
                  <c:v>42638.518240740741</c:v>
                </c:pt>
                <c:pt idx="3207">
                  <c:v>42638.518287037034</c:v>
                </c:pt>
                <c:pt idx="3208">
                  <c:v>42638.518333333333</c:v>
                </c:pt>
                <c:pt idx="3209">
                  <c:v>42638.518379629626</c:v>
                </c:pt>
                <c:pt idx="3210">
                  <c:v>42638.518425925926</c:v>
                </c:pt>
                <c:pt idx="3211">
                  <c:v>42638.518472222226</c:v>
                </c:pt>
                <c:pt idx="3212">
                  <c:v>42638.518518518518</c:v>
                </c:pt>
                <c:pt idx="3213">
                  <c:v>42638.518564814818</c:v>
                </c:pt>
                <c:pt idx="3214">
                  <c:v>42638.518611111111</c:v>
                </c:pt>
                <c:pt idx="3215">
                  <c:v>42638.518657407411</c:v>
                </c:pt>
                <c:pt idx="3216">
                  <c:v>42638.518703703703</c:v>
                </c:pt>
                <c:pt idx="3217">
                  <c:v>42638.518750000003</c:v>
                </c:pt>
                <c:pt idx="3218">
                  <c:v>42638.518796296295</c:v>
                </c:pt>
                <c:pt idx="3219">
                  <c:v>42638.518842592595</c:v>
                </c:pt>
                <c:pt idx="3220">
                  <c:v>42638.518888888888</c:v>
                </c:pt>
                <c:pt idx="3221">
                  <c:v>42638.518935185188</c:v>
                </c:pt>
                <c:pt idx="3222">
                  <c:v>42638.51898148148</c:v>
                </c:pt>
                <c:pt idx="3223">
                  <c:v>42638.51902777778</c:v>
                </c:pt>
                <c:pt idx="3224">
                  <c:v>42638.519074074073</c:v>
                </c:pt>
                <c:pt idx="3225">
                  <c:v>42638.519120370373</c:v>
                </c:pt>
                <c:pt idx="3226">
                  <c:v>42638.519166666665</c:v>
                </c:pt>
                <c:pt idx="3227">
                  <c:v>42638.519212962965</c:v>
                </c:pt>
                <c:pt idx="3228">
                  <c:v>42638.519259259258</c:v>
                </c:pt>
                <c:pt idx="3229">
                  <c:v>42638.519305555557</c:v>
                </c:pt>
                <c:pt idx="3230">
                  <c:v>42638.51935185185</c:v>
                </c:pt>
                <c:pt idx="3231">
                  <c:v>42638.51939814815</c:v>
                </c:pt>
                <c:pt idx="3232">
                  <c:v>42638.519444444442</c:v>
                </c:pt>
                <c:pt idx="3233">
                  <c:v>42638.519490740742</c:v>
                </c:pt>
                <c:pt idx="3234">
                  <c:v>42638.519537037035</c:v>
                </c:pt>
                <c:pt idx="3235">
                  <c:v>42638.519583333335</c:v>
                </c:pt>
                <c:pt idx="3236">
                  <c:v>42638.519629629627</c:v>
                </c:pt>
                <c:pt idx="3237">
                  <c:v>42638.519675925927</c:v>
                </c:pt>
                <c:pt idx="3238">
                  <c:v>42638.51972222222</c:v>
                </c:pt>
                <c:pt idx="3239">
                  <c:v>42638.519768518519</c:v>
                </c:pt>
                <c:pt idx="3240">
                  <c:v>42638.519814814812</c:v>
                </c:pt>
                <c:pt idx="3241">
                  <c:v>42638.519861111112</c:v>
                </c:pt>
                <c:pt idx="3242">
                  <c:v>42638.519918981481</c:v>
                </c:pt>
                <c:pt idx="3243">
                  <c:v>42638.519965277781</c:v>
                </c:pt>
                <c:pt idx="3244">
                  <c:v>42638.520011574074</c:v>
                </c:pt>
                <c:pt idx="3245">
                  <c:v>42638.520057870373</c:v>
                </c:pt>
                <c:pt idx="3246">
                  <c:v>42638.520104166666</c:v>
                </c:pt>
                <c:pt idx="3247">
                  <c:v>42638.520150462966</c:v>
                </c:pt>
                <c:pt idx="3248">
                  <c:v>42638.520196759258</c:v>
                </c:pt>
                <c:pt idx="3249">
                  <c:v>42638.520243055558</c:v>
                </c:pt>
                <c:pt idx="3250">
                  <c:v>42638.520289351851</c:v>
                </c:pt>
                <c:pt idx="3251">
                  <c:v>42638.520335648151</c:v>
                </c:pt>
                <c:pt idx="3252">
                  <c:v>42638.520381944443</c:v>
                </c:pt>
                <c:pt idx="3253">
                  <c:v>42638.520428240743</c:v>
                </c:pt>
                <c:pt idx="3254">
                  <c:v>42638.520474537036</c:v>
                </c:pt>
                <c:pt idx="3255">
                  <c:v>42638.520520833335</c:v>
                </c:pt>
                <c:pt idx="3256">
                  <c:v>42638.520567129628</c:v>
                </c:pt>
                <c:pt idx="3257">
                  <c:v>42638.520613425928</c:v>
                </c:pt>
                <c:pt idx="3258">
                  <c:v>42638.52065972222</c:v>
                </c:pt>
                <c:pt idx="3259">
                  <c:v>42638.52070601852</c:v>
                </c:pt>
                <c:pt idx="3260">
                  <c:v>42638.520752314813</c:v>
                </c:pt>
                <c:pt idx="3261">
                  <c:v>42638.520798611113</c:v>
                </c:pt>
                <c:pt idx="3262">
                  <c:v>42638.520844907405</c:v>
                </c:pt>
                <c:pt idx="3263">
                  <c:v>42638.520891203705</c:v>
                </c:pt>
                <c:pt idx="3264">
                  <c:v>42638.520937499998</c:v>
                </c:pt>
                <c:pt idx="3265">
                  <c:v>42638.520983796298</c:v>
                </c:pt>
                <c:pt idx="3266">
                  <c:v>42638.52103009259</c:v>
                </c:pt>
                <c:pt idx="3267">
                  <c:v>42638.52107638889</c:v>
                </c:pt>
                <c:pt idx="3268">
                  <c:v>42638.521122685182</c:v>
                </c:pt>
                <c:pt idx="3269">
                  <c:v>42638.521168981482</c:v>
                </c:pt>
                <c:pt idx="3270">
                  <c:v>42638.521215277775</c:v>
                </c:pt>
                <c:pt idx="3271">
                  <c:v>42638.521261574075</c:v>
                </c:pt>
                <c:pt idx="3272">
                  <c:v>42638.521307870367</c:v>
                </c:pt>
                <c:pt idx="3273">
                  <c:v>42638.521354166667</c:v>
                </c:pt>
                <c:pt idx="3274">
                  <c:v>42638.52140046296</c:v>
                </c:pt>
                <c:pt idx="3275">
                  <c:v>42638.521458333336</c:v>
                </c:pt>
                <c:pt idx="3276">
                  <c:v>42638.521504629629</c:v>
                </c:pt>
                <c:pt idx="3277">
                  <c:v>42638.521550925929</c:v>
                </c:pt>
                <c:pt idx="3278">
                  <c:v>42638.521597222221</c:v>
                </c:pt>
                <c:pt idx="3279">
                  <c:v>42638.521643518521</c:v>
                </c:pt>
                <c:pt idx="3280">
                  <c:v>42638.521689814814</c:v>
                </c:pt>
                <c:pt idx="3281">
                  <c:v>42638.521736111114</c:v>
                </c:pt>
                <c:pt idx="3282">
                  <c:v>42638.521782407406</c:v>
                </c:pt>
                <c:pt idx="3283">
                  <c:v>42638.521828703706</c:v>
                </c:pt>
                <c:pt idx="3284">
                  <c:v>42638.521874999999</c:v>
                </c:pt>
                <c:pt idx="3285">
                  <c:v>42638.521921296298</c:v>
                </c:pt>
                <c:pt idx="3286">
                  <c:v>42638.521967592591</c:v>
                </c:pt>
                <c:pt idx="3287">
                  <c:v>42638.522013888891</c:v>
                </c:pt>
                <c:pt idx="3288">
                  <c:v>42638.522060185183</c:v>
                </c:pt>
                <c:pt idx="3289">
                  <c:v>42638.522106481483</c:v>
                </c:pt>
                <c:pt idx="3290">
                  <c:v>42638.522152777776</c:v>
                </c:pt>
                <c:pt idx="3291">
                  <c:v>42638.522199074076</c:v>
                </c:pt>
                <c:pt idx="3292">
                  <c:v>42638.522245370368</c:v>
                </c:pt>
                <c:pt idx="3293">
                  <c:v>42638.522291666668</c:v>
                </c:pt>
                <c:pt idx="3294">
                  <c:v>42638.522337962961</c:v>
                </c:pt>
                <c:pt idx="3295">
                  <c:v>42638.52238425926</c:v>
                </c:pt>
                <c:pt idx="3296">
                  <c:v>42638.522430555553</c:v>
                </c:pt>
                <c:pt idx="3297">
                  <c:v>42638.522476851853</c:v>
                </c:pt>
                <c:pt idx="3298">
                  <c:v>42638.522523148145</c:v>
                </c:pt>
                <c:pt idx="3299">
                  <c:v>42638.522569444445</c:v>
                </c:pt>
                <c:pt idx="3300">
                  <c:v>42638.522615740738</c:v>
                </c:pt>
                <c:pt idx="3301">
                  <c:v>42638.522662037038</c:v>
                </c:pt>
                <c:pt idx="3302">
                  <c:v>42638.52270833333</c:v>
                </c:pt>
                <c:pt idx="3303">
                  <c:v>42638.52275462963</c:v>
                </c:pt>
                <c:pt idx="3304">
                  <c:v>42638.522800925923</c:v>
                </c:pt>
                <c:pt idx="3305">
                  <c:v>42638.522847222222</c:v>
                </c:pt>
                <c:pt idx="3306">
                  <c:v>42638.522893518515</c:v>
                </c:pt>
                <c:pt idx="3307">
                  <c:v>42638.522939814815</c:v>
                </c:pt>
                <c:pt idx="3308">
                  <c:v>42638.522986111115</c:v>
                </c:pt>
                <c:pt idx="3309">
                  <c:v>42638.523032407407</c:v>
                </c:pt>
                <c:pt idx="3310">
                  <c:v>42638.523078703707</c:v>
                </c:pt>
                <c:pt idx="3311">
                  <c:v>42638.523125</c:v>
                </c:pt>
                <c:pt idx="3312">
                  <c:v>42638.5231712963</c:v>
                </c:pt>
                <c:pt idx="3313">
                  <c:v>42638.523217592592</c:v>
                </c:pt>
                <c:pt idx="3314">
                  <c:v>42638.523263888892</c:v>
                </c:pt>
                <c:pt idx="3315">
                  <c:v>42638.523321759261</c:v>
                </c:pt>
                <c:pt idx="3316">
                  <c:v>42638.523368055554</c:v>
                </c:pt>
                <c:pt idx="3317">
                  <c:v>42638.523414351854</c:v>
                </c:pt>
                <c:pt idx="3318">
                  <c:v>42638.523460648146</c:v>
                </c:pt>
                <c:pt idx="3319">
                  <c:v>42638.523506944446</c:v>
                </c:pt>
                <c:pt idx="3320">
                  <c:v>42638.523553240739</c:v>
                </c:pt>
                <c:pt idx="3321">
                  <c:v>42638.523599537039</c:v>
                </c:pt>
                <c:pt idx="3322">
                  <c:v>42638.523645833331</c:v>
                </c:pt>
                <c:pt idx="3323">
                  <c:v>42638.523692129631</c:v>
                </c:pt>
                <c:pt idx="3324">
                  <c:v>42638.523738425924</c:v>
                </c:pt>
                <c:pt idx="3325">
                  <c:v>42638.523784722223</c:v>
                </c:pt>
                <c:pt idx="3326">
                  <c:v>42638.523831018516</c:v>
                </c:pt>
                <c:pt idx="3327">
                  <c:v>42638.523877314816</c:v>
                </c:pt>
                <c:pt idx="3328">
                  <c:v>42638.523923611108</c:v>
                </c:pt>
                <c:pt idx="3329">
                  <c:v>42638.523969907408</c:v>
                </c:pt>
                <c:pt idx="3330">
                  <c:v>42638.524016203701</c:v>
                </c:pt>
                <c:pt idx="3331">
                  <c:v>42638.524062500001</c:v>
                </c:pt>
                <c:pt idx="3332">
                  <c:v>42638.524108796293</c:v>
                </c:pt>
                <c:pt idx="3333">
                  <c:v>42638.524155092593</c:v>
                </c:pt>
                <c:pt idx="3334">
                  <c:v>42638.524201388886</c:v>
                </c:pt>
                <c:pt idx="3335">
                  <c:v>42638.524247685185</c:v>
                </c:pt>
                <c:pt idx="3336">
                  <c:v>42638.524293981478</c:v>
                </c:pt>
                <c:pt idx="3337">
                  <c:v>42638.524340277778</c:v>
                </c:pt>
                <c:pt idx="3338">
                  <c:v>42638.524386574078</c:v>
                </c:pt>
                <c:pt idx="3339">
                  <c:v>42638.52443287037</c:v>
                </c:pt>
                <c:pt idx="3340">
                  <c:v>42638.52447916667</c:v>
                </c:pt>
                <c:pt idx="3341">
                  <c:v>42638.524525462963</c:v>
                </c:pt>
                <c:pt idx="3342">
                  <c:v>42638.524571759262</c:v>
                </c:pt>
                <c:pt idx="3343">
                  <c:v>42638.524618055555</c:v>
                </c:pt>
                <c:pt idx="3344">
                  <c:v>42638.524664351855</c:v>
                </c:pt>
                <c:pt idx="3345">
                  <c:v>42638.524710648147</c:v>
                </c:pt>
                <c:pt idx="3346">
                  <c:v>42638.524756944447</c:v>
                </c:pt>
                <c:pt idx="3347">
                  <c:v>42638.52480324074</c:v>
                </c:pt>
                <c:pt idx="3348">
                  <c:v>42638.52484953704</c:v>
                </c:pt>
                <c:pt idx="3349">
                  <c:v>42638.524895833332</c:v>
                </c:pt>
                <c:pt idx="3350">
                  <c:v>42638.524942129632</c:v>
                </c:pt>
                <c:pt idx="3351">
                  <c:v>42638.524988425925</c:v>
                </c:pt>
                <c:pt idx="3352">
                  <c:v>42638.525046296294</c:v>
                </c:pt>
                <c:pt idx="3353">
                  <c:v>42638.525092592594</c:v>
                </c:pt>
                <c:pt idx="3354">
                  <c:v>42638.525138888886</c:v>
                </c:pt>
                <c:pt idx="3355">
                  <c:v>42638.525185185186</c:v>
                </c:pt>
                <c:pt idx="3356">
                  <c:v>42638.525231481479</c:v>
                </c:pt>
                <c:pt idx="3357">
                  <c:v>42638.525277777779</c:v>
                </c:pt>
                <c:pt idx="3358">
                  <c:v>42638.525324074071</c:v>
                </c:pt>
                <c:pt idx="3359">
                  <c:v>42638.525370370371</c:v>
                </c:pt>
                <c:pt idx="3360">
                  <c:v>42638.525416666664</c:v>
                </c:pt>
                <c:pt idx="3361">
                  <c:v>42638.525462962964</c:v>
                </c:pt>
                <c:pt idx="3362">
                  <c:v>42638.525509259256</c:v>
                </c:pt>
                <c:pt idx="3363">
                  <c:v>42638.525555555556</c:v>
                </c:pt>
                <c:pt idx="3364">
                  <c:v>42638.525601851848</c:v>
                </c:pt>
                <c:pt idx="3365">
                  <c:v>42638.525648148148</c:v>
                </c:pt>
                <c:pt idx="3366">
                  <c:v>42638.525694444441</c:v>
                </c:pt>
                <c:pt idx="3367">
                  <c:v>42638.525740740741</c:v>
                </c:pt>
                <c:pt idx="3368">
                  <c:v>42638.525787037041</c:v>
                </c:pt>
                <c:pt idx="3369">
                  <c:v>42638.525833333333</c:v>
                </c:pt>
                <c:pt idx="3370">
                  <c:v>42638.525879629633</c:v>
                </c:pt>
                <c:pt idx="3371">
                  <c:v>42638.525925925926</c:v>
                </c:pt>
                <c:pt idx="3372">
                  <c:v>42638.525972222225</c:v>
                </c:pt>
                <c:pt idx="3373">
                  <c:v>42638.526018518518</c:v>
                </c:pt>
                <c:pt idx="3374">
                  <c:v>42638.526064814818</c:v>
                </c:pt>
                <c:pt idx="3375">
                  <c:v>42638.52611111111</c:v>
                </c:pt>
                <c:pt idx="3376">
                  <c:v>42638.52615740741</c:v>
                </c:pt>
                <c:pt idx="3377">
                  <c:v>42638.526203703703</c:v>
                </c:pt>
                <c:pt idx="3378">
                  <c:v>42638.526250000003</c:v>
                </c:pt>
                <c:pt idx="3379">
                  <c:v>42638.526296296295</c:v>
                </c:pt>
                <c:pt idx="3380">
                  <c:v>42638.526342592595</c:v>
                </c:pt>
                <c:pt idx="3381">
                  <c:v>42638.526388888888</c:v>
                </c:pt>
                <c:pt idx="3382">
                  <c:v>42638.526435185187</c:v>
                </c:pt>
                <c:pt idx="3383">
                  <c:v>42638.526493055557</c:v>
                </c:pt>
                <c:pt idx="3384">
                  <c:v>42638.526539351849</c:v>
                </c:pt>
                <c:pt idx="3385">
                  <c:v>42638.526585648149</c:v>
                </c:pt>
                <c:pt idx="3386">
                  <c:v>42638.526631944442</c:v>
                </c:pt>
                <c:pt idx="3387">
                  <c:v>42638.526678240742</c:v>
                </c:pt>
                <c:pt idx="3388">
                  <c:v>42638.526724537034</c:v>
                </c:pt>
                <c:pt idx="3389">
                  <c:v>42638.526770833334</c:v>
                </c:pt>
              </c:numCache>
            </c:numRef>
          </c:xVal>
          <c:yVal>
            <c:numRef>
              <c:f>StdDev!$S$4:$S$3393</c:f>
              <c:numCache>
                <c:formatCode>0.0</c:formatCode>
                <c:ptCount val="3390"/>
                <c:pt idx="0">
                  <c:v>340</c:v>
                </c:pt>
                <c:pt idx="1">
                  <c:v>297.75</c:v>
                </c:pt>
                <c:pt idx="2">
                  <c:v>302.76060049090285</c:v>
                </c:pt>
                <c:pt idx="3">
                  <c:v>285.76177823495323</c:v>
                </c:pt>
                <c:pt idx="4">
                  <c:v>263.06740230444882</c:v>
                </c:pt>
                <c:pt idx="5">
                  <c:v>242.64742902275714</c:v>
                </c:pt>
                <c:pt idx="6">
                  <c:v>233.08984328777348</c:v>
                </c:pt>
                <c:pt idx="7">
                  <c:v>237.83780760912802</c:v>
                </c:pt>
                <c:pt idx="8">
                  <c:v>239.60425628925788</c:v>
                </c:pt>
                <c:pt idx="9">
                  <c:v>224.58628176280507</c:v>
                </c:pt>
                <c:pt idx="10">
                  <c:v>224.50905697921303</c:v>
                </c:pt>
                <c:pt idx="11">
                  <c:v>221.98769485484451</c:v>
                </c:pt>
                <c:pt idx="12">
                  <c:v>221.12699739219295</c:v>
                </c:pt>
                <c:pt idx="13">
                  <c:v>220.44105924479993</c:v>
                </c:pt>
                <c:pt idx="14">
                  <c:v>220.38214112072421</c:v>
                </c:pt>
                <c:pt idx="15">
                  <c:v>220.16629773732512</c:v>
                </c:pt>
                <c:pt idx="16">
                  <c:v>213.20338258017537</c:v>
                </c:pt>
                <c:pt idx="17">
                  <c:v>211.10540348481774</c:v>
                </c:pt>
                <c:pt idx="18">
                  <c:v>213.34203535407499</c:v>
                </c:pt>
                <c:pt idx="19">
                  <c:v>214.52957864314487</c:v>
                </c:pt>
                <c:pt idx="20">
                  <c:v>206.03216387991679</c:v>
                </c:pt>
                <c:pt idx="21">
                  <c:v>200.46887092029823</c:v>
                </c:pt>
                <c:pt idx="22">
                  <c:v>201.20727646409676</c:v>
                </c:pt>
                <c:pt idx="23">
                  <c:v>197.83990956544235</c:v>
                </c:pt>
                <c:pt idx="24">
                  <c:v>197.96641383734914</c:v>
                </c:pt>
                <c:pt idx="25">
                  <c:v>198.3937142575715</c:v>
                </c:pt>
                <c:pt idx="26">
                  <c:v>196.27048775751311</c:v>
                </c:pt>
                <c:pt idx="27">
                  <c:v>197.80889066620404</c:v>
                </c:pt>
                <c:pt idx="28">
                  <c:v>198.82510378736112</c:v>
                </c:pt>
                <c:pt idx="29">
                  <c:v>199.64393538961744</c:v>
                </c:pt>
                <c:pt idx="30">
                  <c:v>198.64755451147357</c:v>
                </c:pt>
                <c:pt idx="31">
                  <c:v>199.30648581789751</c:v>
                </c:pt>
                <c:pt idx="32">
                  <c:v>197.8621324768861</c:v>
                </c:pt>
                <c:pt idx="33">
                  <c:v>196.48119002954712</c:v>
                </c:pt>
                <c:pt idx="34">
                  <c:v>196.36919155840559</c:v>
                </c:pt>
                <c:pt idx="35">
                  <c:v>196.73695850798293</c:v>
                </c:pt>
                <c:pt idx="36">
                  <c:v>196.93183230652784</c:v>
                </c:pt>
                <c:pt idx="37">
                  <c:v>195.87874066531703</c:v>
                </c:pt>
                <c:pt idx="38">
                  <c:v>196.85930700729918</c:v>
                </c:pt>
                <c:pt idx="39">
                  <c:v>197.03000666963129</c:v>
                </c:pt>
                <c:pt idx="40">
                  <c:v>197.96470230601909</c:v>
                </c:pt>
                <c:pt idx="41">
                  <c:v>198.22373619710726</c:v>
                </c:pt>
                <c:pt idx="42">
                  <c:v>199.13955757836234</c:v>
                </c:pt>
                <c:pt idx="43">
                  <c:v>194.35678776598337</c:v>
                </c:pt>
                <c:pt idx="44">
                  <c:v>194.23918338948241</c:v>
                </c:pt>
                <c:pt idx="45">
                  <c:v>194.77463659402059</c:v>
                </c:pt>
                <c:pt idx="46">
                  <c:v>192.83213645510256</c:v>
                </c:pt>
                <c:pt idx="47">
                  <c:v>193.35288315672773</c:v>
                </c:pt>
                <c:pt idx="48">
                  <c:v>193.82831600218242</c:v>
                </c:pt>
                <c:pt idx="49">
                  <c:v>192.88877943367714</c:v>
                </c:pt>
                <c:pt idx="50">
                  <c:v>193.15951384332274</c:v>
                </c:pt>
                <c:pt idx="51">
                  <c:v>192.92297534975273</c:v>
                </c:pt>
                <c:pt idx="52">
                  <c:v>192.05312557181068</c:v>
                </c:pt>
                <c:pt idx="53">
                  <c:v>190.83172794196284</c:v>
                </c:pt>
                <c:pt idx="54">
                  <c:v>190.03308533265863</c:v>
                </c:pt>
                <c:pt idx="55">
                  <c:v>190.73002575917934</c:v>
                </c:pt>
                <c:pt idx="56">
                  <c:v>190.03278210350885</c:v>
                </c:pt>
                <c:pt idx="57">
                  <c:v>188.73693618833897</c:v>
                </c:pt>
                <c:pt idx="58">
                  <c:v>188.77871079238261</c:v>
                </c:pt>
                <c:pt idx="59">
                  <c:v>188.52250375125053</c:v>
                </c:pt>
                <c:pt idx="60">
                  <c:v>189.18445443441865</c:v>
                </c:pt>
                <c:pt idx="61">
                  <c:v>189.02906301472819</c:v>
                </c:pt>
                <c:pt idx="62">
                  <c:v>188.61045280608272</c:v>
                </c:pt>
                <c:pt idx="63">
                  <c:v>187.79358251400043</c:v>
                </c:pt>
                <c:pt idx="64">
                  <c:v>188.13130743650328</c:v>
                </c:pt>
                <c:pt idx="65">
                  <c:v>188.66962511671494</c:v>
                </c:pt>
                <c:pt idx="66">
                  <c:v>188.85365473571409</c:v>
                </c:pt>
                <c:pt idx="67">
                  <c:v>189.43395446211454</c:v>
                </c:pt>
                <c:pt idx="68">
                  <c:v>189.91848393013316</c:v>
                </c:pt>
                <c:pt idx="69">
                  <c:v>189.91367369703488</c:v>
                </c:pt>
                <c:pt idx="70">
                  <c:v>189.47076124179807</c:v>
                </c:pt>
                <c:pt idx="71">
                  <c:v>189.26636993304396</c:v>
                </c:pt>
                <c:pt idx="72">
                  <c:v>189.79515529363567</c:v>
                </c:pt>
                <c:pt idx="73">
                  <c:v>190.30946332160357</c:v>
                </c:pt>
                <c:pt idx="74">
                  <c:v>190.82234527004869</c:v>
                </c:pt>
                <c:pt idx="75">
                  <c:v>191.31218428035322</c:v>
                </c:pt>
                <c:pt idx="76">
                  <c:v>191.78648451906435</c:v>
                </c:pt>
                <c:pt idx="77">
                  <c:v>192.2698383358867</c:v>
                </c:pt>
                <c:pt idx="78">
                  <c:v>192.24698996449254</c:v>
                </c:pt>
                <c:pt idx="79">
                  <c:v>192.71370075479209</c:v>
                </c:pt>
                <c:pt idx="80">
                  <c:v>193.17254658990754</c:v>
                </c:pt>
                <c:pt idx="81">
                  <c:v>193.57856414630999</c:v>
                </c:pt>
                <c:pt idx="82">
                  <c:v>193.98961409198975</c:v>
                </c:pt>
                <c:pt idx="83">
                  <c:v>194.08225553711071</c:v>
                </c:pt>
                <c:pt idx="84">
                  <c:v>194.48026296254704</c:v>
                </c:pt>
                <c:pt idx="85">
                  <c:v>194.89142930377585</c:v>
                </c:pt>
                <c:pt idx="86">
                  <c:v>194.96021027021641</c:v>
                </c:pt>
                <c:pt idx="87">
                  <c:v>195.18610763598255</c:v>
                </c:pt>
                <c:pt idx="88">
                  <c:v>195.31069277850952</c:v>
                </c:pt>
                <c:pt idx="89">
                  <c:v>195.70442321346232</c:v>
                </c:pt>
                <c:pt idx="90">
                  <c:v>196.06529852750916</c:v>
                </c:pt>
                <c:pt idx="91">
                  <c:v>195.74306002708613</c:v>
                </c:pt>
                <c:pt idx="92">
                  <c:v>196.14045416275019</c:v>
                </c:pt>
                <c:pt idx="93">
                  <c:v>196.531190723647</c:v>
                </c:pt>
                <c:pt idx="94">
                  <c:v>196.60792212895979</c:v>
                </c:pt>
                <c:pt idx="95">
                  <c:v>196.93157808809426</c:v>
                </c:pt>
                <c:pt idx="96">
                  <c:v>197.30302014384938</c:v>
                </c:pt>
                <c:pt idx="97">
                  <c:v>197.51916890181539</c:v>
                </c:pt>
                <c:pt idx="98">
                  <c:v>197.73930762420792</c:v>
                </c:pt>
                <c:pt idx="99">
                  <c:v>198.09142018021569</c:v>
                </c:pt>
                <c:pt idx="100">
                  <c:v>198.43821262911362</c:v>
                </c:pt>
                <c:pt idx="101">
                  <c:v>198.79216929540067</c:v>
                </c:pt>
                <c:pt idx="102">
                  <c:v>199.14188801099158</c:v>
                </c:pt>
                <c:pt idx="103">
                  <c:v>199.43987985529037</c:v>
                </c:pt>
                <c:pt idx="104">
                  <c:v>199.63845186517676</c:v>
                </c:pt>
                <c:pt idx="105">
                  <c:v>199.97391242107588</c:v>
                </c:pt>
                <c:pt idx="106">
                  <c:v>200.23487316484457</c:v>
                </c:pt>
                <c:pt idx="107">
                  <c:v>200.33647635199742</c:v>
                </c:pt>
                <c:pt idx="108">
                  <c:v>200.47385869120976</c:v>
                </c:pt>
                <c:pt idx="109">
                  <c:v>200.7404523399388</c:v>
                </c:pt>
                <c:pt idx="110">
                  <c:v>201.03426774479266</c:v>
                </c:pt>
                <c:pt idx="111">
                  <c:v>201.32847552416931</c:v>
                </c:pt>
                <c:pt idx="112">
                  <c:v>201.56363785052994</c:v>
                </c:pt>
                <c:pt idx="113">
                  <c:v>201.7339142936631</c:v>
                </c:pt>
                <c:pt idx="114">
                  <c:v>201.80391002238818</c:v>
                </c:pt>
                <c:pt idx="115">
                  <c:v>201.62521086425082</c:v>
                </c:pt>
                <c:pt idx="116">
                  <c:v>201.82487480436035</c:v>
                </c:pt>
                <c:pt idx="117">
                  <c:v>201.89372768624534</c:v>
                </c:pt>
                <c:pt idx="118">
                  <c:v>201.81890942439793</c:v>
                </c:pt>
                <c:pt idx="119">
                  <c:v>200.63349168106035</c:v>
                </c:pt>
                <c:pt idx="120">
                  <c:v>199.79862928767298</c:v>
                </c:pt>
                <c:pt idx="121">
                  <c:v>200.09316358496793</c:v>
                </c:pt>
                <c:pt idx="122">
                  <c:v>199.51151858833549</c:v>
                </c:pt>
                <c:pt idx="123">
                  <c:v>199.78738918896624</c:v>
                </c:pt>
                <c:pt idx="124">
                  <c:v>200.07936510886452</c:v>
                </c:pt>
                <c:pt idx="125">
                  <c:v>200.01454230243689</c:v>
                </c:pt>
                <c:pt idx="126">
                  <c:v>200.28261556899653</c:v>
                </c:pt>
                <c:pt idx="127">
                  <c:v>200.56357083285388</c:v>
                </c:pt>
                <c:pt idx="128">
                  <c:v>200.64534605337806</c:v>
                </c:pt>
                <c:pt idx="129">
                  <c:v>200.92168719537796</c:v>
                </c:pt>
                <c:pt idx="130">
                  <c:v>201.18892497608812</c:v>
                </c:pt>
                <c:pt idx="131">
                  <c:v>201.44981260592493</c:v>
                </c:pt>
                <c:pt idx="132">
                  <c:v>201.68820069430896</c:v>
                </c:pt>
                <c:pt idx="133">
                  <c:v>201.89665403143886</c:v>
                </c:pt>
                <c:pt idx="134">
                  <c:v>201.21422183644438</c:v>
                </c:pt>
                <c:pt idx="135">
                  <c:v>201.37501090040587</c:v>
                </c:pt>
                <c:pt idx="136">
                  <c:v>201.42450073966347</c:v>
                </c:pt>
                <c:pt idx="137">
                  <c:v>201.60436087617293</c:v>
                </c:pt>
                <c:pt idx="138">
                  <c:v>201.85810556833513</c:v>
                </c:pt>
                <c:pt idx="139">
                  <c:v>201.98520409525025</c:v>
                </c:pt>
                <c:pt idx="140">
                  <c:v>202.21201696328882</c:v>
                </c:pt>
                <c:pt idx="141">
                  <c:v>202.41662773039505</c:v>
                </c:pt>
                <c:pt idx="142">
                  <c:v>200.83539056038734</c:v>
                </c:pt>
                <c:pt idx="143">
                  <c:v>201.06097398296509</c:v>
                </c:pt>
                <c:pt idx="144">
                  <c:v>201.18189922579336</c:v>
                </c:pt>
                <c:pt idx="145">
                  <c:v>201.07641720620177</c:v>
                </c:pt>
                <c:pt idx="146">
                  <c:v>201.01306475766526</c:v>
                </c:pt>
                <c:pt idx="147">
                  <c:v>201.09665901993395</c:v>
                </c:pt>
                <c:pt idx="148">
                  <c:v>199.86172971699153</c:v>
                </c:pt>
                <c:pt idx="149">
                  <c:v>200.10881565365264</c:v>
                </c:pt>
                <c:pt idx="150">
                  <c:v>199.98936595583788</c:v>
                </c:pt>
                <c:pt idx="151">
                  <c:v>200.22345950305112</c:v>
                </c:pt>
                <c:pt idx="152">
                  <c:v>200.23214345971482</c:v>
                </c:pt>
                <c:pt idx="153">
                  <c:v>200.46582610638401</c:v>
                </c:pt>
                <c:pt idx="154">
                  <c:v>200.52705727174148</c:v>
                </c:pt>
                <c:pt idx="155">
                  <c:v>200.05321068608561</c:v>
                </c:pt>
                <c:pt idx="156">
                  <c:v>200.0839102139891</c:v>
                </c:pt>
                <c:pt idx="157">
                  <c:v>200.05328361746507</c:v>
                </c:pt>
                <c:pt idx="158">
                  <c:v>199.89759647509007</c:v>
                </c:pt>
                <c:pt idx="159">
                  <c:v>199.54903180219813</c:v>
                </c:pt>
                <c:pt idx="160">
                  <c:v>199.63924053313571</c:v>
                </c:pt>
                <c:pt idx="161">
                  <c:v>199.66348619921976</c:v>
                </c:pt>
                <c:pt idx="162">
                  <c:v>199.87442009403554</c:v>
                </c:pt>
                <c:pt idx="163">
                  <c:v>200.02513045271951</c:v>
                </c:pt>
                <c:pt idx="164">
                  <c:v>200.23016140151037</c:v>
                </c:pt>
                <c:pt idx="165">
                  <c:v>200.39189542297134</c:v>
                </c:pt>
                <c:pt idx="166">
                  <c:v>200.59082807963011</c:v>
                </c:pt>
                <c:pt idx="167">
                  <c:v>200.07446932472578</c:v>
                </c:pt>
                <c:pt idx="168">
                  <c:v>200.2697340719514</c:v>
                </c:pt>
                <c:pt idx="169">
                  <c:v>200.33459840829317</c:v>
                </c:pt>
                <c:pt idx="170">
                  <c:v>200.4793126222815</c:v>
                </c:pt>
                <c:pt idx="171">
                  <c:v>200.68544811085184</c:v>
                </c:pt>
                <c:pt idx="172">
                  <c:v>199.79876241855885</c:v>
                </c:pt>
                <c:pt idx="173">
                  <c:v>198.60938800918103</c:v>
                </c:pt>
                <c:pt idx="174">
                  <c:v>198.82861444405987</c:v>
                </c:pt>
                <c:pt idx="175">
                  <c:v>198.88441504422315</c:v>
                </c:pt>
                <c:pt idx="176">
                  <c:v>198.69275518371592</c:v>
                </c:pt>
                <c:pt idx="177">
                  <c:v>198.48658123280933</c:v>
                </c:pt>
                <c:pt idx="178">
                  <c:v>198.28509769105244</c:v>
                </c:pt>
                <c:pt idx="179">
                  <c:v>198.15997896036578</c:v>
                </c:pt>
                <c:pt idx="180">
                  <c:v>198.05472155528054</c:v>
                </c:pt>
                <c:pt idx="181">
                  <c:v>197.86505199254921</c:v>
                </c:pt>
                <c:pt idx="182">
                  <c:v>197.67964178203016</c:v>
                </c:pt>
                <c:pt idx="183">
                  <c:v>197.68616264313744</c:v>
                </c:pt>
                <c:pt idx="184">
                  <c:v>197.74249800999456</c:v>
                </c:pt>
                <c:pt idx="185">
                  <c:v>197.83108534556359</c:v>
                </c:pt>
                <c:pt idx="186">
                  <c:v>197.78425873006302</c:v>
                </c:pt>
                <c:pt idx="187">
                  <c:v>197.36918042452976</c:v>
                </c:pt>
                <c:pt idx="188">
                  <c:v>196.79701000211116</c:v>
                </c:pt>
                <c:pt idx="189">
                  <c:v>195.99857586236578</c:v>
                </c:pt>
                <c:pt idx="190">
                  <c:v>195.2739359553978</c:v>
                </c:pt>
                <c:pt idx="191">
                  <c:v>194.76718359840737</c:v>
                </c:pt>
                <c:pt idx="192">
                  <c:v>194.6765921225855</c:v>
                </c:pt>
                <c:pt idx="193">
                  <c:v>194.52469441984744</c:v>
                </c:pt>
                <c:pt idx="194">
                  <c:v>194.34228068745003</c:v>
                </c:pt>
                <c:pt idx="195">
                  <c:v>194.2292023061498</c:v>
                </c:pt>
                <c:pt idx="196">
                  <c:v>194.13403949560239</c:v>
                </c:pt>
                <c:pt idx="197">
                  <c:v>193.89099870383092</c:v>
                </c:pt>
                <c:pt idx="198">
                  <c:v>193.42987142735819</c:v>
                </c:pt>
                <c:pt idx="199">
                  <c:v>193.25069567624132</c:v>
                </c:pt>
                <c:pt idx="200">
                  <c:v>193.45093157566782</c:v>
                </c:pt>
                <c:pt idx="201">
                  <c:v>193.64875666020856</c:v>
                </c:pt>
                <c:pt idx="202">
                  <c:v>193.66847967883876</c:v>
                </c:pt>
                <c:pt idx="203">
                  <c:v>193.79923390941372</c:v>
                </c:pt>
                <c:pt idx="204">
                  <c:v>193.93590922574984</c:v>
                </c:pt>
                <c:pt idx="205">
                  <c:v>194.08965974567676</c:v>
                </c:pt>
                <c:pt idx="206">
                  <c:v>194.27814425630277</c:v>
                </c:pt>
                <c:pt idx="207">
                  <c:v>194.34788451235997</c:v>
                </c:pt>
                <c:pt idx="208">
                  <c:v>194.4929759639495</c:v>
                </c:pt>
                <c:pt idx="209">
                  <c:v>194.65693734938219</c:v>
                </c:pt>
                <c:pt idx="210">
                  <c:v>194.72504915259975</c:v>
                </c:pt>
                <c:pt idx="211">
                  <c:v>194.81080150079134</c:v>
                </c:pt>
                <c:pt idx="212">
                  <c:v>194.91243466065055</c:v>
                </c:pt>
                <c:pt idx="213">
                  <c:v>195.09074146964741</c:v>
                </c:pt>
                <c:pt idx="214">
                  <c:v>195.24076774044826</c:v>
                </c:pt>
                <c:pt idx="215">
                  <c:v>195.29715648632515</c:v>
                </c:pt>
                <c:pt idx="216">
                  <c:v>195.30210202770397</c:v>
                </c:pt>
                <c:pt idx="217">
                  <c:v>195.16402809851564</c:v>
                </c:pt>
                <c:pt idx="218">
                  <c:v>195.11161032101944</c:v>
                </c:pt>
                <c:pt idx="219">
                  <c:v>195.06057395260231</c:v>
                </c:pt>
                <c:pt idx="220">
                  <c:v>195.19801580214789</c:v>
                </c:pt>
                <c:pt idx="221">
                  <c:v>195.31739755371672</c:v>
                </c:pt>
                <c:pt idx="222">
                  <c:v>195.46891540900265</c:v>
                </c:pt>
                <c:pt idx="223">
                  <c:v>195.55622431079934</c:v>
                </c:pt>
                <c:pt idx="224">
                  <c:v>195.52876024766698</c:v>
                </c:pt>
                <c:pt idx="225">
                  <c:v>195.53269217228123</c:v>
                </c:pt>
                <c:pt idx="226">
                  <c:v>195.59520053598226</c:v>
                </c:pt>
                <c:pt idx="227">
                  <c:v>195.46224650714325</c:v>
                </c:pt>
                <c:pt idx="228">
                  <c:v>195.46831288840866</c:v>
                </c:pt>
                <c:pt idx="229">
                  <c:v>195.62337292194508</c:v>
                </c:pt>
                <c:pt idx="230">
                  <c:v>195.38390646279356</c:v>
                </c:pt>
                <c:pt idx="231">
                  <c:v>195.33215164714744</c:v>
                </c:pt>
                <c:pt idx="232">
                  <c:v>195.37883207322648</c:v>
                </c:pt>
                <c:pt idx="233">
                  <c:v>195.54179892871127</c:v>
                </c:pt>
                <c:pt idx="234">
                  <c:v>194.08571932699491</c:v>
                </c:pt>
                <c:pt idx="235">
                  <c:v>193.87731140578185</c:v>
                </c:pt>
                <c:pt idx="236">
                  <c:v>193.89087245390192</c:v>
                </c:pt>
                <c:pt idx="237">
                  <c:v>194.05772275213502</c:v>
                </c:pt>
                <c:pt idx="238">
                  <c:v>193.65996812786631</c:v>
                </c:pt>
                <c:pt idx="239">
                  <c:v>193.70198165939706</c:v>
                </c:pt>
                <c:pt idx="240">
                  <c:v>193.77854171710561</c:v>
                </c:pt>
                <c:pt idx="241">
                  <c:v>193.23549597049637</c:v>
                </c:pt>
                <c:pt idx="242">
                  <c:v>193.31267130185833</c:v>
                </c:pt>
                <c:pt idx="243">
                  <c:v>193.47971625605285</c:v>
                </c:pt>
                <c:pt idx="244">
                  <c:v>193.52597469744646</c:v>
                </c:pt>
                <c:pt idx="245">
                  <c:v>193.15380188772798</c:v>
                </c:pt>
                <c:pt idx="246">
                  <c:v>192.89714451782555</c:v>
                </c:pt>
                <c:pt idx="247">
                  <c:v>193.04722444391012</c:v>
                </c:pt>
                <c:pt idx="248">
                  <c:v>193.19841739454097</c:v>
                </c:pt>
                <c:pt idx="249">
                  <c:v>193.1846000935721</c:v>
                </c:pt>
                <c:pt idx="250">
                  <c:v>193.07211430898101</c:v>
                </c:pt>
                <c:pt idx="251">
                  <c:v>193.02487510864376</c:v>
                </c:pt>
                <c:pt idx="252">
                  <c:v>192.82618004387541</c:v>
                </c:pt>
                <c:pt idx="253">
                  <c:v>192.79274061116433</c:v>
                </c:pt>
                <c:pt idx="254">
                  <c:v>192.9386762164728</c:v>
                </c:pt>
                <c:pt idx="255">
                  <c:v>192.67548123982129</c:v>
                </c:pt>
                <c:pt idx="256">
                  <c:v>192.74718376463665</c:v>
                </c:pt>
                <c:pt idx="257">
                  <c:v>192.9094954373569</c:v>
                </c:pt>
                <c:pt idx="258">
                  <c:v>192.89401318678483</c:v>
                </c:pt>
                <c:pt idx="259">
                  <c:v>192.86920026397917</c:v>
                </c:pt>
                <c:pt idx="260">
                  <c:v>192.92492985098289</c:v>
                </c:pt>
                <c:pt idx="261">
                  <c:v>192.86978008067103</c:v>
                </c:pt>
                <c:pt idx="262">
                  <c:v>192.74585315184871</c:v>
                </c:pt>
                <c:pt idx="263">
                  <c:v>192.64813827847365</c:v>
                </c:pt>
                <c:pt idx="264">
                  <c:v>192.51550417961889</c:v>
                </c:pt>
                <c:pt idx="265">
                  <c:v>192.33272550660286</c:v>
                </c:pt>
                <c:pt idx="266">
                  <c:v>192.20451464633294</c:v>
                </c:pt>
                <c:pt idx="267">
                  <c:v>192.26412481332596</c:v>
                </c:pt>
                <c:pt idx="268">
                  <c:v>192.08722065991927</c:v>
                </c:pt>
                <c:pt idx="269">
                  <c:v>191.98778886166232</c:v>
                </c:pt>
                <c:pt idx="270">
                  <c:v>192.04864402050782</c:v>
                </c:pt>
                <c:pt idx="271">
                  <c:v>192.15704949228615</c:v>
                </c:pt>
                <c:pt idx="272">
                  <c:v>192.30915061606009</c:v>
                </c:pt>
                <c:pt idx="273">
                  <c:v>192.44373534173266</c:v>
                </c:pt>
                <c:pt idx="274">
                  <c:v>192.59301572842145</c:v>
                </c:pt>
                <c:pt idx="275">
                  <c:v>192.62620506639092</c:v>
                </c:pt>
                <c:pt idx="276">
                  <c:v>192.77555787065526</c:v>
                </c:pt>
                <c:pt idx="277">
                  <c:v>192.79396357408035</c:v>
                </c:pt>
                <c:pt idx="278">
                  <c:v>192.85738205951768</c:v>
                </c:pt>
                <c:pt idx="279">
                  <c:v>192.89197903779285</c:v>
                </c:pt>
                <c:pt idx="280">
                  <c:v>192.9795299470741</c:v>
                </c:pt>
                <c:pt idx="281">
                  <c:v>193.02878296115443</c:v>
                </c:pt>
                <c:pt idx="282">
                  <c:v>193.03939404618137</c:v>
                </c:pt>
                <c:pt idx="283">
                  <c:v>193.08157302932233</c:v>
                </c:pt>
                <c:pt idx="284">
                  <c:v>193.09267011667433</c:v>
                </c:pt>
                <c:pt idx="285">
                  <c:v>193.11220544970533</c:v>
                </c:pt>
                <c:pt idx="286">
                  <c:v>193.03952962731807</c:v>
                </c:pt>
                <c:pt idx="287">
                  <c:v>193.04360165447298</c:v>
                </c:pt>
                <c:pt idx="288">
                  <c:v>193.12470727122636</c:v>
                </c:pt>
                <c:pt idx="289">
                  <c:v>193.07440606424049</c:v>
                </c:pt>
                <c:pt idx="290">
                  <c:v>193.00485380595063</c:v>
                </c:pt>
                <c:pt idx="291">
                  <c:v>192.98466792963359</c:v>
                </c:pt>
                <c:pt idx="292">
                  <c:v>192.91707238263348</c:v>
                </c:pt>
                <c:pt idx="293">
                  <c:v>192.64114876527537</c:v>
                </c:pt>
                <c:pt idx="294">
                  <c:v>192.48797860012399</c:v>
                </c:pt>
                <c:pt idx="295">
                  <c:v>192.33687757509071</c:v>
                </c:pt>
                <c:pt idx="296">
                  <c:v>192.30423288180856</c:v>
                </c:pt>
                <c:pt idx="297">
                  <c:v>192.21281741444511</c:v>
                </c:pt>
                <c:pt idx="298">
                  <c:v>192.20809270891465</c:v>
                </c:pt>
                <c:pt idx="299">
                  <c:v>192.19534176569826</c:v>
                </c:pt>
                <c:pt idx="300">
                  <c:v>192.19967103901112</c:v>
                </c:pt>
                <c:pt idx="301">
                  <c:v>192.17921372779693</c:v>
                </c:pt>
                <c:pt idx="302">
                  <c:v>192.14143329024694</c:v>
                </c:pt>
                <c:pt idx="303">
                  <c:v>192.11341294366895</c:v>
                </c:pt>
                <c:pt idx="304">
                  <c:v>192.13477782505709</c:v>
                </c:pt>
                <c:pt idx="305">
                  <c:v>192.04005937587664</c:v>
                </c:pt>
                <c:pt idx="306">
                  <c:v>192.14075327183721</c:v>
                </c:pt>
                <c:pt idx="307">
                  <c:v>191.76285113712561</c:v>
                </c:pt>
                <c:pt idx="308">
                  <c:v>191.68816984743307</c:v>
                </c:pt>
                <c:pt idx="309">
                  <c:v>191.67759719982485</c:v>
                </c:pt>
                <c:pt idx="310">
                  <c:v>191.80926085557962</c:v>
                </c:pt>
                <c:pt idx="311">
                  <c:v>191.9078107752197</c:v>
                </c:pt>
                <c:pt idx="312">
                  <c:v>192.01326947221742</c:v>
                </c:pt>
                <c:pt idx="313">
                  <c:v>192.132431856973</c:v>
                </c:pt>
                <c:pt idx="314">
                  <c:v>192.25810095516437</c:v>
                </c:pt>
                <c:pt idx="315">
                  <c:v>192.37628921535529</c:v>
                </c:pt>
                <c:pt idx="316">
                  <c:v>190.97085940707109</c:v>
                </c:pt>
                <c:pt idx="317">
                  <c:v>190.93046580949016</c:v>
                </c:pt>
                <c:pt idx="318">
                  <c:v>190.96582454798386</c:v>
                </c:pt>
                <c:pt idx="319">
                  <c:v>191.0328435564839</c:v>
                </c:pt>
                <c:pt idx="320">
                  <c:v>190.92312592269795</c:v>
                </c:pt>
                <c:pt idx="321">
                  <c:v>191.04922086718034</c:v>
                </c:pt>
                <c:pt idx="322">
                  <c:v>191.16174273951592</c:v>
                </c:pt>
                <c:pt idx="323">
                  <c:v>191.25769548358534</c:v>
                </c:pt>
                <c:pt idx="324">
                  <c:v>191.27840499133231</c:v>
                </c:pt>
                <c:pt idx="325">
                  <c:v>191.38075003868502</c:v>
                </c:pt>
                <c:pt idx="326">
                  <c:v>191.33910815184703</c:v>
                </c:pt>
                <c:pt idx="327">
                  <c:v>191.35314735474537</c:v>
                </c:pt>
                <c:pt idx="328">
                  <c:v>191.41117694451603</c:v>
                </c:pt>
                <c:pt idx="329">
                  <c:v>191.46748822680817</c:v>
                </c:pt>
                <c:pt idx="330">
                  <c:v>191.55321801578054</c:v>
                </c:pt>
                <c:pt idx="331">
                  <c:v>191.56731499298883</c:v>
                </c:pt>
                <c:pt idx="332">
                  <c:v>191.67283332581871</c:v>
                </c:pt>
                <c:pt idx="333">
                  <c:v>191.79369001010207</c:v>
                </c:pt>
                <c:pt idx="334">
                  <c:v>191.86393188111862</c:v>
                </c:pt>
                <c:pt idx="335">
                  <c:v>191.92904125507587</c:v>
                </c:pt>
                <c:pt idx="336">
                  <c:v>192.00789755901394</c:v>
                </c:pt>
                <c:pt idx="337">
                  <c:v>192.02580163776207</c:v>
                </c:pt>
                <c:pt idx="338">
                  <c:v>192.14159414386143</c:v>
                </c:pt>
                <c:pt idx="339">
                  <c:v>192.20179577461917</c:v>
                </c:pt>
                <c:pt idx="340">
                  <c:v>192.170628253904</c:v>
                </c:pt>
                <c:pt idx="341">
                  <c:v>192.25862662384657</c:v>
                </c:pt>
                <c:pt idx="342">
                  <c:v>192.30487433284094</c:v>
                </c:pt>
                <c:pt idx="343">
                  <c:v>192.4129484043255</c:v>
                </c:pt>
                <c:pt idx="344">
                  <c:v>192.45307689675064</c:v>
                </c:pt>
                <c:pt idx="345">
                  <c:v>192.54702452686053</c:v>
                </c:pt>
                <c:pt idx="346">
                  <c:v>192.66338048842886</c:v>
                </c:pt>
                <c:pt idx="347">
                  <c:v>192.46945731689544</c:v>
                </c:pt>
                <c:pt idx="348">
                  <c:v>192.5443021597163</c:v>
                </c:pt>
                <c:pt idx="349">
                  <c:v>192.44724013049003</c:v>
                </c:pt>
                <c:pt idx="350">
                  <c:v>192.47581866429812</c:v>
                </c:pt>
                <c:pt idx="351">
                  <c:v>192.56534013700741</c:v>
                </c:pt>
                <c:pt idx="352">
                  <c:v>192.67045299745146</c:v>
                </c:pt>
                <c:pt idx="353">
                  <c:v>192.65112256385015</c:v>
                </c:pt>
                <c:pt idx="354">
                  <c:v>192.70685862567149</c:v>
                </c:pt>
                <c:pt idx="355">
                  <c:v>192.79520721106408</c:v>
                </c:pt>
                <c:pt idx="356">
                  <c:v>192.90213866182233</c:v>
                </c:pt>
                <c:pt idx="357">
                  <c:v>193.01262769212917</c:v>
                </c:pt>
                <c:pt idx="358">
                  <c:v>193.12472111313983</c:v>
                </c:pt>
                <c:pt idx="359">
                  <c:v>193.23575376312624</c:v>
                </c:pt>
                <c:pt idx="360">
                  <c:v>193.3030215783993</c:v>
                </c:pt>
                <c:pt idx="361">
                  <c:v>193.30376751512233</c:v>
                </c:pt>
                <c:pt idx="362">
                  <c:v>193.37885760144201</c:v>
                </c:pt>
                <c:pt idx="363">
                  <c:v>193.35864356082374</c:v>
                </c:pt>
                <c:pt idx="364">
                  <c:v>193.44389407335407</c:v>
                </c:pt>
                <c:pt idx="365">
                  <c:v>193.53187050653702</c:v>
                </c:pt>
                <c:pt idx="366">
                  <c:v>193.63348986070631</c:v>
                </c:pt>
                <c:pt idx="367">
                  <c:v>193.71766123402682</c:v>
                </c:pt>
                <c:pt idx="368">
                  <c:v>193.82264548035363</c:v>
                </c:pt>
                <c:pt idx="369">
                  <c:v>193.91194996683541</c:v>
                </c:pt>
                <c:pt idx="370">
                  <c:v>193.90880387866173</c:v>
                </c:pt>
                <c:pt idx="371">
                  <c:v>193.99998025027045</c:v>
                </c:pt>
                <c:pt idx="372">
                  <c:v>193.96209872853314</c:v>
                </c:pt>
                <c:pt idx="373">
                  <c:v>194.05742903047391</c:v>
                </c:pt>
                <c:pt idx="374">
                  <c:v>194.16328028668028</c:v>
                </c:pt>
                <c:pt idx="375">
                  <c:v>194.26841142896353</c:v>
                </c:pt>
                <c:pt idx="376">
                  <c:v>194.32766866207319</c:v>
                </c:pt>
                <c:pt idx="377">
                  <c:v>194.43201009266443</c:v>
                </c:pt>
                <c:pt idx="378">
                  <c:v>194.53640013391058</c:v>
                </c:pt>
                <c:pt idx="379">
                  <c:v>194.63610301302737</c:v>
                </c:pt>
                <c:pt idx="380">
                  <c:v>194.60857134048655</c:v>
                </c:pt>
                <c:pt idx="381">
                  <c:v>194.62819494716197</c:v>
                </c:pt>
                <c:pt idx="382">
                  <c:v>194.5814923703723</c:v>
                </c:pt>
                <c:pt idx="383">
                  <c:v>194.67277677542438</c:v>
                </c:pt>
                <c:pt idx="384">
                  <c:v>194.74832302145222</c:v>
                </c:pt>
                <c:pt idx="385">
                  <c:v>194.67222782769338</c:v>
                </c:pt>
                <c:pt idx="386">
                  <c:v>194.45279876952674</c:v>
                </c:pt>
                <c:pt idx="387">
                  <c:v>194.42512901482311</c:v>
                </c:pt>
                <c:pt idx="388">
                  <c:v>194.52621331837099</c:v>
                </c:pt>
                <c:pt idx="389">
                  <c:v>194.58088623876384</c:v>
                </c:pt>
                <c:pt idx="390">
                  <c:v>194.59554741036862</c:v>
                </c:pt>
                <c:pt idx="391">
                  <c:v>194.69555704564178</c:v>
                </c:pt>
                <c:pt idx="392">
                  <c:v>194.78162087207437</c:v>
                </c:pt>
                <c:pt idx="393">
                  <c:v>194.86478048114168</c:v>
                </c:pt>
                <c:pt idx="394">
                  <c:v>194.3569991058103</c:v>
                </c:pt>
                <c:pt idx="395">
                  <c:v>193.96341446820136</c:v>
                </c:pt>
                <c:pt idx="396">
                  <c:v>193.92207500822215</c:v>
                </c:pt>
                <c:pt idx="397">
                  <c:v>193.84414649444244</c:v>
                </c:pt>
                <c:pt idx="398">
                  <c:v>193.94483940304451</c:v>
                </c:pt>
                <c:pt idx="399">
                  <c:v>194.04736410761376</c:v>
                </c:pt>
                <c:pt idx="400">
                  <c:v>194.11630692892999</c:v>
                </c:pt>
                <c:pt idx="401">
                  <c:v>194.21590134796674</c:v>
                </c:pt>
                <c:pt idx="402">
                  <c:v>193.90744560058255</c:v>
                </c:pt>
                <c:pt idx="403">
                  <c:v>193.95125857886302</c:v>
                </c:pt>
                <c:pt idx="404">
                  <c:v>194.00793837226081</c:v>
                </c:pt>
                <c:pt idx="405">
                  <c:v>194.10917471783364</c:v>
                </c:pt>
                <c:pt idx="406">
                  <c:v>194.20397449106036</c:v>
                </c:pt>
                <c:pt idx="407">
                  <c:v>194.23243548682723</c:v>
                </c:pt>
                <c:pt idx="408">
                  <c:v>194.33024420793151</c:v>
                </c:pt>
                <c:pt idx="409">
                  <c:v>194.32110714086107</c:v>
                </c:pt>
                <c:pt idx="410">
                  <c:v>194.29385631399717</c:v>
                </c:pt>
                <c:pt idx="411">
                  <c:v>194.35235333091248</c:v>
                </c:pt>
                <c:pt idx="412">
                  <c:v>194.42744575684324</c:v>
                </c:pt>
                <c:pt idx="413">
                  <c:v>194.52285681322769</c:v>
                </c:pt>
                <c:pt idx="414">
                  <c:v>194.60798756101894</c:v>
                </c:pt>
                <c:pt idx="415">
                  <c:v>194.43557216954352</c:v>
                </c:pt>
                <c:pt idx="416">
                  <c:v>194.34743004456215</c:v>
                </c:pt>
                <c:pt idx="417">
                  <c:v>194.35710020656978</c:v>
                </c:pt>
                <c:pt idx="418">
                  <c:v>194.45363683457458</c:v>
                </c:pt>
                <c:pt idx="419">
                  <c:v>194.45626814271537</c:v>
                </c:pt>
                <c:pt idx="420">
                  <c:v>194.49171420889314</c:v>
                </c:pt>
                <c:pt idx="421">
                  <c:v>194.53014988719656</c:v>
                </c:pt>
                <c:pt idx="422">
                  <c:v>194.48809386296477</c:v>
                </c:pt>
                <c:pt idx="423">
                  <c:v>194.45337337137511</c:v>
                </c:pt>
                <c:pt idx="424">
                  <c:v>194.51965058189549</c:v>
                </c:pt>
                <c:pt idx="425">
                  <c:v>194.12461684296773</c:v>
                </c:pt>
                <c:pt idx="426">
                  <c:v>194.21603498390391</c:v>
                </c:pt>
                <c:pt idx="427">
                  <c:v>194.29296907409415</c:v>
                </c:pt>
                <c:pt idx="428">
                  <c:v>194.38386934157933</c:v>
                </c:pt>
                <c:pt idx="429">
                  <c:v>194.45465232136661</c:v>
                </c:pt>
                <c:pt idx="430">
                  <c:v>194.54930511332299</c:v>
                </c:pt>
                <c:pt idx="431">
                  <c:v>194.64513086464535</c:v>
                </c:pt>
                <c:pt idx="432">
                  <c:v>194.73469050889958</c:v>
                </c:pt>
                <c:pt idx="433">
                  <c:v>194.82539389977478</c:v>
                </c:pt>
                <c:pt idx="434">
                  <c:v>194.5836159133554</c:v>
                </c:pt>
                <c:pt idx="435">
                  <c:v>194.6082049233641</c:v>
                </c:pt>
                <c:pt idx="436">
                  <c:v>194.69959020272609</c:v>
                </c:pt>
                <c:pt idx="437">
                  <c:v>194.74707899027749</c:v>
                </c:pt>
                <c:pt idx="438">
                  <c:v>194.82033441754362</c:v>
                </c:pt>
                <c:pt idx="439">
                  <c:v>194.91084604166292</c:v>
                </c:pt>
                <c:pt idx="440">
                  <c:v>194.99498953269503</c:v>
                </c:pt>
                <c:pt idx="441">
                  <c:v>195.0859884071038</c:v>
                </c:pt>
                <c:pt idx="442">
                  <c:v>195.07261490790646</c:v>
                </c:pt>
                <c:pt idx="443">
                  <c:v>195.07652304069325</c:v>
                </c:pt>
                <c:pt idx="444">
                  <c:v>195.15371758613242</c:v>
                </c:pt>
                <c:pt idx="445">
                  <c:v>195.23065302086331</c:v>
                </c:pt>
                <c:pt idx="446">
                  <c:v>195.28018523111598</c:v>
                </c:pt>
                <c:pt idx="447">
                  <c:v>195.36824809911826</c:v>
                </c:pt>
                <c:pt idx="448">
                  <c:v>195.3965676189936</c:v>
                </c:pt>
                <c:pt idx="449">
                  <c:v>195.42935287939824</c:v>
                </c:pt>
                <c:pt idx="450">
                  <c:v>195.37822646507396</c:v>
                </c:pt>
                <c:pt idx="451">
                  <c:v>195.45815391938112</c:v>
                </c:pt>
                <c:pt idx="452">
                  <c:v>195.39751163033739</c:v>
                </c:pt>
                <c:pt idx="453">
                  <c:v>195.48774044158944</c:v>
                </c:pt>
                <c:pt idx="454">
                  <c:v>195.51986008075292</c:v>
                </c:pt>
                <c:pt idx="455">
                  <c:v>195.54296508078647</c:v>
                </c:pt>
                <c:pt idx="456">
                  <c:v>195.44108076851148</c:v>
                </c:pt>
                <c:pt idx="457">
                  <c:v>195.43944874996117</c:v>
                </c:pt>
                <c:pt idx="458">
                  <c:v>195.49281029309935</c:v>
                </c:pt>
                <c:pt idx="459">
                  <c:v>195.57226027609707</c:v>
                </c:pt>
                <c:pt idx="460">
                  <c:v>195.65662040666842</c:v>
                </c:pt>
                <c:pt idx="461">
                  <c:v>195.74554305098383</c:v>
                </c:pt>
                <c:pt idx="462">
                  <c:v>195.76199463766869</c:v>
                </c:pt>
                <c:pt idx="463">
                  <c:v>195.83038447353874</c:v>
                </c:pt>
                <c:pt idx="464">
                  <c:v>195.89288673796869</c:v>
                </c:pt>
                <c:pt idx="465">
                  <c:v>195.93927879778789</c:v>
                </c:pt>
                <c:pt idx="466">
                  <c:v>196.02727836945036</c:v>
                </c:pt>
                <c:pt idx="467">
                  <c:v>196.08915534393748</c:v>
                </c:pt>
                <c:pt idx="468">
                  <c:v>196.09553802308352</c:v>
                </c:pt>
                <c:pt idx="469">
                  <c:v>196.17632613634669</c:v>
                </c:pt>
                <c:pt idx="470">
                  <c:v>196.18761470242976</c:v>
                </c:pt>
                <c:pt idx="471">
                  <c:v>196.27045393539117</c:v>
                </c:pt>
                <c:pt idx="472">
                  <c:v>196.33680456604191</c:v>
                </c:pt>
                <c:pt idx="473">
                  <c:v>196.41354168871754</c:v>
                </c:pt>
                <c:pt idx="474">
                  <c:v>196.44651527137401</c:v>
                </c:pt>
                <c:pt idx="475">
                  <c:v>196.47102642729897</c:v>
                </c:pt>
                <c:pt idx="476">
                  <c:v>196.55371597380866</c:v>
                </c:pt>
                <c:pt idx="477">
                  <c:v>196.39566292036818</c:v>
                </c:pt>
                <c:pt idx="478">
                  <c:v>196.22847207368011</c:v>
                </c:pt>
                <c:pt idx="479">
                  <c:v>196.31370075873593</c:v>
                </c:pt>
                <c:pt idx="480">
                  <c:v>196.39237502362587</c:v>
                </c:pt>
                <c:pt idx="481">
                  <c:v>196.42476108813747</c:v>
                </c:pt>
                <c:pt idx="482">
                  <c:v>196.50564151209994</c:v>
                </c:pt>
                <c:pt idx="483">
                  <c:v>196.5805165198592</c:v>
                </c:pt>
                <c:pt idx="484">
                  <c:v>196.59051139509893</c:v>
                </c:pt>
                <c:pt idx="485">
                  <c:v>196.59151413364893</c:v>
                </c:pt>
                <c:pt idx="486">
                  <c:v>196.66464566842876</c:v>
                </c:pt>
                <c:pt idx="487">
                  <c:v>196.2548885189656</c:v>
                </c:pt>
                <c:pt idx="488">
                  <c:v>196.28200544296396</c:v>
                </c:pt>
                <c:pt idx="489">
                  <c:v>196.27650375301261</c:v>
                </c:pt>
                <c:pt idx="490">
                  <c:v>196.30368941074337</c:v>
                </c:pt>
                <c:pt idx="491">
                  <c:v>196.12277825638967</c:v>
                </c:pt>
                <c:pt idx="492">
                  <c:v>196.20617363589633</c:v>
                </c:pt>
                <c:pt idx="493">
                  <c:v>196.27738900702036</c:v>
                </c:pt>
                <c:pt idx="494">
                  <c:v>196.0223180655988</c:v>
                </c:pt>
                <c:pt idx="495">
                  <c:v>195.86173699339685</c:v>
                </c:pt>
                <c:pt idx="496">
                  <c:v>195.93607945167452</c:v>
                </c:pt>
                <c:pt idx="497">
                  <c:v>195.98399636126004</c:v>
                </c:pt>
                <c:pt idx="498">
                  <c:v>195.90828526933012</c:v>
                </c:pt>
                <c:pt idx="499">
                  <c:v>195.85293937111007</c:v>
                </c:pt>
                <c:pt idx="500">
                  <c:v>195.66915466044276</c:v>
                </c:pt>
                <c:pt idx="501">
                  <c:v>195.70131278841973</c:v>
                </c:pt>
                <c:pt idx="502">
                  <c:v>195.77957038748315</c:v>
                </c:pt>
                <c:pt idx="503">
                  <c:v>195.77769828922243</c:v>
                </c:pt>
                <c:pt idx="504">
                  <c:v>195.8509465535135</c:v>
                </c:pt>
                <c:pt idx="505">
                  <c:v>195.6657902693226</c:v>
                </c:pt>
                <c:pt idx="506">
                  <c:v>195.61112667816053</c:v>
                </c:pt>
                <c:pt idx="507">
                  <c:v>195.65316096184549</c:v>
                </c:pt>
                <c:pt idx="508">
                  <c:v>195.70399480596632</c:v>
                </c:pt>
                <c:pt idx="509">
                  <c:v>195.77391237003388</c:v>
                </c:pt>
                <c:pt idx="510">
                  <c:v>195.80089090008909</c:v>
                </c:pt>
                <c:pt idx="511">
                  <c:v>195.85765241758344</c:v>
                </c:pt>
                <c:pt idx="512">
                  <c:v>195.89273447633275</c:v>
                </c:pt>
                <c:pt idx="513">
                  <c:v>195.9659150692973</c:v>
                </c:pt>
                <c:pt idx="514">
                  <c:v>196.02633726922957</c:v>
                </c:pt>
                <c:pt idx="515">
                  <c:v>195.96437704930304</c:v>
                </c:pt>
                <c:pt idx="516">
                  <c:v>196.03631089141669</c:v>
                </c:pt>
                <c:pt idx="517">
                  <c:v>195.84701809452878</c:v>
                </c:pt>
                <c:pt idx="518">
                  <c:v>195.91227938935836</c:v>
                </c:pt>
                <c:pt idx="519">
                  <c:v>195.97672502872686</c:v>
                </c:pt>
                <c:pt idx="520">
                  <c:v>195.95100296977185</c:v>
                </c:pt>
                <c:pt idx="521">
                  <c:v>196.0301917520103</c:v>
                </c:pt>
                <c:pt idx="522">
                  <c:v>196.08293544137521</c:v>
                </c:pt>
                <c:pt idx="523">
                  <c:v>196.16176430559142</c:v>
                </c:pt>
                <c:pt idx="524">
                  <c:v>196.23670800906993</c:v>
                </c:pt>
                <c:pt idx="525">
                  <c:v>196.2357057853643</c:v>
                </c:pt>
                <c:pt idx="526">
                  <c:v>196.20415218702755</c:v>
                </c:pt>
                <c:pt idx="527">
                  <c:v>196.23760185701155</c:v>
                </c:pt>
                <c:pt idx="528">
                  <c:v>196.28578052425922</c:v>
                </c:pt>
                <c:pt idx="529">
                  <c:v>196.26210633580132</c:v>
                </c:pt>
                <c:pt idx="530">
                  <c:v>196.21144111687917</c:v>
                </c:pt>
                <c:pt idx="531">
                  <c:v>196.20009513776799</c:v>
                </c:pt>
                <c:pt idx="532">
                  <c:v>196.25023461744325</c:v>
                </c:pt>
                <c:pt idx="533">
                  <c:v>196.20757554477495</c:v>
                </c:pt>
                <c:pt idx="534">
                  <c:v>196.26103713203815</c:v>
                </c:pt>
                <c:pt idx="535">
                  <c:v>196.33776190902626</c:v>
                </c:pt>
                <c:pt idx="536">
                  <c:v>196.38851693607612</c:v>
                </c:pt>
                <c:pt idx="537">
                  <c:v>196.29378775238632</c:v>
                </c:pt>
                <c:pt idx="538">
                  <c:v>196.35181678845061</c:v>
                </c:pt>
                <c:pt idx="539">
                  <c:v>196.42792054538143</c:v>
                </c:pt>
                <c:pt idx="540">
                  <c:v>196.25687605490424</c:v>
                </c:pt>
                <c:pt idx="541">
                  <c:v>196.33237170691348</c:v>
                </c:pt>
                <c:pt idx="542">
                  <c:v>196.34696888977672</c:v>
                </c:pt>
                <c:pt idx="543">
                  <c:v>196.39588369619344</c:v>
                </c:pt>
                <c:pt idx="544">
                  <c:v>196.47111516706588</c:v>
                </c:pt>
                <c:pt idx="545">
                  <c:v>196.44488255103994</c:v>
                </c:pt>
                <c:pt idx="546">
                  <c:v>196.50841460100247</c:v>
                </c:pt>
                <c:pt idx="547">
                  <c:v>196.43107801713603</c:v>
                </c:pt>
                <c:pt idx="548">
                  <c:v>196.4438310388017</c:v>
                </c:pt>
                <c:pt idx="549">
                  <c:v>196.49591677243365</c:v>
                </c:pt>
                <c:pt idx="550">
                  <c:v>196.56861566464929</c:v>
                </c:pt>
                <c:pt idx="551">
                  <c:v>196.63760824349833</c:v>
                </c:pt>
                <c:pt idx="552">
                  <c:v>196.70378617340813</c:v>
                </c:pt>
                <c:pt idx="553">
                  <c:v>196.77477734235373</c:v>
                </c:pt>
                <c:pt idx="554">
                  <c:v>196.82141705191333</c:v>
                </c:pt>
                <c:pt idx="555">
                  <c:v>196.85817442446972</c:v>
                </c:pt>
                <c:pt idx="556">
                  <c:v>196.90374566696821</c:v>
                </c:pt>
                <c:pt idx="557">
                  <c:v>196.82093433571725</c:v>
                </c:pt>
                <c:pt idx="558">
                  <c:v>196.88903566483367</c:v>
                </c:pt>
                <c:pt idx="559">
                  <c:v>196.93507143360893</c:v>
                </c:pt>
                <c:pt idx="560">
                  <c:v>196.98287824273746</c:v>
                </c:pt>
                <c:pt idx="561">
                  <c:v>196.93623345091169</c:v>
                </c:pt>
                <c:pt idx="562">
                  <c:v>196.96604189228776</c:v>
                </c:pt>
                <c:pt idx="563">
                  <c:v>196.97327629985205</c:v>
                </c:pt>
                <c:pt idx="564">
                  <c:v>197.00306839501744</c:v>
                </c:pt>
                <c:pt idx="565">
                  <c:v>197.04520734995162</c:v>
                </c:pt>
                <c:pt idx="566">
                  <c:v>197.01020191356764</c:v>
                </c:pt>
                <c:pt idx="567">
                  <c:v>197.02607800824839</c:v>
                </c:pt>
                <c:pt idx="568">
                  <c:v>197.07408126215176</c:v>
                </c:pt>
                <c:pt idx="569">
                  <c:v>197.13020263952936</c:v>
                </c:pt>
                <c:pt idx="570">
                  <c:v>197.18286521329068</c:v>
                </c:pt>
                <c:pt idx="571">
                  <c:v>197.20455372503164</c:v>
                </c:pt>
                <c:pt idx="572">
                  <c:v>197.2148845389907</c:v>
                </c:pt>
                <c:pt idx="573">
                  <c:v>197.19917499992923</c:v>
                </c:pt>
                <c:pt idx="574">
                  <c:v>196.99359495212238</c:v>
                </c:pt>
                <c:pt idx="575">
                  <c:v>196.61893125581756</c:v>
                </c:pt>
                <c:pt idx="576">
                  <c:v>196.55208474106888</c:v>
                </c:pt>
                <c:pt idx="577">
                  <c:v>196.37533454267356</c:v>
                </c:pt>
                <c:pt idx="578">
                  <c:v>196.42741826649706</c:v>
                </c:pt>
                <c:pt idx="579">
                  <c:v>196.41426799759398</c:v>
                </c:pt>
                <c:pt idx="580">
                  <c:v>196.29132454910911</c:v>
                </c:pt>
                <c:pt idx="581">
                  <c:v>196.35583353445594</c:v>
                </c:pt>
                <c:pt idx="582">
                  <c:v>196.31348053415348</c:v>
                </c:pt>
                <c:pt idx="583">
                  <c:v>196.24334956715001</c:v>
                </c:pt>
                <c:pt idx="584">
                  <c:v>196.24010299520606</c:v>
                </c:pt>
                <c:pt idx="585">
                  <c:v>196.26398018809763</c:v>
                </c:pt>
                <c:pt idx="586">
                  <c:v>196.25208634880744</c:v>
                </c:pt>
                <c:pt idx="587">
                  <c:v>196.3079958535057</c:v>
                </c:pt>
                <c:pt idx="588">
                  <c:v>196.33839545328891</c:v>
                </c:pt>
                <c:pt idx="589">
                  <c:v>196.3718439765089</c:v>
                </c:pt>
                <c:pt idx="590">
                  <c:v>196.36014535771324</c:v>
                </c:pt>
                <c:pt idx="591">
                  <c:v>196.3440564963669</c:v>
                </c:pt>
                <c:pt idx="592">
                  <c:v>196.32348775617197</c:v>
                </c:pt>
                <c:pt idx="593">
                  <c:v>196.16812888736072</c:v>
                </c:pt>
                <c:pt idx="594">
                  <c:v>196.16983995922794</c:v>
                </c:pt>
                <c:pt idx="595">
                  <c:v>196.23945008193743</c:v>
                </c:pt>
                <c:pt idx="596">
                  <c:v>196.22892804773784</c:v>
                </c:pt>
                <c:pt idx="597">
                  <c:v>196.24684413274781</c:v>
                </c:pt>
                <c:pt idx="598">
                  <c:v>196.26640438855361</c:v>
                </c:pt>
                <c:pt idx="599">
                  <c:v>196.2787746490427</c:v>
                </c:pt>
                <c:pt idx="600">
                  <c:v>196.28741327550455</c:v>
                </c:pt>
                <c:pt idx="601">
                  <c:v>196.4660602952369</c:v>
                </c:pt>
                <c:pt idx="602">
                  <c:v>196.53744316092795</c:v>
                </c:pt>
                <c:pt idx="603">
                  <c:v>196.65304462718234</c:v>
                </c:pt>
                <c:pt idx="604">
                  <c:v>196.50992763565247</c:v>
                </c:pt>
                <c:pt idx="605">
                  <c:v>196.50298625586129</c:v>
                </c:pt>
                <c:pt idx="606">
                  <c:v>196.51921118236771</c:v>
                </c:pt>
                <c:pt idx="607">
                  <c:v>196.46251487155163</c:v>
                </c:pt>
                <c:pt idx="608">
                  <c:v>196.53295792976459</c:v>
                </c:pt>
                <c:pt idx="609">
                  <c:v>196.68426628578791</c:v>
                </c:pt>
                <c:pt idx="610">
                  <c:v>196.73795560726097</c:v>
                </c:pt>
                <c:pt idx="611">
                  <c:v>196.70286846587641</c:v>
                </c:pt>
                <c:pt idx="612">
                  <c:v>196.63704091156629</c:v>
                </c:pt>
                <c:pt idx="613">
                  <c:v>196.64432337844767</c:v>
                </c:pt>
                <c:pt idx="614">
                  <c:v>196.65021111289099</c:v>
                </c:pt>
                <c:pt idx="615">
                  <c:v>196.61256061786582</c:v>
                </c:pt>
                <c:pt idx="616">
                  <c:v>196.62059212253266</c:v>
                </c:pt>
                <c:pt idx="617">
                  <c:v>196.69551869976243</c:v>
                </c:pt>
                <c:pt idx="618">
                  <c:v>196.58019886331294</c:v>
                </c:pt>
                <c:pt idx="619">
                  <c:v>196.58419538282013</c:v>
                </c:pt>
                <c:pt idx="620">
                  <c:v>196.56737046612614</c:v>
                </c:pt>
                <c:pt idx="621">
                  <c:v>196.73275744107792</c:v>
                </c:pt>
                <c:pt idx="622">
                  <c:v>196.92101652296193</c:v>
                </c:pt>
                <c:pt idx="623">
                  <c:v>196.93863574194069</c:v>
                </c:pt>
                <c:pt idx="624">
                  <c:v>197.09523646471325</c:v>
                </c:pt>
                <c:pt idx="625">
                  <c:v>197.12892438220683</c:v>
                </c:pt>
                <c:pt idx="626">
                  <c:v>197.13447323126348</c:v>
                </c:pt>
                <c:pt idx="627">
                  <c:v>197.11018608573244</c:v>
                </c:pt>
                <c:pt idx="628">
                  <c:v>197.02820024457594</c:v>
                </c:pt>
                <c:pt idx="629">
                  <c:v>197.0099849859609</c:v>
                </c:pt>
                <c:pt idx="630">
                  <c:v>196.97536406996755</c:v>
                </c:pt>
                <c:pt idx="631">
                  <c:v>196.97742830604528</c:v>
                </c:pt>
                <c:pt idx="632">
                  <c:v>197.00096400382847</c:v>
                </c:pt>
                <c:pt idx="633">
                  <c:v>197.13417432230699</c:v>
                </c:pt>
                <c:pt idx="634">
                  <c:v>197.22312496184404</c:v>
                </c:pt>
                <c:pt idx="635">
                  <c:v>197.21880637280671</c:v>
                </c:pt>
                <c:pt idx="636">
                  <c:v>197.21534215195155</c:v>
                </c:pt>
                <c:pt idx="637">
                  <c:v>197.19929185591315</c:v>
                </c:pt>
                <c:pt idx="638">
                  <c:v>197.26063823106446</c:v>
                </c:pt>
                <c:pt idx="639">
                  <c:v>197.25773371690676</c:v>
                </c:pt>
                <c:pt idx="640">
                  <c:v>197.26886578636805</c:v>
                </c:pt>
                <c:pt idx="641">
                  <c:v>197.20057287375616</c:v>
                </c:pt>
                <c:pt idx="642">
                  <c:v>197.15312222785209</c:v>
                </c:pt>
                <c:pt idx="643">
                  <c:v>197.10931219952224</c:v>
                </c:pt>
                <c:pt idx="644">
                  <c:v>197.37441076136292</c:v>
                </c:pt>
                <c:pt idx="645">
                  <c:v>197.29597068929826</c:v>
                </c:pt>
                <c:pt idx="646">
                  <c:v>197.17591624476458</c:v>
                </c:pt>
                <c:pt idx="647">
                  <c:v>197.32288792207203</c:v>
                </c:pt>
                <c:pt idx="648">
                  <c:v>197.25162567861184</c:v>
                </c:pt>
                <c:pt idx="649">
                  <c:v>197.13797644956958</c:v>
                </c:pt>
                <c:pt idx="650">
                  <c:v>197.15711823896714</c:v>
                </c:pt>
                <c:pt idx="651">
                  <c:v>197.1530575879753</c:v>
                </c:pt>
                <c:pt idx="652">
                  <c:v>197.2229505817611</c:v>
                </c:pt>
                <c:pt idx="653">
                  <c:v>197.33244672797986</c:v>
                </c:pt>
                <c:pt idx="654">
                  <c:v>197.48459723869595</c:v>
                </c:pt>
                <c:pt idx="655">
                  <c:v>197.59248432191023</c:v>
                </c:pt>
                <c:pt idx="656">
                  <c:v>197.5050853777571</c:v>
                </c:pt>
                <c:pt idx="657">
                  <c:v>197.59207794955995</c:v>
                </c:pt>
                <c:pt idx="658">
                  <c:v>197.7878799278306</c:v>
                </c:pt>
                <c:pt idx="659">
                  <c:v>197.82086722092217</c:v>
                </c:pt>
                <c:pt idx="660">
                  <c:v>197.87950822939848</c:v>
                </c:pt>
                <c:pt idx="661">
                  <c:v>197.82335946740821</c:v>
                </c:pt>
                <c:pt idx="662">
                  <c:v>197.8919551041007</c:v>
                </c:pt>
                <c:pt idx="663">
                  <c:v>197.98912685608977</c:v>
                </c:pt>
                <c:pt idx="664">
                  <c:v>198.1381950961713</c:v>
                </c:pt>
                <c:pt idx="665">
                  <c:v>198.1295916221344</c:v>
                </c:pt>
                <c:pt idx="666">
                  <c:v>198.07343296571622</c:v>
                </c:pt>
                <c:pt idx="667">
                  <c:v>198.05328603308681</c:v>
                </c:pt>
                <c:pt idx="668">
                  <c:v>197.92684035057539</c:v>
                </c:pt>
                <c:pt idx="669">
                  <c:v>197.79795053575535</c:v>
                </c:pt>
                <c:pt idx="670">
                  <c:v>197.79250627962321</c:v>
                </c:pt>
                <c:pt idx="671">
                  <c:v>197.82465884341622</c:v>
                </c:pt>
                <c:pt idx="672">
                  <c:v>197.81847360561835</c:v>
                </c:pt>
                <c:pt idx="673">
                  <c:v>197.69942081814338</c:v>
                </c:pt>
                <c:pt idx="674">
                  <c:v>197.57019225937745</c:v>
                </c:pt>
                <c:pt idx="675">
                  <c:v>197.45378534967614</c:v>
                </c:pt>
                <c:pt idx="676">
                  <c:v>197.33385297913097</c:v>
                </c:pt>
                <c:pt idx="677">
                  <c:v>197.21049843358452</c:v>
                </c:pt>
                <c:pt idx="678">
                  <c:v>197.07323234251731</c:v>
                </c:pt>
                <c:pt idx="679">
                  <c:v>197.05097061378996</c:v>
                </c:pt>
                <c:pt idx="680">
                  <c:v>196.92605702840993</c:v>
                </c:pt>
                <c:pt idx="681">
                  <c:v>196.77748125000511</c:v>
                </c:pt>
                <c:pt idx="682">
                  <c:v>196.62924479981183</c:v>
                </c:pt>
                <c:pt idx="683">
                  <c:v>196.49932074660529</c:v>
                </c:pt>
                <c:pt idx="684">
                  <c:v>196.44662160068583</c:v>
                </c:pt>
                <c:pt idx="685">
                  <c:v>196.28761555512554</c:v>
                </c:pt>
                <c:pt idx="686">
                  <c:v>196.13371365270655</c:v>
                </c:pt>
                <c:pt idx="687">
                  <c:v>195.95124655295567</c:v>
                </c:pt>
                <c:pt idx="688">
                  <c:v>195.83907855506823</c:v>
                </c:pt>
                <c:pt idx="689">
                  <c:v>195.73916332306464</c:v>
                </c:pt>
                <c:pt idx="690">
                  <c:v>195.66277624130367</c:v>
                </c:pt>
                <c:pt idx="691">
                  <c:v>195.56172892768399</c:v>
                </c:pt>
                <c:pt idx="692">
                  <c:v>195.45497066406205</c:v>
                </c:pt>
                <c:pt idx="693">
                  <c:v>195.33326851005216</c:v>
                </c:pt>
                <c:pt idx="694">
                  <c:v>195.17566039492664</c:v>
                </c:pt>
                <c:pt idx="695">
                  <c:v>195.03769594329913</c:v>
                </c:pt>
                <c:pt idx="696">
                  <c:v>194.8384901245656</c:v>
                </c:pt>
                <c:pt idx="697">
                  <c:v>194.68080760635004</c:v>
                </c:pt>
                <c:pt idx="698">
                  <c:v>194.53490890446474</c:v>
                </c:pt>
                <c:pt idx="699">
                  <c:v>194.42388275819121</c:v>
                </c:pt>
                <c:pt idx="700">
                  <c:v>194.29018596212615</c:v>
                </c:pt>
                <c:pt idx="701">
                  <c:v>194.16699858560096</c:v>
                </c:pt>
                <c:pt idx="702">
                  <c:v>194.04712581246912</c:v>
                </c:pt>
                <c:pt idx="703">
                  <c:v>193.91254360432038</c:v>
                </c:pt>
                <c:pt idx="704">
                  <c:v>193.82113335335026</c:v>
                </c:pt>
                <c:pt idx="705">
                  <c:v>193.73494394440542</c:v>
                </c:pt>
                <c:pt idx="706">
                  <c:v>193.61697671510458</c:v>
                </c:pt>
                <c:pt idx="707">
                  <c:v>193.50411713677136</c:v>
                </c:pt>
                <c:pt idx="708">
                  <c:v>193.44079720954073</c:v>
                </c:pt>
                <c:pt idx="709">
                  <c:v>193.35947651522002</c:v>
                </c:pt>
                <c:pt idx="710">
                  <c:v>193.25541112374725</c:v>
                </c:pt>
                <c:pt idx="711">
                  <c:v>193.14133664546574</c:v>
                </c:pt>
                <c:pt idx="712">
                  <c:v>193.01124689259575</c:v>
                </c:pt>
                <c:pt idx="713">
                  <c:v>192.91256430269789</c:v>
                </c:pt>
                <c:pt idx="714">
                  <c:v>192.80513832920929</c:v>
                </c:pt>
                <c:pt idx="715">
                  <c:v>192.70624303716301</c:v>
                </c:pt>
                <c:pt idx="716">
                  <c:v>192.67374981919215</c:v>
                </c:pt>
                <c:pt idx="717">
                  <c:v>192.58519982385138</c:v>
                </c:pt>
                <c:pt idx="718">
                  <c:v>192.54186383379584</c:v>
                </c:pt>
                <c:pt idx="719">
                  <c:v>192.53723496766324</c:v>
                </c:pt>
                <c:pt idx="720">
                  <c:v>192.61614565153366</c:v>
                </c:pt>
                <c:pt idx="721">
                  <c:v>192.64322809560986</c:v>
                </c:pt>
                <c:pt idx="722">
                  <c:v>192.51723327148906</c:v>
                </c:pt>
                <c:pt idx="723">
                  <c:v>192.54898771064728</c:v>
                </c:pt>
                <c:pt idx="724">
                  <c:v>192.48893995380115</c:v>
                </c:pt>
                <c:pt idx="725">
                  <c:v>192.36505426355313</c:v>
                </c:pt>
                <c:pt idx="726">
                  <c:v>192.32610355065179</c:v>
                </c:pt>
                <c:pt idx="727">
                  <c:v>192.20205068038379</c:v>
                </c:pt>
                <c:pt idx="728">
                  <c:v>192.08039652179141</c:v>
                </c:pt>
                <c:pt idx="729">
                  <c:v>192.00516911993523</c:v>
                </c:pt>
                <c:pt idx="730">
                  <c:v>191.87782846827992</c:v>
                </c:pt>
                <c:pt idx="731">
                  <c:v>191.74776699320577</c:v>
                </c:pt>
                <c:pt idx="732">
                  <c:v>191.6247090782002</c:v>
                </c:pt>
                <c:pt idx="733">
                  <c:v>191.53346401008545</c:v>
                </c:pt>
                <c:pt idx="734">
                  <c:v>191.42736279546793</c:v>
                </c:pt>
                <c:pt idx="735">
                  <c:v>191.50904243166121</c:v>
                </c:pt>
                <c:pt idx="736">
                  <c:v>191.44446385273949</c:v>
                </c:pt>
                <c:pt idx="737">
                  <c:v>191.36836074455852</c:v>
                </c:pt>
                <c:pt idx="738">
                  <c:v>191.30376380718997</c:v>
                </c:pt>
                <c:pt idx="739">
                  <c:v>191.17235575050728</c:v>
                </c:pt>
                <c:pt idx="740">
                  <c:v>191.08727354588348</c:v>
                </c:pt>
                <c:pt idx="741">
                  <c:v>190.99638772553237</c:v>
                </c:pt>
                <c:pt idx="742">
                  <c:v>190.91522078945206</c:v>
                </c:pt>
                <c:pt idx="743">
                  <c:v>191.20435609218725</c:v>
                </c:pt>
                <c:pt idx="744">
                  <c:v>191.14272206756894</c:v>
                </c:pt>
                <c:pt idx="745">
                  <c:v>191.11371590116971</c:v>
                </c:pt>
                <c:pt idx="746">
                  <c:v>191.11801463538063</c:v>
                </c:pt>
                <c:pt idx="747">
                  <c:v>191.10511932567209</c:v>
                </c:pt>
                <c:pt idx="748">
                  <c:v>191.08090114674042</c:v>
                </c:pt>
                <c:pt idx="749">
                  <c:v>191.33549819206931</c:v>
                </c:pt>
                <c:pt idx="750">
                  <c:v>191.29838350765351</c:v>
                </c:pt>
                <c:pt idx="751">
                  <c:v>191.33027205710528</c:v>
                </c:pt>
                <c:pt idx="752">
                  <c:v>191.26736802526574</c:v>
                </c:pt>
                <c:pt idx="753">
                  <c:v>191.23449164298802</c:v>
                </c:pt>
                <c:pt idx="754">
                  <c:v>191.18264040033199</c:v>
                </c:pt>
                <c:pt idx="755">
                  <c:v>191.19146472810161</c:v>
                </c:pt>
                <c:pt idx="756">
                  <c:v>191.36178430086022</c:v>
                </c:pt>
                <c:pt idx="757">
                  <c:v>191.39142750597188</c:v>
                </c:pt>
                <c:pt idx="758">
                  <c:v>191.42384256261542</c:v>
                </c:pt>
                <c:pt idx="759">
                  <c:v>191.46817937941967</c:v>
                </c:pt>
                <c:pt idx="760">
                  <c:v>191.50073052248064</c:v>
                </c:pt>
                <c:pt idx="761">
                  <c:v>191.52800996898662</c:v>
                </c:pt>
                <c:pt idx="762">
                  <c:v>191.56505528814807</c:v>
                </c:pt>
                <c:pt idx="763">
                  <c:v>191.55679954716516</c:v>
                </c:pt>
                <c:pt idx="764">
                  <c:v>191.5752293114374</c:v>
                </c:pt>
                <c:pt idx="765">
                  <c:v>191.56652107474741</c:v>
                </c:pt>
                <c:pt idx="766">
                  <c:v>191.55791770266774</c:v>
                </c:pt>
                <c:pt idx="767">
                  <c:v>191.54960268372048</c:v>
                </c:pt>
                <c:pt idx="768">
                  <c:v>191.49126168285107</c:v>
                </c:pt>
                <c:pt idx="769">
                  <c:v>191.42111803273551</c:v>
                </c:pt>
                <c:pt idx="770">
                  <c:v>191.24756841582359</c:v>
                </c:pt>
                <c:pt idx="771">
                  <c:v>191.19142043353051</c:v>
                </c:pt>
                <c:pt idx="772">
                  <c:v>191.12719413323742</c:v>
                </c:pt>
                <c:pt idx="773">
                  <c:v>191.42882216264107</c:v>
                </c:pt>
                <c:pt idx="774">
                  <c:v>191.83477051571896</c:v>
                </c:pt>
                <c:pt idx="775">
                  <c:v>191.82382923365742</c:v>
                </c:pt>
                <c:pt idx="776">
                  <c:v>191.85767651219504</c:v>
                </c:pt>
                <c:pt idx="777">
                  <c:v>191.93954983495121</c:v>
                </c:pt>
                <c:pt idx="778">
                  <c:v>192.01694820150479</c:v>
                </c:pt>
                <c:pt idx="779">
                  <c:v>192.0578490600125</c:v>
                </c:pt>
                <c:pt idx="780">
                  <c:v>192.12975015804074</c:v>
                </c:pt>
                <c:pt idx="781">
                  <c:v>192.1860206832047</c:v>
                </c:pt>
                <c:pt idx="782">
                  <c:v>192.2514952270468</c:v>
                </c:pt>
                <c:pt idx="783">
                  <c:v>192.3560249717782</c:v>
                </c:pt>
                <c:pt idx="784">
                  <c:v>192.38172438536964</c:v>
                </c:pt>
                <c:pt idx="785">
                  <c:v>192.35367355192528</c:v>
                </c:pt>
                <c:pt idx="786">
                  <c:v>192.37671189369965</c:v>
                </c:pt>
                <c:pt idx="787">
                  <c:v>192.41149266488867</c:v>
                </c:pt>
                <c:pt idx="788">
                  <c:v>192.49705570332034</c:v>
                </c:pt>
                <c:pt idx="789">
                  <c:v>192.7159140950601</c:v>
                </c:pt>
                <c:pt idx="790">
                  <c:v>193.0189332671429</c:v>
                </c:pt>
                <c:pt idx="791">
                  <c:v>193.19038116179496</c:v>
                </c:pt>
                <c:pt idx="792">
                  <c:v>193.39639029625522</c:v>
                </c:pt>
                <c:pt idx="793">
                  <c:v>193.47775594175684</c:v>
                </c:pt>
                <c:pt idx="794">
                  <c:v>193.54076242835671</c:v>
                </c:pt>
                <c:pt idx="795">
                  <c:v>193.57220833780784</c:v>
                </c:pt>
                <c:pt idx="796">
                  <c:v>193.67836574086863</c:v>
                </c:pt>
                <c:pt idx="797">
                  <c:v>193.76438143698454</c:v>
                </c:pt>
                <c:pt idx="798">
                  <c:v>193.89294168195823</c:v>
                </c:pt>
                <c:pt idx="799">
                  <c:v>194.11527018839169</c:v>
                </c:pt>
                <c:pt idx="800">
                  <c:v>194.16697832821075</c:v>
                </c:pt>
                <c:pt idx="801">
                  <c:v>194.15763138828473</c:v>
                </c:pt>
                <c:pt idx="802">
                  <c:v>194.10261390773013</c:v>
                </c:pt>
                <c:pt idx="803">
                  <c:v>194.16176208787815</c:v>
                </c:pt>
                <c:pt idx="804">
                  <c:v>194.07516407759167</c:v>
                </c:pt>
                <c:pt idx="805">
                  <c:v>194.09963116395505</c:v>
                </c:pt>
                <c:pt idx="806">
                  <c:v>194.09520867125661</c:v>
                </c:pt>
                <c:pt idx="807">
                  <c:v>194.09792391996217</c:v>
                </c:pt>
                <c:pt idx="808">
                  <c:v>194.12394799512086</c:v>
                </c:pt>
                <c:pt idx="809">
                  <c:v>194.1334835539875</c:v>
                </c:pt>
                <c:pt idx="810">
                  <c:v>194.14400930762815</c:v>
                </c:pt>
                <c:pt idx="811">
                  <c:v>194.18937062533212</c:v>
                </c:pt>
                <c:pt idx="812">
                  <c:v>194.22830536599972</c:v>
                </c:pt>
                <c:pt idx="813">
                  <c:v>194.2481275076002</c:v>
                </c:pt>
                <c:pt idx="814">
                  <c:v>194.04446914130418</c:v>
                </c:pt>
                <c:pt idx="815">
                  <c:v>194.01858041423395</c:v>
                </c:pt>
                <c:pt idx="816">
                  <c:v>194.0526015831598</c:v>
                </c:pt>
                <c:pt idx="817">
                  <c:v>193.95732756199499</c:v>
                </c:pt>
                <c:pt idx="818">
                  <c:v>194.06628660742916</c:v>
                </c:pt>
                <c:pt idx="819">
                  <c:v>194.13026424448265</c:v>
                </c:pt>
                <c:pt idx="820">
                  <c:v>194.19521177560119</c:v>
                </c:pt>
                <c:pt idx="821">
                  <c:v>194.18527118673205</c:v>
                </c:pt>
                <c:pt idx="822">
                  <c:v>194.19870737847521</c:v>
                </c:pt>
                <c:pt idx="823">
                  <c:v>194.17981854324137</c:v>
                </c:pt>
                <c:pt idx="824">
                  <c:v>194.18765758104644</c:v>
                </c:pt>
                <c:pt idx="825">
                  <c:v>194.22450719810001</c:v>
                </c:pt>
                <c:pt idx="826">
                  <c:v>194.22864416880367</c:v>
                </c:pt>
                <c:pt idx="827">
                  <c:v>194.2769876105931</c:v>
                </c:pt>
                <c:pt idx="828">
                  <c:v>194.29824582361815</c:v>
                </c:pt>
                <c:pt idx="829">
                  <c:v>194.3425211742846</c:v>
                </c:pt>
                <c:pt idx="830">
                  <c:v>194.34096400009059</c:v>
                </c:pt>
                <c:pt idx="831">
                  <c:v>194.43267071410446</c:v>
                </c:pt>
                <c:pt idx="832">
                  <c:v>194.44657783948816</c:v>
                </c:pt>
                <c:pt idx="833">
                  <c:v>194.47750202322328</c:v>
                </c:pt>
                <c:pt idx="834">
                  <c:v>194.45521557021166</c:v>
                </c:pt>
                <c:pt idx="835">
                  <c:v>195.08893183409009</c:v>
                </c:pt>
                <c:pt idx="836">
                  <c:v>195.23319065075327</c:v>
                </c:pt>
                <c:pt idx="837">
                  <c:v>195.23684498947591</c:v>
                </c:pt>
                <c:pt idx="838">
                  <c:v>195.15202165594553</c:v>
                </c:pt>
                <c:pt idx="839">
                  <c:v>195.30542953961887</c:v>
                </c:pt>
                <c:pt idx="840">
                  <c:v>195.11339183105548</c:v>
                </c:pt>
                <c:pt idx="841">
                  <c:v>195.14438700578239</c:v>
                </c:pt>
                <c:pt idx="842">
                  <c:v>195.40595694548139</c:v>
                </c:pt>
                <c:pt idx="843">
                  <c:v>195.43795450300371</c:v>
                </c:pt>
                <c:pt idx="844">
                  <c:v>195.4209876663885</c:v>
                </c:pt>
                <c:pt idx="845">
                  <c:v>195.43960108757352</c:v>
                </c:pt>
                <c:pt idx="846">
                  <c:v>195.61233394748967</c:v>
                </c:pt>
                <c:pt idx="847">
                  <c:v>195.75184429033419</c:v>
                </c:pt>
                <c:pt idx="848">
                  <c:v>195.75514276617491</c:v>
                </c:pt>
                <c:pt idx="849">
                  <c:v>195.75764435106171</c:v>
                </c:pt>
                <c:pt idx="850">
                  <c:v>195.83031476045164</c:v>
                </c:pt>
                <c:pt idx="851">
                  <c:v>195.9312532368067</c:v>
                </c:pt>
                <c:pt idx="852">
                  <c:v>196.01554633494106</c:v>
                </c:pt>
                <c:pt idx="853">
                  <c:v>196.16406277340218</c:v>
                </c:pt>
                <c:pt idx="854">
                  <c:v>196.24724421791686</c:v>
                </c:pt>
                <c:pt idx="855">
                  <c:v>196.11784367516185</c:v>
                </c:pt>
                <c:pt idx="856">
                  <c:v>196.15839216313665</c:v>
                </c:pt>
                <c:pt idx="857">
                  <c:v>196.18418993064324</c:v>
                </c:pt>
                <c:pt idx="858">
                  <c:v>196.17156064382897</c:v>
                </c:pt>
                <c:pt idx="859">
                  <c:v>196.17156064382897</c:v>
                </c:pt>
                <c:pt idx="860">
                  <c:v>196.24370876213223</c:v>
                </c:pt>
                <c:pt idx="861">
                  <c:v>196.28666483587381</c:v>
                </c:pt>
                <c:pt idx="862">
                  <c:v>196.3736046176399</c:v>
                </c:pt>
                <c:pt idx="863">
                  <c:v>196.40524321911624</c:v>
                </c:pt>
                <c:pt idx="864">
                  <c:v>196.44869425996853</c:v>
                </c:pt>
                <c:pt idx="865">
                  <c:v>196.57912978144492</c:v>
                </c:pt>
                <c:pt idx="866">
                  <c:v>196.58538163099112</c:v>
                </c:pt>
                <c:pt idx="867">
                  <c:v>196.69989250742464</c:v>
                </c:pt>
                <c:pt idx="868">
                  <c:v>196.67192069836244</c:v>
                </c:pt>
                <c:pt idx="869">
                  <c:v>196.77303569694695</c:v>
                </c:pt>
                <c:pt idx="870">
                  <c:v>196.89102233216147</c:v>
                </c:pt>
                <c:pt idx="871">
                  <c:v>196.23796340105429</c:v>
                </c:pt>
                <c:pt idx="872">
                  <c:v>196.19353617455405</c:v>
                </c:pt>
                <c:pt idx="873">
                  <c:v>196.16225870186113</c:v>
                </c:pt>
                <c:pt idx="874">
                  <c:v>196.15996328402483</c:v>
                </c:pt>
                <c:pt idx="875">
                  <c:v>196.12977929375549</c:v>
                </c:pt>
                <c:pt idx="876">
                  <c:v>196.18346886801336</c:v>
                </c:pt>
                <c:pt idx="877">
                  <c:v>196.15633394940633</c:v>
                </c:pt>
                <c:pt idx="878">
                  <c:v>196.21425015752976</c:v>
                </c:pt>
                <c:pt idx="879">
                  <c:v>196.2026967886498</c:v>
                </c:pt>
                <c:pt idx="880">
                  <c:v>196.18654942904902</c:v>
                </c:pt>
                <c:pt idx="881">
                  <c:v>196.16765169377891</c:v>
                </c:pt>
                <c:pt idx="882">
                  <c:v>196.13029378840028</c:v>
                </c:pt>
                <c:pt idx="883">
                  <c:v>196.19529199277571</c:v>
                </c:pt>
                <c:pt idx="884">
                  <c:v>196.2481835215288</c:v>
                </c:pt>
                <c:pt idx="885">
                  <c:v>196.31739996244713</c:v>
                </c:pt>
                <c:pt idx="886">
                  <c:v>196.37963137390776</c:v>
                </c:pt>
                <c:pt idx="887">
                  <c:v>196.48651021812057</c:v>
                </c:pt>
                <c:pt idx="888">
                  <c:v>196.56065755956399</c:v>
                </c:pt>
                <c:pt idx="889">
                  <c:v>196.59336019757532</c:v>
                </c:pt>
                <c:pt idx="890">
                  <c:v>196.69303974872554</c:v>
                </c:pt>
                <c:pt idx="891">
                  <c:v>196.71392728087764</c:v>
                </c:pt>
                <c:pt idx="892">
                  <c:v>196.78662946859336</c:v>
                </c:pt>
                <c:pt idx="893">
                  <c:v>196.78662946859336</c:v>
                </c:pt>
                <c:pt idx="894">
                  <c:v>196.94427721103102</c:v>
                </c:pt>
                <c:pt idx="895">
                  <c:v>197.03780126054318</c:v>
                </c:pt>
                <c:pt idx="896">
                  <c:v>197.08494810008</c:v>
                </c:pt>
                <c:pt idx="897">
                  <c:v>197.18634175361677</c:v>
                </c:pt>
                <c:pt idx="898">
                  <c:v>197.29511920109417</c:v>
                </c:pt>
                <c:pt idx="899">
                  <c:v>197.36971246263727</c:v>
                </c:pt>
                <c:pt idx="900">
                  <c:v>197.33586790491492</c:v>
                </c:pt>
                <c:pt idx="901">
                  <c:v>197.41735466228431</c:v>
                </c:pt>
                <c:pt idx="902">
                  <c:v>197.51474027274944</c:v>
                </c:pt>
                <c:pt idx="903">
                  <c:v>197.56846844890981</c:v>
                </c:pt>
                <c:pt idx="904">
                  <c:v>197.65041900708454</c:v>
                </c:pt>
                <c:pt idx="905">
                  <c:v>197.72576466983384</c:v>
                </c:pt>
                <c:pt idx="906">
                  <c:v>197.86456305848264</c:v>
                </c:pt>
                <c:pt idx="907">
                  <c:v>197.88979439538144</c:v>
                </c:pt>
                <c:pt idx="908">
                  <c:v>198.09425410480679</c:v>
                </c:pt>
                <c:pt idx="909">
                  <c:v>198.1540745262362</c:v>
                </c:pt>
                <c:pt idx="910">
                  <c:v>198.11808503228866</c:v>
                </c:pt>
                <c:pt idx="911">
                  <c:v>198.08224916837372</c:v>
                </c:pt>
                <c:pt idx="912">
                  <c:v>198.01279087216773</c:v>
                </c:pt>
                <c:pt idx="913">
                  <c:v>198.02315230431793</c:v>
                </c:pt>
                <c:pt idx="914">
                  <c:v>198.03481216500623</c:v>
                </c:pt>
                <c:pt idx="915">
                  <c:v>198.01885962934298</c:v>
                </c:pt>
                <c:pt idx="916">
                  <c:v>198.02026414827134</c:v>
                </c:pt>
                <c:pt idx="917">
                  <c:v>198.90895620927753</c:v>
                </c:pt>
                <c:pt idx="918">
                  <c:v>198.92142636140608</c:v>
                </c:pt>
                <c:pt idx="919">
                  <c:v>198.98766782377021</c:v>
                </c:pt>
                <c:pt idx="920">
                  <c:v>198.97431599541306</c:v>
                </c:pt>
                <c:pt idx="921">
                  <c:v>199.13310640763467</c:v>
                </c:pt>
                <c:pt idx="922">
                  <c:v>198.98520519562123</c:v>
                </c:pt>
                <c:pt idx="923">
                  <c:v>198.78945167183997</c:v>
                </c:pt>
                <c:pt idx="924">
                  <c:v>198.81792100680883</c:v>
                </c:pt>
                <c:pt idx="925">
                  <c:v>198.89354428866267</c:v>
                </c:pt>
                <c:pt idx="926">
                  <c:v>198.91707888514068</c:v>
                </c:pt>
                <c:pt idx="927">
                  <c:v>199.03614195775617</c:v>
                </c:pt>
                <c:pt idx="928">
                  <c:v>199.11887932272808</c:v>
                </c:pt>
                <c:pt idx="929">
                  <c:v>199.16856254253554</c:v>
                </c:pt>
                <c:pt idx="930">
                  <c:v>199.11288870764488</c:v>
                </c:pt>
                <c:pt idx="931">
                  <c:v>199.11718333636685</c:v>
                </c:pt>
                <c:pt idx="932">
                  <c:v>199.15708738056469</c:v>
                </c:pt>
                <c:pt idx="933">
                  <c:v>199.16136856369428</c:v>
                </c:pt>
                <c:pt idx="934">
                  <c:v>199.14795444650463</c:v>
                </c:pt>
                <c:pt idx="935">
                  <c:v>199.19077375515752</c:v>
                </c:pt>
                <c:pt idx="936">
                  <c:v>199.23442640548868</c:v>
                </c:pt>
                <c:pt idx="937">
                  <c:v>199.272483855768</c:v>
                </c:pt>
                <c:pt idx="938">
                  <c:v>199.18006762642636</c:v>
                </c:pt>
                <c:pt idx="939">
                  <c:v>198.92071082200158</c:v>
                </c:pt>
                <c:pt idx="940">
                  <c:v>198.92694936670563</c:v>
                </c:pt>
                <c:pt idx="941">
                  <c:v>198.93150329559444</c:v>
                </c:pt>
                <c:pt idx="942">
                  <c:v>198.94031223247646</c:v>
                </c:pt>
                <c:pt idx="943">
                  <c:v>198.99152822023626</c:v>
                </c:pt>
                <c:pt idx="944">
                  <c:v>198.9753017446443</c:v>
                </c:pt>
                <c:pt idx="945">
                  <c:v>199.03794806352755</c:v>
                </c:pt>
                <c:pt idx="946">
                  <c:v>199.05075393442519</c:v>
                </c:pt>
                <c:pt idx="947">
                  <c:v>199.05318037989269</c:v>
                </c:pt>
                <c:pt idx="948">
                  <c:v>199.22683762493838</c:v>
                </c:pt>
                <c:pt idx="949">
                  <c:v>199.1148380571066</c:v>
                </c:pt>
                <c:pt idx="950">
                  <c:v>199.27280376725679</c:v>
                </c:pt>
                <c:pt idx="951">
                  <c:v>199.33466316865227</c:v>
                </c:pt>
                <c:pt idx="952">
                  <c:v>199.34214306649284</c:v>
                </c:pt>
                <c:pt idx="953">
                  <c:v>199.28707185630554</c:v>
                </c:pt>
                <c:pt idx="954">
                  <c:v>199.37778505081019</c:v>
                </c:pt>
                <c:pt idx="955">
                  <c:v>199.37778505081019</c:v>
                </c:pt>
                <c:pt idx="956">
                  <c:v>199.38527224001774</c:v>
                </c:pt>
                <c:pt idx="957">
                  <c:v>199.31984907418456</c:v>
                </c:pt>
                <c:pt idx="958">
                  <c:v>199.29530173385734</c:v>
                </c:pt>
                <c:pt idx="959">
                  <c:v>199.28602413506479</c:v>
                </c:pt>
                <c:pt idx="960">
                  <c:v>199.28373691217416</c:v>
                </c:pt>
                <c:pt idx="961">
                  <c:v>199.29595676567314</c:v>
                </c:pt>
                <c:pt idx="962">
                  <c:v>199.38791833778225</c:v>
                </c:pt>
                <c:pt idx="963">
                  <c:v>199.39379356260901</c:v>
                </c:pt>
                <c:pt idx="964">
                  <c:v>199.48668641127327</c:v>
                </c:pt>
                <c:pt idx="965">
                  <c:v>199.50418034549477</c:v>
                </c:pt>
                <c:pt idx="966">
                  <c:v>199.50906160134605</c:v>
                </c:pt>
                <c:pt idx="967">
                  <c:v>199.41939406519981</c:v>
                </c:pt>
                <c:pt idx="968">
                  <c:v>199.39010084647146</c:v>
                </c:pt>
                <c:pt idx="969">
                  <c:v>199.35783114531733</c:v>
                </c:pt>
                <c:pt idx="970">
                  <c:v>199.33085891829268</c:v>
                </c:pt>
                <c:pt idx="971">
                  <c:v>199.35305483891102</c:v>
                </c:pt>
                <c:pt idx="972">
                  <c:v>199.32730887989317</c:v>
                </c:pt>
                <c:pt idx="973">
                  <c:v>199.3308401034389</c:v>
                </c:pt>
                <c:pt idx="974">
                  <c:v>199.25942431896618</c:v>
                </c:pt>
                <c:pt idx="975">
                  <c:v>199.26092646188994</c:v>
                </c:pt>
                <c:pt idx="976">
                  <c:v>199.25842953617087</c:v>
                </c:pt>
                <c:pt idx="977">
                  <c:v>199.22203731804839</c:v>
                </c:pt>
                <c:pt idx="978">
                  <c:v>199.19843090651148</c:v>
                </c:pt>
                <c:pt idx="979">
                  <c:v>199.16841239381017</c:v>
                </c:pt>
                <c:pt idx="980">
                  <c:v>199.13829873984076</c:v>
                </c:pt>
                <c:pt idx="981">
                  <c:v>199.15840116749538</c:v>
                </c:pt>
                <c:pt idx="982">
                  <c:v>199.12869446649552</c:v>
                </c:pt>
                <c:pt idx="983">
                  <c:v>199.10536669371973</c:v>
                </c:pt>
                <c:pt idx="984">
                  <c:v>199.03621497560843</c:v>
                </c:pt>
                <c:pt idx="985">
                  <c:v>198.98394915446306</c:v>
                </c:pt>
                <c:pt idx="986">
                  <c:v>198.98170777723197</c:v>
                </c:pt>
                <c:pt idx="987">
                  <c:v>199.10595437709011</c:v>
                </c:pt>
                <c:pt idx="988">
                  <c:v>199.17440650049861</c:v>
                </c:pt>
                <c:pt idx="989">
                  <c:v>199.14471652283373</c:v>
                </c:pt>
                <c:pt idx="990">
                  <c:v>199.1069134109153</c:v>
                </c:pt>
                <c:pt idx="991">
                  <c:v>199.1011475583982</c:v>
                </c:pt>
                <c:pt idx="992">
                  <c:v>199.06227297439557</c:v>
                </c:pt>
                <c:pt idx="993">
                  <c:v>199.02152753120257</c:v>
                </c:pt>
                <c:pt idx="994">
                  <c:v>198.97503874272184</c:v>
                </c:pt>
                <c:pt idx="995">
                  <c:v>199.3256775891131</c:v>
                </c:pt>
                <c:pt idx="996">
                  <c:v>199.62592368600073</c:v>
                </c:pt>
                <c:pt idx="997">
                  <c:v>199.71149987276493</c:v>
                </c:pt>
                <c:pt idx="998">
                  <c:v>199.8259422546052</c:v>
                </c:pt>
                <c:pt idx="999">
                  <c:v>199.81167674516172</c:v>
                </c:pt>
                <c:pt idx="1000">
                  <c:v>199.81057567879881</c:v>
                </c:pt>
                <c:pt idx="1001">
                  <c:v>199.8362855236056</c:v>
                </c:pt>
                <c:pt idx="1002">
                  <c:v>199.8362855236056</c:v>
                </c:pt>
                <c:pt idx="1003">
                  <c:v>200.11732053518483</c:v>
                </c:pt>
                <c:pt idx="1004">
                  <c:v>200.12689104162291</c:v>
                </c:pt>
                <c:pt idx="1005">
                  <c:v>200.10272016785373</c:v>
                </c:pt>
                <c:pt idx="1006">
                  <c:v>200.07172466267616</c:v>
                </c:pt>
                <c:pt idx="1007">
                  <c:v>200.06050222057866</c:v>
                </c:pt>
                <c:pt idx="1008">
                  <c:v>200.10047246488301</c:v>
                </c:pt>
                <c:pt idx="1009">
                  <c:v>200.09026976329318</c:v>
                </c:pt>
                <c:pt idx="1010">
                  <c:v>200.16674113324501</c:v>
                </c:pt>
                <c:pt idx="1011">
                  <c:v>200.25749822236872</c:v>
                </c:pt>
                <c:pt idx="1012">
                  <c:v>200.28783937085467</c:v>
                </c:pt>
                <c:pt idx="1013">
                  <c:v>200.28322242916764</c:v>
                </c:pt>
                <c:pt idx="1014">
                  <c:v>200.27402564896556</c:v>
                </c:pt>
                <c:pt idx="1015">
                  <c:v>200.26679098154861</c:v>
                </c:pt>
                <c:pt idx="1016">
                  <c:v>200.43086343190157</c:v>
                </c:pt>
                <c:pt idx="1017">
                  <c:v>200.56253807383595</c:v>
                </c:pt>
                <c:pt idx="1018">
                  <c:v>200.57956945876415</c:v>
                </c:pt>
                <c:pt idx="1019">
                  <c:v>200.52856935858989</c:v>
                </c:pt>
                <c:pt idx="1020">
                  <c:v>200.58176160752259</c:v>
                </c:pt>
                <c:pt idx="1021">
                  <c:v>200.63184249559922</c:v>
                </c:pt>
                <c:pt idx="1022">
                  <c:v>200.67002558254998</c:v>
                </c:pt>
                <c:pt idx="1023">
                  <c:v>200.76974598784432</c:v>
                </c:pt>
                <c:pt idx="1024">
                  <c:v>200.86087626414991</c:v>
                </c:pt>
                <c:pt idx="1025">
                  <c:v>200.8751855957814</c:v>
                </c:pt>
                <c:pt idx="1026">
                  <c:v>201.23774979062216</c:v>
                </c:pt>
                <c:pt idx="1027">
                  <c:v>201.19742952212442</c:v>
                </c:pt>
                <c:pt idx="1028">
                  <c:v>201.14249692907958</c:v>
                </c:pt>
                <c:pt idx="1029">
                  <c:v>201.08646725104799</c:v>
                </c:pt>
                <c:pt idx="1030">
                  <c:v>201.03982020679408</c:v>
                </c:pt>
                <c:pt idx="1031">
                  <c:v>201.03138955634182</c:v>
                </c:pt>
                <c:pt idx="1032">
                  <c:v>201.03063305618309</c:v>
                </c:pt>
                <c:pt idx="1033">
                  <c:v>201.01543218574432</c:v>
                </c:pt>
                <c:pt idx="1034">
                  <c:v>201.00146630089208</c:v>
                </c:pt>
                <c:pt idx="1035">
                  <c:v>201.2716173092453</c:v>
                </c:pt>
                <c:pt idx="1036">
                  <c:v>201.30545862718606</c:v>
                </c:pt>
                <c:pt idx="1037">
                  <c:v>201.22300183044891</c:v>
                </c:pt>
                <c:pt idx="1038">
                  <c:v>201.22300183044891</c:v>
                </c:pt>
                <c:pt idx="1039">
                  <c:v>201.23294509151413</c:v>
                </c:pt>
                <c:pt idx="1040">
                  <c:v>201.22024260095458</c:v>
                </c:pt>
                <c:pt idx="1041">
                  <c:v>201.18467885328508</c:v>
                </c:pt>
                <c:pt idx="1042">
                  <c:v>201.14144453750021</c:v>
                </c:pt>
                <c:pt idx="1043">
                  <c:v>201.2000408885645</c:v>
                </c:pt>
                <c:pt idx="1044">
                  <c:v>201.24375556918511</c:v>
                </c:pt>
                <c:pt idx="1045">
                  <c:v>201.22490612061725</c:v>
                </c:pt>
                <c:pt idx="1046">
                  <c:v>201.19733372688907</c:v>
                </c:pt>
                <c:pt idx="1047">
                  <c:v>201.18540741173379</c:v>
                </c:pt>
                <c:pt idx="1048">
                  <c:v>201.1473635983798</c:v>
                </c:pt>
                <c:pt idx="1049">
                  <c:v>201.13659278528397</c:v>
                </c:pt>
                <c:pt idx="1050">
                  <c:v>201.16026857651354</c:v>
                </c:pt>
                <c:pt idx="1051">
                  <c:v>201.23362372009319</c:v>
                </c:pt>
                <c:pt idx="1052">
                  <c:v>201.20028048814808</c:v>
                </c:pt>
                <c:pt idx="1053">
                  <c:v>201.31625211076701</c:v>
                </c:pt>
                <c:pt idx="1054">
                  <c:v>201.26031998556425</c:v>
                </c:pt>
                <c:pt idx="1055">
                  <c:v>201.25357646791002</c:v>
                </c:pt>
                <c:pt idx="1056">
                  <c:v>201.2211040871511</c:v>
                </c:pt>
                <c:pt idx="1057">
                  <c:v>201.29957999436527</c:v>
                </c:pt>
                <c:pt idx="1058">
                  <c:v>201.30371237622759</c:v>
                </c:pt>
                <c:pt idx="1059">
                  <c:v>201.29347825453695</c:v>
                </c:pt>
                <c:pt idx="1060">
                  <c:v>201.27070537689775</c:v>
                </c:pt>
                <c:pt idx="1061">
                  <c:v>201.2278155372619</c:v>
                </c:pt>
                <c:pt idx="1062">
                  <c:v>201.18432133572742</c:v>
                </c:pt>
                <c:pt idx="1063">
                  <c:v>201.22311332066286</c:v>
                </c:pt>
                <c:pt idx="1064">
                  <c:v>201.20244259060701</c:v>
                </c:pt>
                <c:pt idx="1065">
                  <c:v>201.19906121936381</c:v>
                </c:pt>
                <c:pt idx="1066">
                  <c:v>201.21937523077659</c:v>
                </c:pt>
                <c:pt idx="1067">
                  <c:v>201.16664793938713</c:v>
                </c:pt>
                <c:pt idx="1068">
                  <c:v>201.15262420562163</c:v>
                </c:pt>
                <c:pt idx="1069">
                  <c:v>201.19114045181968</c:v>
                </c:pt>
                <c:pt idx="1070">
                  <c:v>201.11794931823712</c:v>
                </c:pt>
                <c:pt idx="1071">
                  <c:v>201.13482142704129</c:v>
                </c:pt>
                <c:pt idx="1072">
                  <c:v>201.10427289768455</c:v>
                </c:pt>
                <c:pt idx="1073">
                  <c:v>201.06783867600041</c:v>
                </c:pt>
                <c:pt idx="1074">
                  <c:v>201.03461632851821</c:v>
                </c:pt>
                <c:pt idx="1075">
                  <c:v>201.01784214087979</c:v>
                </c:pt>
                <c:pt idx="1076">
                  <c:v>200.97332781168026</c:v>
                </c:pt>
                <c:pt idx="1077">
                  <c:v>200.90414323172462</c:v>
                </c:pt>
                <c:pt idx="1078">
                  <c:v>201.12058768332298</c:v>
                </c:pt>
                <c:pt idx="1079">
                  <c:v>201.2773372646235</c:v>
                </c:pt>
                <c:pt idx="1080">
                  <c:v>201.22957049601473</c:v>
                </c:pt>
                <c:pt idx="1081">
                  <c:v>201.20735103400153</c:v>
                </c:pt>
                <c:pt idx="1082">
                  <c:v>201.20110391041968</c:v>
                </c:pt>
                <c:pt idx="1083">
                  <c:v>201.1789305319777</c:v>
                </c:pt>
                <c:pt idx="1084">
                  <c:v>201.15834080947653</c:v>
                </c:pt>
                <c:pt idx="1085">
                  <c:v>201.17191679892423</c:v>
                </c:pt>
                <c:pt idx="1086">
                  <c:v>201.24624734672329</c:v>
                </c:pt>
                <c:pt idx="1087">
                  <c:v>201.22888519246948</c:v>
                </c:pt>
                <c:pt idx="1088">
                  <c:v>201.71208275058933</c:v>
                </c:pt>
                <c:pt idx="1089">
                  <c:v>201.69100716175191</c:v>
                </c:pt>
                <c:pt idx="1090">
                  <c:v>201.72471864836632</c:v>
                </c:pt>
                <c:pt idx="1091">
                  <c:v>201.75509403481004</c:v>
                </c:pt>
                <c:pt idx="1092">
                  <c:v>201.94307079447196</c:v>
                </c:pt>
                <c:pt idx="1093">
                  <c:v>201.89770210635987</c:v>
                </c:pt>
                <c:pt idx="1094">
                  <c:v>201.86683631030209</c:v>
                </c:pt>
                <c:pt idx="1095">
                  <c:v>202.104740784542</c:v>
                </c:pt>
                <c:pt idx="1096">
                  <c:v>202.29181451793431</c:v>
                </c:pt>
                <c:pt idx="1097">
                  <c:v>202.28831525017478</c:v>
                </c:pt>
                <c:pt idx="1098">
                  <c:v>202.33987106049059</c:v>
                </c:pt>
                <c:pt idx="1099">
                  <c:v>202.4248219582278</c:v>
                </c:pt>
                <c:pt idx="1100">
                  <c:v>202.50171346366807</c:v>
                </c:pt>
                <c:pt idx="1101">
                  <c:v>202.68903729655688</c:v>
                </c:pt>
                <c:pt idx="1102">
                  <c:v>202.68903729655688</c:v>
                </c:pt>
                <c:pt idx="1103">
                  <c:v>202.61693933214517</c:v>
                </c:pt>
                <c:pt idx="1104">
                  <c:v>202.68532457873749</c:v>
                </c:pt>
                <c:pt idx="1105">
                  <c:v>202.65812517247002</c:v>
                </c:pt>
                <c:pt idx="1106">
                  <c:v>202.87412019370385</c:v>
                </c:pt>
                <c:pt idx="1107">
                  <c:v>202.87945987970988</c:v>
                </c:pt>
                <c:pt idx="1108">
                  <c:v>202.77154407863443</c:v>
                </c:pt>
                <c:pt idx="1109">
                  <c:v>202.6890798298092</c:v>
                </c:pt>
                <c:pt idx="1110">
                  <c:v>202.70650784752257</c:v>
                </c:pt>
                <c:pt idx="1111">
                  <c:v>202.77704399197421</c:v>
                </c:pt>
                <c:pt idx="1112">
                  <c:v>202.80015341547153</c:v>
                </c:pt>
                <c:pt idx="1113">
                  <c:v>202.86633969057931</c:v>
                </c:pt>
                <c:pt idx="1114">
                  <c:v>202.83245444731941</c:v>
                </c:pt>
                <c:pt idx="1115">
                  <c:v>202.82137412585615</c:v>
                </c:pt>
                <c:pt idx="1116">
                  <c:v>202.893957418745</c:v>
                </c:pt>
                <c:pt idx="1117">
                  <c:v>202.89441311333923</c:v>
                </c:pt>
                <c:pt idx="1118">
                  <c:v>203.10437170762111</c:v>
                </c:pt>
                <c:pt idx="1119">
                  <c:v>203.13781533458129</c:v>
                </c:pt>
                <c:pt idx="1120">
                  <c:v>202.97793756906836</c:v>
                </c:pt>
                <c:pt idx="1121">
                  <c:v>202.93431850276079</c:v>
                </c:pt>
                <c:pt idx="1122">
                  <c:v>202.75460715107917</c:v>
                </c:pt>
                <c:pt idx="1123">
                  <c:v>202.79325550712434</c:v>
                </c:pt>
                <c:pt idx="1124">
                  <c:v>202.77489102302451</c:v>
                </c:pt>
                <c:pt idx="1125">
                  <c:v>202.78446451433354</c:v>
                </c:pt>
                <c:pt idx="1126">
                  <c:v>202.82162082886992</c:v>
                </c:pt>
                <c:pt idx="1127">
                  <c:v>202.88098536782806</c:v>
                </c:pt>
                <c:pt idx="1128">
                  <c:v>202.93347338813774</c:v>
                </c:pt>
                <c:pt idx="1129">
                  <c:v>202.9220597766502</c:v>
                </c:pt>
                <c:pt idx="1130">
                  <c:v>202.31201726075699</c:v>
                </c:pt>
                <c:pt idx="1131">
                  <c:v>202.42486712312532</c:v>
                </c:pt>
                <c:pt idx="1132">
                  <c:v>202.52021841321812</c:v>
                </c:pt>
                <c:pt idx="1133">
                  <c:v>202.52900771945642</c:v>
                </c:pt>
                <c:pt idx="1134">
                  <c:v>202.41421109531024</c:v>
                </c:pt>
                <c:pt idx="1135">
                  <c:v>202.4345307295016</c:v>
                </c:pt>
                <c:pt idx="1136">
                  <c:v>202.40159304362408</c:v>
                </c:pt>
                <c:pt idx="1137">
                  <c:v>202.42210606589424</c:v>
                </c:pt>
                <c:pt idx="1138">
                  <c:v>202.43611038952199</c:v>
                </c:pt>
                <c:pt idx="1139">
                  <c:v>202.46202092761391</c:v>
                </c:pt>
                <c:pt idx="1140">
                  <c:v>201.96240483825892</c:v>
                </c:pt>
                <c:pt idx="1141">
                  <c:v>202.29317449108535</c:v>
                </c:pt>
                <c:pt idx="1142">
                  <c:v>202.21419152861665</c:v>
                </c:pt>
                <c:pt idx="1143">
                  <c:v>202.24002688887592</c:v>
                </c:pt>
                <c:pt idx="1144">
                  <c:v>202.26507129691396</c:v>
                </c:pt>
                <c:pt idx="1145">
                  <c:v>202.24915921918992</c:v>
                </c:pt>
                <c:pt idx="1146">
                  <c:v>202.40792456204503</c:v>
                </c:pt>
                <c:pt idx="1147">
                  <c:v>202.34371001386711</c:v>
                </c:pt>
                <c:pt idx="1148">
                  <c:v>202.0711757387711</c:v>
                </c:pt>
                <c:pt idx="1149">
                  <c:v>202.00034830806251</c:v>
                </c:pt>
                <c:pt idx="1150">
                  <c:v>201.74169281528214</c:v>
                </c:pt>
                <c:pt idx="1151">
                  <c:v>200.92481840496987</c:v>
                </c:pt>
                <c:pt idx="1152">
                  <c:v>200.91307981275287</c:v>
                </c:pt>
                <c:pt idx="1153">
                  <c:v>200.92329232935538</c:v>
                </c:pt>
                <c:pt idx="1154">
                  <c:v>200.77383811323745</c:v>
                </c:pt>
                <c:pt idx="1155">
                  <c:v>200.47899815085793</c:v>
                </c:pt>
                <c:pt idx="1156">
                  <c:v>200.43160736908169</c:v>
                </c:pt>
                <c:pt idx="1157">
                  <c:v>200.44110530153219</c:v>
                </c:pt>
                <c:pt idx="1158">
                  <c:v>200.46304240898709</c:v>
                </c:pt>
                <c:pt idx="1159">
                  <c:v>200.47510207182907</c:v>
                </c:pt>
                <c:pt idx="1160">
                  <c:v>200.52830412986077</c:v>
                </c:pt>
                <c:pt idx="1161">
                  <c:v>200.52810047183073</c:v>
                </c:pt>
                <c:pt idx="1162">
                  <c:v>200.45904524081249</c:v>
                </c:pt>
                <c:pt idx="1163">
                  <c:v>200.35876963165654</c:v>
                </c:pt>
                <c:pt idx="1164">
                  <c:v>199.87703696359614</c:v>
                </c:pt>
                <c:pt idx="1165">
                  <c:v>199.57777434789296</c:v>
                </c:pt>
                <c:pt idx="1166">
                  <c:v>199.56273012220555</c:v>
                </c:pt>
                <c:pt idx="1167">
                  <c:v>199.7178165715012</c:v>
                </c:pt>
                <c:pt idx="1168">
                  <c:v>199.80923735719676</c:v>
                </c:pt>
                <c:pt idx="1169">
                  <c:v>199.85739005264065</c:v>
                </c:pt>
                <c:pt idx="1170">
                  <c:v>199.84767634117534</c:v>
                </c:pt>
                <c:pt idx="1171">
                  <c:v>199.43086596035567</c:v>
                </c:pt>
                <c:pt idx="1172">
                  <c:v>199.38001537921375</c:v>
                </c:pt>
                <c:pt idx="1173">
                  <c:v>199.42064341897594</c:v>
                </c:pt>
                <c:pt idx="1174">
                  <c:v>199.41215538578393</c:v>
                </c:pt>
                <c:pt idx="1175">
                  <c:v>199.64142050076885</c:v>
                </c:pt>
                <c:pt idx="1176">
                  <c:v>200.01512810675428</c:v>
                </c:pt>
                <c:pt idx="1177">
                  <c:v>200.10310612063577</c:v>
                </c:pt>
                <c:pt idx="1178">
                  <c:v>200.31757961089224</c:v>
                </c:pt>
                <c:pt idx="1179">
                  <c:v>200.3191318224554</c:v>
                </c:pt>
                <c:pt idx="1180">
                  <c:v>200.37630832306041</c:v>
                </c:pt>
                <c:pt idx="1181">
                  <c:v>200.49308390380079</c:v>
                </c:pt>
                <c:pt idx="1182">
                  <c:v>200.30279926909387</c:v>
                </c:pt>
                <c:pt idx="1183">
                  <c:v>200.39529427831906</c:v>
                </c:pt>
                <c:pt idx="1184">
                  <c:v>200.49789379190992</c:v>
                </c:pt>
                <c:pt idx="1185">
                  <c:v>200.53976818486078</c:v>
                </c:pt>
                <c:pt idx="1186">
                  <c:v>200.50588762710478</c:v>
                </c:pt>
                <c:pt idx="1187">
                  <c:v>200.55916809267922</c:v>
                </c:pt>
                <c:pt idx="1188">
                  <c:v>200.56284725903234</c:v>
                </c:pt>
                <c:pt idx="1189">
                  <c:v>200.57062202042317</c:v>
                </c:pt>
                <c:pt idx="1190">
                  <c:v>200.52453328515031</c:v>
                </c:pt>
                <c:pt idx="1191">
                  <c:v>200.59137837800949</c:v>
                </c:pt>
                <c:pt idx="1192">
                  <c:v>200.59213446052479</c:v>
                </c:pt>
                <c:pt idx="1193">
                  <c:v>200.66576235247905</c:v>
                </c:pt>
                <c:pt idx="1194">
                  <c:v>200.92016718802398</c:v>
                </c:pt>
                <c:pt idx="1195">
                  <c:v>201.0187257457473</c:v>
                </c:pt>
                <c:pt idx="1196">
                  <c:v>201.00672896140256</c:v>
                </c:pt>
                <c:pt idx="1197">
                  <c:v>201.00672896140256</c:v>
                </c:pt>
                <c:pt idx="1198">
                  <c:v>201.05978872325633</c:v>
                </c:pt>
                <c:pt idx="1199">
                  <c:v>201.07391478646375</c:v>
                </c:pt>
                <c:pt idx="1200">
                  <c:v>201.08088056488907</c:v>
                </c:pt>
                <c:pt idx="1201">
                  <c:v>200.92760394519627</c:v>
                </c:pt>
                <c:pt idx="1202">
                  <c:v>200.97156375019841</c:v>
                </c:pt>
                <c:pt idx="1203">
                  <c:v>200.93267355703071</c:v>
                </c:pt>
                <c:pt idx="1204">
                  <c:v>200.9368879536959</c:v>
                </c:pt>
                <c:pt idx="1205">
                  <c:v>201.09310751468442</c:v>
                </c:pt>
                <c:pt idx="1206">
                  <c:v>200.78344368617715</c:v>
                </c:pt>
                <c:pt idx="1207">
                  <c:v>200.55490387534894</c:v>
                </c:pt>
                <c:pt idx="1208">
                  <c:v>200.50860294742091</c:v>
                </c:pt>
                <c:pt idx="1209">
                  <c:v>200.42513757276302</c:v>
                </c:pt>
                <c:pt idx="1210">
                  <c:v>200.41268762738022</c:v>
                </c:pt>
                <c:pt idx="1211">
                  <c:v>200.44037998477631</c:v>
                </c:pt>
                <c:pt idx="1212">
                  <c:v>200.16967661736882</c:v>
                </c:pt>
                <c:pt idx="1213">
                  <c:v>200.07707792455778</c:v>
                </c:pt>
                <c:pt idx="1214">
                  <c:v>199.85877252011201</c:v>
                </c:pt>
                <c:pt idx="1215">
                  <c:v>199.7632336693535</c:v>
                </c:pt>
                <c:pt idx="1216">
                  <c:v>199.82188433196734</c:v>
                </c:pt>
                <c:pt idx="1217">
                  <c:v>199.78110285054544</c:v>
                </c:pt>
                <c:pt idx="1218">
                  <c:v>199.79164728972032</c:v>
                </c:pt>
                <c:pt idx="1219">
                  <c:v>199.97842181200301</c:v>
                </c:pt>
                <c:pt idx="1220">
                  <c:v>199.96799434371604</c:v>
                </c:pt>
                <c:pt idx="1221">
                  <c:v>199.95483526414338</c:v>
                </c:pt>
                <c:pt idx="1222">
                  <c:v>200.01592097521663</c:v>
                </c:pt>
                <c:pt idx="1223">
                  <c:v>199.80599237711206</c:v>
                </c:pt>
                <c:pt idx="1224">
                  <c:v>199.80563680631806</c:v>
                </c:pt>
                <c:pt idx="1225">
                  <c:v>199.76743109913687</c:v>
                </c:pt>
                <c:pt idx="1226">
                  <c:v>199.65387349201862</c:v>
                </c:pt>
                <c:pt idx="1227">
                  <c:v>199.65962605094171</c:v>
                </c:pt>
                <c:pt idx="1228">
                  <c:v>199.80988461609911</c:v>
                </c:pt>
                <c:pt idx="1229">
                  <c:v>199.83367548647712</c:v>
                </c:pt>
                <c:pt idx="1230">
                  <c:v>199.83342147812564</c:v>
                </c:pt>
                <c:pt idx="1231">
                  <c:v>199.87715039466079</c:v>
                </c:pt>
                <c:pt idx="1232">
                  <c:v>199.99295463573435</c:v>
                </c:pt>
                <c:pt idx="1233">
                  <c:v>199.96983564746216</c:v>
                </c:pt>
                <c:pt idx="1234">
                  <c:v>199.96680552606111</c:v>
                </c:pt>
                <c:pt idx="1235">
                  <c:v>200.00615820191922</c:v>
                </c:pt>
                <c:pt idx="1236">
                  <c:v>200.05006159092841</c:v>
                </c:pt>
                <c:pt idx="1237">
                  <c:v>200.06224957449271</c:v>
                </c:pt>
                <c:pt idx="1238">
                  <c:v>200.10203019869215</c:v>
                </c:pt>
                <c:pt idx="1239">
                  <c:v>200.15877256555186</c:v>
                </c:pt>
                <c:pt idx="1240">
                  <c:v>200.16351574639251</c:v>
                </c:pt>
                <c:pt idx="1241">
                  <c:v>200.20082713245796</c:v>
                </c:pt>
                <c:pt idx="1242">
                  <c:v>200.24777829905793</c:v>
                </c:pt>
                <c:pt idx="1243">
                  <c:v>200.32406932369946</c:v>
                </c:pt>
                <c:pt idx="1244">
                  <c:v>200.35134999475127</c:v>
                </c:pt>
                <c:pt idx="1245">
                  <c:v>200.46994472765584</c:v>
                </c:pt>
                <c:pt idx="1246">
                  <c:v>200.60655554425313</c:v>
                </c:pt>
                <c:pt idx="1247">
                  <c:v>200.73060302611026</c:v>
                </c:pt>
                <c:pt idx="1248">
                  <c:v>200.79304492544139</c:v>
                </c:pt>
                <c:pt idx="1249">
                  <c:v>200.84454840614799</c:v>
                </c:pt>
                <c:pt idx="1250">
                  <c:v>200.98378774677079</c:v>
                </c:pt>
                <c:pt idx="1251">
                  <c:v>201.10901628417847</c:v>
                </c:pt>
                <c:pt idx="1252">
                  <c:v>201.1507044178822</c:v>
                </c:pt>
                <c:pt idx="1253">
                  <c:v>201.18706231049481</c:v>
                </c:pt>
                <c:pt idx="1254">
                  <c:v>201.25353416368057</c:v>
                </c:pt>
                <c:pt idx="1255">
                  <c:v>201.30401394608992</c:v>
                </c:pt>
                <c:pt idx="1256">
                  <c:v>201.37487180509197</c:v>
                </c:pt>
                <c:pt idx="1257">
                  <c:v>201.45486823607655</c:v>
                </c:pt>
                <c:pt idx="1258">
                  <c:v>201.536673951165</c:v>
                </c:pt>
                <c:pt idx="1259">
                  <c:v>201.5709866605346</c:v>
                </c:pt>
                <c:pt idx="1260">
                  <c:v>201.63876913855614</c:v>
                </c:pt>
                <c:pt idx="1261">
                  <c:v>201.71967001108368</c:v>
                </c:pt>
                <c:pt idx="1262">
                  <c:v>201.7666564065276</c:v>
                </c:pt>
                <c:pt idx="1263">
                  <c:v>201.82568094032635</c:v>
                </c:pt>
                <c:pt idx="1264">
                  <c:v>201.89396450247204</c:v>
                </c:pt>
                <c:pt idx="1265">
                  <c:v>201.96544498161035</c:v>
                </c:pt>
                <c:pt idx="1266">
                  <c:v>202.03446549259274</c:v>
                </c:pt>
                <c:pt idx="1267">
                  <c:v>202.1169262229941</c:v>
                </c:pt>
                <c:pt idx="1268">
                  <c:v>202.1988875246968</c:v>
                </c:pt>
                <c:pt idx="1269">
                  <c:v>202.32982659696142</c:v>
                </c:pt>
                <c:pt idx="1270">
                  <c:v>202.43346012589313</c:v>
                </c:pt>
                <c:pt idx="1271">
                  <c:v>202.52055814681916</c:v>
                </c:pt>
                <c:pt idx="1272">
                  <c:v>202.60545196358734</c:v>
                </c:pt>
                <c:pt idx="1273">
                  <c:v>202.7232704725177</c:v>
                </c:pt>
                <c:pt idx="1274">
                  <c:v>202.8162141919785</c:v>
                </c:pt>
                <c:pt idx="1275">
                  <c:v>202.93141195282163</c:v>
                </c:pt>
                <c:pt idx="1276">
                  <c:v>203.02198405032422</c:v>
                </c:pt>
                <c:pt idx="1277">
                  <c:v>203.15158238196005</c:v>
                </c:pt>
                <c:pt idx="1278">
                  <c:v>203.25419959279975</c:v>
                </c:pt>
                <c:pt idx="1279">
                  <c:v>203.36679174807233</c:v>
                </c:pt>
                <c:pt idx="1280">
                  <c:v>203.45996102262089</c:v>
                </c:pt>
                <c:pt idx="1281">
                  <c:v>203.59061985133587</c:v>
                </c:pt>
                <c:pt idx="1282">
                  <c:v>203.73293431312806</c:v>
                </c:pt>
                <c:pt idx="1283">
                  <c:v>203.86158410108672</c:v>
                </c:pt>
                <c:pt idx="1284">
                  <c:v>203.97156055893296</c:v>
                </c:pt>
                <c:pt idx="1285">
                  <c:v>204.11968073069843</c:v>
                </c:pt>
                <c:pt idx="1286">
                  <c:v>204.23269618769808</c:v>
                </c:pt>
                <c:pt idx="1287">
                  <c:v>204.41426854381154</c:v>
                </c:pt>
                <c:pt idx="1288">
                  <c:v>204.60649778429726</c:v>
                </c:pt>
                <c:pt idx="1289">
                  <c:v>204.7841454642016</c:v>
                </c:pt>
                <c:pt idx="1290">
                  <c:v>204.84833371988606</c:v>
                </c:pt>
                <c:pt idx="1291">
                  <c:v>204.89395544505098</c:v>
                </c:pt>
                <c:pt idx="1292">
                  <c:v>204.96938086466099</c:v>
                </c:pt>
                <c:pt idx="1293">
                  <c:v>205.13947701552931</c:v>
                </c:pt>
                <c:pt idx="1294">
                  <c:v>205.1682166822965</c:v>
                </c:pt>
                <c:pt idx="1295">
                  <c:v>205.35060725878688</c:v>
                </c:pt>
                <c:pt idx="1296">
                  <c:v>205.5951589166682</c:v>
                </c:pt>
                <c:pt idx="1297">
                  <c:v>205.81097833377402</c:v>
                </c:pt>
                <c:pt idx="1298">
                  <c:v>205.98622042283998</c:v>
                </c:pt>
                <c:pt idx="1299">
                  <c:v>206.13525821210263</c:v>
                </c:pt>
                <c:pt idx="1300">
                  <c:v>206.27341888082029</c:v>
                </c:pt>
                <c:pt idx="1301">
                  <c:v>206.33820354834279</c:v>
                </c:pt>
                <c:pt idx="1302">
                  <c:v>206.49693798368153</c:v>
                </c:pt>
                <c:pt idx="1303">
                  <c:v>206.64138497327383</c:v>
                </c:pt>
                <c:pt idx="1304">
                  <c:v>206.79855840683945</c:v>
                </c:pt>
                <c:pt idx="1305">
                  <c:v>206.90052281020039</c:v>
                </c:pt>
                <c:pt idx="1306">
                  <c:v>207.04918212263129</c:v>
                </c:pt>
                <c:pt idx="1307">
                  <c:v>207.19545741768206</c:v>
                </c:pt>
                <c:pt idx="1308">
                  <c:v>207.33875820688758</c:v>
                </c:pt>
                <c:pt idx="1309">
                  <c:v>207.48606073326377</c:v>
                </c:pt>
                <c:pt idx="1310">
                  <c:v>207.46694266712899</c:v>
                </c:pt>
                <c:pt idx="1311">
                  <c:v>207.62527831390793</c:v>
                </c:pt>
                <c:pt idx="1312">
                  <c:v>207.77178601549696</c:v>
                </c:pt>
                <c:pt idx="1313">
                  <c:v>207.84102435692191</c:v>
                </c:pt>
                <c:pt idx="1314">
                  <c:v>207.96261606418065</c:v>
                </c:pt>
                <c:pt idx="1315">
                  <c:v>208.13890179405294</c:v>
                </c:pt>
                <c:pt idx="1316">
                  <c:v>208.30870683828982</c:v>
                </c:pt>
                <c:pt idx="1317">
                  <c:v>208.10551300435225</c:v>
                </c:pt>
                <c:pt idx="1318">
                  <c:v>208.23000708770115</c:v>
                </c:pt>
                <c:pt idx="1319">
                  <c:v>208.35872217316233</c:v>
                </c:pt>
                <c:pt idx="1320">
                  <c:v>208.47422197402403</c:v>
                </c:pt>
                <c:pt idx="1321">
                  <c:v>208.57320112998266</c:v>
                </c:pt>
                <c:pt idx="1322">
                  <c:v>208.71035615482973</c:v>
                </c:pt>
                <c:pt idx="1323">
                  <c:v>208.86435431466342</c:v>
                </c:pt>
                <c:pt idx="1324">
                  <c:v>208.97989212122275</c:v>
                </c:pt>
                <c:pt idx="1325">
                  <c:v>209.07691855675637</c:v>
                </c:pt>
                <c:pt idx="1326">
                  <c:v>209.25218827372305</c:v>
                </c:pt>
                <c:pt idx="1327">
                  <c:v>209.41485781996269</c:v>
                </c:pt>
                <c:pt idx="1328">
                  <c:v>209.5818697441658</c:v>
                </c:pt>
                <c:pt idx="1329">
                  <c:v>209.74706238615488</c:v>
                </c:pt>
                <c:pt idx="1330">
                  <c:v>209.86089926387478</c:v>
                </c:pt>
                <c:pt idx="1331">
                  <c:v>210.03282124603646</c:v>
                </c:pt>
                <c:pt idx="1332">
                  <c:v>210.21460683382199</c:v>
                </c:pt>
                <c:pt idx="1333">
                  <c:v>210.40175973580384</c:v>
                </c:pt>
                <c:pt idx="1334">
                  <c:v>210.5504510040758</c:v>
                </c:pt>
                <c:pt idx="1335">
                  <c:v>210.71185649683446</c:v>
                </c:pt>
                <c:pt idx="1336">
                  <c:v>210.83445338491313</c:v>
                </c:pt>
                <c:pt idx="1337">
                  <c:v>210.97620687283231</c:v>
                </c:pt>
                <c:pt idx="1338">
                  <c:v>211.16723291438885</c:v>
                </c:pt>
                <c:pt idx="1339">
                  <c:v>211.29875978499507</c:v>
                </c:pt>
                <c:pt idx="1340">
                  <c:v>211.49569807201328</c:v>
                </c:pt>
                <c:pt idx="1341">
                  <c:v>211.64463047000885</c:v>
                </c:pt>
                <c:pt idx="1342">
                  <c:v>211.78714562145046</c:v>
                </c:pt>
                <c:pt idx="1343">
                  <c:v>211.93707359086403</c:v>
                </c:pt>
                <c:pt idx="1344">
                  <c:v>212.0522469816481</c:v>
                </c:pt>
                <c:pt idx="1345">
                  <c:v>212.16691374980624</c:v>
                </c:pt>
                <c:pt idx="1346">
                  <c:v>212.26614589832383</c:v>
                </c:pt>
                <c:pt idx="1347">
                  <c:v>212.39015675772404</c:v>
                </c:pt>
                <c:pt idx="1348">
                  <c:v>212.45178638686357</c:v>
                </c:pt>
                <c:pt idx="1349">
                  <c:v>212.50136661402621</c:v>
                </c:pt>
                <c:pt idx="1350">
                  <c:v>212.60554748032183</c:v>
                </c:pt>
                <c:pt idx="1351">
                  <c:v>212.67485512669697</c:v>
                </c:pt>
                <c:pt idx="1352">
                  <c:v>212.75791749953572</c:v>
                </c:pt>
                <c:pt idx="1353">
                  <c:v>212.87596387850462</c:v>
                </c:pt>
                <c:pt idx="1354">
                  <c:v>213.02237696185733</c:v>
                </c:pt>
                <c:pt idx="1355">
                  <c:v>213.06968342512502</c:v>
                </c:pt>
                <c:pt idx="1356">
                  <c:v>213.07827950368187</c:v>
                </c:pt>
                <c:pt idx="1357">
                  <c:v>212.93419500159445</c:v>
                </c:pt>
                <c:pt idx="1358">
                  <c:v>212.87568660773198</c:v>
                </c:pt>
                <c:pt idx="1359">
                  <c:v>212.87133331423911</c:v>
                </c:pt>
                <c:pt idx="1360">
                  <c:v>212.92607242484345</c:v>
                </c:pt>
                <c:pt idx="1361">
                  <c:v>213.07932090591675</c:v>
                </c:pt>
                <c:pt idx="1362">
                  <c:v>213.07749466965601</c:v>
                </c:pt>
                <c:pt idx="1363">
                  <c:v>213.1049302698176</c:v>
                </c:pt>
                <c:pt idx="1364">
                  <c:v>213.11415686683858</c:v>
                </c:pt>
                <c:pt idx="1365">
                  <c:v>213.0372084397394</c:v>
                </c:pt>
                <c:pt idx="1366">
                  <c:v>213.06002333556199</c:v>
                </c:pt>
                <c:pt idx="1367">
                  <c:v>212.96134765835751</c:v>
                </c:pt>
                <c:pt idx="1368">
                  <c:v>212.96134765835751</c:v>
                </c:pt>
                <c:pt idx="1369">
                  <c:v>213.13837053855579</c:v>
                </c:pt>
                <c:pt idx="1370">
                  <c:v>213.18137850055948</c:v>
                </c:pt>
                <c:pt idx="1371">
                  <c:v>213.37102411498182</c:v>
                </c:pt>
                <c:pt idx="1372">
                  <c:v>213.34073766118638</c:v>
                </c:pt>
                <c:pt idx="1373">
                  <c:v>213.39312807302315</c:v>
                </c:pt>
                <c:pt idx="1374">
                  <c:v>213.38234556742643</c:v>
                </c:pt>
                <c:pt idx="1375">
                  <c:v>213.39932298878963</c:v>
                </c:pt>
                <c:pt idx="1376">
                  <c:v>213.43163872118802</c:v>
                </c:pt>
                <c:pt idx="1377">
                  <c:v>213.42322234753567</c:v>
                </c:pt>
                <c:pt idx="1378">
                  <c:v>213.39836601912037</c:v>
                </c:pt>
                <c:pt idx="1379">
                  <c:v>213.43104079471337</c:v>
                </c:pt>
                <c:pt idx="1380">
                  <c:v>213.5501697890389</c:v>
                </c:pt>
                <c:pt idx="1381">
                  <c:v>213.59017934819238</c:v>
                </c:pt>
                <c:pt idx="1382">
                  <c:v>213.62448845025764</c:v>
                </c:pt>
                <c:pt idx="1383">
                  <c:v>213.61327764455149</c:v>
                </c:pt>
                <c:pt idx="1384">
                  <c:v>213.62697801848</c:v>
                </c:pt>
                <c:pt idx="1385">
                  <c:v>213.64266597793306</c:v>
                </c:pt>
                <c:pt idx="1386">
                  <c:v>213.69495066047654</c:v>
                </c:pt>
                <c:pt idx="1387">
                  <c:v>213.66262912296423</c:v>
                </c:pt>
                <c:pt idx="1388">
                  <c:v>213.67877447780418</c:v>
                </c:pt>
                <c:pt idx="1389">
                  <c:v>213.83489185739796</c:v>
                </c:pt>
                <c:pt idx="1390">
                  <c:v>213.86488341123996</c:v>
                </c:pt>
                <c:pt idx="1391">
                  <c:v>213.8269348287877</c:v>
                </c:pt>
                <c:pt idx="1392">
                  <c:v>214.010295484083</c:v>
                </c:pt>
                <c:pt idx="1393">
                  <c:v>214.05448099992262</c:v>
                </c:pt>
                <c:pt idx="1394">
                  <c:v>214.08555232477445</c:v>
                </c:pt>
                <c:pt idx="1395">
                  <c:v>214.18010556330233</c:v>
                </c:pt>
                <c:pt idx="1396">
                  <c:v>214.32483752737352</c:v>
                </c:pt>
                <c:pt idx="1397">
                  <c:v>214.31201587519197</c:v>
                </c:pt>
                <c:pt idx="1398">
                  <c:v>214.30841690431603</c:v>
                </c:pt>
                <c:pt idx="1399">
                  <c:v>214.35989070578239</c:v>
                </c:pt>
                <c:pt idx="1400">
                  <c:v>214.35735463953932</c:v>
                </c:pt>
                <c:pt idx="1401">
                  <c:v>214.48909596311913</c:v>
                </c:pt>
                <c:pt idx="1402">
                  <c:v>214.51798305100601</c:v>
                </c:pt>
                <c:pt idx="1403">
                  <c:v>214.61707340712229</c:v>
                </c:pt>
                <c:pt idx="1404">
                  <c:v>214.60915317257638</c:v>
                </c:pt>
                <c:pt idx="1405">
                  <c:v>214.78735981077321</c:v>
                </c:pt>
                <c:pt idx="1406">
                  <c:v>214.71082479850062</c:v>
                </c:pt>
                <c:pt idx="1407">
                  <c:v>214.73672285873943</c:v>
                </c:pt>
                <c:pt idx="1408">
                  <c:v>214.67684040975914</c:v>
                </c:pt>
                <c:pt idx="1409">
                  <c:v>214.71719821822006</c:v>
                </c:pt>
                <c:pt idx="1410">
                  <c:v>214.72536752669416</c:v>
                </c:pt>
                <c:pt idx="1411">
                  <c:v>214.6356366573456</c:v>
                </c:pt>
                <c:pt idx="1412">
                  <c:v>214.62354471424231</c:v>
                </c:pt>
                <c:pt idx="1413">
                  <c:v>214.59445877229419</c:v>
                </c:pt>
                <c:pt idx="1414">
                  <c:v>214.54335220674767</c:v>
                </c:pt>
                <c:pt idx="1415">
                  <c:v>214.82228473118252</c:v>
                </c:pt>
                <c:pt idx="1416">
                  <c:v>214.87868915769948</c:v>
                </c:pt>
                <c:pt idx="1417">
                  <c:v>214.83588656538819</c:v>
                </c:pt>
                <c:pt idx="1418">
                  <c:v>215.08280825128202</c:v>
                </c:pt>
                <c:pt idx="1419">
                  <c:v>215.12061613413002</c:v>
                </c:pt>
                <c:pt idx="1420">
                  <c:v>215.18291907601579</c:v>
                </c:pt>
                <c:pt idx="1421">
                  <c:v>215.18312398694337</c:v>
                </c:pt>
                <c:pt idx="1422">
                  <c:v>215.2330138043404</c:v>
                </c:pt>
                <c:pt idx="1423">
                  <c:v>215.21874705577966</c:v>
                </c:pt>
                <c:pt idx="1424">
                  <c:v>215.23620883064356</c:v>
                </c:pt>
                <c:pt idx="1425">
                  <c:v>215.21800230230457</c:v>
                </c:pt>
                <c:pt idx="1426">
                  <c:v>215.14329870743893</c:v>
                </c:pt>
                <c:pt idx="1427">
                  <c:v>215.21187518835319</c:v>
                </c:pt>
                <c:pt idx="1428">
                  <c:v>215.20859340767657</c:v>
                </c:pt>
                <c:pt idx="1429">
                  <c:v>215.28886159302292</c:v>
                </c:pt>
                <c:pt idx="1430">
                  <c:v>215.30433179042879</c:v>
                </c:pt>
                <c:pt idx="1431">
                  <c:v>215.2029211418768</c:v>
                </c:pt>
                <c:pt idx="1432">
                  <c:v>215.19311575085732</c:v>
                </c:pt>
                <c:pt idx="1433">
                  <c:v>215.26805192535272</c:v>
                </c:pt>
                <c:pt idx="1434">
                  <c:v>215.28089025488896</c:v>
                </c:pt>
                <c:pt idx="1435">
                  <c:v>215.28811593701053</c:v>
                </c:pt>
                <c:pt idx="1436">
                  <c:v>215.23994905535784</c:v>
                </c:pt>
                <c:pt idx="1437">
                  <c:v>215.28256325549182</c:v>
                </c:pt>
                <c:pt idx="1438">
                  <c:v>215.16741346625807</c:v>
                </c:pt>
                <c:pt idx="1439">
                  <c:v>215.1607991364844</c:v>
                </c:pt>
                <c:pt idx="1440">
                  <c:v>215.0713914052084</c:v>
                </c:pt>
                <c:pt idx="1441">
                  <c:v>215.26354976332584</c:v>
                </c:pt>
                <c:pt idx="1442">
                  <c:v>215.26354976332584</c:v>
                </c:pt>
                <c:pt idx="1443">
                  <c:v>215.26526809084436</c:v>
                </c:pt>
                <c:pt idx="1444">
                  <c:v>215.27857335660369</c:v>
                </c:pt>
                <c:pt idx="1445">
                  <c:v>215.2763893185612</c:v>
                </c:pt>
                <c:pt idx="1446">
                  <c:v>215.2114329907975</c:v>
                </c:pt>
                <c:pt idx="1447">
                  <c:v>215.24232092014392</c:v>
                </c:pt>
                <c:pt idx="1448">
                  <c:v>215.32601698043149</c:v>
                </c:pt>
                <c:pt idx="1449">
                  <c:v>215.34177540075422</c:v>
                </c:pt>
                <c:pt idx="1450">
                  <c:v>215.34075066197124</c:v>
                </c:pt>
                <c:pt idx="1451">
                  <c:v>215.3656271311574</c:v>
                </c:pt>
                <c:pt idx="1452">
                  <c:v>215.32468099192539</c:v>
                </c:pt>
                <c:pt idx="1453">
                  <c:v>215.31431477713363</c:v>
                </c:pt>
                <c:pt idx="1454">
                  <c:v>215.32117493656747</c:v>
                </c:pt>
                <c:pt idx="1455">
                  <c:v>215.30946368546893</c:v>
                </c:pt>
                <c:pt idx="1456">
                  <c:v>215.52610551578258</c:v>
                </c:pt>
                <c:pt idx="1457">
                  <c:v>215.50956576355034</c:v>
                </c:pt>
                <c:pt idx="1458">
                  <c:v>215.47678170656215</c:v>
                </c:pt>
                <c:pt idx="1459">
                  <c:v>215.40855206092397</c:v>
                </c:pt>
                <c:pt idx="1460">
                  <c:v>215.52695744541552</c:v>
                </c:pt>
                <c:pt idx="1461">
                  <c:v>215.5081674189687</c:v>
                </c:pt>
                <c:pt idx="1462">
                  <c:v>215.50259166397214</c:v>
                </c:pt>
                <c:pt idx="1463">
                  <c:v>215.452754246604</c:v>
                </c:pt>
                <c:pt idx="1464">
                  <c:v>215.58368823862503</c:v>
                </c:pt>
                <c:pt idx="1465">
                  <c:v>215.64206991022692</c:v>
                </c:pt>
                <c:pt idx="1466">
                  <c:v>215.59262607783984</c:v>
                </c:pt>
                <c:pt idx="1467">
                  <c:v>215.76441208617317</c:v>
                </c:pt>
                <c:pt idx="1468">
                  <c:v>215.71052239062601</c:v>
                </c:pt>
                <c:pt idx="1469">
                  <c:v>215.66002362359657</c:v>
                </c:pt>
                <c:pt idx="1470">
                  <c:v>215.61679266096206</c:v>
                </c:pt>
                <c:pt idx="1471">
                  <c:v>215.52631795906373</c:v>
                </c:pt>
                <c:pt idx="1472">
                  <c:v>216.36734356634955</c:v>
                </c:pt>
                <c:pt idx="1473">
                  <c:v>216.3842687921728</c:v>
                </c:pt>
                <c:pt idx="1474">
                  <c:v>216.38179931091327</c:v>
                </c:pt>
                <c:pt idx="1475">
                  <c:v>216.33565769693735</c:v>
                </c:pt>
                <c:pt idx="1476">
                  <c:v>216.24767325882596</c:v>
                </c:pt>
                <c:pt idx="1477">
                  <c:v>216.08940253722972</c:v>
                </c:pt>
                <c:pt idx="1478">
                  <c:v>216.08078242939183</c:v>
                </c:pt>
                <c:pt idx="1479">
                  <c:v>216.09128732012846</c:v>
                </c:pt>
                <c:pt idx="1480">
                  <c:v>216.09301989974696</c:v>
                </c:pt>
                <c:pt idx="1481">
                  <c:v>216.10498455580898</c:v>
                </c:pt>
                <c:pt idx="1482">
                  <c:v>216.11512000924165</c:v>
                </c:pt>
                <c:pt idx="1483">
                  <c:v>216.05860350736742</c:v>
                </c:pt>
                <c:pt idx="1484">
                  <c:v>215.93644172241864</c:v>
                </c:pt>
                <c:pt idx="1485">
                  <c:v>215.88698575504097</c:v>
                </c:pt>
                <c:pt idx="1486">
                  <c:v>215.87533815721633</c:v>
                </c:pt>
                <c:pt idx="1487">
                  <c:v>215.72751105362667</c:v>
                </c:pt>
                <c:pt idx="1488">
                  <c:v>215.69560175378268</c:v>
                </c:pt>
                <c:pt idx="1489">
                  <c:v>215.6316964676914</c:v>
                </c:pt>
                <c:pt idx="1490">
                  <c:v>215.625950596042</c:v>
                </c:pt>
                <c:pt idx="1491">
                  <c:v>215.62025024400958</c:v>
                </c:pt>
                <c:pt idx="1492">
                  <c:v>215.70236894391152</c:v>
                </c:pt>
                <c:pt idx="1493">
                  <c:v>215.70658979363526</c:v>
                </c:pt>
                <c:pt idx="1494">
                  <c:v>215.86267886506892</c:v>
                </c:pt>
                <c:pt idx="1495">
                  <c:v>215.9289744750119</c:v>
                </c:pt>
                <c:pt idx="1496">
                  <c:v>215.97373755359223</c:v>
                </c:pt>
                <c:pt idx="1497">
                  <c:v>216.03673433463911</c:v>
                </c:pt>
                <c:pt idx="1498">
                  <c:v>216.03829464532731</c:v>
                </c:pt>
                <c:pt idx="1499">
                  <c:v>216.01266334338169</c:v>
                </c:pt>
                <c:pt idx="1500">
                  <c:v>215.98867083641835</c:v>
                </c:pt>
                <c:pt idx="1501">
                  <c:v>216.10839848600969</c:v>
                </c:pt>
                <c:pt idx="1502">
                  <c:v>216.08424721716841</c:v>
                </c:pt>
                <c:pt idx="1503">
                  <c:v>216.06980546861192</c:v>
                </c:pt>
                <c:pt idx="1504">
                  <c:v>216.08466590006407</c:v>
                </c:pt>
                <c:pt idx="1505">
                  <c:v>216.09741848075242</c:v>
                </c:pt>
                <c:pt idx="1506">
                  <c:v>216.05942116673071</c:v>
                </c:pt>
                <c:pt idx="1507">
                  <c:v>216.03395688477502</c:v>
                </c:pt>
                <c:pt idx="1508">
                  <c:v>216.00127720099252</c:v>
                </c:pt>
                <c:pt idx="1509">
                  <c:v>215.99868813971929</c:v>
                </c:pt>
                <c:pt idx="1510">
                  <c:v>215.77881508638504</c:v>
                </c:pt>
                <c:pt idx="1511">
                  <c:v>215.90683908340694</c:v>
                </c:pt>
                <c:pt idx="1512">
                  <c:v>215.93425364127239</c:v>
                </c:pt>
                <c:pt idx="1513">
                  <c:v>216.02538288632076</c:v>
                </c:pt>
                <c:pt idx="1514">
                  <c:v>216.02273659671374</c:v>
                </c:pt>
                <c:pt idx="1515">
                  <c:v>215.99907001262869</c:v>
                </c:pt>
                <c:pt idx="1516">
                  <c:v>215.98265933134991</c:v>
                </c:pt>
                <c:pt idx="1517">
                  <c:v>215.98092888510561</c:v>
                </c:pt>
                <c:pt idx="1518">
                  <c:v>215.99635020849666</c:v>
                </c:pt>
                <c:pt idx="1519">
                  <c:v>215.84156783801561</c:v>
                </c:pt>
                <c:pt idx="1520">
                  <c:v>215.69113943049919</c:v>
                </c:pt>
                <c:pt idx="1521">
                  <c:v>215.73514983561438</c:v>
                </c:pt>
                <c:pt idx="1522">
                  <c:v>215.69987368250719</c:v>
                </c:pt>
                <c:pt idx="1523">
                  <c:v>215.8585771815909</c:v>
                </c:pt>
                <c:pt idx="1524">
                  <c:v>216.08069700422112</c:v>
                </c:pt>
                <c:pt idx="1525">
                  <c:v>216.02952485717222</c:v>
                </c:pt>
                <c:pt idx="1526">
                  <c:v>216.00274588514554</c:v>
                </c:pt>
                <c:pt idx="1527">
                  <c:v>215.98039036879024</c:v>
                </c:pt>
                <c:pt idx="1528">
                  <c:v>215.96363851001053</c:v>
                </c:pt>
                <c:pt idx="1529">
                  <c:v>215.84150359937999</c:v>
                </c:pt>
                <c:pt idx="1530">
                  <c:v>215.83702137675883</c:v>
                </c:pt>
                <c:pt idx="1531">
                  <c:v>215.84672532827886</c:v>
                </c:pt>
                <c:pt idx="1532">
                  <c:v>215.8574340385334</c:v>
                </c:pt>
                <c:pt idx="1533">
                  <c:v>215.85360423413331</c:v>
                </c:pt>
                <c:pt idx="1534">
                  <c:v>215.69966060046465</c:v>
                </c:pt>
                <c:pt idx="1535">
                  <c:v>215.59870176904909</c:v>
                </c:pt>
                <c:pt idx="1536">
                  <c:v>215.57490111109684</c:v>
                </c:pt>
                <c:pt idx="1537">
                  <c:v>215.53887836581325</c:v>
                </c:pt>
                <c:pt idx="1538">
                  <c:v>215.53421227764014</c:v>
                </c:pt>
                <c:pt idx="1539">
                  <c:v>215.70498960918295</c:v>
                </c:pt>
                <c:pt idx="1540">
                  <c:v>215.99626427768061</c:v>
                </c:pt>
                <c:pt idx="1541">
                  <c:v>215.99690555603951</c:v>
                </c:pt>
                <c:pt idx="1542">
                  <c:v>216.04064786118812</c:v>
                </c:pt>
                <c:pt idx="1543">
                  <c:v>216.03940988181893</c:v>
                </c:pt>
                <c:pt idx="1544">
                  <c:v>216.00074623073166</c:v>
                </c:pt>
                <c:pt idx="1545">
                  <c:v>216.01445463448931</c:v>
                </c:pt>
                <c:pt idx="1546">
                  <c:v>216.01028851555725</c:v>
                </c:pt>
                <c:pt idx="1547">
                  <c:v>216.02973868371831</c:v>
                </c:pt>
                <c:pt idx="1548">
                  <c:v>216.03259731177076</c:v>
                </c:pt>
                <c:pt idx="1549">
                  <c:v>216.07042104784955</c:v>
                </c:pt>
                <c:pt idx="1550">
                  <c:v>216.15556367483339</c:v>
                </c:pt>
                <c:pt idx="1551">
                  <c:v>216.14767392663978</c:v>
                </c:pt>
                <c:pt idx="1552">
                  <c:v>216.12859432377022</c:v>
                </c:pt>
                <c:pt idx="1553">
                  <c:v>216.06927500431976</c:v>
                </c:pt>
                <c:pt idx="1554">
                  <c:v>216.15433370367174</c:v>
                </c:pt>
                <c:pt idx="1555">
                  <c:v>216.17978091351532</c:v>
                </c:pt>
                <c:pt idx="1556">
                  <c:v>216.25092057074755</c:v>
                </c:pt>
                <c:pt idx="1557">
                  <c:v>216.28266746656766</c:v>
                </c:pt>
                <c:pt idx="1558">
                  <c:v>216.34841780131018</c:v>
                </c:pt>
                <c:pt idx="1559">
                  <c:v>216.36550517827504</c:v>
                </c:pt>
                <c:pt idx="1560">
                  <c:v>216.27508574771917</c:v>
                </c:pt>
                <c:pt idx="1561">
                  <c:v>216.16188035829424</c:v>
                </c:pt>
                <c:pt idx="1562">
                  <c:v>216.19620038553353</c:v>
                </c:pt>
                <c:pt idx="1563">
                  <c:v>216.19340579965956</c:v>
                </c:pt>
                <c:pt idx="1564">
                  <c:v>216.22987690331041</c:v>
                </c:pt>
                <c:pt idx="1565">
                  <c:v>216.22187318770366</c:v>
                </c:pt>
                <c:pt idx="1566">
                  <c:v>216.23553910112992</c:v>
                </c:pt>
                <c:pt idx="1567">
                  <c:v>216.1505217066798</c:v>
                </c:pt>
                <c:pt idx="1568">
                  <c:v>216.29144329815631</c:v>
                </c:pt>
                <c:pt idx="1569">
                  <c:v>216.31482534485173</c:v>
                </c:pt>
                <c:pt idx="1570">
                  <c:v>216.37296920464604</c:v>
                </c:pt>
                <c:pt idx="1571">
                  <c:v>216.42189816131352</c:v>
                </c:pt>
                <c:pt idx="1572">
                  <c:v>216.45903110825279</c:v>
                </c:pt>
                <c:pt idx="1573">
                  <c:v>216.52648248211122</c:v>
                </c:pt>
                <c:pt idx="1574">
                  <c:v>216.61221322243563</c:v>
                </c:pt>
                <c:pt idx="1575">
                  <c:v>216.70707881497447</c:v>
                </c:pt>
                <c:pt idx="1576">
                  <c:v>216.66729659238803</c:v>
                </c:pt>
                <c:pt idx="1577">
                  <c:v>216.67158059160647</c:v>
                </c:pt>
                <c:pt idx="1578">
                  <c:v>216.73356959660794</c:v>
                </c:pt>
                <c:pt idx="1579">
                  <c:v>216.71301595636143</c:v>
                </c:pt>
                <c:pt idx="1580">
                  <c:v>216.67049693000314</c:v>
                </c:pt>
                <c:pt idx="1581">
                  <c:v>216.63088374623084</c:v>
                </c:pt>
                <c:pt idx="1582">
                  <c:v>216.63273637869065</c:v>
                </c:pt>
                <c:pt idx="1583">
                  <c:v>216.70533645761483</c:v>
                </c:pt>
                <c:pt idx="1584">
                  <c:v>216.83162221385032</c:v>
                </c:pt>
                <c:pt idx="1585">
                  <c:v>216.92433356370026</c:v>
                </c:pt>
                <c:pt idx="1586">
                  <c:v>216.96720968800685</c:v>
                </c:pt>
                <c:pt idx="1587">
                  <c:v>216.931832528857</c:v>
                </c:pt>
                <c:pt idx="1588">
                  <c:v>216.90263328170352</c:v>
                </c:pt>
                <c:pt idx="1589">
                  <c:v>216.89388251411361</c:v>
                </c:pt>
                <c:pt idx="1590">
                  <c:v>216.92841138219802</c:v>
                </c:pt>
                <c:pt idx="1591">
                  <c:v>216.90544672686499</c:v>
                </c:pt>
                <c:pt idx="1592">
                  <c:v>216.95955692348275</c:v>
                </c:pt>
                <c:pt idx="1593">
                  <c:v>216.98520996224678</c:v>
                </c:pt>
                <c:pt idx="1594">
                  <c:v>217.07756148875217</c:v>
                </c:pt>
                <c:pt idx="1595">
                  <c:v>217.18122268452237</c:v>
                </c:pt>
                <c:pt idx="1596">
                  <c:v>217.22746291760012</c:v>
                </c:pt>
                <c:pt idx="1597">
                  <c:v>217.23066464518047</c:v>
                </c:pt>
                <c:pt idx="1598">
                  <c:v>217.23070595988338</c:v>
                </c:pt>
                <c:pt idx="1599">
                  <c:v>217.2067164299304</c:v>
                </c:pt>
                <c:pt idx="1600">
                  <c:v>217.18931194298105</c:v>
                </c:pt>
                <c:pt idx="1601">
                  <c:v>217.17200325046272</c:v>
                </c:pt>
                <c:pt idx="1602">
                  <c:v>217.06580138708972</c:v>
                </c:pt>
                <c:pt idx="1603">
                  <c:v>217.02879363553615</c:v>
                </c:pt>
                <c:pt idx="1604">
                  <c:v>217.02071775128275</c:v>
                </c:pt>
                <c:pt idx="1605">
                  <c:v>216.96261242218756</c:v>
                </c:pt>
                <c:pt idx="1606">
                  <c:v>217.00603041124117</c:v>
                </c:pt>
                <c:pt idx="1607">
                  <c:v>217.04134343850978</c:v>
                </c:pt>
                <c:pt idx="1608">
                  <c:v>217.06434215578452</c:v>
                </c:pt>
                <c:pt idx="1609">
                  <c:v>217.04218858114285</c:v>
                </c:pt>
                <c:pt idx="1610">
                  <c:v>217.05793860893885</c:v>
                </c:pt>
                <c:pt idx="1611">
                  <c:v>216.90175360816505</c:v>
                </c:pt>
                <c:pt idx="1612">
                  <c:v>216.87193847835977</c:v>
                </c:pt>
                <c:pt idx="1613">
                  <c:v>216.87193847835977</c:v>
                </c:pt>
                <c:pt idx="1614">
                  <c:v>216.91991477514341</c:v>
                </c:pt>
                <c:pt idx="1615">
                  <c:v>216.92580010284354</c:v>
                </c:pt>
                <c:pt idx="1616">
                  <c:v>216.88273034593101</c:v>
                </c:pt>
                <c:pt idx="1617">
                  <c:v>216.96194423541107</c:v>
                </c:pt>
                <c:pt idx="1618">
                  <c:v>216.9820562879105</c:v>
                </c:pt>
                <c:pt idx="1619">
                  <c:v>217.07616597825373</c:v>
                </c:pt>
                <c:pt idx="1620">
                  <c:v>217.15803430908772</c:v>
                </c:pt>
                <c:pt idx="1621">
                  <c:v>217.07189596686129</c:v>
                </c:pt>
                <c:pt idx="1622">
                  <c:v>216.96383873909267</c:v>
                </c:pt>
                <c:pt idx="1623">
                  <c:v>216.96979223180685</c:v>
                </c:pt>
                <c:pt idx="1624">
                  <c:v>216.98182317846621</c:v>
                </c:pt>
                <c:pt idx="1625">
                  <c:v>216.99873537524064</c:v>
                </c:pt>
                <c:pt idx="1626">
                  <c:v>216.92694819686221</c:v>
                </c:pt>
                <c:pt idx="1627">
                  <c:v>216.92694819686221</c:v>
                </c:pt>
                <c:pt idx="1628">
                  <c:v>216.82385574003698</c:v>
                </c:pt>
                <c:pt idx="1629">
                  <c:v>216.94027964162765</c:v>
                </c:pt>
                <c:pt idx="1630">
                  <c:v>217.04065991101933</c:v>
                </c:pt>
                <c:pt idx="1631">
                  <c:v>217.02864195212896</c:v>
                </c:pt>
                <c:pt idx="1632">
                  <c:v>217.04061528880214</c:v>
                </c:pt>
                <c:pt idx="1633">
                  <c:v>217.00087785745038</c:v>
                </c:pt>
                <c:pt idx="1634">
                  <c:v>217.00484745981569</c:v>
                </c:pt>
                <c:pt idx="1635">
                  <c:v>216.96887196048576</c:v>
                </c:pt>
                <c:pt idx="1636">
                  <c:v>217.01600356097367</c:v>
                </c:pt>
                <c:pt idx="1637">
                  <c:v>217.08334975572646</c:v>
                </c:pt>
                <c:pt idx="1638">
                  <c:v>217.22730441195682</c:v>
                </c:pt>
                <c:pt idx="1639">
                  <c:v>217.27343333124028</c:v>
                </c:pt>
                <c:pt idx="1640">
                  <c:v>217.24896145516269</c:v>
                </c:pt>
                <c:pt idx="1641">
                  <c:v>217.22652988377473</c:v>
                </c:pt>
                <c:pt idx="1642">
                  <c:v>217.08776378297074</c:v>
                </c:pt>
                <c:pt idx="1643">
                  <c:v>217.11758316218297</c:v>
                </c:pt>
                <c:pt idx="1644">
                  <c:v>217.1335748095303</c:v>
                </c:pt>
                <c:pt idx="1645">
                  <c:v>217.18015680006744</c:v>
                </c:pt>
                <c:pt idx="1646">
                  <c:v>217.08393662571777</c:v>
                </c:pt>
                <c:pt idx="1647">
                  <c:v>217.10697664846907</c:v>
                </c:pt>
                <c:pt idx="1648">
                  <c:v>217.18522545996271</c:v>
                </c:pt>
                <c:pt idx="1649">
                  <c:v>217.27473863875809</c:v>
                </c:pt>
                <c:pt idx="1650">
                  <c:v>217.26321724877698</c:v>
                </c:pt>
                <c:pt idx="1651">
                  <c:v>217.25949010955975</c:v>
                </c:pt>
                <c:pt idx="1652">
                  <c:v>217.29935791738944</c:v>
                </c:pt>
                <c:pt idx="1653">
                  <c:v>217.38299692788564</c:v>
                </c:pt>
                <c:pt idx="1654">
                  <c:v>217.40069790619725</c:v>
                </c:pt>
                <c:pt idx="1655">
                  <c:v>217.46691914995054</c:v>
                </c:pt>
                <c:pt idx="1656">
                  <c:v>217.55154484099421</c:v>
                </c:pt>
                <c:pt idx="1657">
                  <c:v>217.69200825403519</c:v>
                </c:pt>
                <c:pt idx="1658">
                  <c:v>217.70968323290575</c:v>
                </c:pt>
                <c:pt idx="1659">
                  <c:v>217.82121362039931</c:v>
                </c:pt>
                <c:pt idx="1660">
                  <c:v>217.92659758216732</c:v>
                </c:pt>
                <c:pt idx="1661">
                  <c:v>217.98594823555959</c:v>
                </c:pt>
                <c:pt idx="1662">
                  <c:v>217.77589888068289</c:v>
                </c:pt>
                <c:pt idx="1663">
                  <c:v>217.82960809805959</c:v>
                </c:pt>
                <c:pt idx="1664">
                  <c:v>217.87806081934187</c:v>
                </c:pt>
                <c:pt idx="1665">
                  <c:v>217.93027754267999</c:v>
                </c:pt>
                <c:pt idx="1666">
                  <c:v>218.00396114111058</c:v>
                </c:pt>
                <c:pt idx="1667">
                  <c:v>217.86720287926579</c:v>
                </c:pt>
                <c:pt idx="1668">
                  <c:v>217.981390041461</c:v>
                </c:pt>
                <c:pt idx="1669">
                  <c:v>217.96204993410549</c:v>
                </c:pt>
                <c:pt idx="1670">
                  <c:v>218.01276717129718</c:v>
                </c:pt>
                <c:pt idx="1671">
                  <c:v>218.14834749373969</c:v>
                </c:pt>
                <c:pt idx="1672">
                  <c:v>218.18722471605611</c:v>
                </c:pt>
                <c:pt idx="1673">
                  <c:v>218.25280055340539</c:v>
                </c:pt>
                <c:pt idx="1674">
                  <c:v>218.32329057564226</c:v>
                </c:pt>
                <c:pt idx="1675">
                  <c:v>218.43163678095567</c:v>
                </c:pt>
                <c:pt idx="1676">
                  <c:v>218.47754210425052</c:v>
                </c:pt>
                <c:pt idx="1677">
                  <c:v>218.63752728987328</c:v>
                </c:pt>
                <c:pt idx="1678">
                  <c:v>218.60210797177936</c:v>
                </c:pt>
                <c:pt idx="1679">
                  <c:v>218.67469576280044</c:v>
                </c:pt>
                <c:pt idx="1680">
                  <c:v>218.74001032093594</c:v>
                </c:pt>
                <c:pt idx="1681">
                  <c:v>218.80694091139372</c:v>
                </c:pt>
                <c:pt idx="1682">
                  <c:v>218.84575307566513</c:v>
                </c:pt>
                <c:pt idx="1683">
                  <c:v>218.93840295482232</c:v>
                </c:pt>
                <c:pt idx="1684">
                  <c:v>219.01032459879505</c:v>
                </c:pt>
                <c:pt idx="1685">
                  <c:v>219.07756113153022</c:v>
                </c:pt>
                <c:pt idx="1686">
                  <c:v>218.67672672823807</c:v>
                </c:pt>
                <c:pt idx="1687">
                  <c:v>218.69466624708107</c:v>
                </c:pt>
                <c:pt idx="1688">
                  <c:v>218.6658630827518</c:v>
                </c:pt>
                <c:pt idx="1689">
                  <c:v>218.75740879153392</c:v>
                </c:pt>
                <c:pt idx="1690">
                  <c:v>218.80664754984201</c:v>
                </c:pt>
                <c:pt idx="1691">
                  <c:v>218.79158275096302</c:v>
                </c:pt>
                <c:pt idx="1692">
                  <c:v>218.82112769632465</c:v>
                </c:pt>
                <c:pt idx="1693">
                  <c:v>218.7975089165798</c:v>
                </c:pt>
                <c:pt idx="1694">
                  <c:v>218.86839655876858</c:v>
                </c:pt>
                <c:pt idx="1695">
                  <c:v>218.94772616903785</c:v>
                </c:pt>
                <c:pt idx="1696">
                  <c:v>218.9965326571409</c:v>
                </c:pt>
                <c:pt idx="1697">
                  <c:v>218.98269454075503</c:v>
                </c:pt>
                <c:pt idx="1698">
                  <c:v>218.99600947551662</c:v>
                </c:pt>
                <c:pt idx="1699">
                  <c:v>218.9238964366794</c:v>
                </c:pt>
                <c:pt idx="1700">
                  <c:v>218.9990408663495</c:v>
                </c:pt>
                <c:pt idx="1701">
                  <c:v>219.04599919330713</c:v>
                </c:pt>
                <c:pt idx="1702">
                  <c:v>219.00143168344533</c:v>
                </c:pt>
                <c:pt idx="1703">
                  <c:v>219.0064735705152</c:v>
                </c:pt>
                <c:pt idx="1704">
                  <c:v>219.04442005767481</c:v>
                </c:pt>
                <c:pt idx="1705">
                  <c:v>219.13395126442359</c:v>
                </c:pt>
                <c:pt idx="1706">
                  <c:v>219.24288558967777</c:v>
                </c:pt>
                <c:pt idx="1707">
                  <c:v>219.43352951657033</c:v>
                </c:pt>
                <c:pt idx="1708">
                  <c:v>219.47314879469599</c:v>
                </c:pt>
                <c:pt idx="1709">
                  <c:v>219.64728827915854</c:v>
                </c:pt>
                <c:pt idx="1710">
                  <c:v>219.78593347628225</c:v>
                </c:pt>
                <c:pt idx="1711">
                  <c:v>219.71363403923502</c:v>
                </c:pt>
                <c:pt idx="1712">
                  <c:v>219.77599673305997</c:v>
                </c:pt>
                <c:pt idx="1713">
                  <c:v>219.79376497841719</c:v>
                </c:pt>
                <c:pt idx="1714">
                  <c:v>219.79789551047503</c:v>
                </c:pt>
                <c:pt idx="1715">
                  <c:v>219.87914595646993</c:v>
                </c:pt>
                <c:pt idx="1716">
                  <c:v>219.74471836228943</c:v>
                </c:pt>
                <c:pt idx="1717">
                  <c:v>219.83190279429556</c:v>
                </c:pt>
                <c:pt idx="1718">
                  <c:v>219.85066561408271</c:v>
                </c:pt>
                <c:pt idx="1719">
                  <c:v>219.74188130199303</c:v>
                </c:pt>
                <c:pt idx="1720">
                  <c:v>219.41464993386506</c:v>
                </c:pt>
                <c:pt idx="1721">
                  <c:v>219.48727464744508</c:v>
                </c:pt>
                <c:pt idx="1722">
                  <c:v>219.51382519722875</c:v>
                </c:pt>
                <c:pt idx="1723">
                  <c:v>219.5708078335453</c:v>
                </c:pt>
                <c:pt idx="1724">
                  <c:v>219.50315003015504</c:v>
                </c:pt>
                <c:pt idx="1725">
                  <c:v>219.46875148049145</c:v>
                </c:pt>
                <c:pt idx="1726">
                  <c:v>219.45935511324873</c:v>
                </c:pt>
                <c:pt idx="1727">
                  <c:v>219.38096048180725</c:v>
                </c:pt>
                <c:pt idx="1728">
                  <c:v>219.15453231684785</c:v>
                </c:pt>
                <c:pt idx="1729">
                  <c:v>219.2194058133438</c:v>
                </c:pt>
                <c:pt idx="1730">
                  <c:v>219.22008460723856</c:v>
                </c:pt>
                <c:pt idx="1731">
                  <c:v>220.23788679174763</c:v>
                </c:pt>
                <c:pt idx="1732">
                  <c:v>220.31889790725029</c:v>
                </c:pt>
                <c:pt idx="1733">
                  <c:v>220.41329904468088</c:v>
                </c:pt>
                <c:pt idx="1734">
                  <c:v>220.33451056488087</c:v>
                </c:pt>
                <c:pt idx="1735">
                  <c:v>220.33515544971516</c:v>
                </c:pt>
                <c:pt idx="1736">
                  <c:v>220.27858617042736</c:v>
                </c:pt>
                <c:pt idx="1737">
                  <c:v>220.26097359929901</c:v>
                </c:pt>
                <c:pt idx="1738">
                  <c:v>220.30137701260733</c:v>
                </c:pt>
                <c:pt idx="1739">
                  <c:v>220.23304171388338</c:v>
                </c:pt>
                <c:pt idx="1740">
                  <c:v>220.17755783546386</c:v>
                </c:pt>
                <c:pt idx="1741">
                  <c:v>220.37596414747588</c:v>
                </c:pt>
                <c:pt idx="1742">
                  <c:v>220.3099178926266</c:v>
                </c:pt>
                <c:pt idx="1743">
                  <c:v>220.27680250067377</c:v>
                </c:pt>
                <c:pt idx="1744">
                  <c:v>220.26167922870621</c:v>
                </c:pt>
                <c:pt idx="1745">
                  <c:v>220.24110047646619</c:v>
                </c:pt>
                <c:pt idx="1746">
                  <c:v>219.93119880895262</c:v>
                </c:pt>
                <c:pt idx="1747">
                  <c:v>219.96899023474157</c:v>
                </c:pt>
                <c:pt idx="1748">
                  <c:v>219.95350264827903</c:v>
                </c:pt>
                <c:pt idx="1749">
                  <c:v>220.28912840059408</c:v>
                </c:pt>
                <c:pt idx="1750">
                  <c:v>220.2898959159873</c:v>
                </c:pt>
                <c:pt idx="1751">
                  <c:v>220.41789452486267</c:v>
                </c:pt>
                <c:pt idx="1752">
                  <c:v>221.5113438668931</c:v>
                </c:pt>
                <c:pt idx="1753">
                  <c:v>221.567666358076</c:v>
                </c:pt>
                <c:pt idx="1754">
                  <c:v>221.43025506763237</c:v>
                </c:pt>
                <c:pt idx="1755">
                  <c:v>221.25701401781856</c:v>
                </c:pt>
                <c:pt idx="1756">
                  <c:v>221.49083460185815</c:v>
                </c:pt>
                <c:pt idx="1757">
                  <c:v>221.47018466886544</c:v>
                </c:pt>
                <c:pt idx="1758">
                  <c:v>221.36330335017095</c:v>
                </c:pt>
                <c:pt idx="1759">
                  <c:v>221.2733365671908</c:v>
                </c:pt>
                <c:pt idx="1760">
                  <c:v>221.31034874717906</c:v>
                </c:pt>
                <c:pt idx="1761">
                  <c:v>221.3372815768229</c:v>
                </c:pt>
                <c:pt idx="1762">
                  <c:v>221.19499366392253</c:v>
                </c:pt>
                <c:pt idx="1763">
                  <c:v>221.27154405946357</c:v>
                </c:pt>
                <c:pt idx="1764">
                  <c:v>221.25803218218675</c:v>
                </c:pt>
                <c:pt idx="1765">
                  <c:v>221.63810316139762</c:v>
                </c:pt>
                <c:pt idx="1766">
                  <c:v>221.70112838936785</c:v>
                </c:pt>
                <c:pt idx="1767">
                  <c:v>221.77505349065592</c:v>
                </c:pt>
                <c:pt idx="1768">
                  <c:v>221.71437898401982</c:v>
                </c:pt>
                <c:pt idx="1769">
                  <c:v>221.69806021235397</c:v>
                </c:pt>
                <c:pt idx="1770">
                  <c:v>221.70349614382309</c:v>
                </c:pt>
                <c:pt idx="1771">
                  <c:v>221.41983156451082</c:v>
                </c:pt>
                <c:pt idx="1772">
                  <c:v>221.66931519664942</c:v>
                </c:pt>
                <c:pt idx="1773">
                  <c:v>221.62955631999506</c:v>
                </c:pt>
                <c:pt idx="1774">
                  <c:v>221.55809418650469</c:v>
                </c:pt>
                <c:pt idx="1775">
                  <c:v>221.58471988263386</c:v>
                </c:pt>
                <c:pt idx="1776">
                  <c:v>221.55106621763426</c:v>
                </c:pt>
                <c:pt idx="1777">
                  <c:v>221.42497769633152</c:v>
                </c:pt>
                <c:pt idx="1778">
                  <c:v>221.42705844201413</c:v>
                </c:pt>
                <c:pt idx="1779">
                  <c:v>221.45624454397091</c:v>
                </c:pt>
                <c:pt idx="1780">
                  <c:v>221.4708844794261</c:v>
                </c:pt>
                <c:pt idx="1781">
                  <c:v>221.34308678345622</c:v>
                </c:pt>
                <c:pt idx="1782">
                  <c:v>221.34068856868046</c:v>
                </c:pt>
                <c:pt idx="1783">
                  <c:v>221.46405146670259</c:v>
                </c:pt>
                <c:pt idx="1784">
                  <c:v>221.38248639279394</c:v>
                </c:pt>
                <c:pt idx="1785">
                  <c:v>221.29993163347714</c:v>
                </c:pt>
                <c:pt idx="1786">
                  <c:v>221.20127203716689</c:v>
                </c:pt>
                <c:pt idx="1787">
                  <c:v>221.22843915176111</c:v>
                </c:pt>
                <c:pt idx="1788">
                  <c:v>221.28037275279729</c:v>
                </c:pt>
                <c:pt idx="1789">
                  <c:v>221.29148373060107</c:v>
                </c:pt>
                <c:pt idx="1790">
                  <c:v>221.32740285621298</c:v>
                </c:pt>
                <c:pt idx="1791">
                  <c:v>221.48387826713872</c:v>
                </c:pt>
                <c:pt idx="1792">
                  <c:v>221.28714494503404</c:v>
                </c:pt>
                <c:pt idx="1793">
                  <c:v>221.18164571610671</c:v>
                </c:pt>
                <c:pt idx="1794">
                  <c:v>221.03522911235825</c:v>
                </c:pt>
                <c:pt idx="1795">
                  <c:v>220.83823041975194</c:v>
                </c:pt>
                <c:pt idx="1796">
                  <c:v>220.86068915622872</c:v>
                </c:pt>
                <c:pt idx="1797">
                  <c:v>220.91035751497967</c:v>
                </c:pt>
                <c:pt idx="1798">
                  <c:v>220.97429446191228</c:v>
                </c:pt>
                <c:pt idx="1799">
                  <c:v>220.66762438457437</c:v>
                </c:pt>
                <c:pt idx="1800">
                  <c:v>220.46705352841411</c:v>
                </c:pt>
                <c:pt idx="1801">
                  <c:v>220.41129347019501</c:v>
                </c:pt>
                <c:pt idx="1802">
                  <c:v>220.42229525195586</c:v>
                </c:pt>
                <c:pt idx="1803">
                  <c:v>220.32140240118645</c:v>
                </c:pt>
                <c:pt idx="1804">
                  <c:v>220.2945240196085</c:v>
                </c:pt>
                <c:pt idx="1805">
                  <c:v>220.30333897399936</c:v>
                </c:pt>
                <c:pt idx="1806">
                  <c:v>220.31568737746903</c:v>
                </c:pt>
                <c:pt idx="1807">
                  <c:v>220.55053669265709</c:v>
                </c:pt>
                <c:pt idx="1808">
                  <c:v>220.37671560912085</c:v>
                </c:pt>
                <c:pt idx="1809">
                  <c:v>220.40599079012512</c:v>
                </c:pt>
                <c:pt idx="1810">
                  <c:v>220.45333979131166</c:v>
                </c:pt>
                <c:pt idx="1811">
                  <c:v>220.59419955788451</c:v>
                </c:pt>
                <c:pt idx="1812">
                  <c:v>220.4550714002003</c:v>
                </c:pt>
                <c:pt idx="1813">
                  <c:v>220.68564147143766</c:v>
                </c:pt>
                <c:pt idx="1814">
                  <c:v>220.74046942396194</c:v>
                </c:pt>
                <c:pt idx="1815">
                  <c:v>220.76746514084817</c:v>
                </c:pt>
                <c:pt idx="1816">
                  <c:v>220.72392418391229</c:v>
                </c:pt>
                <c:pt idx="1817">
                  <c:v>220.59508737212238</c:v>
                </c:pt>
                <c:pt idx="1818">
                  <c:v>220.56647746181028</c:v>
                </c:pt>
                <c:pt idx="1819">
                  <c:v>220.61842529331884</c:v>
                </c:pt>
                <c:pt idx="1820">
                  <c:v>220.5928779382055</c:v>
                </c:pt>
                <c:pt idx="1821">
                  <c:v>220.56809850607283</c:v>
                </c:pt>
                <c:pt idx="1822">
                  <c:v>220.59611475167642</c:v>
                </c:pt>
                <c:pt idx="1823">
                  <c:v>220.59061260603571</c:v>
                </c:pt>
                <c:pt idx="1824">
                  <c:v>220.72705892702962</c:v>
                </c:pt>
                <c:pt idx="1825">
                  <c:v>220.65331114484979</c:v>
                </c:pt>
                <c:pt idx="1826">
                  <c:v>220.4949688454345</c:v>
                </c:pt>
                <c:pt idx="1827">
                  <c:v>220.54686753230868</c:v>
                </c:pt>
                <c:pt idx="1828">
                  <c:v>220.54777310364003</c:v>
                </c:pt>
                <c:pt idx="1829">
                  <c:v>220.54521266139497</c:v>
                </c:pt>
                <c:pt idx="1830">
                  <c:v>220.65166761451448</c:v>
                </c:pt>
                <c:pt idx="1831">
                  <c:v>220.59012211659152</c:v>
                </c:pt>
                <c:pt idx="1832">
                  <c:v>220.28557530476189</c:v>
                </c:pt>
                <c:pt idx="1833">
                  <c:v>220.31396146962788</c:v>
                </c:pt>
                <c:pt idx="1834">
                  <c:v>220.33575527647992</c:v>
                </c:pt>
                <c:pt idx="1835">
                  <c:v>220.34785869770971</c:v>
                </c:pt>
                <c:pt idx="1836">
                  <c:v>220.33509016577534</c:v>
                </c:pt>
                <c:pt idx="1837">
                  <c:v>220.24940423429987</c:v>
                </c:pt>
                <c:pt idx="1838">
                  <c:v>220.27196259155807</c:v>
                </c:pt>
                <c:pt idx="1839">
                  <c:v>220.32396375502316</c:v>
                </c:pt>
                <c:pt idx="1840">
                  <c:v>220.03732467882762</c:v>
                </c:pt>
                <c:pt idx="1841">
                  <c:v>220.03960207489467</c:v>
                </c:pt>
                <c:pt idx="1842">
                  <c:v>219.99836487198223</c:v>
                </c:pt>
                <c:pt idx="1843">
                  <c:v>220.03298755314665</c:v>
                </c:pt>
                <c:pt idx="1844">
                  <c:v>219.73120498334828</c:v>
                </c:pt>
                <c:pt idx="1845">
                  <c:v>219.7642514773255</c:v>
                </c:pt>
                <c:pt idx="1846">
                  <c:v>219.82541702711347</c:v>
                </c:pt>
                <c:pt idx="1847">
                  <c:v>219.89662487879184</c:v>
                </c:pt>
                <c:pt idx="1848">
                  <c:v>219.96071685287268</c:v>
                </c:pt>
                <c:pt idx="1849">
                  <c:v>220.04190759500258</c:v>
                </c:pt>
                <c:pt idx="1850">
                  <c:v>219.94114597724067</c:v>
                </c:pt>
                <c:pt idx="1851">
                  <c:v>219.93995578618481</c:v>
                </c:pt>
                <c:pt idx="1852">
                  <c:v>220.0116613496487</c:v>
                </c:pt>
                <c:pt idx="1853">
                  <c:v>220.0739146899443</c:v>
                </c:pt>
                <c:pt idx="1854">
                  <c:v>220.0817753238907</c:v>
                </c:pt>
                <c:pt idx="1855">
                  <c:v>220.08975897789963</c:v>
                </c:pt>
                <c:pt idx="1856">
                  <c:v>220.14332638939308</c:v>
                </c:pt>
                <c:pt idx="1857">
                  <c:v>220.11671198015756</c:v>
                </c:pt>
                <c:pt idx="1858">
                  <c:v>220.13147750096383</c:v>
                </c:pt>
                <c:pt idx="1859">
                  <c:v>219.98680624446877</c:v>
                </c:pt>
                <c:pt idx="1860">
                  <c:v>220.03156601133293</c:v>
                </c:pt>
                <c:pt idx="1861">
                  <c:v>220.03994926108629</c:v>
                </c:pt>
                <c:pt idx="1862">
                  <c:v>219.96655550996942</c:v>
                </c:pt>
                <c:pt idx="1863">
                  <c:v>219.90511696341127</c:v>
                </c:pt>
                <c:pt idx="1864">
                  <c:v>219.84023518788064</c:v>
                </c:pt>
                <c:pt idx="1865">
                  <c:v>219.67426662162131</c:v>
                </c:pt>
                <c:pt idx="1866">
                  <c:v>219.63049557453184</c:v>
                </c:pt>
                <c:pt idx="1867">
                  <c:v>219.63049557453184</c:v>
                </c:pt>
                <c:pt idx="1868">
                  <c:v>219.63849878068362</c:v>
                </c:pt>
                <c:pt idx="1869">
                  <c:v>219.36827064015552</c:v>
                </c:pt>
                <c:pt idx="1870">
                  <c:v>219.33746968493642</c:v>
                </c:pt>
                <c:pt idx="1871">
                  <c:v>219.38807666039665</c:v>
                </c:pt>
                <c:pt idx="1872">
                  <c:v>219.45295056132161</c:v>
                </c:pt>
                <c:pt idx="1873">
                  <c:v>219.52891095937261</c:v>
                </c:pt>
                <c:pt idx="1874">
                  <c:v>219.46945351988461</c:v>
                </c:pt>
                <c:pt idx="1875">
                  <c:v>219.56070854996449</c:v>
                </c:pt>
                <c:pt idx="1876">
                  <c:v>219.58859806168817</c:v>
                </c:pt>
                <c:pt idx="1877">
                  <c:v>219.66900462573557</c:v>
                </c:pt>
                <c:pt idx="1878">
                  <c:v>219.68994425400135</c:v>
                </c:pt>
                <c:pt idx="1879">
                  <c:v>219.72843208256162</c:v>
                </c:pt>
                <c:pt idx="1880">
                  <c:v>219.77075925682047</c:v>
                </c:pt>
                <c:pt idx="1881">
                  <c:v>219.67130875879931</c:v>
                </c:pt>
                <c:pt idx="1882">
                  <c:v>219.64769291304069</c:v>
                </c:pt>
                <c:pt idx="1883">
                  <c:v>219.68907600900957</c:v>
                </c:pt>
                <c:pt idx="1884">
                  <c:v>219.74506163766785</c:v>
                </c:pt>
                <c:pt idx="1885">
                  <c:v>219.68646729018246</c:v>
                </c:pt>
                <c:pt idx="1886">
                  <c:v>219.64781435428898</c:v>
                </c:pt>
                <c:pt idx="1887">
                  <c:v>219.74459714617277</c:v>
                </c:pt>
                <c:pt idx="1888">
                  <c:v>219.54125873003611</c:v>
                </c:pt>
                <c:pt idx="1889">
                  <c:v>219.37685338939355</c:v>
                </c:pt>
                <c:pt idx="1890">
                  <c:v>219.33293647145354</c:v>
                </c:pt>
                <c:pt idx="1891">
                  <c:v>219.27236529263868</c:v>
                </c:pt>
                <c:pt idx="1892">
                  <c:v>219.32158001296321</c:v>
                </c:pt>
                <c:pt idx="1893">
                  <c:v>219.32325879833579</c:v>
                </c:pt>
                <c:pt idx="1894">
                  <c:v>219.15726138277586</c:v>
                </c:pt>
                <c:pt idx="1895">
                  <c:v>219.21227520689635</c:v>
                </c:pt>
                <c:pt idx="1896">
                  <c:v>219.16721503237304</c:v>
                </c:pt>
                <c:pt idx="1897">
                  <c:v>219.17753456750376</c:v>
                </c:pt>
                <c:pt idx="1898">
                  <c:v>219.16827935570583</c:v>
                </c:pt>
                <c:pt idx="1899">
                  <c:v>219.13677648826962</c:v>
                </c:pt>
                <c:pt idx="1900">
                  <c:v>219.1852688486272</c:v>
                </c:pt>
                <c:pt idx="1901">
                  <c:v>219.1599406064357</c:v>
                </c:pt>
                <c:pt idx="1902">
                  <c:v>219.04019137088648</c:v>
                </c:pt>
                <c:pt idx="1903">
                  <c:v>218.76083802898529</c:v>
                </c:pt>
                <c:pt idx="1904">
                  <c:v>218.72599978450293</c:v>
                </c:pt>
                <c:pt idx="1905">
                  <c:v>218.72653079735571</c:v>
                </c:pt>
                <c:pt idx="1906">
                  <c:v>218.78190733857517</c:v>
                </c:pt>
                <c:pt idx="1907">
                  <c:v>218.77259332642791</c:v>
                </c:pt>
                <c:pt idx="1908">
                  <c:v>218.69480863415882</c:v>
                </c:pt>
                <c:pt idx="1909">
                  <c:v>218.58798828896064</c:v>
                </c:pt>
                <c:pt idx="1910">
                  <c:v>218.33909008140094</c:v>
                </c:pt>
                <c:pt idx="1911">
                  <c:v>218.1826586410767</c:v>
                </c:pt>
                <c:pt idx="1912">
                  <c:v>217.93069926091204</c:v>
                </c:pt>
                <c:pt idx="1913">
                  <c:v>217.93209158405622</c:v>
                </c:pt>
                <c:pt idx="1914">
                  <c:v>217.96462513923382</c:v>
                </c:pt>
                <c:pt idx="1915">
                  <c:v>217.90985340587451</c:v>
                </c:pt>
                <c:pt idx="1916">
                  <c:v>217.91301014207835</c:v>
                </c:pt>
                <c:pt idx="1917">
                  <c:v>217.9225025206087</c:v>
                </c:pt>
                <c:pt idx="1918">
                  <c:v>218.23860847429495</c:v>
                </c:pt>
                <c:pt idx="1919">
                  <c:v>218.23269333828765</c:v>
                </c:pt>
                <c:pt idx="1920">
                  <c:v>218.23373836191172</c:v>
                </c:pt>
                <c:pt idx="1921">
                  <c:v>218.23214447769621</c:v>
                </c:pt>
                <c:pt idx="1922">
                  <c:v>218.29512600794408</c:v>
                </c:pt>
                <c:pt idx="1923">
                  <c:v>218.33723200385714</c:v>
                </c:pt>
                <c:pt idx="1924">
                  <c:v>218.30798012714513</c:v>
                </c:pt>
                <c:pt idx="1925">
                  <c:v>218.20924346045891</c:v>
                </c:pt>
                <c:pt idx="1926">
                  <c:v>218.14158887847029</c:v>
                </c:pt>
                <c:pt idx="1927">
                  <c:v>218.06303712733887</c:v>
                </c:pt>
                <c:pt idx="1928">
                  <c:v>217.99530690234624</c:v>
                </c:pt>
                <c:pt idx="1929">
                  <c:v>217.90002162564821</c:v>
                </c:pt>
                <c:pt idx="1930">
                  <c:v>217.80466684129163</c:v>
                </c:pt>
                <c:pt idx="1931">
                  <c:v>217.80991607914234</c:v>
                </c:pt>
                <c:pt idx="1932">
                  <c:v>217.72079707962402</c:v>
                </c:pt>
                <c:pt idx="1933">
                  <c:v>217.67133738355761</c:v>
                </c:pt>
                <c:pt idx="1934">
                  <c:v>217.62352006237904</c:v>
                </c:pt>
                <c:pt idx="1935">
                  <c:v>217.58350517399265</c:v>
                </c:pt>
                <c:pt idx="1936">
                  <c:v>217.52858867562344</c:v>
                </c:pt>
                <c:pt idx="1937">
                  <c:v>217.50426859997927</c:v>
                </c:pt>
                <c:pt idx="1938">
                  <c:v>217.48894400630201</c:v>
                </c:pt>
                <c:pt idx="1939">
                  <c:v>217.46446471046448</c:v>
                </c:pt>
                <c:pt idx="1940">
                  <c:v>217.43969065493312</c:v>
                </c:pt>
                <c:pt idx="1941">
                  <c:v>217.42609122814969</c:v>
                </c:pt>
                <c:pt idx="1942">
                  <c:v>217.43921698542974</c:v>
                </c:pt>
                <c:pt idx="1943">
                  <c:v>217.44212955318326</c:v>
                </c:pt>
                <c:pt idx="1944">
                  <c:v>217.42108500176511</c:v>
                </c:pt>
                <c:pt idx="1945">
                  <c:v>217.39854352211577</c:v>
                </c:pt>
                <c:pt idx="1946">
                  <c:v>217.37841858093697</c:v>
                </c:pt>
                <c:pt idx="1947">
                  <c:v>217.36881087533507</c:v>
                </c:pt>
                <c:pt idx="1948">
                  <c:v>217.32719166745682</c:v>
                </c:pt>
                <c:pt idx="1949">
                  <c:v>217.43247533607001</c:v>
                </c:pt>
                <c:pt idx="1950">
                  <c:v>217.51830996083788</c:v>
                </c:pt>
                <c:pt idx="1951">
                  <c:v>217.52787318861826</c:v>
                </c:pt>
                <c:pt idx="1952">
                  <c:v>217.50373302831369</c:v>
                </c:pt>
                <c:pt idx="1953">
                  <c:v>217.49293024430921</c:v>
                </c:pt>
                <c:pt idx="1954">
                  <c:v>217.4391394549796</c:v>
                </c:pt>
                <c:pt idx="1955">
                  <c:v>217.33187913481152</c:v>
                </c:pt>
                <c:pt idx="1956">
                  <c:v>217.34096621717163</c:v>
                </c:pt>
                <c:pt idx="1957">
                  <c:v>217.36333200111773</c:v>
                </c:pt>
                <c:pt idx="1958">
                  <c:v>217.49276054171168</c:v>
                </c:pt>
                <c:pt idx="1959">
                  <c:v>217.60386105520945</c:v>
                </c:pt>
                <c:pt idx="1960">
                  <c:v>217.68413413554686</c:v>
                </c:pt>
                <c:pt idx="1961">
                  <c:v>217.71429241290079</c:v>
                </c:pt>
                <c:pt idx="1962">
                  <c:v>217.74134940892046</c:v>
                </c:pt>
                <c:pt idx="1963">
                  <c:v>217.75426510580257</c:v>
                </c:pt>
                <c:pt idx="1964">
                  <c:v>217.77430754831357</c:v>
                </c:pt>
                <c:pt idx="1965">
                  <c:v>217.81758690937278</c:v>
                </c:pt>
                <c:pt idx="1966">
                  <c:v>217.90033169820873</c:v>
                </c:pt>
                <c:pt idx="1967">
                  <c:v>217.91356345200222</c:v>
                </c:pt>
                <c:pt idx="1968">
                  <c:v>217.98450949680389</c:v>
                </c:pt>
                <c:pt idx="1969">
                  <c:v>217.92118920205704</c:v>
                </c:pt>
                <c:pt idx="1970">
                  <c:v>217.94970490209352</c:v>
                </c:pt>
                <c:pt idx="1971">
                  <c:v>217.91403605601835</c:v>
                </c:pt>
                <c:pt idx="1972">
                  <c:v>217.88128974940003</c:v>
                </c:pt>
                <c:pt idx="1973">
                  <c:v>217.88694938615529</c:v>
                </c:pt>
                <c:pt idx="1974">
                  <c:v>217.79232582341538</c:v>
                </c:pt>
                <c:pt idx="1975">
                  <c:v>217.73248912943936</c:v>
                </c:pt>
                <c:pt idx="1976">
                  <c:v>217.66282279577035</c:v>
                </c:pt>
                <c:pt idx="1977">
                  <c:v>217.60083575956918</c:v>
                </c:pt>
                <c:pt idx="1978">
                  <c:v>217.58572303541933</c:v>
                </c:pt>
                <c:pt idx="1979">
                  <c:v>217.63491655806519</c:v>
                </c:pt>
                <c:pt idx="1980">
                  <c:v>217.67230601574909</c:v>
                </c:pt>
                <c:pt idx="1981">
                  <c:v>217.61992806730854</c:v>
                </c:pt>
                <c:pt idx="1982">
                  <c:v>217.57819212655761</c:v>
                </c:pt>
                <c:pt idx="1983">
                  <c:v>217.54190169956487</c:v>
                </c:pt>
                <c:pt idx="1984">
                  <c:v>217.51555854732612</c:v>
                </c:pt>
                <c:pt idx="1985">
                  <c:v>217.44146213342501</c:v>
                </c:pt>
                <c:pt idx="1986">
                  <c:v>217.38636563272877</c:v>
                </c:pt>
                <c:pt idx="1987">
                  <c:v>217.34448213632942</c:v>
                </c:pt>
                <c:pt idx="1988">
                  <c:v>217.31857013308536</c:v>
                </c:pt>
                <c:pt idx="1989">
                  <c:v>217.315332354546</c:v>
                </c:pt>
                <c:pt idx="1990">
                  <c:v>217.30782128387077</c:v>
                </c:pt>
                <c:pt idx="1991">
                  <c:v>217.29152660339113</c:v>
                </c:pt>
                <c:pt idx="1992">
                  <c:v>217.25009610224728</c:v>
                </c:pt>
                <c:pt idx="1993">
                  <c:v>217.1854955279594</c:v>
                </c:pt>
                <c:pt idx="1994">
                  <c:v>217.16199666781253</c:v>
                </c:pt>
                <c:pt idx="1995">
                  <c:v>217.09453569698212</c:v>
                </c:pt>
                <c:pt idx="1996">
                  <c:v>217.04848241941983</c:v>
                </c:pt>
                <c:pt idx="1997">
                  <c:v>217.03963846508145</c:v>
                </c:pt>
                <c:pt idx="1998">
                  <c:v>216.98930785179957</c:v>
                </c:pt>
                <c:pt idx="1999">
                  <c:v>216.9973328438769</c:v>
                </c:pt>
                <c:pt idx="2000">
                  <c:v>216.97872045890779</c:v>
                </c:pt>
                <c:pt idx="2001">
                  <c:v>216.97548985696378</c:v>
                </c:pt>
                <c:pt idx="2002">
                  <c:v>216.97905369600039</c:v>
                </c:pt>
                <c:pt idx="2003">
                  <c:v>216.97954123252981</c:v>
                </c:pt>
                <c:pt idx="2004">
                  <c:v>216.95258549089732</c:v>
                </c:pt>
                <c:pt idx="2005">
                  <c:v>216.88773354035692</c:v>
                </c:pt>
                <c:pt idx="2006">
                  <c:v>216.84383504178379</c:v>
                </c:pt>
                <c:pt idx="2007">
                  <c:v>216.89348213761667</c:v>
                </c:pt>
                <c:pt idx="2008">
                  <c:v>216.87202352415579</c:v>
                </c:pt>
                <c:pt idx="2009">
                  <c:v>216.88979173748112</c:v>
                </c:pt>
                <c:pt idx="2010">
                  <c:v>216.8379939835653</c:v>
                </c:pt>
                <c:pt idx="2011">
                  <c:v>216.84631951582838</c:v>
                </c:pt>
                <c:pt idx="2012">
                  <c:v>216.95101649902244</c:v>
                </c:pt>
                <c:pt idx="2013">
                  <c:v>216.97673454454718</c:v>
                </c:pt>
                <c:pt idx="2014">
                  <c:v>216.97322275246609</c:v>
                </c:pt>
                <c:pt idx="2015">
                  <c:v>217.04447823394059</c:v>
                </c:pt>
                <c:pt idx="2016">
                  <c:v>217.08570694198519</c:v>
                </c:pt>
                <c:pt idx="2017">
                  <c:v>217.07191207436301</c:v>
                </c:pt>
                <c:pt idx="2018">
                  <c:v>217.1654248126286</c:v>
                </c:pt>
                <c:pt idx="2019">
                  <c:v>217.15507551629543</c:v>
                </c:pt>
                <c:pt idx="2020">
                  <c:v>217.09484465474219</c:v>
                </c:pt>
                <c:pt idx="2021">
                  <c:v>217.07495332338939</c:v>
                </c:pt>
                <c:pt idx="2022">
                  <c:v>217.09866882375962</c:v>
                </c:pt>
                <c:pt idx="2023">
                  <c:v>217.09070751927914</c:v>
                </c:pt>
                <c:pt idx="2024">
                  <c:v>217.1030073166057</c:v>
                </c:pt>
                <c:pt idx="2025">
                  <c:v>217.0874758639755</c:v>
                </c:pt>
                <c:pt idx="2026">
                  <c:v>217.09186436012973</c:v>
                </c:pt>
                <c:pt idx="2027">
                  <c:v>217.16097268257761</c:v>
                </c:pt>
                <c:pt idx="2028">
                  <c:v>217.10470073161224</c:v>
                </c:pt>
                <c:pt idx="2029">
                  <c:v>217.03052237761878</c:v>
                </c:pt>
                <c:pt idx="2030">
                  <c:v>217.07940543046976</c:v>
                </c:pt>
                <c:pt idx="2031">
                  <c:v>217.13531719925351</c:v>
                </c:pt>
                <c:pt idx="2032">
                  <c:v>217.28764409098395</c:v>
                </c:pt>
                <c:pt idx="2033">
                  <c:v>217.36309416466355</c:v>
                </c:pt>
                <c:pt idx="2034">
                  <c:v>217.44005080302472</c:v>
                </c:pt>
                <c:pt idx="2035">
                  <c:v>217.4232707916351</c:v>
                </c:pt>
                <c:pt idx="2036">
                  <c:v>217.41783689791546</c:v>
                </c:pt>
                <c:pt idx="2037">
                  <c:v>217.46025000708968</c:v>
                </c:pt>
                <c:pt idx="2038">
                  <c:v>217.45213517852523</c:v>
                </c:pt>
                <c:pt idx="2039">
                  <c:v>217.67115901008063</c:v>
                </c:pt>
                <c:pt idx="2040">
                  <c:v>217.84459556491302</c:v>
                </c:pt>
                <c:pt idx="2041">
                  <c:v>218.05718982853853</c:v>
                </c:pt>
                <c:pt idx="2042">
                  <c:v>218.02755176098452</c:v>
                </c:pt>
                <c:pt idx="2043">
                  <c:v>217.99612570611242</c:v>
                </c:pt>
                <c:pt idx="2044">
                  <c:v>217.98042737982246</c:v>
                </c:pt>
                <c:pt idx="2045">
                  <c:v>217.96749377323221</c:v>
                </c:pt>
                <c:pt idx="2046">
                  <c:v>217.92194805265754</c:v>
                </c:pt>
                <c:pt idx="2047">
                  <c:v>218.01192769595582</c:v>
                </c:pt>
                <c:pt idx="2048">
                  <c:v>218.01576428539002</c:v>
                </c:pt>
                <c:pt idx="2049">
                  <c:v>217.9414547226537</c:v>
                </c:pt>
                <c:pt idx="2050">
                  <c:v>217.84609820999268</c:v>
                </c:pt>
                <c:pt idx="2051">
                  <c:v>217.8434223970182</c:v>
                </c:pt>
                <c:pt idx="2052">
                  <c:v>217.73686021669891</c:v>
                </c:pt>
                <c:pt idx="2053">
                  <c:v>217.78709675287888</c:v>
                </c:pt>
                <c:pt idx="2054">
                  <c:v>217.80576066445914</c:v>
                </c:pt>
                <c:pt idx="2055">
                  <c:v>217.79067726062351</c:v>
                </c:pt>
                <c:pt idx="2056">
                  <c:v>217.74840962872204</c:v>
                </c:pt>
                <c:pt idx="2057">
                  <c:v>217.73444169259716</c:v>
                </c:pt>
                <c:pt idx="2058">
                  <c:v>217.84844460974713</c:v>
                </c:pt>
                <c:pt idx="2059">
                  <c:v>217.85936818744329</c:v>
                </c:pt>
                <c:pt idx="2060">
                  <c:v>217.92933832131001</c:v>
                </c:pt>
                <c:pt idx="2061">
                  <c:v>217.91672958251507</c:v>
                </c:pt>
                <c:pt idx="2062">
                  <c:v>217.63195704960083</c:v>
                </c:pt>
                <c:pt idx="2063">
                  <c:v>217.65423077698307</c:v>
                </c:pt>
                <c:pt idx="2064">
                  <c:v>217.70613370361832</c:v>
                </c:pt>
                <c:pt idx="2065">
                  <c:v>217.63424635962093</c:v>
                </c:pt>
                <c:pt idx="2066">
                  <c:v>217.71598777116083</c:v>
                </c:pt>
                <c:pt idx="2067">
                  <c:v>217.52482039131542</c:v>
                </c:pt>
                <c:pt idx="2068">
                  <c:v>217.60294486240963</c:v>
                </c:pt>
                <c:pt idx="2069">
                  <c:v>217.7189320879549</c:v>
                </c:pt>
                <c:pt idx="2070">
                  <c:v>217.7971056315339</c:v>
                </c:pt>
                <c:pt idx="2071">
                  <c:v>217.7741070933962</c:v>
                </c:pt>
                <c:pt idx="2072">
                  <c:v>217.906274028609</c:v>
                </c:pt>
                <c:pt idx="2073">
                  <c:v>217.8417703218949</c:v>
                </c:pt>
                <c:pt idx="2074">
                  <c:v>217.89046535079694</c:v>
                </c:pt>
                <c:pt idx="2075">
                  <c:v>217.64836130392067</c:v>
                </c:pt>
                <c:pt idx="2076">
                  <c:v>217.67540888953835</c:v>
                </c:pt>
                <c:pt idx="2077">
                  <c:v>217.70459496770053</c:v>
                </c:pt>
                <c:pt idx="2078">
                  <c:v>217.66634656249562</c:v>
                </c:pt>
                <c:pt idx="2079">
                  <c:v>217.42778404481936</c:v>
                </c:pt>
                <c:pt idx="2080">
                  <c:v>217.1629596349502</c:v>
                </c:pt>
                <c:pt idx="2081">
                  <c:v>217.19512662038372</c:v>
                </c:pt>
                <c:pt idx="2082">
                  <c:v>217.19286932760284</c:v>
                </c:pt>
                <c:pt idx="2083">
                  <c:v>217.2561435233003</c:v>
                </c:pt>
                <c:pt idx="2084">
                  <c:v>217.26451194048934</c:v>
                </c:pt>
                <c:pt idx="2085">
                  <c:v>217.31106876177719</c:v>
                </c:pt>
                <c:pt idx="2086">
                  <c:v>217.3490935133139</c:v>
                </c:pt>
                <c:pt idx="2087">
                  <c:v>217.3214085762919</c:v>
                </c:pt>
                <c:pt idx="2088">
                  <c:v>217.40542186620814</c:v>
                </c:pt>
                <c:pt idx="2089">
                  <c:v>217.28765810823893</c:v>
                </c:pt>
                <c:pt idx="2090">
                  <c:v>217.14581871978248</c:v>
                </c:pt>
                <c:pt idx="2091">
                  <c:v>217.17627203410456</c:v>
                </c:pt>
                <c:pt idx="2092">
                  <c:v>216.89582187383519</c:v>
                </c:pt>
                <c:pt idx="2093">
                  <c:v>216.89929418648339</c:v>
                </c:pt>
                <c:pt idx="2094">
                  <c:v>216.70596293704608</c:v>
                </c:pt>
                <c:pt idx="2095">
                  <c:v>216.46474373306907</c:v>
                </c:pt>
                <c:pt idx="2096">
                  <c:v>216.44876371246016</c:v>
                </c:pt>
                <c:pt idx="2097">
                  <c:v>216.44104839207279</c:v>
                </c:pt>
                <c:pt idx="2098">
                  <c:v>216.50754457990928</c:v>
                </c:pt>
                <c:pt idx="2099">
                  <c:v>216.40681926259333</c:v>
                </c:pt>
                <c:pt idx="2100">
                  <c:v>216.51505244057688</c:v>
                </c:pt>
                <c:pt idx="2101">
                  <c:v>216.59505833520714</c:v>
                </c:pt>
                <c:pt idx="2102">
                  <c:v>216.39976657784678</c:v>
                </c:pt>
                <c:pt idx="2103">
                  <c:v>216.40201692687472</c:v>
                </c:pt>
                <c:pt idx="2104">
                  <c:v>216.32942685371393</c:v>
                </c:pt>
                <c:pt idx="2105">
                  <c:v>216.35575536249115</c:v>
                </c:pt>
                <c:pt idx="2106">
                  <c:v>216.40232507124045</c:v>
                </c:pt>
                <c:pt idx="2107">
                  <c:v>216.2782360635681</c:v>
                </c:pt>
                <c:pt idx="2108">
                  <c:v>216.32102496004751</c:v>
                </c:pt>
                <c:pt idx="2109">
                  <c:v>216.294526097529</c:v>
                </c:pt>
                <c:pt idx="2110">
                  <c:v>216.29537163407301</c:v>
                </c:pt>
                <c:pt idx="2111">
                  <c:v>216.32913444554083</c:v>
                </c:pt>
                <c:pt idx="2112">
                  <c:v>216.33492235919337</c:v>
                </c:pt>
                <c:pt idx="2113">
                  <c:v>216.35622228642211</c:v>
                </c:pt>
                <c:pt idx="2114">
                  <c:v>216.38006536550964</c:v>
                </c:pt>
                <c:pt idx="2115">
                  <c:v>216.28809739002756</c:v>
                </c:pt>
                <c:pt idx="2116">
                  <c:v>216.27212491296876</c:v>
                </c:pt>
                <c:pt idx="2117">
                  <c:v>216.28296854517751</c:v>
                </c:pt>
                <c:pt idx="2118">
                  <c:v>216.27677315794119</c:v>
                </c:pt>
                <c:pt idx="2119">
                  <c:v>216.27896500817278</c:v>
                </c:pt>
                <c:pt idx="2120">
                  <c:v>216.508350790908</c:v>
                </c:pt>
                <c:pt idx="2121">
                  <c:v>216.69162556461814</c:v>
                </c:pt>
                <c:pt idx="2122">
                  <c:v>216.70921142918326</c:v>
                </c:pt>
                <c:pt idx="2123">
                  <c:v>216.50954927068727</c:v>
                </c:pt>
                <c:pt idx="2124">
                  <c:v>216.4884573655431</c:v>
                </c:pt>
                <c:pt idx="2125">
                  <c:v>216.32253945801668</c:v>
                </c:pt>
                <c:pt idx="2126">
                  <c:v>216.40108279821879</c:v>
                </c:pt>
                <c:pt idx="2127">
                  <c:v>216.41961369072374</c:v>
                </c:pt>
                <c:pt idx="2128">
                  <c:v>216.40202327995959</c:v>
                </c:pt>
                <c:pt idx="2129">
                  <c:v>216.4015446775183</c:v>
                </c:pt>
                <c:pt idx="2130">
                  <c:v>216.45698367572248</c:v>
                </c:pt>
                <c:pt idx="2131">
                  <c:v>216.45712003647327</c:v>
                </c:pt>
                <c:pt idx="2132">
                  <c:v>216.39534677784556</c:v>
                </c:pt>
                <c:pt idx="2133">
                  <c:v>216.35431353388569</c:v>
                </c:pt>
                <c:pt idx="2134">
                  <c:v>216.27810953133513</c:v>
                </c:pt>
                <c:pt idx="2135">
                  <c:v>216.36036314871797</c:v>
                </c:pt>
                <c:pt idx="2136">
                  <c:v>216.41566958861696</c:v>
                </c:pt>
                <c:pt idx="2137">
                  <c:v>216.4518653870326</c:v>
                </c:pt>
                <c:pt idx="2138">
                  <c:v>216.52615369516309</c:v>
                </c:pt>
                <c:pt idx="2139">
                  <c:v>216.55263223063477</c:v>
                </c:pt>
                <c:pt idx="2140">
                  <c:v>216.4436631470827</c:v>
                </c:pt>
                <c:pt idx="2141">
                  <c:v>216.36711459024971</c:v>
                </c:pt>
                <c:pt idx="2142">
                  <c:v>216.3989510336167</c:v>
                </c:pt>
                <c:pt idx="2143">
                  <c:v>216.44777349012082</c:v>
                </c:pt>
                <c:pt idx="2144">
                  <c:v>216.26859661375914</c:v>
                </c:pt>
                <c:pt idx="2145">
                  <c:v>216.23858296071171</c:v>
                </c:pt>
                <c:pt idx="2146">
                  <c:v>215.99864866883757</c:v>
                </c:pt>
                <c:pt idx="2147">
                  <c:v>215.97151629771267</c:v>
                </c:pt>
                <c:pt idx="2148">
                  <c:v>215.87405478799622</c:v>
                </c:pt>
                <c:pt idx="2149">
                  <c:v>215.84067127136262</c:v>
                </c:pt>
                <c:pt idx="2150">
                  <c:v>215.90360382202959</c:v>
                </c:pt>
                <c:pt idx="2151">
                  <c:v>215.87019124913496</c:v>
                </c:pt>
                <c:pt idx="2152">
                  <c:v>215.83251631414907</c:v>
                </c:pt>
                <c:pt idx="2153">
                  <c:v>215.8481070009239</c:v>
                </c:pt>
                <c:pt idx="2154">
                  <c:v>215.98875002485593</c:v>
                </c:pt>
                <c:pt idx="2155">
                  <c:v>216.01231685327792</c:v>
                </c:pt>
                <c:pt idx="2156">
                  <c:v>216.00571251270446</c:v>
                </c:pt>
                <c:pt idx="2157">
                  <c:v>216.03214127347692</c:v>
                </c:pt>
                <c:pt idx="2158">
                  <c:v>216.00054772050083</c:v>
                </c:pt>
                <c:pt idx="2159">
                  <c:v>216.05634870128762</c:v>
                </c:pt>
                <c:pt idx="2160">
                  <c:v>216.00706174812939</c:v>
                </c:pt>
                <c:pt idx="2161">
                  <c:v>216.14288997057218</c:v>
                </c:pt>
                <c:pt idx="2162">
                  <c:v>216.3115289033812</c:v>
                </c:pt>
                <c:pt idx="2163">
                  <c:v>216.32869431491321</c:v>
                </c:pt>
                <c:pt idx="2164">
                  <c:v>216.32869431491321</c:v>
                </c:pt>
                <c:pt idx="2165">
                  <c:v>216.24977172466353</c:v>
                </c:pt>
                <c:pt idx="2166">
                  <c:v>216.01498252301906</c:v>
                </c:pt>
                <c:pt idx="2167">
                  <c:v>216.01547067634374</c:v>
                </c:pt>
                <c:pt idx="2168">
                  <c:v>216.04557080653581</c:v>
                </c:pt>
                <c:pt idx="2169">
                  <c:v>215.99560472100117</c:v>
                </c:pt>
                <c:pt idx="2170">
                  <c:v>216.09984683409016</c:v>
                </c:pt>
                <c:pt idx="2171">
                  <c:v>216.04707717963089</c:v>
                </c:pt>
                <c:pt idx="2172">
                  <c:v>216.10661002658594</c:v>
                </c:pt>
                <c:pt idx="2173">
                  <c:v>216.11257322160083</c:v>
                </c:pt>
                <c:pt idx="2174">
                  <c:v>216.04645397592748</c:v>
                </c:pt>
                <c:pt idx="2175">
                  <c:v>216.04762848500985</c:v>
                </c:pt>
                <c:pt idx="2176">
                  <c:v>215.98722099677548</c:v>
                </c:pt>
                <c:pt idx="2177">
                  <c:v>216.05008046718487</c:v>
                </c:pt>
                <c:pt idx="2178">
                  <c:v>216.02712905257826</c:v>
                </c:pt>
                <c:pt idx="2179">
                  <c:v>216.07240091524281</c:v>
                </c:pt>
                <c:pt idx="2180">
                  <c:v>216.18446199090272</c:v>
                </c:pt>
                <c:pt idx="2181">
                  <c:v>216.32953619037158</c:v>
                </c:pt>
                <c:pt idx="2182">
                  <c:v>216.48046721299966</c:v>
                </c:pt>
                <c:pt idx="2183">
                  <c:v>216.48604565969555</c:v>
                </c:pt>
                <c:pt idx="2184">
                  <c:v>216.5314008164728</c:v>
                </c:pt>
                <c:pt idx="2185">
                  <c:v>216.57163709213927</c:v>
                </c:pt>
                <c:pt idx="2186">
                  <c:v>216.57018317896194</c:v>
                </c:pt>
                <c:pt idx="2187">
                  <c:v>216.66869219568753</c:v>
                </c:pt>
                <c:pt idx="2188">
                  <c:v>216.90973302747241</c:v>
                </c:pt>
                <c:pt idx="2189">
                  <c:v>217.08133800176222</c:v>
                </c:pt>
                <c:pt idx="2190">
                  <c:v>217.19135615569411</c:v>
                </c:pt>
                <c:pt idx="2191">
                  <c:v>217.24639873648732</c:v>
                </c:pt>
                <c:pt idx="2192">
                  <c:v>217.27637874672641</c:v>
                </c:pt>
                <c:pt idx="2193">
                  <c:v>217.2925914923469</c:v>
                </c:pt>
                <c:pt idx="2194">
                  <c:v>217.14768862712356</c:v>
                </c:pt>
                <c:pt idx="2195">
                  <c:v>217.16081670794512</c:v>
                </c:pt>
                <c:pt idx="2196">
                  <c:v>217.10637678398928</c:v>
                </c:pt>
                <c:pt idx="2197">
                  <c:v>217.08485150588194</c:v>
                </c:pt>
                <c:pt idx="2198">
                  <c:v>216.96664477650239</c:v>
                </c:pt>
                <c:pt idx="2199">
                  <c:v>216.96791877404075</c:v>
                </c:pt>
                <c:pt idx="2200">
                  <c:v>216.97066243891049</c:v>
                </c:pt>
                <c:pt idx="2201">
                  <c:v>216.95962375684462</c:v>
                </c:pt>
                <c:pt idx="2202">
                  <c:v>216.93967123647099</c:v>
                </c:pt>
                <c:pt idx="2203">
                  <c:v>217.07909464849905</c:v>
                </c:pt>
                <c:pt idx="2204">
                  <c:v>217.13450105418889</c:v>
                </c:pt>
                <c:pt idx="2205">
                  <c:v>217.02367014081165</c:v>
                </c:pt>
                <c:pt idx="2206">
                  <c:v>217.1690630094742</c:v>
                </c:pt>
                <c:pt idx="2207">
                  <c:v>217.25827962071378</c:v>
                </c:pt>
                <c:pt idx="2208">
                  <c:v>217.29902234732577</c:v>
                </c:pt>
                <c:pt idx="2209">
                  <c:v>217.2758721249491</c:v>
                </c:pt>
                <c:pt idx="2210">
                  <c:v>217.3708452033045</c:v>
                </c:pt>
                <c:pt idx="2211">
                  <c:v>217.41621589499124</c:v>
                </c:pt>
                <c:pt idx="2212">
                  <c:v>217.49009995556324</c:v>
                </c:pt>
                <c:pt idx="2213">
                  <c:v>217.49098290408975</c:v>
                </c:pt>
                <c:pt idx="2214">
                  <c:v>217.50450212636008</c:v>
                </c:pt>
                <c:pt idx="2215">
                  <c:v>217.52123889236151</c:v>
                </c:pt>
                <c:pt idx="2216">
                  <c:v>217.56896897775101</c:v>
                </c:pt>
                <c:pt idx="2217">
                  <c:v>217.59703303918059</c:v>
                </c:pt>
                <c:pt idx="2218">
                  <c:v>217.44358322370539</c:v>
                </c:pt>
                <c:pt idx="2219">
                  <c:v>217.43609403161503</c:v>
                </c:pt>
                <c:pt idx="2220">
                  <c:v>217.45088532764615</c:v>
                </c:pt>
                <c:pt idx="2221">
                  <c:v>217.44022522722415</c:v>
                </c:pt>
                <c:pt idx="2222">
                  <c:v>217.55524538825486</c:v>
                </c:pt>
                <c:pt idx="2223">
                  <c:v>217.57578432270478</c:v>
                </c:pt>
                <c:pt idx="2224">
                  <c:v>217.5468618549632</c:v>
                </c:pt>
                <c:pt idx="2225">
                  <c:v>217.55135464083085</c:v>
                </c:pt>
                <c:pt idx="2226">
                  <c:v>217.55277027340665</c:v>
                </c:pt>
                <c:pt idx="2227">
                  <c:v>217.66344877033822</c:v>
                </c:pt>
                <c:pt idx="2228">
                  <c:v>217.73994659718269</c:v>
                </c:pt>
                <c:pt idx="2229">
                  <c:v>217.92612123602325</c:v>
                </c:pt>
                <c:pt idx="2230">
                  <c:v>217.89619621802512</c:v>
                </c:pt>
                <c:pt idx="2231">
                  <c:v>217.86918351652125</c:v>
                </c:pt>
                <c:pt idx="2232">
                  <c:v>217.95253958660084</c:v>
                </c:pt>
                <c:pt idx="2233">
                  <c:v>217.85406915435917</c:v>
                </c:pt>
                <c:pt idx="2234">
                  <c:v>217.8387429592504</c:v>
                </c:pt>
                <c:pt idx="2235">
                  <c:v>217.82342032518403</c:v>
                </c:pt>
                <c:pt idx="2236">
                  <c:v>217.84616969375531</c:v>
                </c:pt>
                <c:pt idx="2237">
                  <c:v>217.70918706877228</c:v>
                </c:pt>
                <c:pt idx="2238">
                  <c:v>217.58436226073087</c:v>
                </c:pt>
                <c:pt idx="2239">
                  <c:v>217.54111692827635</c:v>
                </c:pt>
                <c:pt idx="2240">
                  <c:v>217.5164291034927</c:v>
                </c:pt>
                <c:pt idx="2241">
                  <c:v>217.50537531028749</c:v>
                </c:pt>
                <c:pt idx="2242">
                  <c:v>217.5321197827692</c:v>
                </c:pt>
                <c:pt idx="2243">
                  <c:v>217.80420702092863</c:v>
                </c:pt>
                <c:pt idx="2244">
                  <c:v>217.91734063865414</c:v>
                </c:pt>
                <c:pt idx="2245">
                  <c:v>217.86205079483364</c:v>
                </c:pt>
                <c:pt idx="2246">
                  <c:v>217.81293721568932</c:v>
                </c:pt>
                <c:pt idx="2247">
                  <c:v>218.0093999953132</c:v>
                </c:pt>
                <c:pt idx="2248">
                  <c:v>217.9801167111392</c:v>
                </c:pt>
                <c:pt idx="2249">
                  <c:v>217.94082382276571</c:v>
                </c:pt>
                <c:pt idx="2250">
                  <c:v>217.93566427402473</c:v>
                </c:pt>
                <c:pt idx="2251">
                  <c:v>218.05309057706893</c:v>
                </c:pt>
                <c:pt idx="2252">
                  <c:v>218.10439966934194</c:v>
                </c:pt>
                <c:pt idx="2253">
                  <c:v>218.05428677733909</c:v>
                </c:pt>
                <c:pt idx="2254">
                  <c:v>217.97202938121859</c:v>
                </c:pt>
                <c:pt idx="2255">
                  <c:v>218.04173037307075</c:v>
                </c:pt>
                <c:pt idx="2256">
                  <c:v>218.09128617753964</c:v>
                </c:pt>
                <c:pt idx="2257">
                  <c:v>218.07686977870225</c:v>
                </c:pt>
                <c:pt idx="2258">
                  <c:v>218.09384225555453</c:v>
                </c:pt>
                <c:pt idx="2259">
                  <c:v>218.17875938540817</c:v>
                </c:pt>
                <c:pt idx="2260">
                  <c:v>218.10440979864694</c:v>
                </c:pt>
                <c:pt idx="2261">
                  <c:v>218.08378325464616</c:v>
                </c:pt>
                <c:pt idx="2262">
                  <c:v>218.11063492072441</c:v>
                </c:pt>
                <c:pt idx="2263">
                  <c:v>218.40896861400375</c:v>
                </c:pt>
                <c:pt idx="2264">
                  <c:v>218.40435961306264</c:v>
                </c:pt>
                <c:pt idx="2265">
                  <c:v>218.3901443333485</c:v>
                </c:pt>
                <c:pt idx="2266">
                  <c:v>218.35589512125352</c:v>
                </c:pt>
                <c:pt idx="2267">
                  <c:v>218.31384232421749</c:v>
                </c:pt>
                <c:pt idx="2268">
                  <c:v>218.37569188896492</c:v>
                </c:pt>
                <c:pt idx="2269">
                  <c:v>218.30907365354597</c:v>
                </c:pt>
                <c:pt idx="2270">
                  <c:v>218.19356247399361</c:v>
                </c:pt>
                <c:pt idx="2271">
                  <c:v>218.04373293371754</c:v>
                </c:pt>
                <c:pt idx="2272">
                  <c:v>218.01207741296719</c:v>
                </c:pt>
                <c:pt idx="2273">
                  <c:v>218.08930453891384</c:v>
                </c:pt>
                <c:pt idx="2274">
                  <c:v>218.14544922186872</c:v>
                </c:pt>
                <c:pt idx="2275">
                  <c:v>218.19033168038487</c:v>
                </c:pt>
                <c:pt idx="2276">
                  <c:v>218.201726613315</c:v>
                </c:pt>
                <c:pt idx="2277">
                  <c:v>218.24295576348169</c:v>
                </c:pt>
                <c:pt idx="2278">
                  <c:v>218.18068410646094</c:v>
                </c:pt>
                <c:pt idx="2279">
                  <c:v>218.21189530458483</c:v>
                </c:pt>
                <c:pt idx="2280">
                  <c:v>217.94476696906145</c:v>
                </c:pt>
                <c:pt idx="2281">
                  <c:v>217.78449156815088</c:v>
                </c:pt>
                <c:pt idx="2282">
                  <c:v>217.7215663186235</c:v>
                </c:pt>
                <c:pt idx="2283">
                  <c:v>217.65937541163962</c:v>
                </c:pt>
                <c:pt idx="2284">
                  <c:v>217.50209642069117</c:v>
                </c:pt>
                <c:pt idx="2285">
                  <c:v>217.45658404115181</c:v>
                </c:pt>
                <c:pt idx="2286">
                  <c:v>217.3490831760725</c:v>
                </c:pt>
                <c:pt idx="2287">
                  <c:v>217.79255850770821</c:v>
                </c:pt>
                <c:pt idx="2288">
                  <c:v>217.84770144787393</c:v>
                </c:pt>
                <c:pt idx="2289">
                  <c:v>217.86053775656711</c:v>
                </c:pt>
                <c:pt idx="2290">
                  <c:v>217.75069319948935</c:v>
                </c:pt>
                <c:pt idx="2291">
                  <c:v>217.80186581342917</c:v>
                </c:pt>
                <c:pt idx="2292">
                  <c:v>217.83901477763061</c:v>
                </c:pt>
                <c:pt idx="2293">
                  <c:v>217.82558511224033</c:v>
                </c:pt>
                <c:pt idx="2294">
                  <c:v>217.88782711774257</c:v>
                </c:pt>
                <c:pt idx="2295">
                  <c:v>217.82050167249901</c:v>
                </c:pt>
                <c:pt idx="2296">
                  <c:v>217.80653866059623</c:v>
                </c:pt>
                <c:pt idx="2297">
                  <c:v>217.78818687832438</c:v>
                </c:pt>
                <c:pt idx="2298">
                  <c:v>217.69365596882309</c:v>
                </c:pt>
                <c:pt idx="2299">
                  <c:v>217.66227503321812</c:v>
                </c:pt>
                <c:pt idx="2300">
                  <c:v>217.55245147191991</c:v>
                </c:pt>
                <c:pt idx="2301">
                  <c:v>217.31482638773514</c:v>
                </c:pt>
                <c:pt idx="2302">
                  <c:v>217.19378476645636</c:v>
                </c:pt>
                <c:pt idx="2303">
                  <c:v>217.21870432750939</c:v>
                </c:pt>
                <c:pt idx="2304">
                  <c:v>217.30475369029858</c:v>
                </c:pt>
                <c:pt idx="2305">
                  <c:v>217.34526394108741</c:v>
                </c:pt>
                <c:pt idx="2306">
                  <c:v>217.29682278495875</c:v>
                </c:pt>
                <c:pt idx="2307">
                  <c:v>217.28729765547337</c:v>
                </c:pt>
                <c:pt idx="2308">
                  <c:v>217.17415447279257</c:v>
                </c:pt>
                <c:pt idx="2309">
                  <c:v>217.19203090943341</c:v>
                </c:pt>
                <c:pt idx="2310">
                  <c:v>217.18711736715207</c:v>
                </c:pt>
                <c:pt idx="2311">
                  <c:v>217.14897558160169</c:v>
                </c:pt>
                <c:pt idx="2312">
                  <c:v>217.13463136995745</c:v>
                </c:pt>
                <c:pt idx="2313">
                  <c:v>217.07263662443185</c:v>
                </c:pt>
                <c:pt idx="2314">
                  <c:v>217.0341728441644</c:v>
                </c:pt>
                <c:pt idx="2315">
                  <c:v>216.97057992632784</c:v>
                </c:pt>
                <c:pt idx="2316">
                  <c:v>216.91281768325754</c:v>
                </c:pt>
                <c:pt idx="2317">
                  <c:v>216.95530543671731</c:v>
                </c:pt>
                <c:pt idx="2318">
                  <c:v>216.87283068891983</c:v>
                </c:pt>
                <c:pt idx="2319">
                  <c:v>216.76314283144464</c:v>
                </c:pt>
                <c:pt idx="2320">
                  <c:v>216.78017830219983</c:v>
                </c:pt>
                <c:pt idx="2321">
                  <c:v>216.86423998521934</c:v>
                </c:pt>
                <c:pt idx="2322">
                  <c:v>216.74052427912864</c:v>
                </c:pt>
                <c:pt idx="2323">
                  <c:v>216.5363587274951</c:v>
                </c:pt>
                <c:pt idx="2324">
                  <c:v>216.45297728405637</c:v>
                </c:pt>
                <c:pt idx="2325">
                  <c:v>216.31954861808973</c:v>
                </c:pt>
                <c:pt idx="2326">
                  <c:v>216.23393553164897</c:v>
                </c:pt>
                <c:pt idx="2327">
                  <c:v>216.1356553922397</c:v>
                </c:pt>
                <c:pt idx="2328">
                  <c:v>216.07270376454403</c:v>
                </c:pt>
                <c:pt idx="2329">
                  <c:v>216.07027367318096</c:v>
                </c:pt>
                <c:pt idx="2330">
                  <c:v>215.936490253241</c:v>
                </c:pt>
                <c:pt idx="2331">
                  <c:v>215.75381960049378</c:v>
                </c:pt>
                <c:pt idx="2332">
                  <c:v>215.67848116650327</c:v>
                </c:pt>
                <c:pt idx="2333">
                  <c:v>215.65931596071849</c:v>
                </c:pt>
                <c:pt idx="2334">
                  <c:v>215.52574101068126</c:v>
                </c:pt>
                <c:pt idx="2335">
                  <c:v>215.56793823370839</c:v>
                </c:pt>
                <c:pt idx="2336">
                  <c:v>215.61794206413794</c:v>
                </c:pt>
                <c:pt idx="2337">
                  <c:v>215.68873280661512</c:v>
                </c:pt>
                <c:pt idx="2338">
                  <c:v>215.69526533896192</c:v>
                </c:pt>
                <c:pt idx="2339">
                  <c:v>215.74203815279611</c:v>
                </c:pt>
                <c:pt idx="2340">
                  <c:v>215.74013742680799</c:v>
                </c:pt>
                <c:pt idx="2341">
                  <c:v>215.72530697705719</c:v>
                </c:pt>
                <c:pt idx="2342">
                  <c:v>215.80275945072282</c:v>
                </c:pt>
                <c:pt idx="2343">
                  <c:v>215.88539359989105</c:v>
                </c:pt>
                <c:pt idx="2344">
                  <c:v>215.8714047986804</c:v>
                </c:pt>
                <c:pt idx="2345">
                  <c:v>215.92340976118902</c:v>
                </c:pt>
                <c:pt idx="2346">
                  <c:v>215.95407894569178</c:v>
                </c:pt>
                <c:pt idx="2347">
                  <c:v>216.16280510087279</c:v>
                </c:pt>
                <c:pt idx="2348">
                  <c:v>216.1520119514289</c:v>
                </c:pt>
                <c:pt idx="2349">
                  <c:v>216.14324276596108</c:v>
                </c:pt>
                <c:pt idx="2350">
                  <c:v>216.09134076913298</c:v>
                </c:pt>
                <c:pt idx="2351">
                  <c:v>216.18574675707083</c:v>
                </c:pt>
                <c:pt idx="2352">
                  <c:v>215.93313737425058</c:v>
                </c:pt>
                <c:pt idx="2353">
                  <c:v>215.88389795414133</c:v>
                </c:pt>
                <c:pt idx="2354">
                  <c:v>215.8200632603814</c:v>
                </c:pt>
                <c:pt idx="2355">
                  <c:v>215.94624389192404</c:v>
                </c:pt>
                <c:pt idx="2356">
                  <c:v>215.93291108089772</c:v>
                </c:pt>
                <c:pt idx="2357">
                  <c:v>215.90502375493776</c:v>
                </c:pt>
                <c:pt idx="2358">
                  <c:v>215.73188138000907</c:v>
                </c:pt>
                <c:pt idx="2359">
                  <c:v>215.71920289582951</c:v>
                </c:pt>
                <c:pt idx="2360">
                  <c:v>215.76573169519338</c:v>
                </c:pt>
                <c:pt idx="2361">
                  <c:v>215.71499436828918</c:v>
                </c:pt>
                <c:pt idx="2362">
                  <c:v>215.71255526721538</c:v>
                </c:pt>
                <c:pt idx="2363">
                  <c:v>215.64615290108384</c:v>
                </c:pt>
                <c:pt idx="2364">
                  <c:v>215.38149421401059</c:v>
                </c:pt>
                <c:pt idx="2365">
                  <c:v>215.3064628333093</c:v>
                </c:pt>
                <c:pt idx="2366">
                  <c:v>215.29984279151429</c:v>
                </c:pt>
                <c:pt idx="2367">
                  <c:v>215.47119781756723</c:v>
                </c:pt>
                <c:pt idx="2368">
                  <c:v>215.41975438772982</c:v>
                </c:pt>
                <c:pt idx="2369">
                  <c:v>215.34673190801851</c:v>
                </c:pt>
                <c:pt idx="2370">
                  <c:v>215.31706434333455</c:v>
                </c:pt>
                <c:pt idx="2371">
                  <c:v>215.25838505458785</c:v>
                </c:pt>
                <c:pt idx="2372">
                  <c:v>215.3592121790812</c:v>
                </c:pt>
                <c:pt idx="2373">
                  <c:v>215.41263824256606</c:v>
                </c:pt>
                <c:pt idx="2374">
                  <c:v>215.46468404799168</c:v>
                </c:pt>
                <c:pt idx="2375">
                  <c:v>215.49798728084556</c:v>
                </c:pt>
                <c:pt idx="2376">
                  <c:v>215.34317835083772</c:v>
                </c:pt>
                <c:pt idx="2377">
                  <c:v>215.36812731428523</c:v>
                </c:pt>
                <c:pt idx="2378">
                  <c:v>215.48423343447689</c:v>
                </c:pt>
                <c:pt idx="2379">
                  <c:v>215.31927910712849</c:v>
                </c:pt>
                <c:pt idx="2380">
                  <c:v>215.30797258349133</c:v>
                </c:pt>
                <c:pt idx="2381">
                  <c:v>215.20710977306464</c:v>
                </c:pt>
                <c:pt idx="2382">
                  <c:v>215.23575365214487</c:v>
                </c:pt>
                <c:pt idx="2383">
                  <c:v>215.22859201926366</c:v>
                </c:pt>
                <c:pt idx="2384">
                  <c:v>215.20561183314697</c:v>
                </c:pt>
                <c:pt idx="2385">
                  <c:v>215.25790682880904</c:v>
                </c:pt>
                <c:pt idx="2386">
                  <c:v>215.26881436611325</c:v>
                </c:pt>
                <c:pt idx="2387">
                  <c:v>215.35190749073899</c:v>
                </c:pt>
                <c:pt idx="2388">
                  <c:v>215.30716206276446</c:v>
                </c:pt>
                <c:pt idx="2389">
                  <c:v>215.29121506039462</c:v>
                </c:pt>
                <c:pt idx="2390">
                  <c:v>215.25223516171954</c:v>
                </c:pt>
                <c:pt idx="2391">
                  <c:v>215.12336509317311</c:v>
                </c:pt>
                <c:pt idx="2392">
                  <c:v>214.98218071980426</c:v>
                </c:pt>
                <c:pt idx="2393">
                  <c:v>215.1441533714962</c:v>
                </c:pt>
                <c:pt idx="2394">
                  <c:v>215.22919439956561</c:v>
                </c:pt>
                <c:pt idx="2395">
                  <c:v>215.38449570831403</c:v>
                </c:pt>
                <c:pt idx="2396">
                  <c:v>215.58916039384897</c:v>
                </c:pt>
                <c:pt idx="2397">
                  <c:v>215.54552132338245</c:v>
                </c:pt>
                <c:pt idx="2398">
                  <c:v>215.53955620470356</c:v>
                </c:pt>
                <c:pt idx="2399">
                  <c:v>215.50332039871492</c:v>
                </c:pt>
                <c:pt idx="2400">
                  <c:v>215.66035582810565</c:v>
                </c:pt>
                <c:pt idx="2401">
                  <c:v>215.63065887491703</c:v>
                </c:pt>
                <c:pt idx="2402">
                  <c:v>215.68956551952351</c:v>
                </c:pt>
                <c:pt idx="2403">
                  <c:v>215.65747059906045</c:v>
                </c:pt>
                <c:pt idx="2404">
                  <c:v>215.78103197469079</c:v>
                </c:pt>
                <c:pt idx="2405">
                  <c:v>215.84169062239542</c:v>
                </c:pt>
                <c:pt idx="2406">
                  <c:v>215.83888082586964</c:v>
                </c:pt>
                <c:pt idx="2407">
                  <c:v>215.83604790549629</c:v>
                </c:pt>
                <c:pt idx="2408">
                  <c:v>215.70422500820297</c:v>
                </c:pt>
                <c:pt idx="2409">
                  <c:v>215.69671013065425</c:v>
                </c:pt>
                <c:pt idx="2410">
                  <c:v>215.6560388151604</c:v>
                </c:pt>
                <c:pt idx="2411">
                  <c:v>215.57687831642551</c:v>
                </c:pt>
                <c:pt idx="2412">
                  <c:v>215.57356039363731</c:v>
                </c:pt>
                <c:pt idx="2413">
                  <c:v>215.59269410221765</c:v>
                </c:pt>
                <c:pt idx="2414">
                  <c:v>215.59096889649555</c:v>
                </c:pt>
                <c:pt idx="2415">
                  <c:v>215.50828962647773</c:v>
                </c:pt>
                <c:pt idx="2416">
                  <c:v>215.52800096929136</c:v>
                </c:pt>
                <c:pt idx="2417">
                  <c:v>215.49139572995864</c:v>
                </c:pt>
                <c:pt idx="2418">
                  <c:v>215.32732469534812</c:v>
                </c:pt>
                <c:pt idx="2419">
                  <c:v>215.35956307097365</c:v>
                </c:pt>
                <c:pt idx="2420">
                  <c:v>215.37927964994162</c:v>
                </c:pt>
                <c:pt idx="2421">
                  <c:v>215.50186937719292</c:v>
                </c:pt>
                <c:pt idx="2422">
                  <c:v>215.58409542321098</c:v>
                </c:pt>
                <c:pt idx="2423">
                  <c:v>215.58913245688444</c:v>
                </c:pt>
                <c:pt idx="2424">
                  <c:v>215.58588536003566</c:v>
                </c:pt>
                <c:pt idx="2425">
                  <c:v>215.43728921036961</c:v>
                </c:pt>
                <c:pt idx="2426">
                  <c:v>215.43597348635808</c:v>
                </c:pt>
                <c:pt idx="2427">
                  <c:v>215.37174955713999</c:v>
                </c:pt>
                <c:pt idx="2428">
                  <c:v>215.32272123644537</c:v>
                </c:pt>
                <c:pt idx="2429">
                  <c:v>215.31675173200802</c:v>
                </c:pt>
                <c:pt idx="2430">
                  <c:v>215.35591363685847</c:v>
                </c:pt>
                <c:pt idx="2431">
                  <c:v>215.35539586797802</c:v>
                </c:pt>
                <c:pt idx="2432">
                  <c:v>215.44107271269593</c:v>
                </c:pt>
                <c:pt idx="2433">
                  <c:v>215.77926037808692</c:v>
                </c:pt>
                <c:pt idx="2434">
                  <c:v>215.71490627436714</c:v>
                </c:pt>
                <c:pt idx="2435">
                  <c:v>215.73240707681862</c:v>
                </c:pt>
                <c:pt idx="2436">
                  <c:v>215.52510500871591</c:v>
                </c:pt>
                <c:pt idx="2437">
                  <c:v>215.47102380611483</c:v>
                </c:pt>
                <c:pt idx="2438">
                  <c:v>215.63186013901364</c:v>
                </c:pt>
                <c:pt idx="2439">
                  <c:v>215.71026794749199</c:v>
                </c:pt>
                <c:pt idx="2440">
                  <c:v>215.7351022761224</c:v>
                </c:pt>
                <c:pt idx="2441">
                  <c:v>216.07187677833377</c:v>
                </c:pt>
                <c:pt idx="2442">
                  <c:v>216.08070780612599</c:v>
                </c:pt>
                <c:pt idx="2443">
                  <c:v>216.01919214053231</c:v>
                </c:pt>
                <c:pt idx="2444">
                  <c:v>216.02356967239677</c:v>
                </c:pt>
                <c:pt idx="2445">
                  <c:v>216.20113225280033</c:v>
                </c:pt>
                <c:pt idx="2446">
                  <c:v>216.21688317375202</c:v>
                </c:pt>
                <c:pt idx="2447">
                  <c:v>216.1884946191289</c:v>
                </c:pt>
                <c:pt idx="2448">
                  <c:v>216.1554528208641</c:v>
                </c:pt>
                <c:pt idx="2449">
                  <c:v>216.11591499802518</c:v>
                </c:pt>
                <c:pt idx="2450">
                  <c:v>215.91496274279717</c:v>
                </c:pt>
                <c:pt idx="2451">
                  <c:v>216.02953871659435</c:v>
                </c:pt>
                <c:pt idx="2452">
                  <c:v>215.92298799824829</c:v>
                </c:pt>
                <c:pt idx="2453">
                  <c:v>215.9232556747171</c:v>
                </c:pt>
                <c:pt idx="2454">
                  <c:v>215.9232556747171</c:v>
                </c:pt>
                <c:pt idx="2455">
                  <c:v>215.74477739498099</c:v>
                </c:pt>
                <c:pt idx="2456">
                  <c:v>215.54924323677523</c:v>
                </c:pt>
                <c:pt idx="2457">
                  <c:v>215.55531237960042</c:v>
                </c:pt>
                <c:pt idx="2458">
                  <c:v>215.5104462304798</c:v>
                </c:pt>
                <c:pt idx="2459">
                  <c:v>215.50962547559141</c:v>
                </c:pt>
                <c:pt idx="2460">
                  <c:v>215.50512780252956</c:v>
                </c:pt>
                <c:pt idx="2461">
                  <c:v>215.34866833748447</c:v>
                </c:pt>
                <c:pt idx="2462">
                  <c:v>215.33473166942312</c:v>
                </c:pt>
                <c:pt idx="2463">
                  <c:v>215.36930330682964</c:v>
                </c:pt>
                <c:pt idx="2464">
                  <c:v>215.31979130559313</c:v>
                </c:pt>
                <c:pt idx="2465">
                  <c:v>215.41666467924182</c:v>
                </c:pt>
                <c:pt idx="2466">
                  <c:v>215.60057166069055</c:v>
                </c:pt>
                <c:pt idx="2467">
                  <c:v>215.68160870315597</c:v>
                </c:pt>
                <c:pt idx="2468">
                  <c:v>215.72834740752671</c:v>
                </c:pt>
                <c:pt idx="2469">
                  <c:v>215.72257283710957</c:v>
                </c:pt>
                <c:pt idx="2470">
                  <c:v>215.88193818784188</c:v>
                </c:pt>
                <c:pt idx="2471">
                  <c:v>215.80413847528791</c:v>
                </c:pt>
                <c:pt idx="2472">
                  <c:v>215.82430890860428</c:v>
                </c:pt>
                <c:pt idx="2473">
                  <c:v>215.68665979024246</c:v>
                </c:pt>
                <c:pt idx="2474">
                  <c:v>215.70303983881701</c:v>
                </c:pt>
                <c:pt idx="2475">
                  <c:v>215.88238626452639</c:v>
                </c:pt>
                <c:pt idx="2476">
                  <c:v>215.82750291319672</c:v>
                </c:pt>
                <c:pt idx="2477">
                  <c:v>215.81780442021255</c:v>
                </c:pt>
                <c:pt idx="2478">
                  <c:v>215.81028708948929</c:v>
                </c:pt>
                <c:pt idx="2479">
                  <c:v>215.70677442985217</c:v>
                </c:pt>
                <c:pt idx="2480">
                  <c:v>215.64909643371939</c:v>
                </c:pt>
                <c:pt idx="2481">
                  <c:v>215.68218751014973</c:v>
                </c:pt>
                <c:pt idx="2482">
                  <c:v>215.81827017114077</c:v>
                </c:pt>
                <c:pt idx="2483">
                  <c:v>215.8724039541957</c:v>
                </c:pt>
                <c:pt idx="2484">
                  <c:v>215.82813042770982</c:v>
                </c:pt>
                <c:pt idx="2485">
                  <c:v>215.81070150491126</c:v>
                </c:pt>
                <c:pt idx="2486">
                  <c:v>215.90212286942068</c:v>
                </c:pt>
                <c:pt idx="2487">
                  <c:v>215.96359774419187</c:v>
                </c:pt>
                <c:pt idx="2488">
                  <c:v>215.92096752867951</c:v>
                </c:pt>
                <c:pt idx="2489">
                  <c:v>216.11911827448768</c:v>
                </c:pt>
                <c:pt idx="2490">
                  <c:v>216.08795785087025</c:v>
                </c:pt>
                <c:pt idx="2491">
                  <c:v>216.11195102532781</c:v>
                </c:pt>
                <c:pt idx="2492">
                  <c:v>216.18604031420557</c:v>
                </c:pt>
                <c:pt idx="2493">
                  <c:v>216.23555031105718</c:v>
                </c:pt>
                <c:pt idx="2494">
                  <c:v>216.17262710691381</c:v>
                </c:pt>
                <c:pt idx="2495">
                  <c:v>216.23629675621245</c:v>
                </c:pt>
                <c:pt idx="2496">
                  <c:v>216.22834209296951</c:v>
                </c:pt>
                <c:pt idx="2497">
                  <c:v>216.18988854430754</c:v>
                </c:pt>
                <c:pt idx="2498">
                  <c:v>216.15179085011869</c:v>
                </c:pt>
                <c:pt idx="2499">
                  <c:v>216.04727568120518</c:v>
                </c:pt>
                <c:pt idx="2500">
                  <c:v>216.09930031696882</c:v>
                </c:pt>
                <c:pt idx="2501">
                  <c:v>215.89896319278259</c:v>
                </c:pt>
                <c:pt idx="2502">
                  <c:v>215.7881218449983</c:v>
                </c:pt>
                <c:pt idx="2503">
                  <c:v>215.85847749639703</c:v>
                </c:pt>
                <c:pt idx="2504">
                  <c:v>216.0508484325992</c:v>
                </c:pt>
                <c:pt idx="2505">
                  <c:v>216.05564931288694</c:v>
                </c:pt>
                <c:pt idx="2506">
                  <c:v>215.95794832745662</c:v>
                </c:pt>
                <c:pt idx="2507">
                  <c:v>215.97357932340682</c:v>
                </c:pt>
                <c:pt idx="2508">
                  <c:v>215.99728418277823</c:v>
                </c:pt>
                <c:pt idx="2509">
                  <c:v>215.99279460471735</c:v>
                </c:pt>
                <c:pt idx="2510">
                  <c:v>216.13107953763523</c:v>
                </c:pt>
                <c:pt idx="2511">
                  <c:v>216.41121983128662</c:v>
                </c:pt>
                <c:pt idx="2512">
                  <c:v>216.69444181046828</c:v>
                </c:pt>
                <c:pt idx="2513">
                  <c:v>216.98503110063371</c:v>
                </c:pt>
                <c:pt idx="2514">
                  <c:v>216.9845506457674</c:v>
                </c:pt>
                <c:pt idx="2515">
                  <c:v>217.00965906596593</c:v>
                </c:pt>
                <c:pt idx="2516">
                  <c:v>217.08740144045433</c:v>
                </c:pt>
                <c:pt idx="2517">
                  <c:v>217.12812314857911</c:v>
                </c:pt>
                <c:pt idx="2518">
                  <c:v>217.08065969901313</c:v>
                </c:pt>
                <c:pt idx="2519">
                  <c:v>217.07325980365215</c:v>
                </c:pt>
                <c:pt idx="2520">
                  <c:v>216.86470291650869</c:v>
                </c:pt>
                <c:pt idx="2521">
                  <c:v>216.8627681848798</c:v>
                </c:pt>
                <c:pt idx="2522">
                  <c:v>216.79144896034697</c:v>
                </c:pt>
                <c:pt idx="2523">
                  <c:v>216.83817440399363</c:v>
                </c:pt>
                <c:pt idx="2524">
                  <c:v>216.85566024255996</c:v>
                </c:pt>
                <c:pt idx="2525">
                  <c:v>216.91890092068274</c:v>
                </c:pt>
                <c:pt idx="2526">
                  <c:v>217.04416264187131</c:v>
                </c:pt>
                <c:pt idx="2527">
                  <c:v>217.11591052727795</c:v>
                </c:pt>
                <c:pt idx="2528">
                  <c:v>217.17875831035047</c:v>
                </c:pt>
                <c:pt idx="2529">
                  <c:v>217.16805557022406</c:v>
                </c:pt>
                <c:pt idx="2530">
                  <c:v>217.29008004930489</c:v>
                </c:pt>
                <c:pt idx="2531">
                  <c:v>217.4079801649174</c:v>
                </c:pt>
                <c:pt idx="2532">
                  <c:v>217.46819748075222</c:v>
                </c:pt>
                <c:pt idx="2533">
                  <c:v>217.59379881525291</c:v>
                </c:pt>
                <c:pt idx="2534">
                  <c:v>217.64193255801456</c:v>
                </c:pt>
                <c:pt idx="2535">
                  <c:v>217.62531470303713</c:v>
                </c:pt>
                <c:pt idx="2536">
                  <c:v>217.71285064266758</c:v>
                </c:pt>
                <c:pt idx="2537">
                  <c:v>217.80740906171178</c:v>
                </c:pt>
                <c:pt idx="2538">
                  <c:v>217.86205706145182</c:v>
                </c:pt>
                <c:pt idx="2539">
                  <c:v>217.89912503409479</c:v>
                </c:pt>
                <c:pt idx="2540">
                  <c:v>217.87889544745792</c:v>
                </c:pt>
                <c:pt idx="2541">
                  <c:v>217.92095817684043</c:v>
                </c:pt>
                <c:pt idx="2542">
                  <c:v>217.86517182376207</c:v>
                </c:pt>
                <c:pt idx="2543">
                  <c:v>217.85820079992129</c:v>
                </c:pt>
                <c:pt idx="2544">
                  <c:v>217.89787628460073</c:v>
                </c:pt>
                <c:pt idx="2545">
                  <c:v>217.92040389556388</c:v>
                </c:pt>
                <c:pt idx="2546">
                  <c:v>217.94288973836217</c:v>
                </c:pt>
                <c:pt idx="2547">
                  <c:v>217.91400332780444</c:v>
                </c:pt>
                <c:pt idx="2548">
                  <c:v>217.95018445196314</c:v>
                </c:pt>
                <c:pt idx="2549">
                  <c:v>218.00960562528297</c:v>
                </c:pt>
                <c:pt idx="2550">
                  <c:v>218.01369725367175</c:v>
                </c:pt>
                <c:pt idx="2551">
                  <c:v>217.97468086931505</c:v>
                </c:pt>
                <c:pt idx="2552">
                  <c:v>217.90949413374835</c:v>
                </c:pt>
                <c:pt idx="2553">
                  <c:v>217.9521650444463</c:v>
                </c:pt>
                <c:pt idx="2554">
                  <c:v>217.98076808038988</c:v>
                </c:pt>
                <c:pt idx="2555">
                  <c:v>218.04518830053684</c:v>
                </c:pt>
                <c:pt idx="2556">
                  <c:v>218.14227402627688</c:v>
                </c:pt>
                <c:pt idx="2557">
                  <c:v>218.18050857171659</c:v>
                </c:pt>
                <c:pt idx="2558">
                  <c:v>218.21678187490724</c:v>
                </c:pt>
                <c:pt idx="2559">
                  <c:v>218.26328116820201</c:v>
                </c:pt>
                <c:pt idx="2560">
                  <c:v>218.30080296922569</c:v>
                </c:pt>
                <c:pt idx="2561">
                  <c:v>218.28759722027252</c:v>
                </c:pt>
                <c:pt idx="2562">
                  <c:v>218.29843152071157</c:v>
                </c:pt>
                <c:pt idx="2563">
                  <c:v>218.30154727220656</c:v>
                </c:pt>
                <c:pt idx="2564">
                  <c:v>218.30154727220656</c:v>
                </c:pt>
                <c:pt idx="2565">
                  <c:v>218.25108044881779</c:v>
                </c:pt>
                <c:pt idx="2566">
                  <c:v>218.06784067258053</c:v>
                </c:pt>
                <c:pt idx="2567">
                  <c:v>217.99548927672402</c:v>
                </c:pt>
                <c:pt idx="2568">
                  <c:v>217.82336560010248</c:v>
                </c:pt>
                <c:pt idx="2569">
                  <c:v>217.72475322168899</c:v>
                </c:pt>
                <c:pt idx="2570">
                  <c:v>217.74424213927074</c:v>
                </c:pt>
                <c:pt idx="2571">
                  <c:v>217.76904264862753</c:v>
                </c:pt>
                <c:pt idx="2572">
                  <c:v>217.80607746022056</c:v>
                </c:pt>
                <c:pt idx="2573">
                  <c:v>217.81558647067737</c:v>
                </c:pt>
                <c:pt idx="2574">
                  <c:v>217.91186176742949</c:v>
                </c:pt>
                <c:pt idx="2575">
                  <c:v>218.00716494054382</c:v>
                </c:pt>
                <c:pt idx="2576">
                  <c:v>218.09900795912142</c:v>
                </c:pt>
                <c:pt idx="2577">
                  <c:v>218.10434065029526</c:v>
                </c:pt>
                <c:pt idx="2578">
                  <c:v>218.18778984231844</c:v>
                </c:pt>
                <c:pt idx="2579">
                  <c:v>218.1278082306161</c:v>
                </c:pt>
                <c:pt idx="2580">
                  <c:v>218.10820511304939</c:v>
                </c:pt>
                <c:pt idx="2581">
                  <c:v>218.09206609924792</c:v>
                </c:pt>
                <c:pt idx="2582">
                  <c:v>218.10620646013118</c:v>
                </c:pt>
                <c:pt idx="2583">
                  <c:v>218.09690302762914</c:v>
                </c:pt>
                <c:pt idx="2584">
                  <c:v>218.14591117101071</c:v>
                </c:pt>
                <c:pt idx="2585">
                  <c:v>218.18240690766834</c:v>
                </c:pt>
                <c:pt idx="2586">
                  <c:v>218.19345746213531</c:v>
                </c:pt>
                <c:pt idx="2587">
                  <c:v>218.15522157103402</c:v>
                </c:pt>
                <c:pt idx="2588">
                  <c:v>218.2036872519127</c:v>
                </c:pt>
                <c:pt idx="2589">
                  <c:v>218.23327402980084</c:v>
                </c:pt>
                <c:pt idx="2590">
                  <c:v>218.1672591399867</c:v>
                </c:pt>
                <c:pt idx="2591">
                  <c:v>218.18428129964093</c:v>
                </c:pt>
                <c:pt idx="2592">
                  <c:v>218.23137360381321</c:v>
                </c:pt>
                <c:pt idx="2593">
                  <c:v>218.3118902613374</c:v>
                </c:pt>
                <c:pt idx="2594">
                  <c:v>218.35028682136129</c:v>
                </c:pt>
                <c:pt idx="2595">
                  <c:v>218.31486399989649</c:v>
                </c:pt>
                <c:pt idx="2596">
                  <c:v>218.34976219391547</c:v>
                </c:pt>
                <c:pt idx="2597">
                  <c:v>218.32857890251904</c:v>
                </c:pt>
                <c:pt idx="2598">
                  <c:v>218.23110480474764</c:v>
                </c:pt>
                <c:pt idx="2599">
                  <c:v>218.14153034582438</c:v>
                </c:pt>
                <c:pt idx="2600">
                  <c:v>217.99438454238347</c:v>
                </c:pt>
                <c:pt idx="2601">
                  <c:v>217.91801358312262</c:v>
                </c:pt>
                <c:pt idx="2602">
                  <c:v>217.86785969733523</c:v>
                </c:pt>
                <c:pt idx="2603">
                  <c:v>217.74787585333013</c:v>
                </c:pt>
                <c:pt idx="2604">
                  <c:v>217.64583962468549</c:v>
                </c:pt>
                <c:pt idx="2605">
                  <c:v>217.60884550166617</c:v>
                </c:pt>
                <c:pt idx="2606">
                  <c:v>217.59220892890238</c:v>
                </c:pt>
                <c:pt idx="2607">
                  <c:v>217.57126327275563</c:v>
                </c:pt>
                <c:pt idx="2608">
                  <c:v>217.55648087741696</c:v>
                </c:pt>
                <c:pt idx="2609">
                  <c:v>217.54625868611049</c:v>
                </c:pt>
                <c:pt idx="2610">
                  <c:v>217.55623481220587</c:v>
                </c:pt>
                <c:pt idx="2611">
                  <c:v>217.50022045972821</c:v>
                </c:pt>
                <c:pt idx="2612">
                  <c:v>217.4301023395391</c:v>
                </c:pt>
                <c:pt idx="2613">
                  <c:v>217.29920746169017</c:v>
                </c:pt>
                <c:pt idx="2614">
                  <c:v>217.17017460757512</c:v>
                </c:pt>
                <c:pt idx="2615">
                  <c:v>217.11228549360939</c:v>
                </c:pt>
                <c:pt idx="2616">
                  <c:v>217.02083236295331</c:v>
                </c:pt>
                <c:pt idx="2617">
                  <c:v>216.80578963870727</c:v>
                </c:pt>
                <c:pt idx="2618">
                  <c:v>216.76439050495219</c:v>
                </c:pt>
                <c:pt idx="2619">
                  <c:v>216.66945841671321</c:v>
                </c:pt>
                <c:pt idx="2620">
                  <c:v>216.57253251803655</c:v>
                </c:pt>
                <c:pt idx="2621">
                  <c:v>216.56221574257881</c:v>
                </c:pt>
                <c:pt idx="2622">
                  <c:v>216.48948092045077</c:v>
                </c:pt>
                <c:pt idx="2623">
                  <c:v>216.37337110745881</c:v>
                </c:pt>
                <c:pt idx="2624">
                  <c:v>216.31208945072092</c:v>
                </c:pt>
                <c:pt idx="2625">
                  <c:v>216.30230163024046</c:v>
                </c:pt>
                <c:pt idx="2626">
                  <c:v>216.25225545663699</c:v>
                </c:pt>
                <c:pt idx="2627">
                  <c:v>216.23631034221941</c:v>
                </c:pt>
                <c:pt idx="2628">
                  <c:v>216.1661983458601</c:v>
                </c:pt>
                <c:pt idx="2629">
                  <c:v>216.2752236302577</c:v>
                </c:pt>
                <c:pt idx="2630">
                  <c:v>216.30120686852399</c:v>
                </c:pt>
                <c:pt idx="2631">
                  <c:v>216.32029707165901</c:v>
                </c:pt>
                <c:pt idx="2632">
                  <c:v>216.21958515965019</c:v>
                </c:pt>
                <c:pt idx="2633">
                  <c:v>216.15060121206329</c:v>
                </c:pt>
                <c:pt idx="2634">
                  <c:v>216.19342795897222</c:v>
                </c:pt>
                <c:pt idx="2635">
                  <c:v>216.13618612153203</c:v>
                </c:pt>
                <c:pt idx="2636">
                  <c:v>216.07823997076235</c:v>
                </c:pt>
                <c:pt idx="2637">
                  <c:v>216.05703189216945</c:v>
                </c:pt>
                <c:pt idx="2638">
                  <c:v>216.06653017824584</c:v>
                </c:pt>
                <c:pt idx="2639">
                  <c:v>215.96994522280298</c:v>
                </c:pt>
                <c:pt idx="2640">
                  <c:v>215.8790396505147</c:v>
                </c:pt>
                <c:pt idx="2641">
                  <c:v>215.76984985491629</c:v>
                </c:pt>
                <c:pt idx="2642">
                  <c:v>215.69960167337504</c:v>
                </c:pt>
                <c:pt idx="2643">
                  <c:v>215.58849396229886</c:v>
                </c:pt>
                <c:pt idx="2644">
                  <c:v>215.45333158452013</c:v>
                </c:pt>
                <c:pt idx="2645">
                  <c:v>215.30702670685085</c:v>
                </c:pt>
                <c:pt idx="2646">
                  <c:v>215.17615720227636</c:v>
                </c:pt>
                <c:pt idx="2647">
                  <c:v>215.06825319635311</c:v>
                </c:pt>
                <c:pt idx="2648">
                  <c:v>214.9538887813485</c:v>
                </c:pt>
                <c:pt idx="2649">
                  <c:v>214.8324916396864</c:v>
                </c:pt>
                <c:pt idx="2650">
                  <c:v>214.80415177058114</c:v>
                </c:pt>
                <c:pt idx="2651">
                  <c:v>214.78028327459424</c:v>
                </c:pt>
                <c:pt idx="2652">
                  <c:v>214.69931142446382</c:v>
                </c:pt>
                <c:pt idx="2653">
                  <c:v>214.75531350091271</c:v>
                </c:pt>
                <c:pt idx="2654">
                  <c:v>214.60977709720783</c:v>
                </c:pt>
                <c:pt idx="2655">
                  <c:v>214.47883475010184</c:v>
                </c:pt>
                <c:pt idx="2656">
                  <c:v>214.45666497929446</c:v>
                </c:pt>
                <c:pt idx="2657">
                  <c:v>214.45666497929446</c:v>
                </c:pt>
                <c:pt idx="2658">
                  <c:v>214.39740960748944</c:v>
                </c:pt>
                <c:pt idx="2659">
                  <c:v>214.37166617376408</c:v>
                </c:pt>
                <c:pt idx="2660">
                  <c:v>214.26406374842526</c:v>
                </c:pt>
                <c:pt idx="2661">
                  <c:v>214.23680732176189</c:v>
                </c:pt>
                <c:pt idx="2662">
                  <c:v>214.15484062592495</c:v>
                </c:pt>
                <c:pt idx="2663">
                  <c:v>214.31191318035718</c:v>
                </c:pt>
                <c:pt idx="2664">
                  <c:v>214.2938689218818</c:v>
                </c:pt>
                <c:pt idx="2665">
                  <c:v>214.28995907075563</c:v>
                </c:pt>
                <c:pt idx="2666">
                  <c:v>214.32151901896617</c:v>
                </c:pt>
                <c:pt idx="2667">
                  <c:v>214.28441366827536</c:v>
                </c:pt>
                <c:pt idx="2668">
                  <c:v>214.35244278081132</c:v>
                </c:pt>
                <c:pt idx="2669">
                  <c:v>214.23964546740771</c:v>
                </c:pt>
                <c:pt idx="2670">
                  <c:v>214.1213864616071</c:v>
                </c:pt>
                <c:pt idx="2671">
                  <c:v>214.04937222065041</c:v>
                </c:pt>
                <c:pt idx="2672">
                  <c:v>214.08457606583019</c:v>
                </c:pt>
                <c:pt idx="2673">
                  <c:v>214.01010438735085</c:v>
                </c:pt>
                <c:pt idx="2674">
                  <c:v>214.00551846098486</c:v>
                </c:pt>
                <c:pt idx="2675">
                  <c:v>213.86597972143585</c:v>
                </c:pt>
                <c:pt idx="2676">
                  <c:v>214.15361106880852</c:v>
                </c:pt>
                <c:pt idx="2677">
                  <c:v>214.13835397416679</c:v>
                </c:pt>
                <c:pt idx="2678">
                  <c:v>214.21464303112845</c:v>
                </c:pt>
                <c:pt idx="2679">
                  <c:v>214.31442349276927</c:v>
                </c:pt>
                <c:pt idx="2680">
                  <c:v>214.48953775256365</c:v>
                </c:pt>
                <c:pt idx="2681">
                  <c:v>214.62491619253089</c:v>
                </c:pt>
                <c:pt idx="2682">
                  <c:v>214.55607197752681</c:v>
                </c:pt>
                <c:pt idx="2683">
                  <c:v>214.60358075303827</c:v>
                </c:pt>
                <c:pt idx="2684">
                  <c:v>214.55170939655918</c:v>
                </c:pt>
                <c:pt idx="2685">
                  <c:v>214.61105441808138</c:v>
                </c:pt>
                <c:pt idx="2686">
                  <c:v>214.63263159992761</c:v>
                </c:pt>
                <c:pt idx="2687">
                  <c:v>214.64400469791019</c:v>
                </c:pt>
                <c:pt idx="2688">
                  <c:v>214.69533365499512</c:v>
                </c:pt>
                <c:pt idx="2689">
                  <c:v>214.71150322095801</c:v>
                </c:pt>
                <c:pt idx="2690">
                  <c:v>214.73985628665335</c:v>
                </c:pt>
                <c:pt idx="2691">
                  <c:v>214.89714360254942</c:v>
                </c:pt>
                <c:pt idx="2692">
                  <c:v>214.82170448250525</c:v>
                </c:pt>
                <c:pt idx="2693">
                  <c:v>214.9673123216547</c:v>
                </c:pt>
                <c:pt idx="2694">
                  <c:v>214.92058325990115</c:v>
                </c:pt>
                <c:pt idx="2695">
                  <c:v>215.00636340609518</c:v>
                </c:pt>
                <c:pt idx="2696">
                  <c:v>215.13411813283417</c:v>
                </c:pt>
                <c:pt idx="2697">
                  <c:v>215.04041073246944</c:v>
                </c:pt>
                <c:pt idx="2698">
                  <c:v>214.8990707988192</c:v>
                </c:pt>
                <c:pt idx="2699">
                  <c:v>214.75380132165924</c:v>
                </c:pt>
                <c:pt idx="2700">
                  <c:v>214.69807822167309</c:v>
                </c:pt>
                <c:pt idx="2701">
                  <c:v>214.56781629164112</c:v>
                </c:pt>
                <c:pt idx="2702">
                  <c:v>214.46950581543678</c:v>
                </c:pt>
                <c:pt idx="2703">
                  <c:v>214.52644101498169</c:v>
                </c:pt>
                <c:pt idx="2704">
                  <c:v>214.43732320075154</c:v>
                </c:pt>
                <c:pt idx="2705">
                  <c:v>214.32530933104459</c:v>
                </c:pt>
                <c:pt idx="2706">
                  <c:v>214.22891580247807</c:v>
                </c:pt>
                <c:pt idx="2707">
                  <c:v>214.06996640141921</c:v>
                </c:pt>
                <c:pt idx="2708">
                  <c:v>214.05222266364933</c:v>
                </c:pt>
                <c:pt idx="2709">
                  <c:v>213.9240359950511</c:v>
                </c:pt>
                <c:pt idx="2710">
                  <c:v>213.883615941991</c:v>
                </c:pt>
                <c:pt idx="2711">
                  <c:v>213.79134894248011</c:v>
                </c:pt>
                <c:pt idx="2712">
                  <c:v>213.82054875465116</c:v>
                </c:pt>
                <c:pt idx="2713">
                  <c:v>213.72515056080007</c:v>
                </c:pt>
                <c:pt idx="2714">
                  <c:v>213.63211459146078</c:v>
                </c:pt>
                <c:pt idx="2715">
                  <c:v>213.56267298223031</c:v>
                </c:pt>
                <c:pt idx="2716">
                  <c:v>213.55248191299819</c:v>
                </c:pt>
                <c:pt idx="2717">
                  <c:v>213.56830890486975</c:v>
                </c:pt>
                <c:pt idx="2718">
                  <c:v>213.54305079059009</c:v>
                </c:pt>
                <c:pt idx="2719">
                  <c:v>213.47815599495061</c:v>
                </c:pt>
                <c:pt idx="2720">
                  <c:v>213.4759192459544</c:v>
                </c:pt>
                <c:pt idx="2721">
                  <c:v>213.47279669930623</c:v>
                </c:pt>
                <c:pt idx="2722">
                  <c:v>213.44165256420308</c:v>
                </c:pt>
                <c:pt idx="2723">
                  <c:v>213.38650984197187</c:v>
                </c:pt>
                <c:pt idx="2724">
                  <c:v>213.47835461607542</c:v>
                </c:pt>
                <c:pt idx="2725">
                  <c:v>213.50659316524951</c:v>
                </c:pt>
                <c:pt idx="2726">
                  <c:v>213.68178556542927</c:v>
                </c:pt>
                <c:pt idx="2727">
                  <c:v>213.60400372096427</c:v>
                </c:pt>
                <c:pt idx="2728">
                  <c:v>213.57795238240885</c:v>
                </c:pt>
                <c:pt idx="2729">
                  <c:v>213.55847906385222</c:v>
                </c:pt>
                <c:pt idx="2730">
                  <c:v>213.53278777444567</c:v>
                </c:pt>
                <c:pt idx="2731">
                  <c:v>213.52841560107032</c:v>
                </c:pt>
                <c:pt idx="2732">
                  <c:v>213.50227760458156</c:v>
                </c:pt>
                <c:pt idx="2733">
                  <c:v>213.56788099240907</c:v>
                </c:pt>
                <c:pt idx="2734">
                  <c:v>213.59502073168761</c:v>
                </c:pt>
                <c:pt idx="2735">
                  <c:v>213.64958851282444</c:v>
                </c:pt>
                <c:pt idx="2736">
                  <c:v>213.60701645899246</c:v>
                </c:pt>
                <c:pt idx="2737">
                  <c:v>213.53928937911641</c:v>
                </c:pt>
                <c:pt idx="2738">
                  <c:v>213.50040161781845</c:v>
                </c:pt>
                <c:pt idx="2739">
                  <c:v>213.41959474974433</c:v>
                </c:pt>
                <c:pt idx="2740">
                  <c:v>213.33651423515613</c:v>
                </c:pt>
                <c:pt idx="2741">
                  <c:v>213.37320242290687</c:v>
                </c:pt>
                <c:pt idx="2742">
                  <c:v>213.38236233381849</c:v>
                </c:pt>
                <c:pt idx="2743">
                  <c:v>213.25701714459802</c:v>
                </c:pt>
                <c:pt idx="2744">
                  <c:v>213.18693481617271</c:v>
                </c:pt>
                <c:pt idx="2745">
                  <c:v>213.26887408345004</c:v>
                </c:pt>
                <c:pt idx="2746">
                  <c:v>213.24959737364651</c:v>
                </c:pt>
                <c:pt idx="2747">
                  <c:v>213.39858193145753</c:v>
                </c:pt>
                <c:pt idx="2748">
                  <c:v>213.37013486375685</c:v>
                </c:pt>
                <c:pt idx="2749">
                  <c:v>213.38155445666263</c:v>
                </c:pt>
                <c:pt idx="2750">
                  <c:v>213.3228510259475</c:v>
                </c:pt>
                <c:pt idx="2751">
                  <c:v>213.28552107915584</c:v>
                </c:pt>
                <c:pt idx="2752">
                  <c:v>213.25556636887049</c:v>
                </c:pt>
                <c:pt idx="2753">
                  <c:v>213.23542788580514</c:v>
                </c:pt>
                <c:pt idx="2754">
                  <c:v>213.20057410619671</c:v>
                </c:pt>
                <c:pt idx="2755">
                  <c:v>213.07247620302689</c:v>
                </c:pt>
                <c:pt idx="2756">
                  <c:v>212.98173937843762</c:v>
                </c:pt>
                <c:pt idx="2757">
                  <c:v>212.84256216413223</c:v>
                </c:pt>
                <c:pt idx="2758">
                  <c:v>212.71011645107239</c:v>
                </c:pt>
                <c:pt idx="2759">
                  <c:v>212.60411391513514</c:v>
                </c:pt>
                <c:pt idx="2760">
                  <c:v>212.5261673193624</c:v>
                </c:pt>
                <c:pt idx="2761">
                  <c:v>212.55110438893001</c:v>
                </c:pt>
                <c:pt idx="2762">
                  <c:v>212.46418273497562</c:v>
                </c:pt>
                <c:pt idx="2763">
                  <c:v>212.35153624086274</c:v>
                </c:pt>
                <c:pt idx="2764">
                  <c:v>212.26306508939979</c:v>
                </c:pt>
                <c:pt idx="2765">
                  <c:v>212.16615255913308</c:v>
                </c:pt>
                <c:pt idx="2766">
                  <c:v>212.16618513336823</c:v>
                </c:pt>
                <c:pt idx="2767">
                  <c:v>212.36725378167301</c:v>
                </c:pt>
                <c:pt idx="2768">
                  <c:v>212.2863691589319</c:v>
                </c:pt>
                <c:pt idx="2769">
                  <c:v>212.23891649323542</c:v>
                </c:pt>
                <c:pt idx="2770">
                  <c:v>212.23938215093949</c:v>
                </c:pt>
                <c:pt idx="2771">
                  <c:v>212.135217517858</c:v>
                </c:pt>
                <c:pt idx="2772">
                  <c:v>212.12744768108428</c:v>
                </c:pt>
                <c:pt idx="2773">
                  <c:v>212.04917882146682</c:v>
                </c:pt>
                <c:pt idx="2774">
                  <c:v>211.96644459643949</c:v>
                </c:pt>
                <c:pt idx="2775">
                  <c:v>211.93006939400135</c:v>
                </c:pt>
                <c:pt idx="2776">
                  <c:v>211.82262315902011</c:v>
                </c:pt>
                <c:pt idx="2777">
                  <c:v>211.88215466789273</c:v>
                </c:pt>
                <c:pt idx="2778">
                  <c:v>211.83945262550003</c:v>
                </c:pt>
                <c:pt idx="2779">
                  <c:v>211.74442340613376</c:v>
                </c:pt>
                <c:pt idx="2780">
                  <c:v>211.67786659038217</c:v>
                </c:pt>
                <c:pt idx="2781">
                  <c:v>211.57757555996247</c:v>
                </c:pt>
                <c:pt idx="2782">
                  <c:v>211.43233378817874</c:v>
                </c:pt>
                <c:pt idx="2783">
                  <c:v>211.24818535741687</c:v>
                </c:pt>
                <c:pt idx="2784">
                  <c:v>211.11854124569405</c:v>
                </c:pt>
                <c:pt idx="2785">
                  <c:v>211.03538876153965</c:v>
                </c:pt>
                <c:pt idx="2786">
                  <c:v>210.90782803323907</c:v>
                </c:pt>
                <c:pt idx="2787">
                  <c:v>210.80549440270619</c:v>
                </c:pt>
                <c:pt idx="2788">
                  <c:v>210.69768028941638</c:v>
                </c:pt>
                <c:pt idx="2789">
                  <c:v>210.60905379347975</c:v>
                </c:pt>
                <c:pt idx="2790">
                  <c:v>210.47625502696744</c:v>
                </c:pt>
                <c:pt idx="2791">
                  <c:v>210.34807897063152</c:v>
                </c:pt>
                <c:pt idx="2792">
                  <c:v>210.23704810191896</c:v>
                </c:pt>
                <c:pt idx="2793">
                  <c:v>210.09018253053861</c:v>
                </c:pt>
                <c:pt idx="2794">
                  <c:v>210.00353448139725</c:v>
                </c:pt>
                <c:pt idx="2795">
                  <c:v>210.10316139767056</c:v>
                </c:pt>
                <c:pt idx="2796">
                  <c:v>209.99138281313418</c:v>
                </c:pt>
                <c:pt idx="2797">
                  <c:v>209.93494000695301</c:v>
                </c:pt>
                <c:pt idx="2798">
                  <c:v>209.79202166428774</c:v>
                </c:pt>
                <c:pt idx="2799">
                  <c:v>209.72649736160201</c:v>
                </c:pt>
                <c:pt idx="2800">
                  <c:v>209.56260363277897</c:v>
                </c:pt>
                <c:pt idx="2801">
                  <c:v>209.39799023003349</c:v>
                </c:pt>
                <c:pt idx="2802">
                  <c:v>209.29888387576608</c:v>
                </c:pt>
                <c:pt idx="2803">
                  <c:v>209.22123740694457</c:v>
                </c:pt>
                <c:pt idx="2804">
                  <c:v>209.11729289264974</c:v>
                </c:pt>
                <c:pt idx="2805">
                  <c:v>209.08407185006303</c:v>
                </c:pt>
                <c:pt idx="2806">
                  <c:v>209.26375410525665</c:v>
                </c:pt>
                <c:pt idx="2807">
                  <c:v>209.17056287006528</c:v>
                </c:pt>
                <c:pt idx="2808">
                  <c:v>209.08463414021102</c:v>
                </c:pt>
                <c:pt idx="2809">
                  <c:v>208.98017074026694</c:v>
                </c:pt>
                <c:pt idx="2810">
                  <c:v>208.94560995329886</c:v>
                </c:pt>
                <c:pt idx="2811">
                  <c:v>208.8228018958535</c:v>
                </c:pt>
                <c:pt idx="2812">
                  <c:v>208.68423605761939</c:v>
                </c:pt>
                <c:pt idx="2813">
                  <c:v>208.56948886996977</c:v>
                </c:pt>
                <c:pt idx="2814">
                  <c:v>208.59352437964199</c:v>
                </c:pt>
                <c:pt idx="2815">
                  <c:v>208.55140687337155</c:v>
                </c:pt>
                <c:pt idx="2816">
                  <c:v>208.48328576048954</c:v>
                </c:pt>
                <c:pt idx="2817">
                  <c:v>208.36379734672212</c:v>
                </c:pt>
                <c:pt idx="2818">
                  <c:v>208.28421777478007</c:v>
                </c:pt>
                <c:pt idx="2819">
                  <c:v>208.25043777373205</c:v>
                </c:pt>
                <c:pt idx="2820">
                  <c:v>208.16446516966735</c:v>
                </c:pt>
                <c:pt idx="2821">
                  <c:v>208.06260778212044</c:v>
                </c:pt>
                <c:pt idx="2822">
                  <c:v>207.96920503028184</c:v>
                </c:pt>
                <c:pt idx="2823">
                  <c:v>207.88346898878825</c:v>
                </c:pt>
                <c:pt idx="2824">
                  <c:v>207.72843155277462</c:v>
                </c:pt>
                <c:pt idx="2825">
                  <c:v>207.59537082314193</c:v>
                </c:pt>
                <c:pt idx="2826">
                  <c:v>207.48322868191752</c:v>
                </c:pt>
                <c:pt idx="2827">
                  <c:v>207.38289083800075</c:v>
                </c:pt>
                <c:pt idx="2828">
                  <c:v>207.20736324580037</c:v>
                </c:pt>
                <c:pt idx="2829">
                  <c:v>207.10457172052577</c:v>
                </c:pt>
                <c:pt idx="2830">
                  <c:v>207.0062901425319</c:v>
                </c:pt>
                <c:pt idx="2831">
                  <c:v>206.90728262200957</c:v>
                </c:pt>
                <c:pt idx="2832">
                  <c:v>206.78383466834742</c:v>
                </c:pt>
                <c:pt idx="2833">
                  <c:v>206.69913293434837</c:v>
                </c:pt>
                <c:pt idx="2834">
                  <c:v>206.63156885660601</c:v>
                </c:pt>
                <c:pt idx="2835">
                  <c:v>206.55437713202161</c:v>
                </c:pt>
                <c:pt idx="2836">
                  <c:v>206.49426600478932</c:v>
                </c:pt>
                <c:pt idx="2837">
                  <c:v>206.43252379391717</c:v>
                </c:pt>
                <c:pt idx="2838">
                  <c:v>206.38747550908406</c:v>
                </c:pt>
                <c:pt idx="2839">
                  <c:v>206.31655373274899</c:v>
                </c:pt>
                <c:pt idx="2840">
                  <c:v>206.24631715150227</c:v>
                </c:pt>
                <c:pt idx="2841">
                  <c:v>206.1870463046547</c:v>
                </c:pt>
                <c:pt idx="2842">
                  <c:v>206.14975593053001</c:v>
                </c:pt>
                <c:pt idx="2843">
                  <c:v>206.0528706443871</c:v>
                </c:pt>
                <c:pt idx="2844">
                  <c:v>205.96882118658434</c:v>
                </c:pt>
                <c:pt idx="2845">
                  <c:v>205.84316952610783</c:v>
                </c:pt>
                <c:pt idx="2846">
                  <c:v>205.78083912860754</c:v>
                </c:pt>
                <c:pt idx="2847">
                  <c:v>205.70687104867943</c:v>
                </c:pt>
                <c:pt idx="2848">
                  <c:v>205.62660548727996</c:v>
                </c:pt>
                <c:pt idx="2849">
                  <c:v>205.55183827932751</c:v>
                </c:pt>
                <c:pt idx="2850">
                  <c:v>205.50155324342353</c:v>
                </c:pt>
                <c:pt idx="2851">
                  <c:v>205.44587683827103</c:v>
                </c:pt>
                <c:pt idx="2852">
                  <c:v>205.38439505503592</c:v>
                </c:pt>
                <c:pt idx="2853">
                  <c:v>205.32041313199773</c:v>
                </c:pt>
                <c:pt idx="2854">
                  <c:v>205.28556250830351</c:v>
                </c:pt>
                <c:pt idx="2855">
                  <c:v>205.2635084247446</c:v>
                </c:pt>
                <c:pt idx="2856">
                  <c:v>205.1823659864657</c:v>
                </c:pt>
                <c:pt idx="2857">
                  <c:v>205.07877513546987</c:v>
                </c:pt>
                <c:pt idx="2858">
                  <c:v>205.01568106414649</c:v>
                </c:pt>
                <c:pt idx="2859">
                  <c:v>204.92972232856661</c:v>
                </c:pt>
                <c:pt idx="2860">
                  <c:v>204.90100053801689</c:v>
                </c:pt>
                <c:pt idx="2861">
                  <c:v>204.86309339927078</c:v>
                </c:pt>
                <c:pt idx="2862">
                  <c:v>204.75094210699018</c:v>
                </c:pt>
                <c:pt idx="2863">
                  <c:v>204.59448761834082</c:v>
                </c:pt>
                <c:pt idx="2864">
                  <c:v>204.43677806465871</c:v>
                </c:pt>
                <c:pt idx="2865">
                  <c:v>204.31644765370652</c:v>
                </c:pt>
                <c:pt idx="2866">
                  <c:v>204.26385466275224</c:v>
                </c:pt>
                <c:pt idx="2867">
                  <c:v>204.22220611795052</c:v>
                </c:pt>
                <c:pt idx="2868">
                  <c:v>204.12347553691825</c:v>
                </c:pt>
                <c:pt idx="2869">
                  <c:v>204.00452162882851</c:v>
                </c:pt>
                <c:pt idx="2870">
                  <c:v>203.88563759029645</c:v>
                </c:pt>
                <c:pt idx="2871">
                  <c:v>203.80249292375157</c:v>
                </c:pt>
                <c:pt idx="2872">
                  <c:v>203.73833988004037</c:v>
                </c:pt>
                <c:pt idx="2873">
                  <c:v>203.64378709628068</c:v>
                </c:pt>
                <c:pt idx="2874">
                  <c:v>203.5332251859183</c:v>
                </c:pt>
                <c:pt idx="2875">
                  <c:v>203.42202907219996</c:v>
                </c:pt>
                <c:pt idx="2876">
                  <c:v>203.25987953796087</c:v>
                </c:pt>
                <c:pt idx="2877">
                  <c:v>203.1732254464012</c:v>
                </c:pt>
                <c:pt idx="2878">
                  <c:v>203.08306677187872</c:v>
                </c:pt>
                <c:pt idx="2879">
                  <c:v>203.00298408943854</c:v>
                </c:pt>
                <c:pt idx="2880">
                  <c:v>202.88751843047169</c:v>
                </c:pt>
                <c:pt idx="2881">
                  <c:v>202.95674718224339</c:v>
                </c:pt>
                <c:pt idx="2882">
                  <c:v>202.93137880342383</c:v>
                </c:pt>
                <c:pt idx="2883">
                  <c:v>202.92262808490813</c:v>
                </c:pt>
                <c:pt idx="2884">
                  <c:v>202.86711097956325</c:v>
                </c:pt>
                <c:pt idx="2885">
                  <c:v>202.85760963964088</c:v>
                </c:pt>
                <c:pt idx="2886">
                  <c:v>202.76988817137774</c:v>
                </c:pt>
                <c:pt idx="2887">
                  <c:v>202.6839269205513</c:v>
                </c:pt>
                <c:pt idx="2888">
                  <c:v>202.64365550405836</c:v>
                </c:pt>
                <c:pt idx="2889">
                  <c:v>202.59199558920523</c:v>
                </c:pt>
                <c:pt idx="2890">
                  <c:v>202.6048567380098</c:v>
                </c:pt>
                <c:pt idx="2891">
                  <c:v>202.56702941648228</c:v>
                </c:pt>
                <c:pt idx="2892">
                  <c:v>202.47262666330471</c:v>
                </c:pt>
                <c:pt idx="2893">
                  <c:v>202.42196536118763</c:v>
                </c:pt>
                <c:pt idx="2894">
                  <c:v>202.33579114223568</c:v>
                </c:pt>
                <c:pt idx="2895">
                  <c:v>202.28472223315688</c:v>
                </c:pt>
                <c:pt idx="2896">
                  <c:v>202.2888576963586</c:v>
                </c:pt>
                <c:pt idx="2897">
                  <c:v>202.25192745291309</c:v>
                </c:pt>
                <c:pt idx="2898">
                  <c:v>202.22341077542046</c:v>
                </c:pt>
                <c:pt idx="2899">
                  <c:v>202.24169956858867</c:v>
                </c:pt>
                <c:pt idx="2900">
                  <c:v>202.22968355834962</c:v>
                </c:pt>
                <c:pt idx="2901">
                  <c:v>202.30113754079264</c:v>
                </c:pt>
                <c:pt idx="2902">
                  <c:v>202.41956552099873</c:v>
                </c:pt>
                <c:pt idx="2903">
                  <c:v>202.4665524171165</c:v>
                </c:pt>
                <c:pt idx="2904">
                  <c:v>202.5023516106771</c:v>
                </c:pt>
                <c:pt idx="2905">
                  <c:v>202.45955124998378</c:v>
                </c:pt>
                <c:pt idx="2906">
                  <c:v>202.45955124998378</c:v>
                </c:pt>
                <c:pt idx="2907">
                  <c:v>202.43094428416043</c:v>
                </c:pt>
                <c:pt idx="2908">
                  <c:v>202.33848179338139</c:v>
                </c:pt>
                <c:pt idx="2909">
                  <c:v>202.2902512368365</c:v>
                </c:pt>
                <c:pt idx="2910">
                  <c:v>202.20112948426356</c:v>
                </c:pt>
                <c:pt idx="2911">
                  <c:v>202.10077121109208</c:v>
                </c:pt>
                <c:pt idx="2912">
                  <c:v>202.06152060753908</c:v>
                </c:pt>
                <c:pt idx="2913">
                  <c:v>201.9987791004161</c:v>
                </c:pt>
                <c:pt idx="2914">
                  <c:v>201.92548698526451</c:v>
                </c:pt>
                <c:pt idx="2915">
                  <c:v>201.83945833099028</c:v>
                </c:pt>
                <c:pt idx="2916">
                  <c:v>201.7847844816975</c:v>
                </c:pt>
                <c:pt idx="2917">
                  <c:v>201.73947272686408</c:v>
                </c:pt>
                <c:pt idx="2918">
                  <c:v>201.70048757397512</c:v>
                </c:pt>
                <c:pt idx="2919">
                  <c:v>201.69420063103831</c:v>
                </c:pt>
                <c:pt idx="2920">
                  <c:v>201.68590583363851</c:v>
                </c:pt>
                <c:pt idx="2921">
                  <c:v>201.64689979993562</c:v>
                </c:pt>
                <c:pt idx="2922">
                  <c:v>201.64689979993562</c:v>
                </c:pt>
                <c:pt idx="2923">
                  <c:v>201.63861174222043</c:v>
                </c:pt>
                <c:pt idx="2924">
                  <c:v>201.6843917482783</c:v>
                </c:pt>
                <c:pt idx="2925">
                  <c:v>201.67735430230377</c:v>
                </c:pt>
                <c:pt idx="2926">
                  <c:v>201.75280042317075</c:v>
                </c:pt>
                <c:pt idx="2927">
                  <c:v>201.76506912261488</c:v>
                </c:pt>
                <c:pt idx="2928">
                  <c:v>201.76097925933527</c:v>
                </c:pt>
                <c:pt idx="2929">
                  <c:v>201.75613592094905</c:v>
                </c:pt>
                <c:pt idx="2930">
                  <c:v>201.73004067846256</c:v>
                </c:pt>
                <c:pt idx="2931">
                  <c:v>201.68780678399276</c:v>
                </c:pt>
                <c:pt idx="2932">
                  <c:v>201.68246659683402</c:v>
                </c:pt>
                <c:pt idx="2933">
                  <c:v>201.62776006770514</c:v>
                </c:pt>
                <c:pt idx="2934">
                  <c:v>201.5675222542159</c:v>
                </c:pt>
                <c:pt idx="2935">
                  <c:v>201.72347965354649</c:v>
                </c:pt>
                <c:pt idx="2936">
                  <c:v>201.7480111190898</c:v>
                </c:pt>
                <c:pt idx="2937">
                  <c:v>201.81541862549307</c:v>
                </c:pt>
                <c:pt idx="2938">
                  <c:v>201.75995187755638</c:v>
                </c:pt>
                <c:pt idx="2939">
                  <c:v>201.92299198996903</c:v>
                </c:pt>
                <c:pt idx="2940">
                  <c:v>201.95452383959326</c:v>
                </c:pt>
                <c:pt idx="2941">
                  <c:v>202.12194997249264</c:v>
                </c:pt>
                <c:pt idx="2942">
                  <c:v>202.09108119755263</c:v>
                </c:pt>
                <c:pt idx="2943">
                  <c:v>202.04814377130816</c:v>
                </c:pt>
                <c:pt idx="2944">
                  <c:v>202.03991091901753</c:v>
                </c:pt>
                <c:pt idx="2945">
                  <c:v>202.05916488174074</c:v>
                </c:pt>
                <c:pt idx="2946">
                  <c:v>202.04857667993707</c:v>
                </c:pt>
                <c:pt idx="2947">
                  <c:v>202.05635631146615</c:v>
                </c:pt>
                <c:pt idx="2948">
                  <c:v>202.09098786843384</c:v>
                </c:pt>
                <c:pt idx="2949">
                  <c:v>202.0805378134342</c:v>
                </c:pt>
                <c:pt idx="2950">
                  <c:v>202.13283710709578</c:v>
                </c:pt>
                <c:pt idx="2951">
                  <c:v>202.12375431175548</c:v>
                </c:pt>
                <c:pt idx="2952">
                  <c:v>202.10141566287331</c:v>
                </c:pt>
                <c:pt idx="2953">
                  <c:v>202.46834088742543</c:v>
                </c:pt>
                <c:pt idx="2954">
                  <c:v>202.61047453774853</c:v>
                </c:pt>
                <c:pt idx="2955">
                  <c:v>202.75121721733075</c:v>
                </c:pt>
                <c:pt idx="2956">
                  <c:v>202.8096664061361</c:v>
                </c:pt>
                <c:pt idx="2957">
                  <c:v>203.07757232670724</c:v>
                </c:pt>
                <c:pt idx="2958">
                  <c:v>203.16346126839474</c:v>
                </c:pt>
                <c:pt idx="2959">
                  <c:v>203.45320652201525</c:v>
                </c:pt>
                <c:pt idx="2960">
                  <c:v>203.6816333036721</c:v>
                </c:pt>
                <c:pt idx="2961">
                  <c:v>203.85041037413279</c:v>
                </c:pt>
                <c:pt idx="2962">
                  <c:v>203.80851709142294</c:v>
                </c:pt>
                <c:pt idx="2963">
                  <c:v>203.82241834307987</c:v>
                </c:pt>
                <c:pt idx="2964">
                  <c:v>204.19081230326407</c:v>
                </c:pt>
                <c:pt idx="2965">
                  <c:v>204.33868509735936</c:v>
                </c:pt>
                <c:pt idx="2966">
                  <c:v>204.63696418155897</c:v>
                </c:pt>
                <c:pt idx="2967">
                  <c:v>204.73022188025539</c:v>
                </c:pt>
                <c:pt idx="2968">
                  <c:v>204.77185120421711</c:v>
                </c:pt>
                <c:pt idx="2969">
                  <c:v>204.94124326349649</c:v>
                </c:pt>
                <c:pt idx="2970">
                  <c:v>205.21969641372704</c:v>
                </c:pt>
                <c:pt idx="2971">
                  <c:v>205.4018009802345</c:v>
                </c:pt>
                <c:pt idx="2972">
                  <c:v>205.58082521612818</c:v>
                </c:pt>
                <c:pt idx="2973">
                  <c:v>205.73840270765885</c:v>
                </c:pt>
                <c:pt idx="2974">
                  <c:v>205.72643459079092</c:v>
                </c:pt>
                <c:pt idx="2975">
                  <c:v>205.67366485104344</c:v>
                </c:pt>
                <c:pt idx="2976">
                  <c:v>205.64991314726018</c:v>
                </c:pt>
                <c:pt idx="2977">
                  <c:v>205.96235397113486</c:v>
                </c:pt>
                <c:pt idx="2978">
                  <c:v>205.90856375694693</c:v>
                </c:pt>
                <c:pt idx="2979">
                  <c:v>205.93754523459216</c:v>
                </c:pt>
                <c:pt idx="2980">
                  <c:v>206.26373297708204</c:v>
                </c:pt>
                <c:pt idx="2981">
                  <c:v>206.23878679920898</c:v>
                </c:pt>
                <c:pt idx="2982">
                  <c:v>206.24779597822516</c:v>
                </c:pt>
                <c:pt idx="2983">
                  <c:v>206.2067804103757</c:v>
                </c:pt>
                <c:pt idx="2984">
                  <c:v>206.12436975189192</c:v>
                </c:pt>
                <c:pt idx="2985">
                  <c:v>206.09817891773343</c:v>
                </c:pt>
                <c:pt idx="2986">
                  <c:v>205.97755137417192</c:v>
                </c:pt>
                <c:pt idx="2987">
                  <c:v>205.92911470863584</c:v>
                </c:pt>
                <c:pt idx="2988">
                  <c:v>205.86261681537081</c:v>
                </c:pt>
                <c:pt idx="2989">
                  <c:v>205.76361724776979</c:v>
                </c:pt>
                <c:pt idx="2990">
                  <c:v>205.74391487172807</c:v>
                </c:pt>
                <c:pt idx="2991">
                  <c:v>205.66515102501216</c:v>
                </c:pt>
                <c:pt idx="2992">
                  <c:v>205.66108600330091</c:v>
                </c:pt>
                <c:pt idx="2993">
                  <c:v>205.95210921139068</c:v>
                </c:pt>
                <c:pt idx="2994">
                  <c:v>205.93978264986066</c:v>
                </c:pt>
                <c:pt idx="2995">
                  <c:v>205.9002235234739</c:v>
                </c:pt>
                <c:pt idx="2996">
                  <c:v>205.85041527432884</c:v>
                </c:pt>
                <c:pt idx="2997">
                  <c:v>205.82182068453329</c:v>
                </c:pt>
                <c:pt idx="2998">
                  <c:v>205.7395031747678</c:v>
                </c:pt>
                <c:pt idx="2999">
                  <c:v>205.64065936934878</c:v>
                </c:pt>
                <c:pt idx="3000">
                  <c:v>205.68213045548958</c:v>
                </c:pt>
                <c:pt idx="3001">
                  <c:v>205.58455909648436</c:v>
                </c:pt>
                <c:pt idx="3002">
                  <c:v>205.54080914767883</c:v>
                </c:pt>
                <c:pt idx="3003">
                  <c:v>205.45735983059748</c:v>
                </c:pt>
                <c:pt idx="3004">
                  <c:v>205.46206438242336</c:v>
                </c:pt>
                <c:pt idx="3005">
                  <c:v>205.30497467547423</c:v>
                </c:pt>
                <c:pt idx="3006">
                  <c:v>205.13983125300132</c:v>
                </c:pt>
                <c:pt idx="3007">
                  <c:v>205.14542906538952</c:v>
                </c:pt>
                <c:pt idx="3008">
                  <c:v>205.04318428838332</c:v>
                </c:pt>
                <c:pt idx="3009">
                  <c:v>205.26627595532693</c:v>
                </c:pt>
                <c:pt idx="3010">
                  <c:v>205.67801496918679</c:v>
                </c:pt>
                <c:pt idx="3011">
                  <c:v>205.87988777666641</c:v>
                </c:pt>
                <c:pt idx="3012">
                  <c:v>205.88515121727718</c:v>
                </c:pt>
                <c:pt idx="3013">
                  <c:v>205.78936940938837</c:v>
                </c:pt>
                <c:pt idx="3014">
                  <c:v>205.93109800870931</c:v>
                </c:pt>
                <c:pt idx="3015">
                  <c:v>205.87844260327995</c:v>
                </c:pt>
                <c:pt idx="3016">
                  <c:v>206.01540817669809</c:v>
                </c:pt>
                <c:pt idx="3017">
                  <c:v>206.06686948789459</c:v>
                </c:pt>
                <c:pt idx="3018">
                  <c:v>206.16815120978541</c:v>
                </c:pt>
                <c:pt idx="3019">
                  <c:v>206.16206383472377</c:v>
                </c:pt>
                <c:pt idx="3020">
                  <c:v>206.21973105156053</c:v>
                </c:pt>
                <c:pt idx="3021">
                  <c:v>206.13824419210374</c:v>
                </c:pt>
                <c:pt idx="3022">
                  <c:v>206.08275183147185</c:v>
                </c:pt>
                <c:pt idx="3023">
                  <c:v>206.14525166125853</c:v>
                </c:pt>
                <c:pt idx="3024">
                  <c:v>206.04665445267406</c:v>
                </c:pt>
                <c:pt idx="3025">
                  <c:v>205.98281311889122</c:v>
                </c:pt>
                <c:pt idx="3026">
                  <c:v>206.29103326891124</c:v>
                </c:pt>
                <c:pt idx="3027">
                  <c:v>206.15124568284659</c:v>
                </c:pt>
                <c:pt idx="3028">
                  <c:v>206.07666749365021</c:v>
                </c:pt>
                <c:pt idx="3029">
                  <c:v>205.9871888519969</c:v>
                </c:pt>
                <c:pt idx="3030">
                  <c:v>205.85199281624159</c:v>
                </c:pt>
                <c:pt idx="3031">
                  <c:v>205.73648371216646</c:v>
                </c:pt>
                <c:pt idx="3032">
                  <c:v>205.6728627248263</c:v>
                </c:pt>
                <c:pt idx="3033">
                  <c:v>205.59110991808262</c:v>
                </c:pt>
                <c:pt idx="3034">
                  <c:v>205.48219415565381</c:v>
                </c:pt>
                <c:pt idx="3035">
                  <c:v>205.38877592646622</c:v>
                </c:pt>
                <c:pt idx="3036">
                  <c:v>205.2940007313301</c:v>
                </c:pt>
                <c:pt idx="3037">
                  <c:v>205.666817899151</c:v>
                </c:pt>
                <c:pt idx="3038">
                  <c:v>205.86009685222865</c:v>
                </c:pt>
                <c:pt idx="3039">
                  <c:v>205.73183987998337</c:v>
                </c:pt>
                <c:pt idx="3040">
                  <c:v>205.64479756465576</c:v>
                </c:pt>
                <c:pt idx="3041">
                  <c:v>205.66223363962789</c:v>
                </c:pt>
                <c:pt idx="3042">
                  <c:v>205.71591636846159</c:v>
                </c:pt>
                <c:pt idx="3043">
                  <c:v>205.69518868697287</c:v>
                </c:pt>
                <c:pt idx="3044">
                  <c:v>205.70233818296336</c:v>
                </c:pt>
                <c:pt idx="3045">
                  <c:v>205.74482768843285</c:v>
                </c:pt>
                <c:pt idx="3046">
                  <c:v>205.7105600023169</c:v>
                </c:pt>
                <c:pt idx="3047">
                  <c:v>205.76003820490877</c:v>
                </c:pt>
                <c:pt idx="3048">
                  <c:v>205.93993125333458</c:v>
                </c:pt>
                <c:pt idx="3049">
                  <c:v>205.92655527955537</c:v>
                </c:pt>
                <c:pt idx="3050">
                  <c:v>205.91185712671421</c:v>
                </c:pt>
                <c:pt idx="3051">
                  <c:v>206.45180195668337</c:v>
                </c:pt>
                <c:pt idx="3052">
                  <c:v>206.60444232821359</c:v>
                </c:pt>
                <c:pt idx="3053">
                  <c:v>206.62190768905393</c:v>
                </c:pt>
                <c:pt idx="3054">
                  <c:v>206.70298897981701</c:v>
                </c:pt>
                <c:pt idx="3055">
                  <c:v>206.64816159511025</c:v>
                </c:pt>
                <c:pt idx="3056">
                  <c:v>207.09096370766161</c:v>
                </c:pt>
                <c:pt idx="3057">
                  <c:v>207.40765049924977</c:v>
                </c:pt>
                <c:pt idx="3058">
                  <c:v>207.42928776845827</c:v>
                </c:pt>
                <c:pt idx="3059">
                  <c:v>207.42112187529693</c:v>
                </c:pt>
                <c:pt idx="3060">
                  <c:v>207.41761436798444</c:v>
                </c:pt>
                <c:pt idx="3061">
                  <c:v>207.8919585315823</c:v>
                </c:pt>
                <c:pt idx="3062">
                  <c:v>208.41796218437895</c:v>
                </c:pt>
                <c:pt idx="3063">
                  <c:v>208.58255367487283</c:v>
                </c:pt>
                <c:pt idx="3064">
                  <c:v>208.60233973770625</c:v>
                </c:pt>
                <c:pt idx="3065">
                  <c:v>209.0272060953906</c:v>
                </c:pt>
                <c:pt idx="3066">
                  <c:v>209.16557805589525</c:v>
                </c:pt>
                <c:pt idx="3067">
                  <c:v>209.32420922584581</c:v>
                </c:pt>
                <c:pt idx="3068">
                  <c:v>209.31974604279674</c:v>
                </c:pt>
                <c:pt idx="3069">
                  <c:v>209.32360796431479</c:v>
                </c:pt>
                <c:pt idx="3070">
                  <c:v>209.26931975282301</c:v>
                </c:pt>
                <c:pt idx="3071">
                  <c:v>209.22350773815418</c:v>
                </c:pt>
                <c:pt idx="3072">
                  <c:v>209.22169531722082</c:v>
                </c:pt>
                <c:pt idx="3073">
                  <c:v>209.34884388208218</c:v>
                </c:pt>
                <c:pt idx="3074">
                  <c:v>209.85707068995853</c:v>
                </c:pt>
                <c:pt idx="3075">
                  <c:v>209.90222769556306</c:v>
                </c:pt>
                <c:pt idx="3076">
                  <c:v>209.90047140135033</c:v>
                </c:pt>
                <c:pt idx="3077">
                  <c:v>209.77758229906777</c:v>
                </c:pt>
                <c:pt idx="3078">
                  <c:v>209.70084148977742</c:v>
                </c:pt>
                <c:pt idx="3079">
                  <c:v>209.66097956645837</c:v>
                </c:pt>
                <c:pt idx="3080">
                  <c:v>209.65107274852195</c:v>
                </c:pt>
                <c:pt idx="3081">
                  <c:v>209.65107274852195</c:v>
                </c:pt>
                <c:pt idx="3082">
                  <c:v>209.64785578416894</c:v>
                </c:pt>
                <c:pt idx="3083">
                  <c:v>209.63562894147381</c:v>
                </c:pt>
                <c:pt idx="3084">
                  <c:v>209.85492958178992</c:v>
                </c:pt>
                <c:pt idx="3085">
                  <c:v>209.67278697637565</c:v>
                </c:pt>
                <c:pt idx="3086">
                  <c:v>209.93265580577869</c:v>
                </c:pt>
                <c:pt idx="3087">
                  <c:v>209.92337534245857</c:v>
                </c:pt>
                <c:pt idx="3088">
                  <c:v>209.95202077579248</c:v>
                </c:pt>
                <c:pt idx="3089">
                  <c:v>209.93040329635386</c:v>
                </c:pt>
                <c:pt idx="3090">
                  <c:v>209.92402856493248</c:v>
                </c:pt>
                <c:pt idx="3091">
                  <c:v>210.5429656612904</c:v>
                </c:pt>
                <c:pt idx="3092">
                  <c:v>210.5366323331196</c:v>
                </c:pt>
                <c:pt idx="3093">
                  <c:v>210.47771716227294</c:v>
                </c:pt>
                <c:pt idx="3094">
                  <c:v>210.4440299590793</c:v>
                </c:pt>
                <c:pt idx="3095">
                  <c:v>210.29793865286288</c:v>
                </c:pt>
                <c:pt idx="3096">
                  <c:v>209.95553581474746</c:v>
                </c:pt>
                <c:pt idx="3097">
                  <c:v>209.58490914308192</c:v>
                </c:pt>
                <c:pt idx="3098">
                  <c:v>209.48259753659198</c:v>
                </c:pt>
                <c:pt idx="3099">
                  <c:v>209.41177232459876</c:v>
                </c:pt>
                <c:pt idx="3100">
                  <c:v>209.86077771748003</c:v>
                </c:pt>
                <c:pt idx="3101">
                  <c:v>209.91341102921075</c:v>
                </c:pt>
                <c:pt idx="3102">
                  <c:v>209.9890045606364</c:v>
                </c:pt>
                <c:pt idx="3103">
                  <c:v>209.92960183010794</c:v>
                </c:pt>
                <c:pt idx="3104">
                  <c:v>209.81576294289871</c:v>
                </c:pt>
                <c:pt idx="3105">
                  <c:v>209.31257659463265</c:v>
                </c:pt>
                <c:pt idx="3106">
                  <c:v>209.50499395064418</c:v>
                </c:pt>
                <c:pt idx="3107">
                  <c:v>209.87180811267461</c:v>
                </c:pt>
                <c:pt idx="3108">
                  <c:v>209.88047472843431</c:v>
                </c:pt>
                <c:pt idx="3109">
                  <c:v>210.13863344884737</c:v>
                </c:pt>
                <c:pt idx="3110">
                  <c:v>210.67630924108454</c:v>
                </c:pt>
                <c:pt idx="3111">
                  <c:v>210.72424962825551</c:v>
                </c:pt>
                <c:pt idx="3112">
                  <c:v>210.71933565518421</c:v>
                </c:pt>
                <c:pt idx="3113">
                  <c:v>210.99983091427623</c:v>
                </c:pt>
                <c:pt idx="3114">
                  <c:v>211.03079000617834</c:v>
                </c:pt>
                <c:pt idx="3115">
                  <c:v>211.14459753744941</c:v>
                </c:pt>
                <c:pt idx="3116">
                  <c:v>211.44473905371146</c:v>
                </c:pt>
                <c:pt idx="3117">
                  <c:v>211.70627651136448</c:v>
                </c:pt>
                <c:pt idx="3118">
                  <c:v>211.93433742104278</c:v>
                </c:pt>
                <c:pt idx="3119">
                  <c:v>211.89672386118559</c:v>
                </c:pt>
                <c:pt idx="3120">
                  <c:v>211.91579226389183</c:v>
                </c:pt>
                <c:pt idx="3121">
                  <c:v>211.97628436745157</c:v>
                </c:pt>
                <c:pt idx="3122">
                  <c:v>211.97832442299304</c:v>
                </c:pt>
                <c:pt idx="3123">
                  <c:v>211.89607470251968</c:v>
                </c:pt>
                <c:pt idx="3124">
                  <c:v>211.91199986807038</c:v>
                </c:pt>
                <c:pt idx="3125">
                  <c:v>212.17865060753829</c:v>
                </c:pt>
                <c:pt idx="3126">
                  <c:v>212.27501176391456</c:v>
                </c:pt>
                <c:pt idx="3127">
                  <c:v>212.29549343615344</c:v>
                </c:pt>
                <c:pt idx="3128">
                  <c:v>212.29043653871017</c:v>
                </c:pt>
                <c:pt idx="3129">
                  <c:v>212.29265476882466</c:v>
                </c:pt>
                <c:pt idx="3130">
                  <c:v>212.93430286754025</c:v>
                </c:pt>
                <c:pt idx="3131">
                  <c:v>213.29041293438141</c:v>
                </c:pt>
                <c:pt idx="3132">
                  <c:v>213.57403203919765</c:v>
                </c:pt>
                <c:pt idx="3133">
                  <c:v>214.05781055193245</c:v>
                </c:pt>
                <c:pt idx="3134">
                  <c:v>214.43739187691008</c:v>
                </c:pt>
                <c:pt idx="3135">
                  <c:v>214.43246498562866</c:v>
                </c:pt>
                <c:pt idx="3136">
                  <c:v>215.03357019657747</c:v>
                </c:pt>
                <c:pt idx="3137">
                  <c:v>215.24251890039048</c:v>
                </c:pt>
                <c:pt idx="3138">
                  <c:v>215.25542504992779</c:v>
                </c:pt>
                <c:pt idx="3139">
                  <c:v>215.50612087892438</c:v>
                </c:pt>
                <c:pt idx="3140">
                  <c:v>215.58159843294732</c:v>
                </c:pt>
                <c:pt idx="3141">
                  <c:v>215.58184752138459</c:v>
                </c:pt>
                <c:pt idx="3142">
                  <c:v>215.63197468089322</c:v>
                </c:pt>
                <c:pt idx="3143">
                  <c:v>215.62947421825666</c:v>
                </c:pt>
                <c:pt idx="3144">
                  <c:v>215.58669025993311</c:v>
                </c:pt>
                <c:pt idx="3145">
                  <c:v>215.53209288556192</c:v>
                </c:pt>
                <c:pt idx="3146">
                  <c:v>215.95118945784765</c:v>
                </c:pt>
                <c:pt idx="3147">
                  <c:v>216.34539797139263</c:v>
                </c:pt>
                <c:pt idx="3148">
                  <c:v>216.83696702576123</c:v>
                </c:pt>
                <c:pt idx="3149">
                  <c:v>217.12300859599992</c:v>
                </c:pt>
                <c:pt idx="3150">
                  <c:v>217.07781608408354</c:v>
                </c:pt>
                <c:pt idx="3151">
                  <c:v>217.08667470099437</c:v>
                </c:pt>
                <c:pt idx="3152">
                  <c:v>217.09394342334389</c:v>
                </c:pt>
                <c:pt idx="3153">
                  <c:v>217.02294095321633</c:v>
                </c:pt>
                <c:pt idx="3154">
                  <c:v>217.08015364188407</c:v>
                </c:pt>
                <c:pt idx="3155">
                  <c:v>217.11830862289776</c:v>
                </c:pt>
                <c:pt idx="3156">
                  <c:v>217.12431174907059</c:v>
                </c:pt>
                <c:pt idx="3157">
                  <c:v>217.10047385127285</c:v>
                </c:pt>
                <c:pt idx="3158">
                  <c:v>216.99252609825098</c:v>
                </c:pt>
                <c:pt idx="3159">
                  <c:v>216.9914059196293</c:v>
                </c:pt>
                <c:pt idx="3160">
                  <c:v>216.92657531560494</c:v>
                </c:pt>
                <c:pt idx="3161">
                  <c:v>216.35033734351828</c:v>
                </c:pt>
                <c:pt idx="3162">
                  <c:v>216.35248630314288</c:v>
                </c:pt>
                <c:pt idx="3163">
                  <c:v>216.36448064223669</c:v>
                </c:pt>
                <c:pt idx="3164">
                  <c:v>216.38415251792941</c:v>
                </c:pt>
                <c:pt idx="3165">
                  <c:v>216.43873606685764</c:v>
                </c:pt>
                <c:pt idx="3166">
                  <c:v>216.43760848982416</c:v>
                </c:pt>
                <c:pt idx="3167">
                  <c:v>216.46842759823568</c:v>
                </c:pt>
                <c:pt idx="3168">
                  <c:v>216.47062569004888</c:v>
                </c:pt>
                <c:pt idx="3169">
                  <c:v>216.43812219926986</c:v>
                </c:pt>
                <c:pt idx="3170">
                  <c:v>216.44437970047724</c:v>
                </c:pt>
                <c:pt idx="3171">
                  <c:v>216.42199275521986</c:v>
                </c:pt>
                <c:pt idx="3172">
                  <c:v>216.37508588091882</c:v>
                </c:pt>
                <c:pt idx="3173">
                  <c:v>216.37274459631109</c:v>
                </c:pt>
                <c:pt idx="3174">
                  <c:v>216.36592522486092</c:v>
                </c:pt>
                <c:pt idx="3175">
                  <c:v>216.36296069375842</c:v>
                </c:pt>
                <c:pt idx="3176">
                  <c:v>216.35628237932829</c:v>
                </c:pt>
                <c:pt idx="3177">
                  <c:v>216.33031584617325</c:v>
                </c:pt>
                <c:pt idx="3178">
                  <c:v>216.33154761174768</c:v>
                </c:pt>
                <c:pt idx="3179">
                  <c:v>216.35014819387055</c:v>
                </c:pt>
                <c:pt idx="3180">
                  <c:v>216.32309507380404</c:v>
                </c:pt>
                <c:pt idx="3181">
                  <c:v>216.26567126829582</c:v>
                </c:pt>
                <c:pt idx="3182">
                  <c:v>216.24676919903908</c:v>
                </c:pt>
                <c:pt idx="3183">
                  <c:v>216.24718199824395</c:v>
                </c:pt>
                <c:pt idx="3184">
                  <c:v>216.24371504307669</c:v>
                </c:pt>
                <c:pt idx="3185">
                  <c:v>216.24252665484883</c:v>
                </c:pt>
                <c:pt idx="3186">
                  <c:v>216.24115212995318</c:v>
                </c:pt>
                <c:pt idx="3187">
                  <c:v>216.22839271349861</c:v>
                </c:pt>
                <c:pt idx="3188">
                  <c:v>216.1976660049215</c:v>
                </c:pt>
                <c:pt idx="3189">
                  <c:v>216.2014373577226</c:v>
                </c:pt>
                <c:pt idx="3190">
                  <c:v>216.17128390190183</c:v>
                </c:pt>
                <c:pt idx="3191">
                  <c:v>216.17131369691086</c:v>
                </c:pt>
                <c:pt idx="3192">
                  <c:v>216.51301464975438</c:v>
                </c:pt>
                <c:pt idx="3193">
                  <c:v>216.71441573459526</c:v>
                </c:pt>
                <c:pt idx="3194">
                  <c:v>216.73862260835273</c:v>
                </c:pt>
                <c:pt idx="3195">
                  <c:v>216.72477386657914</c:v>
                </c:pt>
                <c:pt idx="3196">
                  <c:v>216.72061398421545</c:v>
                </c:pt>
                <c:pt idx="3197">
                  <c:v>216.71233896684117</c:v>
                </c:pt>
                <c:pt idx="3198">
                  <c:v>216.56450317646753</c:v>
                </c:pt>
                <c:pt idx="3199">
                  <c:v>216.58387575842144</c:v>
                </c:pt>
                <c:pt idx="3200">
                  <c:v>216.62565119506729</c:v>
                </c:pt>
                <c:pt idx="3201">
                  <c:v>216.64627870445031</c:v>
                </c:pt>
                <c:pt idx="3202">
                  <c:v>216.6501920632868</c:v>
                </c:pt>
                <c:pt idx="3203">
                  <c:v>216.65440200190235</c:v>
                </c:pt>
                <c:pt idx="3204">
                  <c:v>216.64169491067287</c:v>
                </c:pt>
                <c:pt idx="3205">
                  <c:v>216.64169491067287</c:v>
                </c:pt>
                <c:pt idx="3206">
                  <c:v>216.61209985638112</c:v>
                </c:pt>
                <c:pt idx="3207">
                  <c:v>216.61599974396262</c:v>
                </c:pt>
                <c:pt idx="3208">
                  <c:v>216.59911357994147</c:v>
                </c:pt>
                <c:pt idx="3209">
                  <c:v>216.59379063415477</c:v>
                </c:pt>
                <c:pt idx="3210">
                  <c:v>216.59295917311974</c:v>
                </c:pt>
                <c:pt idx="3211">
                  <c:v>216.5924572449683</c:v>
                </c:pt>
                <c:pt idx="3212">
                  <c:v>216.5810496111128</c:v>
                </c:pt>
                <c:pt idx="3213">
                  <c:v>216.57419970315038</c:v>
                </c:pt>
                <c:pt idx="3214">
                  <c:v>216.58007607815404</c:v>
                </c:pt>
                <c:pt idx="3215">
                  <c:v>216.58818592832245</c:v>
                </c:pt>
                <c:pt idx="3216">
                  <c:v>216.53580426548569</c:v>
                </c:pt>
                <c:pt idx="3217">
                  <c:v>216.39640210521722</c:v>
                </c:pt>
                <c:pt idx="3218">
                  <c:v>216.44119398273835</c:v>
                </c:pt>
                <c:pt idx="3219">
                  <c:v>216.43005296337009</c:v>
                </c:pt>
                <c:pt idx="3220">
                  <c:v>216.42828734451254</c:v>
                </c:pt>
                <c:pt idx="3221">
                  <c:v>216.43097579795386</c:v>
                </c:pt>
                <c:pt idx="3222">
                  <c:v>216.41302274087798</c:v>
                </c:pt>
                <c:pt idx="3223">
                  <c:v>216.344560660252</c:v>
                </c:pt>
                <c:pt idx="3224">
                  <c:v>216.28608069536469</c:v>
                </c:pt>
                <c:pt idx="3225">
                  <c:v>216.23422132008432</c:v>
                </c:pt>
                <c:pt idx="3226">
                  <c:v>216.20504137700934</c:v>
                </c:pt>
                <c:pt idx="3227">
                  <c:v>216.17735984017651</c:v>
                </c:pt>
                <c:pt idx="3228">
                  <c:v>216.13070955556964</c:v>
                </c:pt>
                <c:pt idx="3229">
                  <c:v>216.13589399627094</c:v>
                </c:pt>
                <c:pt idx="3230">
                  <c:v>216.09085780520027</c:v>
                </c:pt>
                <c:pt idx="3231">
                  <c:v>216.00749276586532</c:v>
                </c:pt>
                <c:pt idx="3232">
                  <c:v>215.99427683487883</c:v>
                </c:pt>
                <c:pt idx="3233">
                  <c:v>215.94976596258601</c:v>
                </c:pt>
                <c:pt idx="3234">
                  <c:v>215.91000911871376</c:v>
                </c:pt>
                <c:pt idx="3235">
                  <c:v>215.94811740546214</c:v>
                </c:pt>
                <c:pt idx="3236">
                  <c:v>215.94754985336118</c:v>
                </c:pt>
                <c:pt idx="3237">
                  <c:v>215.93036904693386</c:v>
                </c:pt>
                <c:pt idx="3238">
                  <c:v>215.89622695789683</c:v>
                </c:pt>
                <c:pt idx="3239">
                  <c:v>215.8948758333201</c:v>
                </c:pt>
                <c:pt idx="3240">
                  <c:v>215.87848344338445</c:v>
                </c:pt>
                <c:pt idx="3241">
                  <c:v>215.85743601777813</c:v>
                </c:pt>
                <c:pt idx="3242">
                  <c:v>215.61971214664163</c:v>
                </c:pt>
                <c:pt idx="3243">
                  <c:v>215.40457749716472</c:v>
                </c:pt>
                <c:pt idx="3244">
                  <c:v>215.15352110670193</c:v>
                </c:pt>
                <c:pt idx="3245">
                  <c:v>214.96826464906158</c:v>
                </c:pt>
                <c:pt idx="3246">
                  <c:v>214.7151032690237</c:v>
                </c:pt>
                <c:pt idx="3247">
                  <c:v>214.5421009942433</c:v>
                </c:pt>
                <c:pt idx="3248">
                  <c:v>214.43550864320773</c:v>
                </c:pt>
                <c:pt idx="3249">
                  <c:v>214.33487223778178</c:v>
                </c:pt>
                <c:pt idx="3250">
                  <c:v>214.31821407044293</c:v>
                </c:pt>
                <c:pt idx="3251">
                  <c:v>214.27910176751354</c:v>
                </c:pt>
                <c:pt idx="3252">
                  <c:v>214.27311449544072</c:v>
                </c:pt>
                <c:pt idx="3253">
                  <c:v>214.20800325233938</c:v>
                </c:pt>
                <c:pt idx="3254">
                  <c:v>214.20082818914676</c:v>
                </c:pt>
                <c:pt idx="3255">
                  <c:v>214.14107080244924</c:v>
                </c:pt>
                <c:pt idx="3256">
                  <c:v>214.13449016067267</c:v>
                </c:pt>
                <c:pt idx="3257">
                  <c:v>214.08383510012089</c:v>
                </c:pt>
                <c:pt idx="3258">
                  <c:v>214.06165868067086</c:v>
                </c:pt>
                <c:pt idx="3259">
                  <c:v>213.9962206465857</c:v>
                </c:pt>
                <c:pt idx="3260">
                  <c:v>213.92389927439504</c:v>
                </c:pt>
                <c:pt idx="3261">
                  <c:v>213.77317936825662</c:v>
                </c:pt>
                <c:pt idx="3262">
                  <c:v>213.70763102219092</c:v>
                </c:pt>
                <c:pt idx="3263">
                  <c:v>213.58654553372173</c:v>
                </c:pt>
                <c:pt idx="3264">
                  <c:v>213.51532462796553</c:v>
                </c:pt>
                <c:pt idx="3265">
                  <c:v>213.5246193900301</c:v>
                </c:pt>
                <c:pt idx="3266">
                  <c:v>213.61491522442952</c:v>
                </c:pt>
                <c:pt idx="3267">
                  <c:v>213.61704451693817</c:v>
                </c:pt>
                <c:pt idx="3268">
                  <c:v>213.57171674169203</c:v>
                </c:pt>
                <c:pt idx="3269">
                  <c:v>213.45265566748941</c:v>
                </c:pt>
                <c:pt idx="3270">
                  <c:v>213.42831072620635</c:v>
                </c:pt>
                <c:pt idx="3271">
                  <c:v>213.39795071136734</c:v>
                </c:pt>
                <c:pt idx="3272">
                  <c:v>213.33743506599734</c:v>
                </c:pt>
                <c:pt idx="3273">
                  <c:v>213.28549062141033</c:v>
                </c:pt>
                <c:pt idx="3274">
                  <c:v>213.21422356070588</c:v>
                </c:pt>
                <c:pt idx="3275">
                  <c:v>213.19306417227779</c:v>
                </c:pt>
                <c:pt idx="3276">
                  <c:v>213.17637893647264</c:v>
                </c:pt>
                <c:pt idx="3277">
                  <c:v>213.18554371127465</c:v>
                </c:pt>
                <c:pt idx="3278">
                  <c:v>213.18271903322312</c:v>
                </c:pt>
                <c:pt idx="3279">
                  <c:v>213.17499004894879</c:v>
                </c:pt>
                <c:pt idx="3280">
                  <c:v>213.1189860439315</c:v>
                </c:pt>
                <c:pt idx="3281">
                  <c:v>212.99606956005445</c:v>
                </c:pt>
                <c:pt idx="3282">
                  <c:v>212.80498350933368</c:v>
                </c:pt>
                <c:pt idx="3283">
                  <c:v>212.6360939707707</c:v>
                </c:pt>
                <c:pt idx="3284">
                  <c:v>212.49992103647813</c:v>
                </c:pt>
                <c:pt idx="3285">
                  <c:v>212.40223390850372</c:v>
                </c:pt>
                <c:pt idx="3286">
                  <c:v>212.312670067407</c:v>
                </c:pt>
                <c:pt idx="3287">
                  <c:v>212.23829994340105</c:v>
                </c:pt>
                <c:pt idx="3288">
                  <c:v>212.18510522695465</c:v>
                </c:pt>
                <c:pt idx="3289">
                  <c:v>212.20689116169402</c:v>
                </c:pt>
                <c:pt idx="3290">
                  <c:v>212.24024916790364</c:v>
                </c:pt>
                <c:pt idx="3291">
                  <c:v>212.22759738639292</c:v>
                </c:pt>
                <c:pt idx="3292">
                  <c:v>212.24075026154892</c:v>
                </c:pt>
                <c:pt idx="3293">
                  <c:v>212.20813802090743</c:v>
                </c:pt>
                <c:pt idx="3294">
                  <c:v>212.16042817005439</c:v>
                </c:pt>
                <c:pt idx="3295">
                  <c:v>212.06334926086703</c:v>
                </c:pt>
                <c:pt idx="3296">
                  <c:v>212.00430347320659</c:v>
                </c:pt>
                <c:pt idx="3297">
                  <c:v>211.98483036827744</c:v>
                </c:pt>
                <c:pt idx="3298">
                  <c:v>211.93602230712452</c:v>
                </c:pt>
                <c:pt idx="3299">
                  <c:v>211.83706514309944</c:v>
                </c:pt>
                <c:pt idx="3300">
                  <c:v>211.80643706475419</c:v>
                </c:pt>
                <c:pt idx="3301">
                  <c:v>211.77047841345873</c:v>
                </c:pt>
                <c:pt idx="3302">
                  <c:v>211.75858962257411</c:v>
                </c:pt>
                <c:pt idx="3303">
                  <c:v>211.73979121450353</c:v>
                </c:pt>
                <c:pt idx="3304">
                  <c:v>211.69115416252572</c:v>
                </c:pt>
                <c:pt idx="3305">
                  <c:v>211.68302516946522</c:v>
                </c:pt>
                <c:pt idx="3306">
                  <c:v>211.69544395127741</c:v>
                </c:pt>
                <c:pt idx="3307">
                  <c:v>211.65295798927468</c:v>
                </c:pt>
                <c:pt idx="3308">
                  <c:v>211.6050678103592</c:v>
                </c:pt>
                <c:pt idx="3309">
                  <c:v>211.54750623287697</c:v>
                </c:pt>
                <c:pt idx="3310">
                  <c:v>211.47750074477352</c:v>
                </c:pt>
                <c:pt idx="3311">
                  <c:v>211.42412112683877</c:v>
                </c:pt>
                <c:pt idx="3312">
                  <c:v>211.37556078051927</c:v>
                </c:pt>
                <c:pt idx="3313">
                  <c:v>211.35963838317551</c:v>
                </c:pt>
                <c:pt idx="3314">
                  <c:v>211.34645293046805</c:v>
                </c:pt>
                <c:pt idx="3315">
                  <c:v>211.29817042234379</c:v>
                </c:pt>
                <c:pt idx="3316">
                  <c:v>211.2551366233663</c:v>
                </c:pt>
                <c:pt idx="3317">
                  <c:v>211.22614105685744</c:v>
                </c:pt>
                <c:pt idx="3318">
                  <c:v>211.18340743311867</c:v>
                </c:pt>
                <c:pt idx="3319">
                  <c:v>211.20606557771077</c:v>
                </c:pt>
                <c:pt idx="3320">
                  <c:v>211.20200167546187</c:v>
                </c:pt>
                <c:pt idx="3321">
                  <c:v>211.21445332104255</c:v>
                </c:pt>
                <c:pt idx="3322">
                  <c:v>211.17620885744003</c:v>
                </c:pt>
                <c:pt idx="3323">
                  <c:v>211.1434835282617</c:v>
                </c:pt>
                <c:pt idx="3324">
                  <c:v>211.113411060212</c:v>
                </c:pt>
                <c:pt idx="3325">
                  <c:v>210.99712465170504</c:v>
                </c:pt>
                <c:pt idx="3326">
                  <c:v>211.0311320543837</c:v>
                </c:pt>
                <c:pt idx="3327">
                  <c:v>210.93894714342534</c:v>
                </c:pt>
                <c:pt idx="3328">
                  <c:v>210.8435808582077</c:v>
                </c:pt>
                <c:pt idx="3329">
                  <c:v>210.79935253450668</c:v>
                </c:pt>
                <c:pt idx="3330">
                  <c:v>210.76910227625751</c:v>
                </c:pt>
                <c:pt idx="3331">
                  <c:v>210.70225201126217</c:v>
                </c:pt>
                <c:pt idx="3332">
                  <c:v>210.7174279090508</c:v>
                </c:pt>
                <c:pt idx="3333">
                  <c:v>210.68164086764887</c:v>
                </c:pt>
                <c:pt idx="3334">
                  <c:v>210.66345530672973</c:v>
                </c:pt>
                <c:pt idx="3335">
                  <c:v>210.65395809979645</c:v>
                </c:pt>
                <c:pt idx="3336">
                  <c:v>210.59098054404035</c:v>
                </c:pt>
                <c:pt idx="3337">
                  <c:v>210.55455149669999</c:v>
                </c:pt>
                <c:pt idx="3338">
                  <c:v>210.53155606633496</c:v>
                </c:pt>
                <c:pt idx="3339">
                  <c:v>210.48221726322643</c:v>
                </c:pt>
                <c:pt idx="3340">
                  <c:v>210.46146079724096</c:v>
                </c:pt>
                <c:pt idx="3341">
                  <c:v>210.41399941281111</c:v>
                </c:pt>
                <c:pt idx="3342">
                  <c:v>210.36799653404523</c:v>
                </c:pt>
                <c:pt idx="3343">
                  <c:v>210.31685369003878</c:v>
                </c:pt>
                <c:pt idx="3344">
                  <c:v>210.28668637674764</c:v>
                </c:pt>
                <c:pt idx="3345">
                  <c:v>210.23160130601838</c:v>
                </c:pt>
                <c:pt idx="3346">
                  <c:v>210.18155712817284</c:v>
                </c:pt>
                <c:pt idx="3347">
                  <c:v>210.16569425129217</c:v>
                </c:pt>
                <c:pt idx="3348">
                  <c:v>210.10144832482536</c:v>
                </c:pt>
                <c:pt idx="3349">
                  <c:v>210.09598889296632</c:v>
                </c:pt>
                <c:pt idx="3350">
                  <c:v>210.06288705485053</c:v>
                </c:pt>
                <c:pt idx="3351">
                  <c:v>209.97550959082707</c:v>
                </c:pt>
                <c:pt idx="3352">
                  <c:v>209.9585386864631</c:v>
                </c:pt>
                <c:pt idx="3353">
                  <c:v>209.94639911467837</c:v>
                </c:pt>
                <c:pt idx="3354">
                  <c:v>209.94186939777794</c:v>
                </c:pt>
                <c:pt idx="3355">
                  <c:v>209.9410276506014</c:v>
                </c:pt>
                <c:pt idx="3356">
                  <c:v>209.95004232303296</c:v>
                </c:pt>
                <c:pt idx="3357">
                  <c:v>209.94897585266523</c:v>
                </c:pt>
                <c:pt idx="3358">
                  <c:v>209.9715448192236</c:v>
                </c:pt>
                <c:pt idx="3359">
                  <c:v>209.96058967891256</c:v>
                </c:pt>
                <c:pt idx="3360">
                  <c:v>209.97223378060778</c:v>
                </c:pt>
                <c:pt idx="3361">
                  <c:v>209.97223378060778</c:v>
                </c:pt>
                <c:pt idx="3362">
                  <c:v>209.97612187433421</c:v>
                </c:pt>
                <c:pt idx="3363">
                  <c:v>209.97612187433421</c:v>
                </c:pt>
                <c:pt idx="3364">
                  <c:v>209.97764106786849</c:v>
                </c:pt>
                <c:pt idx="3365">
                  <c:v>209.97839967218761</c:v>
                </c:pt>
                <c:pt idx="3366">
                  <c:v>209.97665439617768</c:v>
                </c:pt>
                <c:pt idx="3367">
                  <c:v>209.97665439617768</c:v>
                </c:pt>
                <c:pt idx="3368">
                  <c:v>209.96911680635839</c:v>
                </c:pt>
                <c:pt idx="3369">
                  <c:v>209.96807840211778</c:v>
                </c:pt>
                <c:pt idx="3370">
                  <c:v>209.92660308436751</c:v>
                </c:pt>
                <c:pt idx="3371">
                  <c:v>209.89356010682454</c:v>
                </c:pt>
                <c:pt idx="3372">
                  <c:v>209.87835605588748</c:v>
                </c:pt>
                <c:pt idx="3373">
                  <c:v>209.87835605588748</c:v>
                </c:pt>
                <c:pt idx="3374">
                  <c:v>209.84150874128812</c:v>
                </c:pt>
                <c:pt idx="3375">
                  <c:v>209.84317020832856</c:v>
                </c:pt>
                <c:pt idx="3376">
                  <c:v>209.83778163631231</c:v>
                </c:pt>
                <c:pt idx="3377">
                  <c:v>209.83324984484446</c:v>
                </c:pt>
                <c:pt idx="3378">
                  <c:v>209.81664383434804</c:v>
                </c:pt>
                <c:pt idx="3379">
                  <c:v>209.81194718681382</c:v>
                </c:pt>
                <c:pt idx="3380">
                  <c:v>209.80827026946929</c:v>
                </c:pt>
                <c:pt idx="3381">
                  <c:v>209.7829647536461</c:v>
                </c:pt>
                <c:pt idx="3382">
                  <c:v>209.77929894385511</c:v>
                </c:pt>
                <c:pt idx="3383">
                  <c:v>209.79880100945738</c:v>
                </c:pt>
                <c:pt idx="3384">
                  <c:v>209.84007018008171</c:v>
                </c:pt>
                <c:pt idx="3385">
                  <c:v>209.86751691605491</c:v>
                </c:pt>
                <c:pt idx="3386">
                  <c:v>209.88155230231484</c:v>
                </c:pt>
                <c:pt idx="3387">
                  <c:v>209.91090414845567</c:v>
                </c:pt>
                <c:pt idx="3388">
                  <c:v>209.90259571660567</c:v>
                </c:pt>
                <c:pt idx="3389">
                  <c:v>209.91231023077799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EB-49FE-B7AC-8FAD1F3B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2048"/>
        <c:axId val="300723584"/>
      </c:scatterChart>
      <c:valAx>
        <c:axId val="300722048"/>
        <c:scaling>
          <c:orientation val="minMax"/>
        </c:scaling>
        <c:delete val="0"/>
        <c:axPos val="b"/>
        <c:numFmt formatCode="h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3584"/>
        <c:crosses val="autoZero"/>
        <c:crossBetween val="midCat"/>
      </c:valAx>
      <c:valAx>
        <c:axId val="30072358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45103841885539E-2"/>
          <c:y val="3.8956209421190775E-2"/>
          <c:w val="0.89433345664006769"/>
          <c:h val="0.873143251830363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Frequency!$B$11</c:f>
              <c:strCache>
                <c:ptCount val="1"/>
                <c:pt idx="0">
                  <c:v>Actual Wind</c:v>
                </c:pt>
              </c:strCache>
            </c:strRef>
          </c:tx>
          <c:marker>
            <c:symbol val="none"/>
          </c:marker>
          <c:xVal>
            <c:numRef>
              <c:f>Frequency!$A$12:$A$212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Frequency!$B$12:$B$212</c:f>
              <c:numCache>
                <c:formatCode>_(* #,##0.0_);_(* \(#,##0.0\);_(* "-"??_);_(@_)</c:formatCode>
                <c:ptCount val="201"/>
                <c:pt idx="0">
                  <c:v>293</c:v>
                </c:pt>
                <c:pt idx="1">
                  <c:v>290.48689887164852</c:v>
                </c:pt>
                <c:pt idx="2">
                  <c:v>290.81753674101714</c:v>
                </c:pt>
                <c:pt idx="3">
                  <c:v>294.84547105928687</c:v>
                </c:pt>
                <c:pt idx="4">
                  <c:v>297.44327925502017</c:v>
                </c:pt>
                <c:pt idx="5">
                  <c:v>295.51056516295154</c:v>
                </c:pt>
                <c:pt idx="6">
                  <c:v>296.98026728428272</c:v>
                </c:pt>
                <c:pt idx="7">
                  <c:v>302.82287250728689</c:v>
                </c:pt>
                <c:pt idx="8">
                  <c:v>298.04827052466021</c:v>
                </c:pt>
                <c:pt idx="9">
                  <c:v>299.70513242775792</c:v>
                </c:pt>
                <c:pt idx="10">
                  <c:v>293.87785252292474</c:v>
                </c:pt>
                <c:pt idx="11">
                  <c:v>294.68124552684679</c:v>
                </c:pt>
                <c:pt idx="12">
                  <c:v>287.25333233564305</c:v>
                </c:pt>
                <c:pt idx="13">
                  <c:v>288.74666766435695</c:v>
                </c:pt>
                <c:pt idx="14">
                  <c:v>285.31875447315321</c:v>
                </c:pt>
                <c:pt idx="15">
                  <c:v>281.12214747707526</c:v>
                </c:pt>
                <c:pt idx="16">
                  <c:v>281.29486757224208</c:v>
                </c:pt>
                <c:pt idx="17">
                  <c:v>279.95172947533979</c:v>
                </c:pt>
                <c:pt idx="18">
                  <c:v>277.17712749271311</c:v>
                </c:pt>
                <c:pt idx="19">
                  <c:v>284.01973271571728</c:v>
                </c:pt>
                <c:pt idx="20">
                  <c:v>276.48943483704846</c:v>
                </c:pt>
                <c:pt idx="21">
                  <c:v>278.55672074497983</c:v>
                </c:pt>
                <c:pt idx="22">
                  <c:v>279.15452894071313</c:v>
                </c:pt>
                <c:pt idx="23">
                  <c:v>286.18246325898286</c:v>
                </c:pt>
                <c:pt idx="24">
                  <c:v>289.51310112835148</c:v>
                </c:pt>
                <c:pt idx="25">
                  <c:v>292</c:v>
                </c:pt>
                <c:pt idx="26">
                  <c:v>288.48689887164858</c:v>
                </c:pt>
                <c:pt idx="27">
                  <c:v>294.81753674101714</c:v>
                </c:pt>
                <c:pt idx="28">
                  <c:v>300.84547105928687</c:v>
                </c:pt>
                <c:pt idx="29">
                  <c:v>296.44327925502017</c:v>
                </c:pt>
                <c:pt idx="30">
                  <c:v>300.51056516295154</c:v>
                </c:pt>
                <c:pt idx="31">
                  <c:v>300.98026728428272</c:v>
                </c:pt>
                <c:pt idx="32">
                  <c:v>302.82287250728689</c:v>
                </c:pt>
                <c:pt idx="33">
                  <c:v>302.04827052466021</c:v>
                </c:pt>
                <c:pt idx="34">
                  <c:v>301.70513242775786</c:v>
                </c:pt>
                <c:pt idx="35">
                  <c:v>296.87785252292474</c:v>
                </c:pt>
                <c:pt idx="36">
                  <c:v>293.68124552684679</c:v>
                </c:pt>
                <c:pt idx="37">
                  <c:v>290.25333233564305</c:v>
                </c:pt>
                <c:pt idx="38">
                  <c:v>285.74666766435695</c:v>
                </c:pt>
                <c:pt idx="39">
                  <c:v>284.31875447315321</c:v>
                </c:pt>
                <c:pt idx="40">
                  <c:v>284.12214747707526</c:v>
                </c:pt>
                <c:pt idx="41">
                  <c:v>278.29486757224208</c:v>
                </c:pt>
                <c:pt idx="42">
                  <c:v>281.95172947533979</c:v>
                </c:pt>
                <c:pt idx="43">
                  <c:v>278.17712749271311</c:v>
                </c:pt>
                <c:pt idx="44">
                  <c:v>278.01973271571728</c:v>
                </c:pt>
                <c:pt idx="45">
                  <c:v>282.48943483704846</c:v>
                </c:pt>
                <c:pt idx="46">
                  <c:v>278.55672074497983</c:v>
                </c:pt>
                <c:pt idx="47">
                  <c:v>286.15452894071313</c:v>
                </c:pt>
                <c:pt idx="48">
                  <c:v>283.18246325898286</c:v>
                </c:pt>
                <c:pt idx="49">
                  <c:v>286.51310112835148</c:v>
                </c:pt>
                <c:pt idx="50">
                  <c:v>294</c:v>
                </c:pt>
                <c:pt idx="51">
                  <c:v>291.48689887164852</c:v>
                </c:pt>
                <c:pt idx="52">
                  <c:v>296.81753674101714</c:v>
                </c:pt>
                <c:pt idx="53">
                  <c:v>295.84547105928687</c:v>
                </c:pt>
                <c:pt idx="54">
                  <c:v>298.44327925502017</c:v>
                </c:pt>
                <c:pt idx="55">
                  <c:v>300.51056516295154</c:v>
                </c:pt>
                <c:pt idx="56">
                  <c:v>300.98026728428272</c:v>
                </c:pt>
                <c:pt idx="57">
                  <c:v>296.82287250728689</c:v>
                </c:pt>
                <c:pt idx="58">
                  <c:v>298.04827052466021</c:v>
                </c:pt>
                <c:pt idx="59">
                  <c:v>296.70513242775786</c:v>
                </c:pt>
                <c:pt idx="60">
                  <c:v>295.87785252292474</c:v>
                </c:pt>
                <c:pt idx="61">
                  <c:v>293.68124552684679</c:v>
                </c:pt>
                <c:pt idx="62">
                  <c:v>290.25333233564305</c:v>
                </c:pt>
                <c:pt idx="63">
                  <c:v>286.74666766435695</c:v>
                </c:pt>
                <c:pt idx="64">
                  <c:v>283.31875447315321</c:v>
                </c:pt>
                <c:pt idx="65">
                  <c:v>283.12214747707526</c:v>
                </c:pt>
                <c:pt idx="66">
                  <c:v>281.29486757224214</c:v>
                </c:pt>
                <c:pt idx="67">
                  <c:v>281.95172947533979</c:v>
                </c:pt>
                <c:pt idx="68">
                  <c:v>277.17712749271311</c:v>
                </c:pt>
                <c:pt idx="69">
                  <c:v>278.01973271571728</c:v>
                </c:pt>
                <c:pt idx="70">
                  <c:v>278.48943483704846</c:v>
                </c:pt>
                <c:pt idx="71">
                  <c:v>277.55672074497983</c:v>
                </c:pt>
                <c:pt idx="72">
                  <c:v>283.15452894071313</c:v>
                </c:pt>
                <c:pt idx="73">
                  <c:v>283.18246325898286</c:v>
                </c:pt>
                <c:pt idx="74">
                  <c:v>289.51310112835148</c:v>
                </c:pt>
                <c:pt idx="75">
                  <c:v>287</c:v>
                </c:pt>
                <c:pt idx="76">
                  <c:v>289.48689887164858</c:v>
                </c:pt>
                <c:pt idx="77">
                  <c:v>295.81753674101714</c:v>
                </c:pt>
                <c:pt idx="78">
                  <c:v>294.84547105928692</c:v>
                </c:pt>
                <c:pt idx="79">
                  <c:v>298.44327925502017</c:v>
                </c:pt>
                <c:pt idx="80">
                  <c:v>296.51056516295154</c:v>
                </c:pt>
                <c:pt idx="81">
                  <c:v>300.98026728428272</c:v>
                </c:pt>
                <c:pt idx="82">
                  <c:v>299.82287250728689</c:v>
                </c:pt>
                <c:pt idx="83">
                  <c:v>301.04827052466021</c:v>
                </c:pt>
                <c:pt idx="84">
                  <c:v>299.70513242775792</c:v>
                </c:pt>
                <c:pt idx="85">
                  <c:v>291.87785252292474</c:v>
                </c:pt>
                <c:pt idx="86">
                  <c:v>293.68124552684679</c:v>
                </c:pt>
                <c:pt idx="87">
                  <c:v>293.25333233564305</c:v>
                </c:pt>
                <c:pt idx="88">
                  <c:v>285.74666766435695</c:v>
                </c:pt>
                <c:pt idx="89">
                  <c:v>286.31875447315321</c:v>
                </c:pt>
                <c:pt idx="90">
                  <c:v>280.12214747707526</c:v>
                </c:pt>
                <c:pt idx="91">
                  <c:v>279.29486757224208</c:v>
                </c:pt>
                <c:pt idx="92">
                  <c:v>280.95172947533979</c:v>
                </c:pt>
                <c:pt idx="93">
                  <c:v>282.17712749271311</c:v>
                </c:pt>
                <c:pt idx="94">
                  <c:v>282.01973271571728</c:v>
                </c:pt>
                <c:pt idx="95">
                  <c:v>282.48943483704846</c:v>
                </c:pt>
                <c:pt idx="96">
                  <c:v>281.55672074497988</c:v>
                </c:pt>
                <c:pt idx="97">
                  <c:v>284.15452894071313</c:v>
                </c:pt>
                <c:pt idx="98">
                  <c:v>287.18246325898286</c:v>
                </c:pt>
                <c:pt idx="99">
                  <c:v>284.51310112835148</c:v>
                </c:pt>
                <c:pt idx="100">
                  <c:v>291</c:v>
                </c:pt>
                <c:pt idx="101">
                  <c:v>288.48689887164858</c:v>
                </c:pt>
                <c:pt idx="102">
                  <c:v>296.81753674101714</c:v>
                </c:pt>
                <c:pt idx="103">
                  <c:v>299.84547105928692</c:v>
                </c:pt>
                <c:pt idx="104">
                  <c:v>299.44327925502017</c:v>
                </c:pt>
                <c:pt idx="105">
                  <c:v>296.51056516295154</c:v>
                </c:pt>
                <c:pt idx="106">
                  <c:v>298.98026728428272</c:v>
                </c:pt>
                <c:pt idx="107">
                  <c:v>295.82287250728689</c:v>
                </c:pt>
                <c:pt idx="108">
                  <c:v>295.04827052466021</c:v>
                </c:pt>
                <c:pt idx="109">
                  <c:v>296.70513242775792</c:v>
                </c:pt>
                <c:pt idx="110">
                  <c:v>291.87785252292474</c:v>
                </c:pt>
                <c:pt idx="111">
                  <c:v>292.68124552684679</c:v>
                </c:pt>
                <c:pt idx="112">
                  <c:v>292.25333233564305</c:v>
                </c:pt>
                <c:pt idx="113">
                  <c:v>287.74666766435695</c:v>
                </c:pt>
                <c:pt idx="114">
                  <c:v>288.31875447315321</c:v>
                </c:pt>
                <c:pt idx="115">
                  <c:v>288.12214747707526</c:v>
                </c:pt>
                <c:pt idx="116">
                  <c:v>279.29486757224208</c:v>
                </c:pt>
                <c:pt idx="117">
                  <c:v>282.95172947533979</c:v>
                </c:pt>
                <c:pt idx="118">
                  <c:v>283.17712749271311</c:v>
                </c:pt>
                <c:pt idx="119">
                  <c:v>277.01973271571728</c:v>
                </c:pt>
                <c:pt idx="120">
                  <c:v>283.48943483704846</c:v>
                </c:pt>
                <c:pt idx="121">
                  <c:v>277.55672074497983</c:v>
                </c:pt>
                <c:pt idx="122">
                  <c:v>282.15452894071313</c:v>
                </c:pt>
                <c:pt idx="123">
                  <c:v>285.18246325898286</c:v>
                </c:pt>
                <c:pt idx="124">
                  <c:v>284.51310112835148</c:v>
                </c:pt>
                <c:pt idx="125">
                  <c:v>291</c:v>
                </c:pt>
                <c:pt idx="126">
                  <c:v>292.48689887164858</c:v>
                </c:pt>
                <c:pt idx="127">
                  <c:v>291.81753674101714</c:v>
                </c:pt>
                <c:pt idx="128">
                  <c:v>298.84547105928692</c:v>
                </c:pt>
                <c:pt idx="129">
                  <c:v>298.44327925502017</c:v>
                </c:pt>
                <c:pt idx="130">
                  <c:v>296.51056516295154</c:v>
                </c:pt>
                <c:pt idx="131">
                  <c:v>301.98026728428272</c:v>
                </c:pt>
                <c:pt idx="132">
                  <c:v>296.82287250728689</c:v>
                </c:pt>
                <c:pt idx="133">
                  <c:v>300.04827052466021</c:v>
                </c:pt>
                <c:pt idx="134">
                  <c:v>301.70513242775792</c:v>
                </c:pt>
                <c:pt idx="135">
                  <c:v>299.87785252292474</c:v>
                </c:pt>
                <c:pt idx="136">
                  <c:v>297.68124552684674</c:v>
                </c:pt>
                <c:pt idx="137">
                  <c:v>295.25333233564311</c:v>
                </c:pt>
                <c:pt idx="138">
                  <c:v>292.74666766435695</c:v>
                </c:pt>
                <c:pt idx="139">
                  <c:v>287.31875447315321</c:v>
                </c:pt>
                <c:pt idx="140">
                  <c:v>280.12214747707526</c:v>
                </c:pt>
                <c:pt idx="141">
                  <c:v>279.29486757224208</c:v>
                </c:pt>
                <c:pt idx="142">
                  <c:v>277.95172947533985</c:v>
                </c:pt>
                <c:pt idx="143">
                  <c:v>282.17712749271311</c:v>
                </c:pt>
                <c:pt idx="144">
                  <c:v>280.01973271571728</c:v>
                </c:pt>
                <c:pt idx="145">
                  <c:v>284.48943483704846</c:v>
                </c:pt>
                <c:pt idx="146">
                  <c:v>283.55672074497988</c:v>
                </c:pt>
                <c:pt idx="147">
                  <c:v>284.15452894071313</c:v>
                </c:pt>
                <c:pt idx="148">
                  <c:v>281.18246325898286</c:v>
                </c:pt>
                <c:pt idx="149">
                  <c:v>285.51310112835148</c:v>
                </c:pt>
                <c:pt idx="150">
                  <c:v>287</c:v>
                </c:pt>
                <c:pt idx="151">
                  <c:v>294.48689887164858</c:v>
                </c:pt>
                <c:pt idx="152">
                  <c:v>295.81753674101719</c:v>
                </c:pt>
                <c:pt idx="153">
                  <c:v>294.84547105928692</c:v>
                </c:pt>
                <c:pt idx="154">
                  <c:v>296.44327925502017</c:v>
                </c:pt>
                <c:pt idx="155">
                  <c:v>299.51056516295154</c:v>
                </c:pt>
                <c:pt idx="156">
                  <c:v>300.98026728428272</c:v>
                </c:pt>
                <c:pt idx="157">
                  <c:v>301.82287250728689</c:v>
                </c:pt>
                <c:pt idx="158">
                  <c:v>297.04827052466021</c:v>
                </c:pt>
                <c:pt idx="159">
                  <c:v>295.70513242775792</c:v>
                </c:pt>
                <c:pt idx="160">
                  <c:v>294.87785252292474</c:v>
                </c:pt>
                <c:pt idx="161">
                  <c:v>293.68124552684674</c:v>
                </c:pt>
                <c:pt idx="162">
                  <c:v>295.25333233564299</c:v>
                </c:pt>
                <c:pt idx="163">
                  <c:v>289.74666766435695</c:v>
                </c:pt>
                <c:pt idx="164">
                  <c:v>290.31875447315321</c:v>
                </c:pt>
                <c:pt idx="165">
                  <c:v>285.12214747707526</c:v>
                </c:pt>
                <c:pt idx="166">
                  <c:v>281.29486757224208</c:v>
                </c:pt>
                <c:pt idx="167">
                  <c:v>278.95172947533979</c:v>
                </c:pt>
                <c:pt idx="168">
                  <c:v>284.17712749271311</c:v>
                </c:pt>
                <c:pt idx="169">
                  <c:v>284.01973271571728</c:v>
                </c:pt>
                <c:pt idx="170">
                  <c:v>284.48943483704846</c:v>
                </c:pt>
                <c:pt idx="171">
                  <c:v>277.55672074497988</c:v>
                </c:pt>
                <c:pt idx="172">
                  <c:v>285.15452894071313</c:v>
                </c:pt>
                <c:pt idx="173">
                  <c:v>282.18246325898286</c:v>
                </c:pt>
                <c:pt idx="174">
                  <c:v>290.51310112835142</c:v>
                </c:pt>
                <c:pt idx="175">
                  <c:v>292</c:v>
                </c:pt>
                <c:pt idx="176">
                  <c:v>290.48689887164858</c:v>
                </c:pt>
                <c:pt idx="177">
                  <c:v>298.81753674101719</c:v>
                </c:pt>
                <c:pt idx="178">
                  <c:v>296.84547105928692</c:v>
                </c:pt>
                <c:pt idx="179">
                  <c:v>295.44327925502017</c:v>
                </c:pt>
                <c:pt idx="180">
                  <c:v>298.51056516295154</c:v>
                </c:pt>
                <c:pt idx="181">
                  <c:v>297.98026728428272</c:v>
                </c:pt>
                <c:pt idx="182">
                  <c:v>296.82287250728689</c:v>
                </c:pt>
                <c:pt idx="183">
                  <c:v>299.04827052466021</c:v>
                </c:pt>
                <c:pt idx="184">
                  <c:v>300.70513242775792</c:v>
                </c:pt>
                <c:pt idx="185">
                  <c:v>296.87785252292474</c:v>
                </c:pt>
                <c:pt idx="186">
                  <c:v>292.68124552684674</c:v>
                </c:pt>
                <c:pt idx="187">
                  <c:v>295.25333233564299</c:v>
                </c:pt>
                <c:pt idx="188">
                  <c:v>292.74666766435695</c:v>
                </c:pt>
                <c:pt idx="189">
                  <c:v>290.31875447315321</c:v>
                </c:pt>
                <c:pt idx="190">
                  <c:v>288.12214747707526</c:v>
                </c:pt>
                <c:pt idx="191">
                  <c:v>282.29486757224208</c:v>
                </c:pt>
                <c:pt idx="192">
                  <c:v>284.95172947533979</c:v>
                </c:pt>
                <c:pt idx="193">
                  <c:v>282.17712749271311</c:v>
                </c:pt>
                <c:pt idx="194">
                  <c:v>277.01973271571728</c:v>
                </c:pt>
                <c:pt idx="195">
                  <c:v>284.48943483704846</c:v>
                </c:pt>
                <c:pt idx="196">
                  <c:v>278.55672074497988</c:v>
                </c:pt>
                <c:pt idx="197">
                  <c:v>280.15452894071313</c:v>
                </c:pt>
                <c:pt idx="198">
                  <c:v>282.18246325898286</c:v>
                </c:pt>
                <c:pt idx="199">
                  <c:v>284.51310112835142</c:v>
                </c:pt>
                <c:pt idx="200">
                  <c:v>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AFD-4AAD-BCF2-E01B8EED8D3C}"/>
            </c:ext>
          </c:extLst>
        </c:ser>
        <c:ser>
          <c:idx val="1"/>
          <c:order val="1"/>
          <c:tx>
            <c:strRef>
              <c:f>Frequency!$C$11</c:f>
              <c:strCache>
                <c:ptCount val="1"/>
                <c:pt idx="0">
                  <c:v>Smoothed Wind</c:v>
                </c:pt>
              </c:strCache>
            </c:strRef>
          </c:tx>
          <c:marker>
            <c:symbol val="none"/>
          </c:marker>
          <c:xVal>
            <c:numRef>
              <c:f>Frequency!$A$12:$A$212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Frequency!$C$12:$C$212</c:f>
              <c:numCache>
                <c:formatCode>0.0</c:formatCode>
                <c:ptCount val="201"/>
                <c:pt idx="0">
                  <c:v>293</c:v>
                </c:pt>
                <c:pt idx="1">
                  <c:v>293</c:v>
                </c:pt>
                <c:pt idx="2">
                  <c:v>292.24606966149452</c:v>
                </c:pt>
                <c:pt idx="3">
                  <c:v>291.81750978535132</c:v>
                </c:pt>
                <c:pt idx="4">
                  <c:v>292.72589816753197</c:v>
                </c:pt>
                <c:pt idx="5">
                  <c:v>294.14111249377845</c:v>
                </c:pt>
                <c:pt idx="6">
                  <c:v>294.55194829453035</c:v>
                </c:pt>
                <c:pt idx="7">
                  <c:v>295.28044399145608</c:v>
                </c:pt>
                <c:pt idx="8">
                  <c:v>297.54317254620531</c:v>
                </c:pt>
                <c:pt idx="9">
                  <c:v>297.69470193974178</c:v>
                </c:pt>
                <c:pt idx="10">
                  <c:v>298.29783108614663</c:v>
                </c:pt>
                <c:pt idx="11">
                  <c:v>296.97183751718006</c:v>
                </c:pt>
                <c:pt idx="12">
                  <c:v>296.28465992008006</c:v>
                </c:pt>
                <c:pt idx="13">
                  <c:v>293.57526164474893</c:v>
                </c:pt>
                <c:pt idx="14">
                  <c:v>292.12668345063133</c:v>
                </c:pt>
                <c:pt idx="15">
                  <c:v>290.08430475738788</c:v>
                </c:pt>
                <c:pt idx="16">
                  <c:v>287.3956575732941</c:v>
                </c:pt>
                <c:pt idx="17">
                  <c:v>285.5654205729785</c:v>
                </c:pt>
                <c:pt idx="18">
                  <c:v>283.88131324368686</c:v>
                </c:pt>
                <c:pt idx="19">
                  <c:v>281.87005751839473</c:v>
                </c:pt>
                <c:pt idx="20">
                  <c:v>282.51496007759147</c:v>
                </c:pt>
                <c:pt idx="21">
                  <c:v>280.70730250542857</c:v>
                </c:pt>
                <c:pt idx="22">
                  <c:v>280.06212797729393</c:v>
                </c:pt>
                <c:pt idx="23">
                  <c:v>279.78984826631967</c:v>
                </c:pt>
                <c:pt idx="24">
                  <c:v>281.70763276411861</c:v>
                </c:pt>
                <c:pt idx="25">
                  <c:v>284.04927327338845</c:v>
                </c:pt>
                <c:pt idx="26">
                  <c:v>286.4344912913719</c:v>
                </c:pt>
                <c:pt idx="27">
                  <c:v>287.0502135654549</c:v>
                </c:pt>
                <c:pt idx="28">
                  <c:v>289.38041051812354</c:v>
                </c:pt>
                <c:pt idx="29">
                  <c:v>292.81992868047251</c:v>
                </c:pt>
                <c:pt idx="30">
                  <c:v>293.9069338528368</c:v>
                </c:pt>
                <c:pt idx="31">
                  <c:v>295.88802324587118</c:v>
                </c:pt>
                <c:pt idx="32">
                  <c:v>297.41569645739463</c:v>
                </c:pt>
                <c:pt idx="33">
                  <c:v>299.03784927236228</c:v>
                </c:pt>
                <c:pt idx="34">
                  <c:v>299.94097564805162</c:v>
                </c:pt>
                <c:pt idx="35">
                  <c:v>300.47022268196349</c:v>
                </c:pt>
                <c:pt idx="36">
                  <c:v>299.39251163425183</c:v>
                </c:pt>
                <c:pt idx="37">
                  <c:v>297.67913180203033</c:v>
                </c:pt>
                <c:pt idx="38">
                  <c:v>295.45139196211414</c:v>
                </c:pt>
                <c:pt idx="39">
                  <c:v>292.53997467278697</c:v>
                </c:pt>
                <c:pt idx="40">
                  <c:v>290.07360861289681</c:v>
                </c:pt>
                <c:pt idx="41">
                  <c:v>288.2881702721503</c:v>
                </c:pt>
                <c:pt idx="42">
                  <c:v>285.29017946217783</c:v>
                </c:pt>
                <c:pt idx="43">
                  <c:v>284.28864446612641</c:v>
                </c:pt>
                <c:pt idx="44">
                  <c:v>282.45518937410242</c:v>
                </c:pt>
                <c:pt idx="45">
                  <c:v>281.12455237658685</c:v>
                </c:pt>
                <c:pt idx="46">
                  <c:v>281.53401711472532</c:v>
                </c:pt>
                <c:pt idx="47">
                  <c:v>280.64082820380168</c:v>
                </c:pt>
                <c:pt idx="48">
                  <c:v>282.29493842487511</c:v>
                </c:pt>
                <c:pt idx="49">
                  <c:v>282.56119587510739</c:v>
                </c:pt>
                <c:pt idx="50">
                  <c:v>283.74676745108059</c:v>
                </c:pt>
                <c:pt idx="51">
                  <c:v>286.82273721575638</c:v>
                </c:pt>
                <c:pt idx="52">
                  <c:v>288.22198571252397</c:v>
                </c:pt>
                <c:pt idx="53">
                  <c:v>290.80065102107187</c:v>
                </c:pt>
                <c:pt idx="54">
                  <c:v>292.31409703253638</c:v>
                </c:pt>
                <c:pt idx="55">
                  <c:v>294.15285169928148</c:v>
                </c:pt>
                <c:pt idx="56">
                  <c:v>296.06016573838247</c:v>
                </c:pt>
                <c:pt idx="57">
                  <c:v>297.53619620215255</c:v>
                </c:pt>
                <c:pt idx="58">
                  <c:v>297.3221990936928</c:v>
                </c:pt>
                <c:pt idx="59">
                  <c:v>297.54002052298301</c:v>
                </c:pt>
                <c:pt idx="60">
                  <c:v>297.28955409441545</c:v>
                </c:pt>
                <c:pt idx="61">
                  <c:v>296.86604362296822</c:v>
                </c:pt>
                <c:pt idx="62">
                  <c:v>295.91060419413179</c:v>
                </c:pt>
                <c:pt idx="63">
                  <c:v>294.21342263658516</c:v>
                </c:pt>
                <c:pt idx="64">
                  <c:v>291.97339614491671</c:v>
                </c:pt>
                <c:pt idx="65">
                  <c:v>289.37700364338764</c:v>
                </c:pt>
                <c:pt idx="66">
                  <c:v>287.50054679349387</c:v>
                </c:pt>
                <c:pt idx="67">
                  <c:v>285.63884302711836</c:v>
                </c:pt>
                <c:pt idx="68">
                  <c:v>284.53270896158477</c:v>
                </c:pt>
                <c:pt idx="69">
                  <c:v>282.32603452092326</c:v>
                </c:pt>
                <c:pt idx="70">
                  <c:v>281.03414397936143</c:v>
                </c:pt>
                <c:pt idx="71">
                  <c:v>280.27073123666753</c:v>
                </c:pt>
                <c:pt idx="72">
                  <c:v>279.45652808916122</c:v>
                </c:pt>
                <c:pt idx="73">
                  <c:v>280.5659283446268</c:v>
                </c:pt>
                <c:pt idx="74">
                  <c:v>281.35088881893364</c:v>
                </c:pt>
                <c:pt idx="75">
                  <c:v>283.79955251175898</c:v>
                </c:pt>
                <c:pt idx="76">
                  <c:v>284.75968675823128</c:v>
                </c:pt>
                <c:pt idx="77">
                  <c:v>286.17785039225646</c:v>
                </c:pt>
                <c:pt idx="78">
                  <c:v>289.06975629688463</c:v>
                </c:pt>
                <c:pt idx="79">
                  <c:v>290.8024707256053</c:v>
                </c:pt>
                <c:pt idx="80">
                  <c:v>293.09471328442976</c:v>
                </c:pt>
                <c:pt idx="81">
                  <c:v>294.11946884798624</c:v>
                </c:pt>
                <c:pt idx="82">
                  <c:v>296.1777083788752</c:v>
                </c:pt>
                <c:pt idx="83">
                  <c:v>297.2712576173987</c:v>
                </c:pt>
                <c:pt idx="84">
                  <c:v>298.40436148957713</c:v>
                </c:pt>
                <c:pt idx="85">
                  <c:v>298.79459277103138</c:v>
                </c:pt>
                <c:pt idx="86">
                  <c:v>296.71957069659936</c:v>
                </c:pt>
                <c:pt idx="87">
                  <c:v>295.80807314567357</c:v>
                </c:pt>
                <c:pt idx="88">
                  <c:v>295.0416509026644</c:v>
                </c:pt>
                <c:pt idx="89">
                  <c:v>292.25315593117216</c:v>
                </c:pt>
                <c:pt idx="90">
                  <c:v>290.47283549376647</c:v>
                </c:pt>
                <c:pt idx="91">
                  <c:v>287.36762908875909</c:v>
                </c:pt>
                <c:pt idx="92">
                  <c:v>284.94580063380397</c:v>
                </c:pt>
                <c:pt idx="93">
                  <c:v>283.74757928626468</c:v>
                </c:pt>
                <c:pt idx="94">
                  <c:v>283.2764437481992</c:v>
                </c:pt>
                <c:pt idx="95">
                  <c:v>282.8994304384546</c:v>
                </c:pt>
                <c:pt idx="96">
                  <c:v>282.77643175803274</c:v>
                </c:pt>
                <c:pt idx="97">
                  <c:v>282.41051845411687</c:v>
                </c:pt>
                <c:pt idx="98">
                  <c:v>282.93372160009574</c:v>
                </c:pt>
                <c:pt idx="99">
                  <c:v>284.20834409776188</c:v>
                </c:pt>
                <c:pt idx="100">
                  <c:v>284.29977120693871</c:v>
                </c:pt>
                <c:pt idx="101">
                  <c:v>286.30983984485709</c:v>
                </c:pt>
                <c:pt idx="102">
                  <c:v>286.96295755289452</c:v>
                </c:pt>
                <c:pt idx="103">
                  <c:v>289.91933130933126</c:v>
                </c:pt>
                <c:pt idx="104">
                  <c:v>292.89717323431796</c:v>
                </c:pt>
                <c:pt idx="105">
                  <c:v>294.8610050405286</c:v>
                </c:pt>
                <c:pt idx="106">
                  <c:v>295.35587307725547</c:v>
                </c:pt>
                <c:pt idx="107">
                  <c:v>296.44319133936364</c:v>
                </c:pt>
                <c:pt idx="108">
                  <c:v>296.25709568974059</c:v>
                </c:pt>
                <c:pt idx="109">
                  <c:v>295.89444814021647</c:v>
                </c:pt>
                <c:pt idx="110">
                  <c:v>296.13765342647889</c:v>
                </c:pt>
                <c:pt idx="111">
                  <c:v>294.85971315541263</c:v>
                </c:pt>
                <c:pt idx="112">
                  <c:v>294.20617286684285</c:v>
                </c:pt>
                <c:pt idx="113">
                  <c:v>293.6203207074829</c:v>
                </c:pt>
                <c:pt idx="114">
                  <c:v>291.85822479454509</c:v>
                </c:pt>
                <c:pt idx="115">
                  <c:v>290.7963836981275</c:v>
                </c:pt>
                <c:pt idx="116">
                  <c:v>289.99411283181178</c:v>
                </c:pt>
                <c:pt idx="117">
                  <c:v>286.78433925394086</c:v>
                </c:pt>
                <c:pt idx="118">
                  <c:v>285.6345563203605</c:v>
                </c:pt>
                <c:pt idx="119">
                  <c:v>284.89732767206624</c:v>
                </c:pt>
                <c:pt idx="120">
                  <c:v>282.53404918516151</c:v>
                </c:pt>
                <c:pt idx="121">
                  <c:v>282.82066488072758</c:v>
                </c:pt>
                <c:pt idx="122">
                  <c:v>281.24148164000326</c:v>
                </c:pt>
                <c:pt idx="123">
                  <c:v>281.51539583021622</c:v>
                </c:pt>
                <c:pt idx="124">
                  <c:v>282.6155160588462</c:v>
                </c:pt>
                <c:pt idx="125">
                  <c:v>283.18479157969779</c:v>
                </c:pt>
                <c:pt idx="126">
                  <c:v>285.52935410578846</c:v>
                </c:pt>
                <c:pt idx="127">
                  <c:v>287.61661753554648</c:v>
                </c:pt>
                <c:pt idx="128">
                  <c:v>288.87689329718768</c:v>
                </c:pt>
                <c:pt idx="129">
                  <c:v>291.86746662581743</c:v>
                </c:pt>
                <c:pt idx="130">
                  <c:v>293.84021041457822</c:v>
                </c:pt>
                <c:pt idx="131">
                  <c:v>294.64131683909022</c:v>
                </c:pt>
                <c:pt idx="132">
                  <c:v>296.84300197264793</c:v>
                </c:pt>
                <c:pt idx="133">
                  <c:v>296.8369631330396</c:v>
                </c:pt>
                <c:pt idx="134">
                  <c:v>297.80035535052576</c:v>
                </c:pt>
                <c:pt idx="135">
                  <c:v>298.97178847369543</c:v>
                </c:pt>
                <c:pt idx="136">
                  <c:v>299.24360768846418</c:v>
                </c:pt>
                <c:pt idx="137">
                  <c:v>298.77489903997895</c:v>
                </c:pt>
                <c:pt idx="138">
                  <c:v>297.7184290286782</c:v>
                </c:pt>
                <c:pt idx="139">
                  <c:v>296.22690061938181</c:v>
                </c:pt>
                <c:pt idx="140">
                  <c:v>293.55445677551319</c:v>
                </c:pt>
                <c:pt idx="141">
                  <c:v>289.52476398598179</c:v>
                </c:pt>
                <c:pt idx="142">
                  <c:v>286.45579506185987</c:v>
                </c:pt>
                <c:pt idx="143">
                  <c:v>283.90457538590385</c:v>
                </c:pt>
                <c:pt idx="144">
                  <c:v>283.38634101794662</c:v>
                </c:pt>
                <c:pt idx="145">
                  <c:v>282.37635852727783</c:v>
                </c:pt>
                <c:pt idx="146">
                  <c:v>283.01028142020903</c:v>
                </c:pt>
                <c:pt idx="147">
                  <c:v>283.17421321764027</c:v>
                </c:pt>
                <c:pt idx="148">
                  <c:v>283.46830793456212</c:v>
                </c:pt>
                <c:pt idx="149">
                  <c:v>282.78255453188831</c:v>
                </c:pt>
                <c:pt idx="150">
                  <c:v>283.60171851082725</c:v>
                </c:pt>
                <c:pt idx="151">
                  <c:v>284.62120295757904</c:v>
                </c:pt>
                <c:pt idx="152">
                  <c:v>287.58091173179992</c:v>
                </c:pt>
                <c:pt idx="153">
                  <c:v>290.0518992345651</c:v>
                </c:pt>
                <c:pt idx="154">
                  <c:v>291.48997078198164</c:v>
                </c:pt>
                <c:pt idx="155">
                  <c:v>292.97596332389321</c:v>
                </c:pt>
                <c:pt idx="156">
                  <c:v>294.9363438756107</c:v>
                </c:pt>
                <c:pt idx="157">
                  <c:v>296.74952089821227</c:v>
                </c:pt>
                <c:pt idx="158">
                  <c:v>298.27152638093463</c:v>
                </c:pt>
                <c:pt idx="159">
                  <c:v>297.90454962405227</c:v>
                </c:pt>
                <c:pt idx="160">
                  <c:v>297.24472446516393</c:v>
                </c:pt>
                <c:pt idx="161">
                  <c:v>296.53466288249217</c:v>
                </c:pt>
                <c:pt idx="162">
                  <c:v>295.67863767579854</c:v>
                </c:pt>
                <c:pt idx="163">
                  <c:v>295.55104607375188</c:v>
                </c:pt>
                <c:pt idx="164">
                  <c:v>293.8097325509334</c:v>
                </c:pt>
                <c:pt idx="165">
                  <c:v>292.76243912759935</c:v>
                </c:pt>
                <c:pt idx="166">
                  <c:v>290.47035163244209</c:v>
                </c:pt>
                <c:pt idx="167">
                  <c:v>287.71770641438206</c:v>
                </c:pt>
                <c:pt idx="168">
                  <c:v>285.08791333266936</c:v>
                </c:pt>
                <c:pt idx="169">
                  <c:v>284.81467758068248</c:v>
                </c:pt>
                <c:pt idx="170">
                  <c:v>284.57619412119294</c:v>
                </c:pt>
                <c:pt idx="171">
                  <c:v>284.5501663359496</c:v>
                </c:pt>
                <c:pt idx="172">
                  <c:v>282.45213265865868</c:v>
                </c:pt>
                <c:pt idx="173">
                  <c:v>283.26285154327502</c:v>
                </c:pt>
                <c:pt idx="174">
                  <c:v>282.93873505798734</c:v>
                </c:pt>
                <c:pt idx="175">
                  <c:v>285.21104487909656</c:v>
                </c:pt>
                <c:pt idx="176">
                  <c:v>287.24773141536758</c:v>
                </c:pt>
                <c:pt idx="177">
                  <c:v>288.21948165225189</c:v>
                </c:pt>
                <c:pt idx="178">
                  <c:v>291.39889817888144</c:v>
                </c:pt>
                <c:pt idx="179">
                  <c:v>293.03287004300307</c:v>
                </c:pt>
                <c:pt idx="180">
                  <c:v>293.75599280660822</c:v>
                </c:pt>
                <c:pt idx="181">
                  <c:v>295.18236451351123</c:v>
                </c:pt>
                <c:pt idx="182">
                  <c:v>296.02173534474264</c:v>
                </c:pt>
                <c:pt idx="183">
                  <c:v>296.2620764935059</c:v>
                </c:pt>
                <c:pt idx="184">
                  <c:v>297.09793470285217</c:v>
                </c:pt>
                <c:pt idx="185">
                  <c:v>298.18009402032385</c:v>
                </c:pt>
                <c:pt idx="186">
                  <c:v>297.78942157110407</c:v>
                </c:pt>
                <c:pt idx="187">
                  <c:v>296.25696875782688</c:v>
                </c:pt>
                <c:pt idx="188">
                  <c:v>295.95587783117168</c:v>
                </c:pt>
                <c:pt idx="189">
                  <c:v>294.99311478112725</c:v>
                </c:pt>
                <c:pt idx="190">
                  <c:v>293.59080668873503</c:v>
                </c:pt>
                <c:pt idx="191">
                  <c:v>291.95020892523712</c:v>
                </c:pt>
                <c:pt idx="192">
                  <c:v>289.05360651933859</c:v>
                </c:pt>
                <c:pt idx="193">
                  <c:v>287.82304340613894</c:v>
                </c:pt>
                <c:pt idx="194">
                  <c:v>286.12926863211118</c:v>
                </c:pt>
                <c:pt idx="195">
                  <c:v>283.39640785719303</c:v>
                </c:pt>
                <c:pt idx="196">
                  <c:v>283.72431595114966</c:v>
                </c:pt>
                <c:pt idx="197">
                  <c:v>282.17403738929875</c:v>
                </c:pt>
                <c:pt idx="198">
                  <c:v>281.56818485472309</c:v>
                </c:pt>
                <c:pt idx="199">
                  <c:v>281.75246837600099</c:v>
                </c:pt>
                <c:pt idx="200">
                  <c:v>282.58065820170611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AFD-4AAD-BCF2-E01B8EED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55840"/>
        <c:axId val="301157376"/>
      </c:scatterChart>
      <c:valAx>
        <c:axId val="3011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157376"/>
        <c:crosses val="autoZero"/>
        <c:crossBetween val="midCat"/>
      </c:valAx>
      <c:valAx>
        <c:axId val="30115737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out"/>
        <c:minorTickMark val="none"/>
        <c:tickLblPos val="nextTo"/>
        <c:crossAx val="30115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5505999250093736"/>
          <c:y val="6.8130128470783258E-2"/>
          <c:w val="0.53733381541593006"/>
          <c:h val="7.8773146987199838E-2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Frequency!$S$11</c:f>
              <c:strCache>
                <c:ptCount val="1"/>
                <c:pt idx="0">
                  <c:v>Smoothed Wind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Frequency!$R$12:$R$212</c:f>
              <c:numCache>
                <c:formatCode>_(* #,##0.00_);_(* \(#,##0.00\);_(* "-"??_);_(@_)</c:formatCode>
                <c:ptCount val="201"/>
                <c:pt idx="0">
                  <c:v>294</c:v>
                </c:pt>
                <c:pt idx="1">
                  <c:v>288.5</c:v>
                </c:pt>
                <c:pt idx="2">
                  <c:v>293.8</c:v>
                </c:pt>
                <c:pt idx="3">
                  <c:v>295.8</c:v>
                </c:pt>
                <c:pt idx="4">
                  <c:v>299.44</c:v>
                </c:pt>
                <c:pt idx="5">
                  <c:v>298.5</c:v>
                </c:pt>
                <c:pt idx="6">
                  <c:v>300</c:v>
                </c:pt>
                <c:pt idx="7">
                  <c:v>301.8</c:v>
                </c:pt>
                <c:pt idx="8">
                  <c:v>303</c:v>
                </c:pt>
                <c:pt idx="9">
                  <c:v>294.7</c:v>
                </c:pt>
                <c:pt idx="10">
                  <c:v>296.89999999999998</c:v>
                </c:pt>
                <c:pt idx="11">
                  <c:v>289.7</c:v>
                </c:pt>
                <c:pt idx="12">
                  <c:v>293.3</c:v>
                </c:pt>
                <c:pt idx="13">
                  <c:v>284.7</c:v>
                </c:pt>
                <c:pt idx="14">
                  <c:v>288.3</c:v>
                </c:pt>
                <c:pt idx="15">
                  <c:v>283.10000000000002</c:v>
                </c:pt>
                <c:pt idx="16">
                  <c:v>284.3</c:v>
                </c:pt>
                <c:pt idx="17">
                  <c:v>285</c:v>
                </c:pt>
                <c:pt idx="18">
                  <c:v>281.17712749271311</c:v>
                </c:pt>
                <c:pt idx="19">
                  <c:v>283.01973271571728</c:v>
                </c:pt>
                <c:pt idx="20">
                  <c:v>277.48943483704846</c:v>
                </c:pt>
                <c:pt idx="21">
                  <c:v>278.55672074497983</c:v>
                </c:pt>
                <c:pt idx="22">
                  <c:v>279.15452894071313</c:v>
                </c:pt>
                <c:pt idx="23">
                  <c:v>285.18246325898286</c:v>
                </c:pt>
                <c:pt idx="24">
                  <c:v>285.51310112835148</c:v>
                </c:pt>
                <c:pt idx="25">
                  <c:v>292</c:v>
                </c:pt>
                <c:pt idx="26">
                  <c:v>296.48689887164858</c:v>
                </c:pt>
                <c:pt idx="27">
                  <c:v>291.81753674101714</c:v>
                </c:pt>
                <c:pt idx="28">
                  <c:v>297.84547105928687</c:v>
                </c:pt>
                <c:pt idx="29">
                  <c:v>295.44327925502017</c:v>
                </c:pt>
                <c:pt idx="30">
                  <c:v>302.51056516295154</c:v>
                </c:pt>
                <c:pt idx="31">
                  <c:v>296.98026728428272</c:v>
                </c:pt>
                <c:pt idx="32">
                  <c:v>296.82287250728689</c:v>
                </c:pt>
                <c:pt idx="33">
                  <c:v>298.04827052466021</c:v>
                </c:pt>
                <c:pt idx="34">
                  <c:v>300.70513242775786</c:v>
                </c:pt>
                <c:pt idx="35">
                  <c:v>298.87785252292474</c:v>
                </c:pt>
                <c:pt idx="36">
                  <c:v>290.68124552684679</c:v>
                </c:pt>
                <c:pt idx="37">
                  <c:v>287.25333233564305</c:v>
                </c:pt>
                <c:pt idx="38">
                  <c:v>285.74666766435695</c:v>
                </c:pt>
                <c:pt idx="39">
                  <c:v>288.31875447315321</c:v>
                </c:pt>
                <c:pt idx="40">
                  <c:v>288.12214747707526</c:v>
                </c:pt>
                <c:pt idx="41">
                  <c:v>280.29486757224208</c:v>
                </c:pt>
                <c:pt idx="42">
                  <c:v>276.95172947533979</c:v>
                </c:pt>
                <c:pt idx="43">
                  <c:v>280.17712749271311</c:v>
                </c:pt>
                <c:pt idx="44">
                  <c:v>280.01973271571728</c:v>
                </c:pt>
                <c:pt idx="45">
                  <c:v>276.48943483704846</c:v>
                </c:pt>
                <c:pt idx="46">
                  <c:v>280.55672074497983</c:v>
                </c:pt>
                <c:pt idx="47">
                  <c:v>283.15452894071313</c:v>
                </c:pt>
                <c:pt idx="48">
                  <c:v>284.18246325898286</c:v>
                </c:pt>
                <c:pt idx="49">
                  <c:v>287.51310112835148</c:v>
                </c:pt>
                <c:pt idx="50">
                  <c:v>288</c:v>
                </c:pt>
                <c:pt idx="51">
                  <c:v>296.48689887164852</c:v>
                </c:pt>
                <c:pt idx="52">
                  <c:v>293.81753674101714</c:v>
                </c:pt>
                <c:pt idx="53">
                  <c:v>296.84547105928687</c:v>
                </c:pt>
                <c:pt idx="54">
                  <c:v>301.44327925502017</c:v>
                </c:pt>
                <c:pt idx="55">
                  <c:v>298.51056516295154</c:v>
                </c:pt>
                <c:pt idx="56">
                  <c:v>297.98026728428272</c:v>
                </c:pt>
                <c:pt idx="57">
                  <c:v>298.82287250728689</c:v>
                </c:pt>
                <c:pt idx="58">
                  <c:v>302.04827052466021</c:v>
                </c:pt>
                <c:pt idx="59">
                  <c:v>297.70513242775786</c:v>
                </c:pt>
                <c:pt idx="60">
                  <c:v>292.87785252292474</c:v>
                </c:pt>
                <c:pt idx="61">
                  <c:v>296.68124552684679</c:v>
                </c:pt>
                <c:pt idx="62">
                  <c:v>290.25333233564305</c:v>
                </c:pt>
                <c:pt idx="63">
                  <c:v>285.74666766435695</c:v>
                </c:pt>
                <c:pt idx="64">
                  <c:v>284.31875447315321</c:v>
                </c:pt>
                <c:pt idx="65">
                  <c:v>284.12214747707526</c:v>
                </c:pt>
                <c:pt idx="66">
                  <c:v>280.29486757224214</c:v>
                </c:pt>
                <c:pt idx="67">
                  <c:v>276.95172947533979</c:v>
                </c:pt>
                <c:pt idx="68">
                  <c:v>284.17712749271311</c:v>
                </c:pt>
                <c:pt idx="69">
                  <c:v>282.01973271571728</c:v>
                </c:pt>
                <c:pt idx="70">
                  <c:v>278.48943483704846</c:v>
                </c:pt>
                <c:pt idx="71">
                  <c:v>282.55672074497983</c:v>
                </c:pt>
                <c:pt idx="72">
                  <c:v>286.15452894071313</c:v>
                </c:pt>
                <c:pt idx="73">
                  <c:v>287.18246325898286</c:v>
                </c:pt>
                <c:pt idx="74">
                  <c:v>283.51310112835148</c:v>
                </c:pt>
                <c:pt idx="75">
                  <c:v>289</c:v>
                </c:pt>
                <c:pt idx="76">
                  <c:v>296.48689887164858</c:v>
                </c:pt>
                <c:pt idx="77">
                  <c:v>293.81753674101714</c:v>
                </c:pt>
                <c:pt idx="78">
                  <c:v>293.84547105928692</c:v>
                </c:pt>
                <c:pt idx="79">
                  <c:v>302.44327925502017</c:v>
                </c:pt>
                <c:pt idx="80">
                  <c:v>295.51056516295154</c:v>
                </c:pt>
                <c:pt idx="81">
                  <c:v>297.98026728428272</c:v>
                </c:pt>
                <c:pt idx="82">
                  <c:v>295.82287250728689</c:v>
                </c:pt>
                <c:pt idx="83">
                  <c:v>301.04827052466021</c:v>
                </c:pt>
                <c:pt idx="84">
                  <c:v>295.70513242775792</c:v>
                </c:pt>
                <c:pt idx="85">
                  <c:v>291.87785252292474</c:v>
                </c:pt>
                <c:pt idx="86">
                  <c:v>289.68124552684679</c:v>
                </c:pt>
                <c:pt idx="87">
                  <c:v>289.25333233564305</c:v>
                </c:pt>
                <c:pt idx="88">
                  <c:v>284.74666766435695</c:v>
                </c:pt>
                <c:pt idx="89">
                  <c:v>283.31875447315321</c:v>
                </c:pt>
                <c:pt idx="90">
                  <c:v>285.12214747707526</c:v>
                </c:pt>
                <c:pt idx="91">
                  <c:v>283.29486757224208</c:v>
                </c:pt>
                <c:pt idx="92">
                  <c:v>278.95172947533979</c:v>
                </c:pt>
                <c:pt idx="93">
                  <c:v>281.17712749271311</c:v>
                </c:pt>
                <c:pt idx="94">
                  <c:v>280.01973271571728</c:v>
                </c:pt>
                <c:pt idx="95">
                  <c:v>284.48943483704846</c:v>
                </c:pt>
                <c:pt idx="96">
                  <c:v>281.55672074497988</c:v>
                </c:pt>
                <c:pt idx="97">
                  <c:v>282.15452894071313</c:v>
                </c:pt>
                <c:pt idx="98">
                  <c:v>288.18246325898286</c:v>
                </c:pt>
                <c:pt idx="99">
                  <c:v>283.51310112835148</c:v>
                </c:pt>
                <c:pt idx="100">
                  <c:v>286</c:v>
                </c:pt>
                <c:pt idx="101">
                  <c:v>289.48689887164858</c:v>
                </c:pt>
                <c:pt idx="102">
                  <c:v>297.81753674101714</c:v>
                </c:pt>
                <c:pt idx="103">
                  <c:v>296.84547105928692</c:v>
                </c:pt>
                <c:pt idx="104">
                  <c:v>301.44327925502017</c:v>
                </c:pt>
                <c:pt idx="105">
                  <c:v>296.51056516295154</c:v>
                </c:pt>
                <c:pt idx="106">
                  <c:v>303.98026728428272</c:v>
                </c:pt>
                <c:pt idx="107">
                  <c:v>301.82287250728689</c:v>
                </c:pt>
                <c:pt idx="108">
                  <c:v>302.04827052466021</c:v>
                </c:pt>
                <c:pt idx="109">
                  <c:v>293.70513242775792</c:v>
                </c:pt>
                <c:pt idx="110">
                  <c:v>298.87785252292474</c:v>
                </c:pt>
                <c:pt idx="111">
                  <c:v>289.68124552684679</c:v>
                </c:pt>
                <c:pt idx="112">
                  <c:v>287.25333233564305</c:v>
                </c:pt>
                <c:pt idx="113">
                  <c:v>288.74666766435695</c:v>
                </c:pt>
                <c:pt idx="114">
                  <c:v>282.31875447315321</c:v>
                </c:pt>
                <c:pt idx="115">
                  <c:v>285.12214747707526</c:v>
                </c:pt>
                <c:pt idx="116">
                  <c:v>282.29486757224208</c:v>
                </c:pt>
                <c:pt idx="117">
                  <c:v>279.95172947533979</c:v>
                </c:pt>
                <c:pt idx="118">
                  <c:v>283.17712749271311</c:v>
                </c:pt>
                <c:pt idx="119">
                  <c:v>283.01973271571728</c:v>
                </c:pt>
                <c:pt idx="120">
                  <c:v>280.48943483704846</c:v>
                </c:pt>
                <c:pt idx="121">
                  <c:v>282.55672074497983</c:v>
                </c:pt>
                <c:pt idx="122">
                  <c:v>287.15452894071313</c:v>
                </c:pt>
                <c:pt idx="123">
                  <c:v>287.18246325898286</c:v>
                </c:pt>
                <c:pt idx="124">
                  <c:v>291.51310112835148</c:v>
                </c:pt>
                <c:pt idx="125">
                  <c:v>288</c:v>
                </c:pt>
                <c:pt idx="126">
                  <c:v>294.48689887164858</c:v>
                </c:pt>
                <c:pt idx="127">
                  <c:v>295.81753674101714</c:v>
                </c:pt>
                <c:pt idx="128">
                  <c:v>296.84547105928692</c:v>
                </c:pt>
                <c:pt idx="129">
                  <c:v>299.44327925502017</c:v>
                </c:pt>
                <c:pt idx="130">
                  <c:v>297.51056516295154</c:v>
                </c:pt>
                <c:pt idx="131">
                  <c:v>297.98026728428272</c:v>
                </c:pt>
                <c:pt idx="132">
                  <c:v>303.82287250728689</c:v>
                </c:pt>
                <c:pt idx="133">
                  <c:v>303.04827052466021</c:v>
                </c:pt>
                <c:pt idx="134">
                  <c:v>293.70513242775792</c:v>
                </c:pt>
                <c:pt idx="135">
                  <c:v>292.87785252292474</c:v>
                </c:pt>
                <c:pt idx="136">
                  <c:v>290.68124552684674</c:v>
                </c:pt>
                <c:pt idx="137">
                  <c:v>295.25333233564311</c:v>
                </c:pt>
                <c:pt idx="138">
                  <c:v>292.74666766435695</c:v>
                </c:pt>
                <c:pt idx="139">
                  <c:v>290.31875447315321</c:v>
                </c:pt>
                <c:pt idx="140">
                  <c:v>281.12214747707526</c:v>
                </c:pt>
                <c:pt idx="141">
                  <c:v>279.29486757224208</c:v>
                </c:pt>
                <c:pt idx="142">
                  <c:v>279.95172947533985</c:v>
                </c:pt>
                <c:pt idx="143">
                  <c:v>279.17712749271311</c:v>
                </c:pt>
                <c:pt idx="144">
                  <c:v>281.01973271571728</c:v>
                </c:pt>
                <c:pt idx="145">
                  <c:v>283.48943483704846</c:v>
                </c:pt>
                <c:pt idx="146">
                  <c:v>278.55672074497988</c:v>
                </c:pt>
                <c:pt idx="147">
                  <c:v>281.15452894071313</c:v>
                </c:pt>
                <c:pt idx="148">
                  <c:v>288.18246325898286</c:v>
                </c:pt>
                <c:pt idx="149">
                  <c:v>286.51310112835148</c:v>
                </c:pt>
                <c:pt idx="150">
                  <c:v>291</c:v>
                </c:pt>
                <c:pt idx="151">
                  <c:v>292.48689887164858</c:v>
                </c:pt>
                <c:pt idx="152">
                  <c:v>291.81753674101719</c:v>
                </c:pt>
                <c:pt idx="153">
                  <c:v>294.84547105928692</c:v>
                </c:pt>
                <c:pt idx="154">
                  <c:v>301.44327925502017</c:v>
                </c:pt>
                <c:pt idx="155">
                  <c:v>298.51056516295154</c:v>
                </c:pt>
                <c:pt idx="156">
                  <c:v>297.98026728428272</c:v>
                </c:pt>
                <c:pt idx="157">
                  <c:v>303.82287250728689</c:v>
                </c:pt>
                <c:pt idx="158">
                  <c:v>298.04827052466021</c:v>
                </c:pt>
                <c:pt idx="159">
                  <c:v>298.70513242775792</c:v>
                </c:pt>
                <c:pt idx="160">
                  <c:v>294.87785252292474</c:v>
                </c:pt>
                <c:pt idx="161">
                  <c:v>292.68124552684674</c:v>
                </c:pt>
                <c:pt idx="162">
                  <c:v>288.25333233564299</c:v>
                </c:pt>
                <c:pt idx="163">
                  <c:v>284.74666766435695</c:v>
                </c:pt>
                <c:pt idx="164">
                  <c:v>285.31875447315321</c:v>
                </c:pt>
                <c:pt idx="165">
                  <c:v>285.12214747707526</c:v>
                </c:pt>
                <c:pt idx="166">
                  <c:v>286.29486757224208</c:v>
                </c:pt>
                <c:pt idx="167">
                  <c:v>280.95172947533979</c:v>
                </c:pt>
                <c:pt idx="168">
                  <c:v>278.17712749271311</c:v>
                </c:pt>
                <c:pt idx="169">
                  <c:v>282.01973271571728</c:v>
                </c:pt>
                <c:pt idx="170">
                  <c:v>276.48943483704846</c:v>
                </c:pt>
                <c:pt idx="171">
                  <c:v>281.55672074497988</c:v>
                </c:pt>
                <c:pt idx="172">
                  <c:v>281.15452894071313</c:v>
                </c:pt>
                <c:pt idx="173">
                  <c:v>283.18246325898286</c:v>
                </c:pt>
                <c:pt idx="174">
                  <c:v>290.51310112835142</c:v>
                </c:pt>
                <c:pt idx="175">
                  <c:v>294</c:v>
                </c:pt>
                <c:pt idx="176">
                  <c:v>296.48689887164858</c:v>
                </c:pt>
                <c:pt idx="177">
                  <c:v>292.81753674101719</c:v>
                </c:pt>
                <c:pt idx="178">
                  <c:v>300.84547105928692</c:v>
                </c:pt>
                <c:pt idx="179">
                  <c:v>295.44327925502017</c:v>
                </c:pt>
                <c:pt idx="180">
                  <c:v>300.51056516295154</c:v>
                </c:pt>
                <c:pt idx="181">
                  <c:v>296.98026728428272</c:v>
                </c:pt>
                <c:pt idx="182">
                  <c:v>297.82287250728689</c:v>
                </c:pt>
                <c:pt idx="183">
                  <c:v>295.04827052466021</c:v>
                </c:pt>
                <c:pt idx="184">
                  <c:v>301.70513242775792</c:v>
                </c:pt>
                <c:pt idx="185">
                  <c:v>292.87785252292474</c:v>
                </c:pt>
                <c:pt idx="186">
                  <c:v>294.68124552684674</c:v>
                </c:pt>
                <c:pt idx="187">
                  <c:v>289.25333233564299</c:v>
                </c:pt>
                <c:pt idx="188">
                  <c:v>287.74666766435695</c:v>
                </c:pt>
                <c:pt idx="189">
                  <c:v>288.31875447315321</c:v>
                </c:pt>
                <c:pt idx="190">
                  <c:v>283.12214747707526</c:v>
                </c:pt>
                <c:pt idx="191">
                  <c:v>284.29486757224208</c:v>
                </c:pt>
                <c:pt idx="192">
                  <c:v>284.95172947533979</c:v>
                </c:pt>
                <c:pt idx="193">
                  <c:v>282.17712749271311</c:v>
                </c:pt>
                <c:pt idx="194">
                  <c:v>280.01973271571728</c:v>
                </c:pt>
                <c:pt idx="195">
                  <c:v>282.48943483704846</c:v>
                </c:pt>
                <c:pt idx="196">
                  <c:v>278.55672074497988</c:v>
                </c:pt>
                <c:pt idx="197">
                  <c:v>285.15452894071313</c:v>
                </c:pt>
                <c:pt idx="198">
                  <c:v>281.18246325898286</c:v>
                </c:pt>
                <c:pt idx="199">
                  <c:v>290.51310112835142</c:v>
                </c:pt>
                <c:pt idx="200">
                  <c:v>293</c:v>
                </c:pt>
              </c:numCache>
            </c:numRef>
          </c:cat>
          <c:val>
            <c:numRef>
              <c:f>Frequency!$S$12:$S$212</c:f>
              <c:numCache>
                <c:formatCode>_(* #,##0.00_);_(* \(#,##0.00\);_(* "-"??_);_(@_)</c:formatCode>
                <c:ptCount val="201"/>
                <c:pt idx="0">
                  <c:v>294</c:v>
                </c:pt>
                <c:pt idx="1">
                  <c:v>292.34999999999997</c:v>
                </c:pt>
                <c:pt idx="2">
                  <c:v>292.78499999999997</c:v>
                </c:pt>
                <c:pt idx="3">
                  <c:v>293.68949999999995</c:v>
                </c:pt>
                <c:pt idx="4">
                  <c:v>295.41464999999994</c:v>
                </c:pt>
                <c:pt idx="5">
                  <c:v>296.34025499999996</c:v>
                </c:pt>
                <c:pt idx="6">
                  <c:v>297.43817849999994</c:v>
                </c:pt>
                <c:pt idx="7">
                  <c:v>298.74672494999993</c:v>
                </c:pt>
                <c:pt idx="8">
                  <c:v>300.02270746499994</c:v>
                </c:pt>
                <c:pt idx="9">
                  <c:v>298.42589522549997</c:v>
                </c:pt>
                <c:pt idx="10">
                  <c:v>297.96812665784995</c:v>
                </c:pt>
                <c:pt idx="11">
                  <c:v>295.48768866049494</c:v>
                </c:pt>
                <c:pt idx="12">
                  <c:v>294.83138206234645</c:v>
                </c:pt>
                <c:pt idx="13">
                  <c:v>291.79196744364253</c:v>
                </c:pt>
                <c:pt idx="14">
                  <c:v>290.74437721054977</c:v>
                </c:pt>
                <c:pt idx="15">
                  <c:v>288.45106404738488</c:v>
                </c:pt>
                <c:pt idx="16">
                  <c:v>287.20574483316943</c:v>
                </c:pt>
                <c:pt idx="17">
                  <c:v>286.54402138321859</c:v>
                </c:pt>
                <c:pt idx="18">
                  <c:v>284.93395321606693</c:v>
                </c:pt>
                <c:pt idx="19">
                  <c:v>284.35968706596202</c:v>
                </c:pt>
                <c:pt idx="20">
                  <c:v>282.29861139728791</c:v>
                </c:pt>
                <c:pt idx="21">
                  <c:v>281.17604420159546</c:v>
                </c:pt>
                <c:pt idx="22">
                  <c:v>280.56958962333073</c:v>
                </c:pt>
                <c:pt idx="23">
                  <c:v>281.95345171402636</c:v>
                </c:pt>
                <c:pt idx="24">
                  <c:v>283.02134653832388</c:v>
                </c:pt>
                <c:pt idx="25">
                  <c:v>285.71494257682673</c:v>
                </c:pt>
                <c:pt idx="26">
                  <c:v>288.94652946527327</c:v>
                </c:pt>
                <c:pt idx="27">
                  <c:v>289.80783164799641</c:v>
                </c:pt>
                <c:pt idx="28">
                  <c:v>292.21912347138351</c:v>
                </c:pt>
                <c:pt idx="29">
                  <c:v>293.18637020647452</c:v>
                </c:pt>
                <c:pt idx="30">
                  <c:v>295.98362869341759</c:v>
                </c:pt>
                <c:pt idx="31">
                  <c:v>296.28262027067711</c:v>
                </c:pt>
                <c:pt idx="32">
                  <c:v>296.44469594166003</c:v>
                </c:pt>
                <c:pt idx="33">
                  <c:v>296.92576831656004</c:v>
                </c:pt>
                <c:pt idx="34">
                  <c:v>298.05957754991937</c:v>
                </c:pt>
                <c:pt idx="35">
                  <c:v>298.30506004182098</c:v>
                </c:pt>
                <c:pt idx="36">
                  <c:v>296.0179156873287</c:v>
                </c:pt>
                <c:pt idx="37">
                  <c:v>293.38854068182297</c:v>
                </c:pt>
                <c:pt idx="38">
                  <c:v>291.09597877658314</c:v>
                </c:pt>
                <c:pt idx="39">
                  <c:v>290.26281148555415</c:v>
                </c:pt>
                <c:pt idx="40">
                  <c:v>289.62061228301047</c:v>
                </c:pt>
                <c:pt idx="41">
                  <c:v>286.82288886977994</c:v>
                </c:pt>
                <c:pt idx="42">
                  <c:v>283.86154105144789</c:v>
                </c:pt>
                <c:pt idx="43">
                  <c:v>282.75621698382747</c:v>
                </c:pt>
                <c:pt idx="44">
                  <c:v>281.93527170339439</c:v>
                </c:pt>
                <c:pt idx="45">
                  <c:v>280.30152064349062</c:v>
                </c:pt>
                <c:pt idx="46">
                  <c:v>280.37808067393735</c:v>
                </c:pt>
                <c:pt idx="47">
                  <c:v>281.21101515397004</c:v>
                </c:pt>
                <c:pt idx="48">
                  <c:v>282.10244958547389</c:v>
                </c:pt>
                <c:pt idx="49">
                  <c:v>283.72564504833713</c:v>
                </c:pt>
                <c:pt idx="50">
                  <c:v>285.00795153383598</c:v>
                </c:pt>
                <c:pt idx="51">
                  <c:v>288.45163573517971</c:v>
                </c:pt>
                <c:pt idx="52">
                  <c:v>290.06140603693092</c:v>
                </c:pt>
                <c:pt idx="53">
                  <c:v>292.09662554363769</c:v>
                </c:pt>
                <c:pt idx="54">
                  <c:v>294.9006216570524</c:v>
                </c:pt>
                <c:pt idx="55">
                  <c:v>295.98360470882216</c:v>
                </c:pt>
                <c:pt idx="56">
                  <c:v>296.5826034814603</c:v>
                </c:pt>
                <c:pt idx="57">
                  <c:v>297.25468418920826</c:v>
                </c:pt>
                <c:pt idx="58">
                  <c:v>298.69276008984383</c:v>
                </c:pt>
                <c:pt idx="59">
                  <c:v>298.396471791218</c:v>
                </c:pt>
                <c:pt idx="60">
                  <c:v>296.74088601073004</c:v>
                </c:pt>
                <c:pt idx="61">
                  <c:v>296.72299386556506</c:v>
                </c:pt>
                <c:pt idx="62">
                  <c:v>294.78209540658844</c:v>
                </c:pt>
                <c:pt idx="63">
                  <c:v>292.07146708391895</c:v>
                </c:pt>
                <c:pt idx="64">
                  <c:v>289.74565330068924</c:v>
                </c:pt>
                <c:pt idx="65">
                  <c:v>288.058601553605</c:v>
                </c:pt>
                <c:pt idx="66">
                  <c:v>285.72948135919614</c:v>
                </c:pt>
                <c:pt idx="67">
                  <c:v>283.09615579403919</c:v>
                </c:pt>
                <c:pt idx="68">
                  <c:v>283.42044730364137</c:v>
                </c:pt>
                <c:pt idx="69">
                  <c:v>283.00023292726416</c:v>
                </c:pt>
                <c:pt idx="70">
                  <c:v>281.64699350019941</c:v>
                </c:pt>
                <c:pt idx="71">
                  <c:v>281.91991167363352</c:v>
                </c:pt>
                <c:pt idx="72">
                  <c:v>283.19029685375739</c:v>
                </c:pt>
                <c:pt idx="73">
                  <c:v>284.38794677532502</c:v>
                </c:pt>
                <c:pt idx="74">
                  <c:v>284.12549308123295</c:v>
                </c:pt>
                <c:pt idx="75">
                  <c:v>285.58784515686307</c:v>
                </c:pt>
                <c:pt idx="76">
                  <c:v>288.85756127129872</c:v>
                </c:pt>
                <c:pt idx="77">
                  <c:v>290.3455539122142</c:v>
                </c:pt>
                <c:pt idx="78">
                  <c:v>291.39552905633599</c:v>
                </c:pt>
                <c:pt idx="79">
                  <c:v>294.7098541159412</c:v>
                </c:pt>
                <c:pt idx="80">
                  <c:v>294.95006743004427</c:v>
                </c:pt>
                <c:pt idx="81">
                  <c:v>295.85912738631578</c:v>
                </c:pt>
                <c:pt idx="82">
                  <c:v>295.84825092260712</c:v>
                </c:pt>
                <c:pt idx="83">
                  <c:v>297.40825680322303</c:v>
                </c:pt>
                <c:pt idx="84">
                  <c:v>296.89731949058347</c:v>
                </c:pt>
                <c:pt idx="85">
                  <c:v>295.39147940028585</c:v>
                </c:pt>
                <c:pt idx="86">
                  <c:v>293.67840923825412</c:v>
                </c:pt>
                <c:pt idx="87">
                  <c:v>292.35088616747078</c:v>
                </c:pt>
                <c:pt idx="88">
                  <c:v>290.06962061653661</c:v>
                </c:pt>
                <c:pt idx="89">
                  <c:v>288.04436077352159</c:v>
                </c:pt>
                <c:pt idx="90">
                  <c:v>287.16769678458769</c:v>
                </c:pt>
                <c:pt idx="91">
                  <c:v>286.005848020884</c:v>
                </c:pt>
                <c:pt idx="92">
                  <c:v>283.88961245722072</c:v>
                </c:pt>
                <c:pt idx="93">
                  <c:v>283.07586696786842</c:v>
                </c:pt>
                <c:pt idx="94">
                  <c:v>282.15902669222305</c:v>
                </c:pt>
                <c:pt idx="95">
                  <c:v>282.85814913567066</c:v>
                </c:pt>
                <c:pt idx="96">
                  <c:v>282.46772061846343</c:v>
                </c:pt>
                <c:pt idx="97">
                  <c:v>282.37376311513833</c:v>
                </c:pt>
                <c:pt idx="98">
                  <c:v>284.11637315829171</c:v>
                </c:pt>
                <c:pt idx="99">
                  <c:v>283.93539154930966</c:v>
                </c:pt>
                <c:pt idx="100">
                  <c:v>284.55477408451674</c:v>
                </c:pt>
                <c:pt idx="101">
                  <c:v>286.03441152065625</c:v>
                </c:pt>
                <c:pt idx="102">
                  <c:v>289.56934908676448</c:v>
                </c:pt>
                <c:pt idx="103">
                  <c:v>291.75218567852119</c:v>
                </c:pt>
                <c:pt idx="104">
                  <c:v>294.65951375147085</c:v>
                </c:pt>
                <c:pt idx="105">
                  <c:v>295.21482917491505</c:v>
                </c:pt>
                <c:pt idx="106">
                  <c:v>297.84446060772535</c:v>
                </c:pt>
                <c:pt idx="107">
                  <c:v>299.03798417759378</c:v>
                </c:pt>
                <c:pt idx="108">
                  <c:v>299.94107008171369</c:v>
                </c:pt>
                <c:pt idx="109">
                  <c:v>298.07028878552694</c:v>
                </c:pt>
                <c:pt idx="110">
                  <c:v>298.31255790674629</c:v>
                </c:pt>
                <c:pt idx="111">
                  <c:v>295.72316419277644</c:v>
                </c:pt>
                <c:pt idx="112">
                  <c:v>293.1822146356364</c:v>
                </c:pt>
                <c:pt idx="113">
                  <c:v>291.85155054425252</c:v>
                </c:pt>
                <c:pt idx="114">
                  <c:v>288.99171172292273</c:v>
                </c:pt>
                <c:pt idx="115">
                  <c:v>287.83084244916847</c:v>
                </c:pt>
                <c:pt idx="116">
                  <c:v>286.17004998609053</c:v>
                </c:pt>
                <c:pt idx="117">
                  <c:v>284.30455383286528</c:v>
                </c:pt>
                <c:pt idx="118">
                  <c:v>283.96632593081961</c:v>
                </c:pt>
                <c:pt idx="119">
                  <c:v>283.68234796628889</c:v>
                </c:pt>
                <c:pt idx="120">
                  <c:v>282.72447402751675</c:v>
                </c:pt>
                <c:pt idx="121">
                  <c:v>282.67414804275563</c:v>
                </c:pt>
                <c:pt idx="122">
                  <c:v>284.01826231214289</c:v>
                </c:pt>
                <c:pt idx="123">
                  <c:v>284.9675225961949</c:v>
                </c:pt>
                <c:pt idx="124">
                  <c:v>286.93119615584186</c:v>
                </c:pt>
                <c:pt idx="125">
                  <c:v>287.2518373090893</c:v>
                </c:pt>
                <c:pt idx="126">
                  <c:v>289.42235577785709</c:v>
                </c:pt>
                <c:pt idx="127">
                  <c:v>291.34091006680512</c:v>
                </c:pt>
                <c:pt idx="128">
                  <c:v>292.99227836454963</c:v>
                </c:pt>
                <c:pt idx="129">
                  <c:v>294.92757863169078</c:v>
                </c:pt>
                <c:pt idx="130">
                  <c:v>295.70247459106901</c:v>
                </c:pt>
                <c:pt idx="131">
                  <c:v>296.38581239903311</c:v>
                </c:pt>
                <c:pt idx="132">
                  <c:v>298.61693043150922</c:v>
                </c:pt>
                <c:pt idx="133">
                  <c:v>299.94633245945454</c:v>
                </c:pt>
                <c:pt idx="134">
                  <c:v>298.07397244994553</c:v>
                </c:pt>
                <c:pt idx="135">
                  <c:v>296.5151364718393</c:v>
                </c:pt>
                <c:pt idx="136">
                  <c:v>294.76496918834152</c:v>
                </c:pt>
                <c:pt idx="137">
                  <c:v>294.91147813253201</c:v>
                </c:pt>
                <c:pt idx="138">
                  <c:v>294.26203499207946</c:v>
                </c:pt>
                <c:pt idx="139">
                  <c:v>293.07905083640156</c:v>
                </c:pt>
                <c:pt idx="140">
                  <c:v>289.49197982860369</c:v>
                </c:pt>
                <c:pt idx="141">
                  <c:v>286.43284615169523</c:v>
                </c:pt>
                <c:pt idx="142">
                  <c:v>284.48851114878858</c:v>
                </c:pt>
                <c:pt idx="143">
                  <c:v>282.89509605196594</c:v>
                </c:pt>
                <c:pt idx="144">
                  <c:v>282.33248705109133</c:v>
                </c:pt>
                <c:pt idx="145">
                  <c:v>282.67957138687848</c:v>
                </c:pt>
                <c:pt idx="146">
                  <c:v>281.4427161943089</c:v>
                </c:pt>
                <c:pt idx="147">
                  <c:v>281.35626001823016</c:v>
                </c:pt>
                <c:pt idx="148">
                  <c:v>283.40412099045597</c:v>
                </c:pt>
                <c:pt idx="149">
                  <c:v>284.33681503182459</c:v>
                </c:pt>
                <c:pt idx="150">
                  <c:v>286.33577052227719</c:v>
                </c:pt>
                <c:pt idx="151">
                  <c:v>288.18110902708861</c:v>
                </c:pt>
                <c:pt idx="152">
                  <c:v>289.27203734126715</c:v>
                </c:pt>
                <c:pt idx="153">
                  <c:v>290.94406745667305</c:v>
                </c:pt>
                <c:pt idx="154">
                  <c:v>294.09383099617719</c:v>
                </c:pt>
                <c:pt idx="155">
                  <c:v>295.4188512462095</c:v>
                </c:pt>
                <c:pt idx="156">
                  <c:v>296.18727605763144</c:v>
                </c:pt>
                <c:pt idx="157">
                  <c:v>298.47795499252805</c:v>
                </c:pt>
                <c:pt idx="158">
                  <c:v>298.34904965216765</c:v>
                </c:pt>
                <c:pt idx="159">
                  <c:v>298.45587448484474</c:v>
                </c:pt>
                <c:pt idx="160">
                  <c:v>297.38246789626874</c:v>
                </c:pt>
                <c:pt idx="161">
                  <c:v>295.97210118544211</c:v>
                </c:pt>
                <c:pt idx="162">
                  <c:v>293.65647053050236</c:v>
                </c:pt>
                <c:pt idx="163">
                  <c:v>290.9835296706587</c:v>
                </c:pt>
                <c:pt idx="164">
                  <c:v>289.28409711140705</c:v>
                </c:pt>
                <c:pt idx="165">
                  <c:v>288.03551222110752</c:v>
                </c:pt>
                <c:pt idx="166">
                  <c:v>287.51331882644786</c:v>
                </c:pt>
                <c:pt idx="167">
                  <c:v>285.54484202111541</c:v>
                </c:pt>
                <c:pt idx="168">
                  <c:v>283.33452766259472</c:v>
                </c:pt>
                <c:pt idx="169">
                  <c:v>282.94008917853148</c:v>
                </c:pt>
                <c:pt idx="170">
                  <c:v>281.00489287608656</c:v>
                </c:pt>
                <c:pt idx="171">
                  <c:v>281.17044123675453</c:v>
                </c:pt>
                <c:pt idx="172">
                  <c:v>281.16566754794206</c:v>
                </c:pt>
                <c:pt idx="173">
                  <c:v>281.7707062612543</c:v>
                </c:pt>
                <c:pt idx="174">
                  <c:v>284.39342472138344</c:v>
                </c:pt>
                <c:pt idx="175">
                  <c:v>287.27539730496841</c:v>
                </c:pt>
                <c:pt idx="176">
                  <c:v>290.03884777497245</c:v>
                </c:pt>
                <c:pt idx="177">
                  <c:v>290.87245446478585</c:v>
                </c:pt>
                <c:pt idx="178">
                  <c:v>293.86435944313615</c:v>
                </c:pt>
                <c:pt idx="179">
                  <c:v>294.33803538670134</c:v>
                </c:pt>
                <c:pt idx="180">
                  <c:v>296.18979431957638</c:v>
                </c:pt>
                <c:pt idx="181">
                  <c:v>296.42693620898825</c:v>
                </c:pt>
                <c:pt idx="182">
                  <c:v>296.84571709847785</c:v>
                </c:pt>
                <c:pt idx="183">
                  <c:v>296.30648312633252</c:v>
                </c:pt>
                <c:pt idx="184">
                  <c:v>297.92607791676011</c:v>
                </c:pt>
                <c:pt idx="185">
                  <c:v>296.4116102986095</c:v>
                </c:pt>
                <c:pt idx="186">
                  <c:v>295.89250086708063</c:v>
                </c:pt>
                <c:pt idx="187">
                  <c:v>293.90075030764933</c:v>
                </c:pt>
                <c:pt idx="188">
                  <c:v>292.05452551466163</c:v>
                </c:pt>
                <c:pt idx="189">
                  <c:v>290.93379420220907</c:v>
                </c:pt>
                <c:pt idx="190">
                  <c:v>288.59030018466888</c:v>
                </c:pt>
                <c:pt idx="191">
                  <c:v>287.30167040094079</c:v>
                </c:pt>
                <c:pt idx="192">
                  <c:v>286.59668812326049</c:v>
                </c:pt>
                <c:pt idx="193">
                  <c:v>285.27081993409627</c:v>
                </c:pt>
                <c:pt idx="194">
                  <c:v>283.69549376858254</c:v>
                </c:pt>
                <c:pt idx="195">
                  <c:v>283.33367608912226</c:v>
                </c:pt>
                <c:pt idx="196">
                  <c:v>281.90058948587955</c:v>
                </c:pt>
                <c:pt idx="197">
                  <c:v>282.8767713223296</c:v>
                </c:pt>
                <c:pt idx="198">
                  <c:v>282.36847890332558</c:v>
                </c:pt>
                <c:pt idx="199">
                  <c:v>284.81186557083333</c:v>
                </c:pt>
                <c:pt idx="200">
                  <c:v>287.26830589958331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58-4F0B-91D1-13430DDEBF46}"/>
            </c:ext>
          </c:extLst>
        </c:ser>
        <c:ser>
          <c:idx val="2"/>
          <c:order val="1"/>
          <c:tx>
            <c:strRef>
              <c:f>Frequency!$U$11</c:f>
              <c:strCache>
                <c:ptCount val="1"/>
                <c:pt idx="0">
                  <c:v>rolling 4 avg TWD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Frequency!$R$12:$R$212</c:f>
              <c:numCache>
                <c:formatCode>_(* #,##0.00_);_(* \(#,##0.00\);_(* "-"??_);_(@_)</c:formatCode>
                <c:ptCount val="201"/>
                <c:pt idx="0">
                  <c:v>294</c:v>
                </c:pt>
                <c:pt idx="1">
                  <c:v>288.5</c:v>
                </c:pt>
                <c:pt idx="2">
                  <c:v>293.8</c:v>
                </c:pt>
                <c:pt idx="3">
                  <c:v>295.8</c:v>
                </c:pt>
                <c:pt idx="4">
                  <c:v>299.44</c:v>
                </c:pt>
                <c:pt idx="5">
                  <c:v>298.5</c:v>
                </c:pt>
                <c:pt idx="6">
                  <c:v>300</c:v>
                </c:pt>
                <c:pt idx="7">
                  <c:v>301.8</c:v>
                </c:pt>
                <c:pt idx="8">
                  <c:v>303</c:v>
                </c:pt>
                <c:pt idx="9">
                  <c:v>294.7</c:v>
                </c:pt>
                <c:pt idx="10">
                  <c:v>296.89999999999998</c:v>
                </c:pt>
                <c:pt idx="11">
                  <c:v>289.7</c:v>
                </c:pt>
                <c:pt idx="12">
                  <c:v>293.3</c:v>
                </c:pt>
                <c:pt idx="13">
                  <c:v>284.7</c:v>
                </c:pt>
                <c:pt idx="14">
                  <c:v>288.3</c:v>
                </c:pt>
                <c:pt idx="15">
                  <c:v>283.10000000000002</c:v>
                </c:pt>
                <c:pt idx="16">
                  <c:v>284.3</c:v>
                </c:pt>
                <c:pt idx="17">
                  <c:v>285</c:v>
                </c:pt>
                <c:pt idx="18">
                  <c:v>281.17712749271311</c:v>
                </c:pt>
                <c:pt idx="19">
                  <c:v>283.01973271571728</c:v>
                </c:pt>
                <c:pt idx="20">
                  <c:v>277.48943483704846</c:v>
                </c:pt>
                <c:pt idx="21">
                  <c:v>278.55672074497983</c:v>
                </c:pt>
                <c:pt idx="22">
                  <c:v>279.15452894071313</c:v>
                </c:pt>
                <c:pt idx="23">
                  <c:v>285.18246325898286</c:v>
                </c:pt>
                <c:pt idx="24">
                  <c:v>285.51310112835148</c:v>
                </c:pt>
                <c:pt idx="25">
                  <c:v>292</c:v>
                </c:pt>
                <c:pt idx="26">
                  <c:v>296.48689887164858</c:v>
                </c:pt>
                <c:pt idx="27">
                  <c:v>291.81753674101714</c:v>
                </c:pt>
                <c:pt idx="28">
                  <c:v>297.84547105928687</c:v>
                </c:pt>
                <c:pt idx="29">
                  <c:v>295.44327925502017</c:v>
                </c:pt>
                <c:pt idx="30">
                  <c:v>302.51056516295154</c:v>
                </c:pt>
                <c:pt idx="31">
                  <c:v>296.98026728428272</c:v>
                </c:pt>
                <c:pt idx="32">
                  <c:v>296.82287250728689</c:v>
                </c:pt>
                <c:pt idx="33">
                  <c:v>298.04827052466021</c:v>
                </c:pt>
                <c:pt idx="34">
                  <c:v>300.70513242775786</c:v>
                </c:pt>
                <c:pt idx="35">
                  <c:v>298.87785252292474</c:v>
                </c:pt>
                <c:pt idx="36">
                  <c:v>290.68124552684679</c:v>
                </c:pt>
                <c:pt idx="37">
                  <c:v>287.25333233564305</c:v>
                </c:pt>
                <c:pt idx="38">
                  <c:v>285.74666766435695</c:v>
                </c:pt>
                <c:pt idx="39">
                  <c:v>288.31875447315321</c:v>
                </c:pt>
                <c:pt idx="40">
                  <c:v>288.12214747707526</c:v>
                </c:pt>
                <c:pt idx="41">
                  <c:v>280.29486757224208</c:v>
                </c:pt>
                <c:pt idx="42">
                  <c:v>276.95172947533979</c:v>
                </c:pt>
                <c:pt idx="43">
                  <c:v>280.17712749271311</c:v>
                </c:pt>
                <c:pt idx="44">
                  <c:v>280.01973271571728</c:v>
                </c:pt>
                <c:pt idx="45">
                  <c:v>276.48943483704846</c:v>
                </c:pt>
                <c:pt idx="46">
                  <c:v>280.55672074497983</c:v>
                </c:pt>
                <c:pt idx="47">
                  <c:v>283.15452894071313</c:v>
                </c:pt>
                <c:pt idx="48">
                  <c:v>284.18246325898286</c:v>
                </c:pt>
                <c:pt idx="49">
                  <c:v>287.51310112835148</c:v>
                </c:pt>
                <c:pt idx="50">
                  <c:v>288</c:v>
                </c:pt>
                <c:pt idx="51">
                  <c:v>296.48689887164852</c:v>
                </c:pt>
                <c:pt idx="52">
                  <c:v>293.81753674101714</c:v>
                </c:pt>
                <c:pt idx="53">
                  <c:v>296.84547105928687</c:v>
                </c:pt>
                <c:pt idx="54">
                  <c:v>301.44327925502017</c:v>
                </c:pt>
                <c:pt idx="55">
                  <c:v>298.51056516295154</c:v>
                </c:pt>
                <c:pt idx="56">
                  <c:v>297.98026728428272</c:v>
                </c:pt>
                <c:pt idx="57">
                  <c:v>298.82287250728689</c:v>
                </c:pt>
                <c:pt idx="58">
                  <c:v>302.04827052466021</c:v>
                </c:pt>
                <c:pt idx="59">
                  <c:v>297.70513242775786</c:v>
                </c:pt>
                <c:pt idx="60">
                  <c:v>292.87785252292474</c:v>
                </c:pt>
                <c:pt idx="61">
                  <c:v>296.68124552684679</c:v>
                </c:pt>
                <c:pt idx="62">
                  <c:v>290.25333233564305</c:v>
                </c:pt>
                <c:pt idx="63">
                  <c:v>285.74666766435695</c:v>
                </c:pt>
                <c:pt idx="64">
                  <c:v>284.31875447315321</c:v>
                </c:pt>
                <c:pt idx="65">
                  <c:v>284.12214747707526</c:v>
                </c:pt>
                <c:pt idx="66">
                  <c:v>280.29486757224214</c:v>
                </c:pt>
                <c:pt idx="67">
                  <c:v>276.95172947533979</c:v>
                </c:pt>
                <c:pt idx="68">
                  <c:v>284.17712749271311</c:v>
                </c:pt>
                <c:pt idx="69">
                  <c:v>282.01973271571728</c:v>
                </c:pt>
                <c:pt idx="70">
                  <c:v>278.48943483704846</c:v>
                </c:pt>
                <c:pt idx="71">
                  <c:v>282.55672074497983</c:v>
                </c:pt>
                <c:pt idx="72">
                  <c:v>286.15452894071313</c:v>
                </c:pt>
                <c:pt idx="73">
                  <c:v>287.18246325898286</c:v>
                </c:pt>
                <c:pt idx="74">
                  <c:v>283.51310112835148</c:v>
                </c:pt>
                <c:pt idx="75">
                  <c:v>289</c:v>
                </c:pt>
                <c:pt idx="76">
                  <c:v>296.48689887164858</c:v>
                </c:pt>
                <c:pt idx="77">
                  <c:v>293.81753674101714</c:v>
                </c:pt>
                <c:pt idx="78">
                  <c:v>293.84547105928692</c:v>
                </c:pt>
                <c:pt idx="79">
                  <c:v>302.44327925502017</c:v>
                </c:pt>
                <c:pt idx="80">
                  <c:v>295.51056516295154</c:v>
                </c:pt>
                <c:pt idx="81">
                  <c:v>297.98026728428272</c:v>
                </c:pt>
                <c:pt idx="82">
                  <c:v>295.82287250728689</c:v>
                </c:pt>
                <c:pt idx="83">
                  <c:v>301.04827052466021</c:v>
                </c:pt>
                <c:pt idx="84">
                  <c:v>295.70513242775792</c:v>
                </c:pt>
                <c:pt idx="85">
                  <c:v>291.87785252292474</c:v>
                </c:pt>
                <c:pt idx="86">
                  <c:v>289.68124552684679</c:v>
                </c:pt>
                <c:pt idx="87">
                  <c:v>289.25333233564305</c:v>
                </c:pt>
                <c:pt idx="88">
                  <c:v>284.74666766435695</c:v>
                </c:pt>
                <c:pt idx="89">
                  <c:v>283.31875447315321</c:v>
                </c:pt>
                <c:pt idx="90">
                  <c:v>285.12214747707526</c:v>
                </c:pt>
                <c:pt idx="91">
                  <c:v>283.29486757224208</c:v>
                </c:pt>
                <c:pt idx="92">
                  <c:v>278.95172947533979</c:v>
                </c:pt>
                <c:pt idx="93">
                  <c:v>281.17712749271311</c:v>
                </c:pt>
                <c:pt idx="94">
                  <c:v>280.01973271571728</c:v>
                </c:pt>
                <c:pt idx="95">
                  <c:v>284.48943483704846</c:v>
                </c:pt>
                <c:pt idx="96">
                  <c:v>281.55672074497988</c:v>
                </c:pt>
                <c:pt idx="97">
                  <c:v>282.15452894071313</c:v>
                </c:pt>
                <c:pt idx="98">
                  <c:v>288.18246325898286</c:v>
                </c:pt>
                <c:pt idx="99">
                  <c:v>283.51310112835148</c:v>
                </c:pt>
                <c:pt idx="100">
                  <c:v>286</c:v>
                </c:pt>
                <c:pt idx="101">
                  <c:v>289.48689887164858</c:v>
                </c:pt>
                <c:pt idx="102">
                  <c:v>297.81753674101714</c:v>
                </c:pt>
                <c:pt idx="103">
                  <c:v>296.84547105928692</c:v>
                </c:pt>
                <c:pt idx="104">
                  <c:v>301.44327925502017</c:v>
                </c:pt>
                <c:pt idx="105">
                  <c:v>296.51056516295154</c:v>
                </c:pt>
                <c:pt idx="106">
                  <c:v>303.98026728428272</c:v>
                </c:pt>
                <c:pt idx="107">
                  <c:v>301.82287250728689</c:v>
                </c:pt>
                <c:pt idx="108">
                  <c:v>302.04827052466021</c:v>
                </c:pt>
                <c:pt idx="109">
                  <c:v>293.70513242775792</c:v>
                </c:pt>
                <c:pt idx="110">
                  <c:v>298.87785252292474</c:v>
                </c:pt>
                <c:pt idx="111">
                  <c:v>289.68124552684679</c:v>
                </c:pt>
                <c:pt idx="112">
                  <c:v>287.25333233564305</c:v>
                </c:pt>
                <c:pt idx="113">
                  <c:v>288.74666766435695</c:v>
                </c:pt>
                <c:pt idx="114">
                  <c:v>282.31875447315321</c:v>
                </c:pt>
                <c:pt idx="115">
                  <c:v>285.12214747707526</c:v>
                </c:pt>
                <c:pt idx="116">
                  <c:v>282.29486757224208</c:v>
                </c:pt>
                <c:pt idx="117">
                  <c:v>279.95172947533979</c:v>
                </c:pt>
                <c:pt idx="118">
                  <c:v>283.17712749271311</c:v>
                </c:pt>
                <c:pt idx="119">
                  <c:v>283.01973271571728</c:v>
                </c:pt>
                <c:pt idx="120">
                  <c:v>280.48943483704846</c:v>
                </c:pt>
                <c:pt idx="121">
                  <c:v>282.55672074497983</c:v>
                </c:pt>
                <c:pt idx="122">
                  <c:v>287.15452894071313</c:v>
                </c:pt>
                <c:pt idx="123">
                  <c:v>287.18246325898286</c:v>
                </c:pt>
                <c:pt idx="124">
                  <c:v>291.51310112835148</c:v>
                </c:pt>
                <c:pt idx="125">
                  <c:v>288</c:v>
                </c:pt>
                <c:pt idx="126">
                  <c:v>294.48689887164858</c:v>
                </c:pt>
                <c:pt idx="127">
                  <c:v>295.81753674101714</c:v>
                </c:pt>
                <c:pt idx="128">
                  <c:v>296.84547105928692</c:v>
                </c:pt>
                <c:pt idx="129">
                  <c:v>299.44327925502017</c:v>
                </c:pt>
                <c:pt idx="130">
                  <c:v>297.51056516295154</c:v>
                </c:pt>
                <c:pt idx="131">
                  <c:v>297.98026728428272</c:v>
                </c:pt>
                <c:pt idx="132">
                  <c:v>303.82287250728689</c:v>
                </c:pt>
                <c:pt idx="133">
                  <c:v>303.04827052466021</c:v>
                </c:pt>
                <c:pt idx="134">
                  <c:v>293.70513242775792</c:v>
                </c:pt>
                <c:pt idx="135">
                  <c:v>292.87785252292474</c:v>
                </c:pt>
                <c:pt idx="136">
                  <c:v>290.68124552684674</c:v>
                </c:pt>
                <c:pt idx="137">
                  <c:v>295.25333233564311</c:v>
                </c:pt>
                <c:pt idx="138">
                  <c:v>292.74666766435695</c:v>
                </c:pt>
                <c:pt idx="139">
                  <c:v>290.31875447315321</c:v>
                </c:pt>
                <c:pt idx="140">
                  <c:v>281.12214747707526</c:v>
                </c:pt>
                <c:pt idx="141">
                  <c:v>279.29486757224208</c:v>
                </c:pt>
                <c:pt idx="142">
                  <c:v>279.95172947533985</c:v>
                </c:pt>
                <c:pt idx="143">
                  <c:v>279.17712749271311</c:v>
                </c:pt>
                <c:pt idx="144">
                  <c:v>281.01973271571728</c:v>
                </c:pt>
                <c:pt idx="145">
                  <c:v>283.48943483704846</c:v>
                </c:pt>
                <c:pt idx="146">
                  <c:v>278.55672074497988</c:v>
                </c:pt>
                <c:pt idx="147">
                  <c:v>281.15452894071313</c:v>
                </c:pt>
                <c:pt idx="148">
                  <c:v>288.18246325898286</c:v>
                </c:pt>
                <c:pt idx="149">
                  <c:v>286.51310112835148</c:v>
                </c:pt>
                <c:pt idx="150">
                  <c:v>291</c:v>
                </c:pt>
                <c:pt idx="151">
                  <c:v>292.48689887164858</c:v>
                </c:pt>
                <c:pt idx="152">
                  <c:v>291.81753674101719</c:v>
                </c:pt>
                <c:pt idx="153">
                  <c:v>294.84547105928692</c:v>
                </c:pt>
                <c:pt idx="154">
                  <c:v>301.44327925502017</c:v>
                </c:pt>
                <c:pt idx="155">
                  <c:v>298.51056516295154</c:v>
                </c:pt>
                <c:pt idx="156">
                  <c:v>297.98026728428272</c:v>
                </c:pt>
                <c:pt idx="157">
                  <c:v>303.82287250728689</c:v>
                </c:pt>
                <c:pt idx="158">
                  <c:v>298.04827052466021</c:v>
                </c:pt>
                <c:pt idx="159">
                  <c:v>298.70513242775792</c:v>
                </c:pt>
                <c:pt idx="160">
                  <c:v>294.87785252292474</c:v>
                </c:pt>
                <c:pt idx="161">
                  <c:v>292.68124552684674</c:v>
                </c:pt>
                <c:pt idx="162">
                  <c:v>288.25333233564299</c:v>
                </c:pt>
                <c:pt idx="163">
                  <c:v>284.74666766435695</c:v>
                </c:pt>
                <c:pt idx="164">
                  <c:v>285.31875447315321</c:v>
                </c:pt>
                <c:pt idx="165">
                  <c:v>285.12214747707526</c:v>
                </c:pt>
                <c:pt idx="166">
                  <c:v>286.29486757224208</c:v>
                </c:pt>
                <c:pt idx="167">
                  <c:v>280.95172947533979</c:v>
                </c:pt>
                <c:pt idx="168">
                  <c:v>278.17712749271311</c:v>
                </c:pt>
                <c:pt idx="169">
                  <c:v>282.01973271571728</c:v>
                </c:pt>
                <c:pt idx="170">
                  <c:v>276.48943483704846</c:v>
                </c:pt>
                <c:pt idx="171">
                  <c:v>281.55672074497988</c:v>
                </c:pt>
                <c:pt idx="172">
                  <c:v>281.15452894071313</c:v>
                </c:pt>
                <c:pt idx="173">
                  <c:v>283.18246325898286</c:v>
                </c:pt>
                <c:pt idx="174">
                  <c:v>290.51310112835142</c:v>
                </c:pt>
                <c:pt idx="175">
                  <c:v>294</c:v>
                </c:pt>
                <c:pt idx="176">
                  <c:v>296.48689887164858</c:v>
                </c:pt>
                <c:pt idx="177">
                  <c:v>292.81753674101719</c:v>
                </c:pt>
                <c:pt idx="178">
                  <c:v>300.84547105928692</c:v>
                </c:pt>
                <c:pt idx="179">
                  <c:v>295.44327925502017</c:v>
                </c:pt>
                <c:pt idx="180">
                  <c:v>300.51056516295154</c:v>
                </c:pt>
                <c:pt idx="181">
                  <c:v>296.98026728428272</c:v>
                </c:pt>
                <c:pt idx="182">
                  <c:v>297.82287250728689</c:v>
                </c:pt>
                <c:pt idx="183">
                  <c:v>295.04827052466021</c:v>
                </c:pt>
                <c:pt idx="184">
                  <c:v>301.70513242775792</c:v>
                </c:pt>
                <c:pt idx="185">
                  <c:v>292.87785252292474</c:v>
                </c:pt>
                <c:pt idx="186">
                  <c:v>294.68124552684674</c:v>
                </c:pt>
                <c:pt idx="187">
                  <c:v>289.25333233564299</c:v>
                </c:pt>
                <c:pt idx="188">
                  <c:v>287.74666766435695</c:v>
                </c:pt>
                <c:pt idx="189">
                  <c:v>288.31875447315321</c:v>
                </c:pt>
                <c:pt idx="190">
                  <c:v>283.12214747707526</c:v>
                </c:pt>
                <c:pt idx="191">
                  <c:v>284.29486757224208</c:v>
                </c:pt>
                <c:pt idx="192">
                  <c:v>284.95172947533979</c:v>
                </c:pt>
                <c:pt idx="193">
                  <c:v>282.17712749271311</c:v>
                </c:pt>
                <c:pt idx="194">
                  <c:v>280.01973271571728</c:v>
                </c:pt>
                <c:pt idx="195">
                  <c:v>282.48943483704846</c:v>
                </c:pt>
                <c:pt idx="196">
                  <c:v>278.55672074497988</c:v>
                </c:pt>
                <c:pt idx="197">
                  <c:v>285.15452894071313</c:v>
                </c:pt>
                <c:pt idx="198">
                  <c:v>281.18246325898286</c:v>
                </c:pt>
                <c:pt idx="199">
                  <c:v>290.51310112835142</c:v>
                </c:pt>
                <c:pt idx="200">
                  <c:v>293</c:v>
                </c:pt>
              </c:numCache>
            </c:numRef>
          </c:cat>
          <c:val>
            <c:numRef>
              <c:f>Frequency!$U$12:$U$212</c:f>
              <c:numCache>
                <c:formatCode>0.00</c:formatCode>
                <c:ptCount val="201"/>
                <c:pt idx="0">
                  <c:v>294</c:v>
                </c:pt>
                <c:pt idx="1">
                  <c:v>291.25</c:v>
                </c:pt>
                <c:pt idx="2">
                  <c:v>292.09999999999997</c:v>
                </c:pt>
                <c:pt idx="3">
                  <c:v>293.02499999999998</c:v>
                </c:pt>
                <c:pt idx="4">
                  <c:v>294.38499999999999</c:v>
                </c:pt>
                <c:pt idx="5">
                  <c:v>296.88499999999999</c:v>
                </c:pt>
                <c:pt idx="6">
                  <c:v>298.435</c:v>
                </c:pt>
                <c:pt idx="7">
                  <c:v>299.935</c:v>
                </c:pt>
                <c:pt idx="8">
                  <c:v>300.82499999999999</c:v>
                </c:pt>
                <c:pt idx="9">
                  <c:v>299.875</c:v>
                </c:pt>
                <c:pt idx="10">
                  <c:v>299.10000000000002</c:v>
                </c:pt>
                <c:pt idx="11">
                  <c:v>296.07499999999999</c:v>
                </c:pt>
                <c:pt idx="12">
                  <c:v>293.64999999999998</c:v>
                </c:pt>
                <c:pt idx="13">
                  <c:v>291.14999999999998</c:v>
                </c:pt>
                <c:pt idx="14">
                  <c:v>289</c:v>
                </c:pt>
                <c:pt idx="15">
                  <c:v>287.35000000000002</c:v>
                </c:pt>
                <c:pt idx="16">
                  <c:v>285.10000000000002</c:v>
                </c:pt>
                <c:pt idx="17">
                  <c:v>285.17500000000001</c:v>
                </c:pt>
                <c:pt idx="18">
                  <c:v>283.39428187317833</c:v>
                </c:pt>
                <c:pt idx="19">
                  <c:v>283.37421505210762</c:v>
                </c:pt>
                <c:pt idx="20">
                  <c:v>281.6715737613697</c:v>
                </c:pt>
                <c:pt idx="21">
                  <c:v>280.06075394761467</c:v>
                </c:pt>
                <c:pt idx="22">
                  <c:v>279.55510430961471</c:v>
                </c:pt>
                <c:pt idx="23">
                  <c:v>280.09578694543109</c:v>
                </c:pt>
                <c:pt idx="24">
                  <c:v>282.10170351825684</c:v>
                </c:pt>
                <c:pt idx="25">
                  <c:v>285.46252333201187</c:v>
                </c:pt>
                <c:pt idx="26">
                  <c:v>289.7956158147457</c:v>
                </c:pt>
                <c:pt idx="27">
                  <c:v>291.4543841852543</c:v>
                </c:pt>
                <c:pt idx="28">
                  <c:v>294.53747666798813</c:v>
                </c:pt>
                <c:pt idx="29">
                  <c:v>295.39829648174316</c:v>
                </c:pt>
                <c:pt idx="30">
                  <c:v>296.90421305456891</c:v>
                </c:pt>
                <c:pt idx="31">
                  <c:v>298.19489569038529</c:v>
                </c:pt>
                <c:pt idx="32">
                  <c:v>297.93924605238533</c:v>
                </c:pt>
                <c:pt idx="33">
                  <c:v>298.5904938697953</c:v>
                </c:pt>
                <c:pt idx="34">
                  <c:v>298.13913568599691</c:v>
                </c:pt>
                <c:pt idx="35">
                  <c:v>298.61353199565741</c:v>
                </c:pt>
                <c:pt idx="36">
                  <c:v>297.07812525054743</c:v>
                </c:pt>
                <c:pt idx="37">
                  <c:v>294.37939070329315</c:v>
                </c:pt>
                <c:pt idx="38">
                  <c:v>290.6397745124429</c:v>
                </c:pt>
                <c:pt idx="39">
                  <c:v>288</c:v>
                </c:pt>
                <c:pt idx="40">
                  <c:v>287.3602254875571</c:v>
                </c:pt>
                <c:pt idx="41">
                  <c:v>285.6206092967069</c:v>
                </c:pt>
                <c:pt idx="42">
                  <c:v>283.42187474945257</c:v>
                </c:pt>
                <c:pt idx="43">
                  <c:v>281.38646800434253</c:v>
                </c:pt>
                <c:pt idx="44">
                  <c:v>279.36086431400304</c:v>
                </c:pt>
                <c:pt idx="45">
                  <c:v>278.40950613020465</c:v>
                </c:pt>
                <c:pt idx="46">
                  <c:v>279.31075394761467</c:v>
                </c:pt>
                <c:pt idx="47">
                  <c:v>280.05510430961471</c:v>
                </c:pt>
                <c:pt idx="48">
                  <c:v>281.09578694543109</c:v>
                </c:pt>
                <c:pt idx="49">
                  <c:v>283.85170351825684</c:v>
                </c:pt>
                <c:pt idx="50">
                  <c:v>285.71252333201187</c:v>
                </c:pt>
                <c:pt idx="51">
                  <c:v>289.0456158147457</c:v>
                </c:pt>
                <c:pt idx="52">
                  <c:v>291.4543841852543</c:v>
                </c:pt>
                <c:pt idx="53">
                  <c:v>293.78747666798813</c:v>
                </c:pt>
                <c:pt idx="54">
                  <c:v>297.14829648174316</c:v>
                </c:pt>
                <c:pt idx="55">
                  <c:v>297.65421305456891</c:v>
                </c:pt>
                <c:pt idx="56">
                  <c:v>298.69489569038529</c:v>
                </c:pt>
                <c:pt idx="57">
                  <c:v>299.18924605238533</c:v>
                </c:pt>
                <c:pt idx="58">
                  <c:v>299.3404938697953</c:v>
                </c:pt>
                <c:pt idx="59">
                  <c:v>299.13913568599691</c:v>
                </c:pt>
                <c:pt idx="60">
                  <c:v>297.86353199565741</c:v>
                </c:pt>
                <c:pt idx="61">
                  <c:v>297.32812525054743</c:v>
                </c:pt>
                <c:pt idx="62">
                  <c:v>294.37939070329315</c:v>
                </c:pt>
                <c:pt idx="63">
                  <c:v>291.3897745124429</c:v>
                </c:pt>
                <c:pt idx="64">
                  <c:v>289.25</c:v>
                </c:pt>
                <c:pt idx="65">
                  <c:v>286.1102254875571</c:v>
                </c:pt>
                <c:pt idx="66">
                  <c:v>283.6206092967069</c:v>
                </c:pt>
                <c:pt idx="67">
                  <c:v>281.42187474945257</c:v>
                </c:pt>
                <c:pt idx="68">
                  <c:v>281.38646800434253</c:v>
                </c:pt>
                <c:pt idx="69">
                  <c:v>280.86086431400304</c:v>
                </c:pt>
                <c:pt idx="70">
                  <c:v>280.40950613020465</c:v>
                </c:pt>
                <c:pt idx="71">
                  <c:v>281.81075394761467</c:v>
                </c:pt>
                <c:pt idx="72">
                  <c:v>282.30510430961471</c:v>
                </c:pt>
                <c:pt idx="73">
                  <c:v>283.59578694543109</c:v>
                </c:pt>
                <c:pt idx="74">
                  <c:v>284.85170351825684</c:v>
                </c:pt>
                <c:pt idx="75">
                  <c:v>286.46252333201187</c:v>
                </c:pt>
                <c:pt idx="76">
                  <c:v>289.0456158147457</c:v>
                </c:pt>
                <c:pt idx="77">
                  <c:v>290.7043841852543</c:v>
                </c:pt>
                <c:pt idx="78">
                  <c:v>293.28747666798813</c:v>
                </c:pt>
                <c:pt idx="79">
                  <c:v>296.64829648174316</c:v>
                </c:pt>
                <c:pt idx="80">
                  <c:v>296.40421305456891</c:v>
                </c:pt>
                <c:pt idx="81">
                  <c:v>297.44489569038535</c:v>
                </c:pt>
                <c:pt idx="82">
                  <c:v>297.93924605238533</c:v>
                </c:pt>
                <c:pt idx="83">
                  <c:v>297.5904938697953</c:v>
                </c:pt>
                <c:pt idx="84">
                  <c:v>297.63913568599696</c:v>
                </c:pt>
                <c:pt idx="85">
                  <c:v>296.11353199565747</c:v>
                </c:pt>
                <c:pt idx="86">
                  <c:v>294.57812525054743</c:v>
                </c:pt>
                <c:pt idx="87">
                  <c:v>291.62939070329315</c:v>
                </c:pt>
                <c:pt idx="88">
                  <c:v>288.8897745124429</c:v>
                </c:pt>
                <c:pt idx="89">
                  <c:v>286.75</c:v>
                </c:pt>
                <c:pt idx="90">
                  <c:v>285.6102254875571</c:v>
                </c:pt>
                <c:pt idx="91">
                  <c:v>284.1206092967069</c:v>
                </c:pt>
                <c:pt idx="92">
                  <c:v>282.67187474945257</c:v>
                </c:pt>
                <c:pt idx="93">
                  <c:v>282.13646800434253</c:v>
                </c:pt>
                <c:pt idx="94">
                  <c:v>280.86086431400304</c:v>
                </c:pt>
                <c:pt idx="95">
                  <c:v>281.15950613020465</c:v>
                </c:pt>
                <c:pt idx="96">
                  <c:v>281.81075394761467</c:v>
                </c:pt>
                <c:pt idx="97">
                  <c:v>282.05510430961471</c:v>
                </c:pt>
                <c:pt idx="98">
                  <c:v>284.09578694543109</c:v>
                </c:pt>
                <c:pt idx="99">
                  <c:v>283.85170351825684</c:v>
                </c:pt>
                <c:pt idx="100">
                  <c:v>284.96252333201187</c:v>
                </c:pt>
                <c:pt idx="101">
                  <c:v>286.7956158147457</c:v>
                </c:pt>
                <c:pt idx="102">
                  <c:v>289.2043841852543</c:v>
                </c:pt>
                <c:pt idx="103">
                  <c:v>292.53747666798813</c:v>
                </c:pt>
                <c:pt idx="104">
                  <c:v>296.39829648174316</c:v>
                </c:pt>
                <c:pt idx="105">
                  <c:v>298.15421305456891</c:v>
                </c:pt>
                <c:pt idx="106">
                  <c:v>299.69489569038535</c:v>
                </c:pt>
                <c:pt idx="107">
                  <c:v>300.93924605238533</c:v>
                </c:pt>
                <c:pt idx="108">
                  <c:v>301.0904938697953</c:v>
                </c:pt>
                <c:pt idx="109">
                  <c:v>300.38913568599696</c:v>
                </c:pt>
                <c:pt idx="110">
                  <c:v>299.11353199565747</c:v>
                </c:pt>
                <c:pt idx="111">
                  <c:v>296.07812525054743</c:v>
                </c:pt>
                <c:pt idx="112">
                  <c:v>292.37939070329315</c:v>
                </c:pt>
                <c:pt idx="113">
                  <c:v>291.1397745124429</c:v>
                </c:pt>
                <c:pt idx="114">
                  <c:v>287</c:v>
                </c:pt>
                <c:pt idx="115">
                  <c:v>285.8602254875571</c:v>
                </c:pt>
                <c:pt idx="116">
                  <c:v>284.6206092967069</c:v>
                </c:pt>
                <c:pt idx="117">
                  <c:v>282.42187474945257</c:v>
                </c:pt>
                <c:pt idx="118">
                  <c:v>282.63646800434253</c:v>
                </c:pt>
                <c:pt idx="119">
                  <c:v>282.11086431400304</c:v>
                </c:pt>
                <c:pt idx="120">
                  <c:v>281.65950613020465</c:v>
                </c:pt>
                <c:pt idx="121">
                  <c:v>282.31075394761467</c:v>
                </c:pt>
                <c:pt idx="122">
                  <c:v>283.30510430961471</c:v>
                </c:pt>
                <c:pt idx="123">
                  <c:v>284.34578694543109</c:v>
                </c:pt>
                <c:pt idx="124">
                  <c:v>287.10170351825684</c:v>
                </c:pt>
                <c:pt idx="125">
                  <c:v>288.46252333201187</c:v>
                </c:pt>
                <c:pt idx="126">
                  <c:v>290.2956158147457</c:v>
                </c:pt>
                <c:pt idx="127">
                  <c:v>292.4543841852543</c:v>
                </c:pt>
                <c:pt idx="128">
                  <c:v>293.78747666798813</c:v>
                </c:pt>
                <c:pt idx="129">
                  <c:v>296.64829648174316</c:v>
                </c:pt>
                <c:pt idx="130">
                  <c:v>297.40421305456891</c:v>
                </c:pt>
                <c:pt idx="131">
                  <c:v>297.94489569038535</c:v>
                </c:pt>
                <c:pt idx="132">
                  <c:v>299.68924605238533</c:v>
                </c:pt>
                <c:pt idx="133">
                  <c:v>300.5904938697953</c:v>
                </c:pt>
                <c:pt idx="134">
                  <c:v>299.63913568599696</c:v>
                </c:pt>
                <c:pt idx="135">
                  <c:v>298.36353199565747</c:v>
                </c:pt>
                <c:pt idx="136">
                  <c:v>295.07812525054737</c:v>
                </c:pt>
                <c:pt idx="137">
                  <c:v>293.1293907032931</c:v>
                </c:pt>
                <c:pt idx="138">
                  <c:v>292.8897745124429</c:v>
                </c:pt>
                <c:pt idx="139">
                  <c:v>292.25</c:v>
                </c:pt>
                <c:pt idx="140">
                  <c:v>289.8602254875571</c:v>
                </c:pt>
                <c:pt idx="141">
                  <c:v>285.8706092967069</c:v>
                </c:pt>
                <c:pt idx="142">
                  <c:v>282.67187474945257</c:v>
                </c:pt>
                <c:pt idx="143">
                  <c:v>279.88646800434253</c:v>
                </c:pt>
                <c:pt idx="144">
                  <c:v>279.86086431400304</c:v>
                </c:pt>
                <c:pt idx="145">
                  <c:v>280.9095061302047</c:v>
                </c:pt>
                <c:pt idx="146">
                  <c:v>280.56075394761467</c:v>
                </c:pt>
                <c:pt idx="147">
                  <c:v>281.05510430961471</c:v>
                </c:pt>
                <c:pt idx="148">
                  <c:v>282.84578694543109</c:v>
                </c:pt>
                <c:pt idx="149">
                  <c:v>283.60170351825684</c:v>
                </c:pt>
                <c:pt idx="150">
                  <c:v>286.71252333201187</c:v>
                </c:pt>
                <c:pt idx="151">
                  <c:v>289.5456158147457</c:v>
                </c:pt>
                <c:pt idx="152">
                  <c:v>290.4543841852543</c:v>
                </c:pt>
                <c:pt idx="153">
                  <c:v>292.53747666798819</c:v>
                </c:pt>
                <c:pt idx="154">
                  <c:v>295.14829648174322</c:v>
                </c:pt>
                <c:pt idx="155">
                  <c:v>296.65421305456891</c:v>
                </c:pt>
                <c:pt idx="156">
                  <c:v>298.19489569038535</c:v>
                </c:pt>
                <c:pt idx="157">
                  <c:v>300.43924605238533</c:v>
                </c:pt>
                <c:pt idx="158">
                  <c:v>299.5904938697953</c:v>
                </c:pt>
                <c:pt idx="159">
                  <c:v>299.63913568599696</c:v>
                </c:pt>
                <c:pt idx="160">
                  <c:v>298.86353199565747</c:v>
                </c:pt>
                <c:pt idx="161">
                  <c:v>296.07812525054737</c:v>
                </c:pt>
                <c:pt idx="162">
                  <c:v>293.6293907032931</c:v>
                </c:pt>
                <c:pt idx="163">
                  <c:v>290.13977451244284</c:v>
                </c:pt>
                <c:pt idx="164">
                  <c:v>287.74999999999994</c:v>
                </c:pt>
                <c:pt idx="165">
                  <c:v>285.8602254875571</c:v>
                </c:pt>
                <c:pt idx="166">
                  <c:v>285.3706092967069</c:v>
                </c:pt>
                <c:pt idx="167">
                  <c:v>284.42187474945257</c:v>
                </c:pt>
                <c:pt idx="168">
                  <c:v>282.63646800434253</c:v>
                </c:pt>
                <c:pt idx="169">
                  <c:v>281.86086431400304</c:v>
                </c:pt>
                <c:pt idx="170">
                  <c:v>279.40950613020465</c:v>
                </c:pt>
                <c:pt idx="171">
                  <c:v>279.56075394761467</c:v>
                </c:pt>
                <c:pt idx="172">
                  <c:v>280.30510430961471</c:v>
                </c:pt>
                <c:pt idx="173">
                  <c:v>280.59578694543109</c:v>
                </c:pt>
                <c:pt idx="174">
                  <c:v>284.10170351825684</c:v>
                </c:pt>
                <c:pt idx="175">
                  <c:v>287.21252333201187</c:v>
                </c:pt>
                <c:pt idx="176">
                  <c:v>291.0456158147457</c:v>
                </c:pt>
                <c:pt idx="177">
                  <c:v>293.4543841852543</c:v>
                </c:pt>
                <c:pt idx="178">
                  <c:v>296.03747666798819</c:v>
                </c:pt>
                <c:pt idx="179">
                  <c:v>296.39829648174322</c:v>
                </c:pt>
                <c:pt idx="180">
                  <c:v>297.40421305456891</c:v>
                </c:pt>
                <c:pt idx="181">
                  <c:v>298.44489569038535</c:v>
                </c:pt>
                <c:pt idx="182">
                  <c:v>297.68924605238533</c:v>
                </c:pt>
                <c:pt idx="183">
                  <c:v>297.5904938697953</c:v>
                </c:pt>
                <c:pt idx="184">
                  <c:v>297.88913568599696</c:v>
                </c:pt>
                <c:pt idx="185">
                  <c:v>296.86353199565747</c:v>
                </c:pt>
                <c:pt idx="186">
                  <c:v>296.07812525054737</c:v>
                </c:pt>
                <c:pt idx="187">
                  <c:v>294.6293907032931</c:v>
                </c:pt>
                <c:pt idx="188">
                  <c:v>291.13977451244284</c:v>
                </c:pt>
                <c:pt idx="189">
                  <c:v>289.99999999999994</c:v>
                </c:pt>
                <c:pt idx="190">
                  <c:v>287.1102254875571</c:v>
                </c:pt>
                <c:pt idx="191">
                  <c:v>285.8706092967069</c:v>
                </c:pt>
                <c:pt idx="192">
                  <c:v>285.17187474945257</c:v>
                </c:pt>
                <c:pt idx="193">
                  <c:v>283.63646800434253</c:v>
                </c:pt>
                <c:pt idx="194">
                  <c:v>282.86086431400304</c:v>
                </c:pt>
                <c:pt idx="195">
                  <c:v>282.40950613020465</c:v>
                </c:pt>
                <c:pt idx="196">
                  <c:v>280.81075394761467</c:v>
                </c:pt>
                <c:pt idx="197">
                  <c:v>281.55510430961471</c:v>
                </c:pt>
                <c:pt idx="198">
                  <c:v>281.84578694543109</c:v>
                </c:pt>
                <c:pt idx="199">
                  <c:v>283.85170351825684</c:v>
                </c:pt>
                <c:pt idx="200">
                  <c:v>287.46252333201187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58-4F0B-91D1-13430DDE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20224"/>
        <c:axId val="301221760"/>
      </c:lineChart>
      <c:catAx>
        <c:axId val="301220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21760"/>
        <c:crosses val="autoZero"/>
        <c:auto val="1"/>
        <c:lblAlgn val="ctr"/>
        <c:lblOffset val="100"/>
        <c:noMultiLvlLbl val="0"/>
      </c:catAx>
      <c:valAx>
        <c:axId val="301221760"/>
        <c:scaling>
          <c:orientation val="minMax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404817645700513"/>
          <c:y val="0.81642793171616113"/>
          <c:w val="0.50697905633596096"/>
          <c:h val="2.925900239190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StartingLine</c:v>
          </c:tx>
          <c:xVal>
            <c:numRef>
              <c:f>LineIntersection!$C$2:$C$4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4.7142857142857144</c:v>
                </c:pt>
              </c:numCache>
            </c:numRef>
          </c:xVal>
          <c:yVal>
            <c:numRef>
              <c:f>LineIntersection!$D$2:$D$4</c:f>
              <c:numCache>
                <c:formatCode>General</c:formatCode>
                <c:ptCount val="3"/>
                <c:pt idx="0">
                  <c:v>6</c:v>
                </c:pt>
                <c:pt idx="1">
                  <c:v>13</c:v>
                </c:pt>
                <c:pt idx="2">
                  <c:v>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C7-4BAF-86CA-8066492176E8}"/>
            </c:ext>
          </c:extLst>
        </c:ser>
        <c:ser>
          <c:idx val="1"/>
          <c:order val="1"/>
          <c:tx>
            <c:v>Boat Course</c:v>
          </c:tx>
          <c:xVal>
            <c:numRef>
              <c:f>LineIntersection!$C$5:$C$6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xVal>
          <c:yVal>
            <c:numRef>
              <c:f>LineIntersection!$D$5:$D$6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92320"/>
        <c:axId val="301193856"/>
      </c:scatterChart>
      <c:valAx>
        <c:axId val="301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193856"/>
        <c:crosses val="autoZero"/>
        <c:crossBetween val="midCat"/>
      </c:valAx>
      <c:valAx>
        <c:axId val="3011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9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25</xdr:row>
      <xdr:rowOff>47626</xdr:rowOff>
    </xdr:from>
    <xdr:to>
      <xdr:col>7</xdr:col>
      <xdr:colOff>475166</xdr:colOff>
      <xdr:row>40</xdr:row>
      <xdr:rowOff>71438</xdr:rowOff>
    </xdr:to>
    <xdr:pic>
      <xdr:nvPicPr>
        <xdr:cNvPr id="2" name="Picture 1" descr="C:\Users\VOLKER~1\AppData\Local\Temp\enhtmlclip\Imag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931" y="4202907"/>
          <a:ext cx="3513641" cy="2750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752475</xdr:colOff>
      <xdr:row>0</xdr:row>
      <xdr:rowOff>76201</xdr:rowOff>
    </xdr:from>
    <xdr:to>
      <xdr:col>14</xdr:col>
      <xdr:colOff>673893</xdr:colOff>
      <xdr:row>16</xdr:row>
      <xdr:rowOff>14926</xdr:rowOff>
    </xdr:to>
    <xdr:pic>
      <xdr:nvPicPr>
        <xdr:cNvPr id="3" name="Picture 2" descr="C:\Users\VOLKER~1\AppData\Local\Temp\enhtmlclip\Image(1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76201"/>
          <a:ext cx="3924300" cy="2684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309564</xdr:colOff>
      <xdr:row>27</xdr:row>
      <xdr:rowOff>55830</xdr:rowOff>
    </xdr:from>
    <xdr:to>
      <xdr:col>24</xdr:col>
      <xdr:colOff>577486</xdr:colOff>
      <xdr:row>56</xdr:row>
      <xdr:rowOff>164726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8345" y="4699268"/>
          <a:ext cx="9233329" cy="52643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12</xdr:row>
      <xdr:rowOff>30280</xdr:rowOff>
    </xdr:from>
    <xdr:to>
      <xdr:col>13</xdr:col>
      <xdr:colOff>381000</xdr:colOff>
      <xdr:row>27</xdr:row>
      <xdr:rowOff>142454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459155"/>
          <a:ext cx="9953625" cy="2969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95249</xdr:colOff>
      <xdr:row>3</xdr:row>
      <xdr:rowOff>0</xdr:rowOff>
    </xdr:from>
    <xdr:to>
      <xdr:col>42</xdr:col>
      <xdr:colOff>390525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0</xdr:row>
      <xdr:rowOff>66674</xdr:rowOff>
    </xdr:from>
    <xdr:to>
      <xdr:col>16</xdr:col>
      <xdr:colOff>476250</xdr:colOff>
      <xdr:row>24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271461</xdr:colOff>
      <xdr:row>1</xdr:row>
      <xdr:rowOff>76205</xdr:rowOff>
    </xdr:from>
    <xdr:to>
      <xdr:col>41</xdr:col>
      <xdr:colOff>552450</xdr:colOff>
      <xdr:row>37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114300</xdr:rowOff>
    </xdr:from>
    <xdr:to>
      <xdr:col>16</xdr:col>
      <xdr:colOff>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628650</xdr:colOff>
      <xdr:row>9</xdr:row>
      <xdr:rowOff>171450</xdr:rowOff>
    </xdr:from>
    <xdr:to>
      <xdr:col>22</xdr:col>
      <xdr:colOff>322517</xdr:colOff>
      <xdr:row>23</xdr:row>
      <xdr:rowOff>28236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1885950"/>
          <a:ext cx="10666667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sgnetwork.com/twscorcalc.html" TargetMode="External"/><Relationship Id="rId1" Type="http://schemas.openxmlformats.org/officeDocument/2006/relationships/hyperlink" Target="https://en.wikipedia.org/wiki/Apparent_win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tackoverflow.com/questions/13928404/calculating-standard-deviation-of-angl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en.wikipedia.org/wiki/Line%E2%80%93line_inters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>
      <selection activeCell="B20" sqref="B20"/>
    </sheetView>
  </sheetViews>
  <sheetFormatPr defaultRowHeight="15" x14ac:dyDescent="0.25"/>
  <cols>
    <col min="1" max="1" width="13.7109375" customWidth="1"/>
    <col min="2" max="2" width="10.7109375" customWidth="1"/>
  </cols>
  <sheetData>
    <row r="1" spans="1:13" x14ac:dyDescent="0.25">
      <c r="A1" s="2"/>
      <c r="B1" s="2" t="s">
        <v>20</v>
      </c>
      <c r="C1" s="2"/>
      <c r="D1" s="2"/>
      <c r="E1" s="2"/>
      <c r="F1" s="2" t="s">
        <v>19</v>
      </c>
      <c r="G1" s="2"/>
    </row>
    <row r="2" spans="1:13" x14ac:dyDescent="0.25">
      <c r="A2" t="s">
        <v>2</v>
      </c>
      <c r="B2" s="9">
        <v>10</v>
      </c>
      <c r="C2" t="s">
        <v>7</v>
      </c>
      <c r="F2">
        <f>DTM</f>
        <v>10</v>
      </c>
      <c r="G2" t="s">
        <v>7</v>
      </c>
    </row>
    <row r="3" spans="1:13" x14ac:dyDescent="0.25">
      <c r="A3" t="s">
        <v>0</v>
      </c>
      <c r="B3" s="9">
        <v>2</v>
      </c>
      <c r="C3" s="1" t="s">
        <v>8</v>
      </c>
      <c r="F3">
        <f>BTM_North</f>
        <v>2</v>
      </c>
      <c r="G3" s="1" t="s">
        <v>8</v>
      </c>
    </row>
    <row r="4" spans="1:13" x14ac:dyDescent="0.25">
      <c r="A4" t="s">
        <v>6</v>
      </c>
      <c r="B4" s="9">
        <v>-40</v>
      </c>
      <c r="C4" s="1" t="s">
        <v>8</v>
      </c>
      <c r="F4">
        <f>-TWA</f>
        <v>40</v>
      </c>
      <c r="G4" s="1" t="s">
        <v>8</v>
      </c>
    </row>
    <row r="5" spans="1:13" x14ac:dyDescent="0.25">
      <c r="A5" t="s">
        <v>1</v>
      </c>
      <c r="B5" s="8">
        <f>TackAngle+WindDirection</f>
        <v>44</v>
      </c>
      <c r="C5" s="1" t="s">
        <v>8</v>
      </c>
      <c r="F5">
        <f>MOD(COG-2*TackAngle,360)</f>
        <v>324</v>
      </c>
      <c r="G5" s="1" t="s">
        <v>8</v>
      </c>
    </row>
    <row r="6" spans="1:13" x14ac:dyDescent="0.25">
      <c r="A6" t="s">
        <v>9</v>
      </c>
      <c r="B6" s="9">
        <v>4</v>
      </c>
      <c r="C6" t="str">
        <f>IF(Tack="Stbd",IF(WindDirection&gt;BTM_North,"Lift","Header"),IF(WindDirection&lt;=BTM_North,"Lift","Header"))</f>
        <v>Header</v>
      </c>
      <c r="F6">
        <f>WindDirection</f>
        <v>4</v>
      </c>
      <c r="G6" t="str">
        <f>IF(C6="Header","Lift","Header")</f>
        <v>Lift</v>
      </c>
      <c r="L6" t="s">
        <v>31</v>
      </c>
    </row>
    <row r="7" spans="1:13" x14ac:dyDescent="0.25">
      <c r="A7" t="s">
        <v>10</v>
      </c>
      <c r="B7" s="3" t="s">
        <v>21</v>
      </c>
      <c r="F7" s="3" t="s">
        <v>11</v>
      </c>
      <c r="L7" t="s">
        <v>12</v>
      </c>
      <c r="M7" t="s">
        <v>13</v>
      </c>
    </row>
    <row r="8" spans="1:13" x14ac:dyDescent="0.25">
      <c r="A8" t="s">
        <v>5</v>
      </c>
      <c r="B8">
        <v>40</v>
      </c>
      <c r="C8" s="1" t="s">
        <v>8</v>
      </c>
      <c r="J8" t="s">
        <v>32</v>
      </c>
      <c r="K8" t="s">
        <v>33</v>
      </c>
    </row>
    <row r="9" spans="1:13" x14ac:dyDescent="0.25">
      <c r="J9" t="s">
        <v>34</v>
      </c>
      <c r="K9" t="s">
        <v>35</v>
      </c>
    </row>
    <row r="10" spans="1:13" x14ac:dyDescent="0.25">
      <c r="A10" s="124" t="s">
        <v>22</v>
      </c>
      <c r="B10" s="124"/>
      <c r="C10" s="124"/>
      <c r="D10" s="124"/>
      <c r="E10" s="124"/>
      <c r="F10" s="124"/>
      <c r="G10" s="124"/>
    </row>
    <row r="11" spans="1:13" x14ac:dyDescent="0.25">
      <c r="A11" t="s">
        <v>4</v>
      </c>
      <c r="B11" s="7">
        <f>dist1/COS(RADIANS(BTM))+dist2/SIN(RADIANS(beta))</f>
        <v>13.139937012257155</v>
      </c>
      <c r="C11" t="s">
        <v>7</v>
      </c>
      <c r="E11" s="3" t="s">
        <v>3</v>
      </c>
      <c r="F11" s="7">
        <f>F15/COS(RADIANS(TD))+F16/SIN(RADIANS(F20))</f>
        <v>13.006572434532394</v>
      </c>
      <c r="G11" t="s">
        <v>7</v>
      </c>
    </row>
    <row r="12" spans="1:13" x14ac:dyDescent="0.25">
      <c r="A12" s="5"/>
      <c r="B12" s="7"/>
      <c r="E12" s="3"/>
      <c r="F12" s="7"/>
    </row>
    <row r="14" spans="1:13" x14ac:dyDescent="0.25">
      <c r="A14" s="2"/>
      <c r="B14" s="2" t="s">
        <v>20</v>
      </c>
      <c r="C14" s="2"/>
      <c r="D14" s="2"/>
      <c r="E14" s="2"/>
      <c r="F14" s="2" t="s">
        <v>19</v>
      </c>
      <c r="G14" s="2"/>
    </row>
    <row r="15" spans="1:13" x14ac:dyDescent="0.25">
      <c r="A15" t="s">
        <v>12</v>
      </c>
      <c r="B15" s="4">
        <f>DTM*TAN(RADIANS(beta))/(TAN(RADIANS(BTM))+TAN(RADIANS(beta)))</f>
        <v>5.8703610440938716</v>
      </c>
      <c r="C15" t="s">
        <v>7</v>
      </c>
      <c r="F15" s="4">
        <f>DTM*TAN(RADIANS(F20))/(TAN(RADIANS(ABS(TD)))+TAN(RADIANS(F20)))</f>
        <v>5.8703610440938716</v>
      </c>
      <c r="G15" t="s">
        <v>7</v>
      </c>
    </row>
    <row r="16" spans="1:13" x14ac:dyDescent="0.25">
      <c r="A16" t="s">
        <v>13</v>
      </c>
      <c r="B16" s="4">
        <f>DTM-B15</f>
        <v>4.1296389559061284</v>
      </c>
      <c r="C16" t="s">
        <v>7</v>
      </c>
      <c r="F16" s="4">
        <f>DTM-F15</f>
        <v>4.1296389559061284</v>
      </c>
      <c r="G16" t="s">
        <v>7</v>
      </c>
    </row>
    <row r="17" spans="1:10" x14ac:dyDescent="0.25">
      <c r="B17" s="4"/>
      <c r="F17" s="4"/>
    </row>
    <row r="18" spans="1:10" x14ac:dyDescent="0.25">
      <c r="A18" t="s">
        <v>30</v>
      </c>
      <c r="B18">
        <f>ABS(BTM_North-COG)</f>
        <v>42</v>
      </c>
      <c r="J18">
        <f>180-B18</f>
        <v>138</v>
      </c>
    </row>
    <row r="19" spans="1:10" x14ac:dyDescent="0.25">
      <c r="A19" t="s">
        <v>14</v>
      </c>
      <c r="B19">
        <f>ABS(MOD(90-BTM,360))</f>
        <v>48</v>
      </c>
      <c r="C19" t="s">
        <v>26</v>
      </c>
      <c r="F19">
        <f>ABS(MOD(90-TD, 360))</f>
        <v>52</v>
      </c>
      <c r="G19" t="s">
        <v>36</v>
      </c>
    </row>
    <row r="20" spans="1:10" x14ac:dyDescent="0.25">
      <c r="A20" t="s">
        <v>15</v>
      </c>
      <c r="B20">
        <f>ABS(MOD(90+BTM-2*TackAngle, 360))</f>
        <v>52</v>
      </c>
      <c r="C20" t="s">
        <v>27</v>
      </c>
      <c r="F20">
        <f>ABS(MOD(90-TackAngle-delta, 360))</f>
        <v>48</v>
      </c>
      <c r="G20" t="s">
        <v>37</v>
      </c>
    </row>
    <row r="21" spans="1:10" x14ac:dyDescent="0.25">
      <c r="E21" s="3" t="s">
        <v>16</v>
      </c>
      <c r="F21">
        <f>MOD(ABS(BTM-TackAngle),360)</f>
        <v>2</v>
      </c>
      <c r="G21" t="s">
        <v>28</v>
      </c>
    </row>
    <row r="22" spans="1:10" x14ac:dyDescent="0.25">
      <c r="E22" s="3" t="s">
        <v>29</v>
      </c>
      <c r="F22">
        <f>ABS(TackAngle-delta)</f>
        <v>38</v>
      </c>
    </row>
    <row r="23" spans="1:10" x14ac:dyDescent="0.25">
      <c r="A23" t="s">
        <v>17</v>
      </c>
      <c r="B23" s="11">
        <f>90+alpha+BTM</f>
        <v>180</v>
      </c>
      <c r="C23" s="11" t="s">
        <v>18</v>
      </c>
      <c r="D23" s="11" t="str">
        <f>IF(B23=180,"OK","Error!")</f>
        <v>OK</v>
      </c>
      <c r="E23" s="10" t="str">
        <f>IF(F23=180,"OK","Error!")</f>
        <v>OK</v>
      </c>
      <c r="F23" s="11">
        <f>90+F19+TD</f>
        <v>180</v>
      </c>
      <c r="G23" s="12" t="s">
        <v>8</v>
      </c>
    </row>
    <row r="27" spans="1:10" x14ac:dyDescent="0.25">
      <c r="A27" s="6" t="s">
        <v>23</v>
      </c>
    </row>
    <row r="29" spans="1:10" x14ac:dyDescent="0.25">
      <c r="B29" t="s">
        <v>24</v>
      </c>
    </row>
    <row r="30" spans="1:10" x14ac:dyDescent="0.25">
      <c r="B30" t="s">
        <v>25</v>
      </c>
    </row>
  </sheetData>
  <mergeCells count="1">
    <mergeCell ref="A10:G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tabSelected="1" topLeftCell="A3" zoomScale="80" zoomScaleNormal="80" workbookViewId="0">
      <selection activeCell="A26" sqref="A26:XFD27"/>
    </sheetView>
  </sheetViews>
  <sheetFormatPr defaultRowHeight="12.75" x14ac:dyDescent="0.2"/>
  <cols>
    <col min="1" max="13" width="12.7109375" style="14" customWidth="1"/>
    <col min="14" max="14" width="9.140625" style="14"/>
    <col min="15" max="15" width="18" style="14" bestFit="1" customWidth="1"/>
    <col min="16" max="256" width="9.140625" style="14"/>
    <col min="257" max="269" width="12.7109375" style="14" customWidth="1"/>
    <col min="270" max="512" width="9.140625" style="14"/>
    <col min="513" max="525" width="12.7109375" style="14" customWidth="1"/>
    <col min="526" max="768" width="9.140625" style="14"/>
    <col min="769" max="781" width="12.7109375" style="14" customWidth="1"/>
    <col min="782" max="1024" width="9.140625" style="14"/>
    <col min="1025" max="1037" width="12.7109375" style="14" customWidth="1"/>
    <col min="1038" max="1280" width="9.140625" style="14"/>
    <col min="1281" max="1293" width="12.7109375" style="14" customWidth="1"/>
    <col min="1294" max="1536" width="9.140625" style="14"/>
    <col min="1537" max="1549" width="12.7109375" style="14" customWidth="1"/>
    <col min="1550" max="1792" width="9.140625" style="14"/>
    <col min="1793" max="1805" width="12.7109375" style="14" customWidth="1"/>
    <col min="1806" max="2048" width="9.140625" style="14"/>
    <col min="2049" max="2061" width="12.7109375" style="14" customWidth="1"/>
    <col min="2062" max="2304" width="9.140625" style="14"/>
    <col min="2305" max="2317" width="12.7109375" style="14" customWidth="1"/>
    <col min="2318" max="2560" width="9.140625" style="14"/>
    <col min="2561" max="2573" width="12.7109375" style="14" customWidth="1"/>
    <col min="2574" max="2816" width="9.140625" style="14"/>
    <col min="2817" max="2829" width="12.7109375" style="14" customWidth="1"/>
    <col min="2830" max="3072" width="9.140625" style="14"/>
    <col min="3073" max="3085" width="12.7109375" style="14" customWidth="1"/>
    <col min="3086" max="3328" width="9.140625" style="14"/>
    <col min="3329" max="3341" width="12.7109375" style="14" customWidth="1"/>
    <col min="3342" max="3584" width="9.140625" style="14"/>
    <col min="3585" max="3597" width="12.7109375" style="14" customWidth="1"/>
    <col min="3598" max="3840" width="9.140625" style="14"/>
    <col min="3841" max="3853" width="12.7109375" style="14" customWidth="1"/>
    <col min="3854" max="4096" width="9.140625" style="14"/>
    <col min="4097" max="4109" width="12.7109375" style="14" customWidth="1"/>
    <col min="4110" max="4352" width="9.140625" style="14"/>
    <col min="4353" max="4365" width="12.7109375" style="14" customWidth="1"/>
    <col min="4366" max="4608" width="9.140625" style="14"/>
    <col min="4609" max="4621" width="12.7109375" style="14" customWidth="1"/>
    <col min="4622" max="4864" width="9.140625" style="14"/>
    <col min="4865" max="4877" width="12.7109375" style="14" customWidth="1"/>
    <col min="4878" max="5120" width="9.140625" style="14"/>
    <col min="5121" max="5133" width="12.7109375" style="14" customWidth="1"/>
    <col min="5134" max="5376" width="9.140625" style="14"/>
    <col min="5377" max="5389" width="12.7109375" style="14" customWidth="1"/>
    <col min="5390" max="5632" width="9.140625" style="14"/>
    <col min="5633" max="5645" width="12.7109375" style="14" customWidth="1"/>
    <col min="5646" max="5888" width="9.140625" style="14"/>
    <col min="5889" max="5901" width="12.7109375" style="14" customWidth="1"/>
    <col min="5902" max="6144" width="9.140625" style="14"/>
    <col min="6145" max="6157" width="12.7109375" style="14" customWidth="1"/>
    <col min="6158" max="6400" width="9.140625" style="14"/>
    <col min="6401" max="6413" width="12.7109375" style="14" customWidth="1"/>
    <col min="6414" max="6656" width="9.140625" style="14"/>
    <col min="6657" max="6669" width="12.7109375" style="14" customWidth="1"/>
    <col min="6670" max="6912" width="9.140625" style="14"/>
    <col min="6913" max="6925" width="12.7109375" style="14" customWidth="1"/>
    <col min="6926" max="7168" width="9.140625" style="14"/>
    <col min="7169" max="7181" width="12.7109375" style="14" customWidth="1"/>
    <col min="7182" max="7424" width="9.140625" style="14"/>
    <col min="7425" max="7437" width="12.7109375" style="14" customWidth="1"/>
    <col min="7438" max="7680" width="9.140625" style="14"/>
    <col min="7681" max="7693" width="12.7109375" style="14" customWidth="1"/>
    <col min="7694" max="7936" width="9.140625" style="14"/>
    <col min="7937" max="7949" width="12.7109375" style="14" customWidth="1"/>
    <col min="7950" max="8192" width="9.140625" style="14"/>
    <col min="8193" max="8205" width="12.7109375" style="14" customWidth="1"/>
    <col min="8206" max="8448" width="9.140625" style="14"/>
    <col min="8449" max="8461" width="12.7109375" style="14" customWidth="1"/>
    <col min="8462" max="8704" width="9.140625" style="14"/>
    <col min="8705" max="8717" width="12.7109375" style="14" customWidth="1"/>
    <col min="8718" max="8960" width="9.140625" style="14"/>
    <col min="8961" max="8973" width="12.7109375" style="14" customWidth="1"/>
    <col min="8974" max="9216" width="9.140625" style="14"/>
    <col min="9217" max="9229" width="12.7109375" style="14" customWidth="1"/>
    <col min="9230" max="9472" width="9.140625" style="14"/>
    <col min="9473" max="9485" width="12.7109375" style="14" customWidth="1"/>
    <col min="9486" max="9728" width="9.140625" style="14"/>
    <col min="9729" max="9741" width="12.7109375" style="14" customWidth="1"/>
    <col min="9742" max="9984" width="9.140625" style="14"/>
    <col min="9985" max="9997" width="12.7109375" style="14" customWidth="1"/>
    <col min="9998" max="10240" width="9.140625" style="14"/>
    <col min="10241" max="10253" width="12.7109375" style="14" customWidth="1"/>
    <col min="10254" max="10496" width="9.140625" style="14"/>
    <col min="10497" max="10509" width="12.7109375" style="14" customWidth="1"/>
    <col min="10510" max="10752" width="9.140625" style="14"/>
    <col min="10753" max="10765" width="12.7109375" style="14" customWidth="1"/>
    <col min="10766" max="11008" width="9.140625" style="14"/>
    <col min="11009" max="11021" width="12.7109375" style="14" customWidth="1"/>
    <col min="11022" max="11264" width="9.140625" style="14"/>
    <col min="11265" max="11277" width="12.7109375" style="14" customWidth="1"/>
    <col min="11278" max="11520" width="9.140625" style="14"/>
    <col min="11521" max="11533" width="12.7109375" style="14" customWidth="1"/>
    <col min="11534" max="11776" width="9.140625" style="14"/>
    <col min="11777" max="11789" width="12.7109375" style="14" customWidth="1"/>
    <col min="11790" max="12032" width="9.140625" style="14"/>
    <col min="12033" max="12045" width="12.7109375" style="14" customWidth="1"/>
    <col min="12046" max="12288" width="9.140625" style="14"/>
    <col min="12289" max="12301" width="12.7109375" style="14" customWidth="1"/>
    <col min="12302" max="12544" width="9.140625" style="14"/>
    <col min="12545" max="12557" width="12.7109375" style="14" customWidth="1"/>
    <col min="12558" max="12800" width="9.140625" style="14"/>
    <col min="12801" max="12813" width="12.7109375" style="14" customWidth="1"/>
    <col min="12814" max="13056" width="9.140625" style="14"/>
    <col min="13057" max="13069" width="12.7109375" style="14" customWidth="1"/>
    <col min="13070" max="13312" width="9.140625" style="14"/>
    <col min="13313" max="13325" width="12.7109375" style="14" customWidth="1"/>
    <col min="13326" max="13568" width="9.140625" style="14"/>
    <col min="13569" max="13581" width="12.7109375" style="14" customWidth="1"/>
    <col min="13582" max="13824" width="9.140625" style="14"/>
    <col min="13825" max="13837" width="12.7109375" style="14" customWidth="1"/>
    <col min="13838" max="14080" width="9.140625" style="14"/>
    <col min="14081" max="14093" width="12.7109375" style="14" customWidth="1"/>
    <col min="14094" max="14336" width="9.140625" style="14"/>
    <col min="14337" max="14349" width="12.7109375" style="14" customWidth="1"/>
    <col min="14350" max="14592" width="9.140625" style="14"/>
    <col min="14593" max="14605" width="12.7109375" style="14" customWidth="1"/>
    <col min="14606" max="14848" width="9.140625" style="14"/>
    <col min="14849" max="14861" width="12.7109375" style="14" customWidth="1"/>
    <col min="14862" max="15104" width="9.140625" style="14"/>
    <col min="15105" max="15117" width="12.7109375" style="14" customWidth="1"/>
    <col min="15118" max="15360" width="9.140625" style="14"/>
    <col min="15361" max="15373" width="12.7109375" style="14" customWidth="1"/>
    <col min="15374" max="15616" width="9.140625" style="14"/>
    <col min="15617" max="15629" width="12.7109375" style="14" customWidth="1"/>
    <col min="15630" max="15872" width="9.140625" style="14"/>
    <col min="15873" max="15885" width="12.7109375" style="14" customWidth="1"/>
    <col min="15886" max="16128" width="9.140625" style="14"/>
    <col min="16129" max="16141" width="12.7109375" style="14" customWidth="1"/>
    <col min="16142" max="16384" width="9.140625" style="14"/>
  </cols>
  <sheetData>
    <row r="1" spans="1:16" ht="20.25" x14ac:dyDescent="0.3">
      <c r="A1" s="40" t="s">
        <v>66</v>
      </c>
      <c r="B1" s="13"/>
      <c r="K1" s="43"/>
    </row>
    <row r="2" spans="1:16" x14ac:dyDescent="0.2">
      <c r="A2" s="15"/>
      <c r="B2" s="15"/>
    </row>
    <row r="4" spans="1:16" x14ac:dyDescent="0.2">
      <c r="A4" s="16" t="s">
        <v>38</v>
      </c>
      <c r="B4" s="16"/>
      <c r="F4" s="16" t="s">
        <v>39</v>
      </c>
      <c r="G4" s="16"/>
    </row>
    <row r="5" spans="1:16" x14ac:dyDescent="0.2">
      <c r="A5" s="17" t="s">
        <v>40</v>
      </c>
      <c r="B5" s="18"/>
      <c r="C5" s="19">
        <v>5</v>
      </c>
      <c r="D5" s="20" t="s">
        <v>41</v>
      </c>
      <c r="F5" s="17" t="s">
        <v>40</v>
      </c>
      <c r="G5" s="18"/>
      <c r="H5" s="52">
        <f>A23</f>
        <v>5</v>
      </c>
      <c r="I5" s="20" t="s">
        <v>41</v>
      </c>
    </row>
    <row r="6" spans="1:16" x14ac:dyDescent="0.2">
      <c r="A6" s="21" t="s">
        <v>42</v>
      </c>
      <c r="B6" s="22"/>
      <c r="C6" s="23">
        <v>6.2</v>
      </c>
      <c r="D6" s="24" t="s">
        <v>41</v>
      </c>
      <c r="F6" s="21" t="s">
        <v>43</v>
      </c>
      <c r="G6" s="22"/>
      <c r="H6" s="53">
        <f>C13</f>
        <v>10.003139904307943</v>
      </c>
      <c r="I6" s="24" t="s">
        <v>41</v>
      </c>
    </row>
    <row r="7" spans="1:16" x14ac:dyDescent="0.2">
      <c r="A7" s="21" t="s">
        <v>44</v>
      </c>
      <c r="B7" s="22"/>
      <c r="C7" s="23">
        <v>-53.793979999999998</v>
      </c>
      <c r="D7" s="24" t="s">
        <v>45</v>
      </c>
      <c r="F7" s="21" t="s">
        <v>46</v>
      </c>
      <c r="G7" s="22"/>
      <c r="H7" s="53">
        <f>C14</f>
        <v>-30.007931797137189</v>
      </c>
      <c r="I7" s="24" t="s">
        <v>45</v>
      </c>
      <c r="L7" s="35"/>
      <c r="M7" s="35"/>
      <c r="N7" s="35"/>
    </row>
    <row r="8" spans="1:16" x14ac:dyDescent="0.2">
      <c r="A8" s="21"/>
      <c r="B8" s="22"/>
      <c r="C8" s="25"/>
      <c r="D8" s="24"/>
      <c r="F8" s="21" t="s">
        <v>77</v>
      </c>
      <c r="G8" s="22"/>
      <c r="H8" s="53">
        <f>C23</f>
        <v>50</v>
      </c>
      <c r="I8" s="24"/>
      <c r="L8" s="35"/>
      <c r="M8" s="35"/>
      <c r="N8" s="35"/>
    </row>
    <row r="9" spans="1:16" ht="18" x14ac:dyDescent="0.25">
      <c r="A9" s="21" t="s">
        <v>6</v>
      </c>
      <c r="B9" s="22"/>
      <c r="C9" s="26">
        <f>RADIANS(C7)</f>
        <v>-0.93888206875197922</v>
      </c>
      <c r="D9" s="24" t="s">
        <v>47</v>
      </c>
      <c r="F9" s="21" t="s">
        <v>48</v>
      </c>
      <c r="G9" s="22"/>
      <c r="H9" s="26">
        <f>H6*SIN(RADIANS(H7))</f>
        <v>-5.0027691713810665</v>
      </c>
      <c r="I9" s="24"/>
      <c r="L9" s="36"/>
      <c r="M9" s="36"/>
      <c r="N9" s="36"/>
      <c r="P9" s="46" t="s">
        <v>61</v>
      </c>
    </row>
    <row r="10" spans="1:16" x14ac:dyDescent="0.2">
      <c r="A10" s="21" t="s">
        <v>48</v>
      </c>
      <c r="B10" s="22"/>
      <c r="C10" s="26">
        <f>SIN(C9)*C6</f>
        <v>-5.0027691713810665</v>
      </c>
      <c r="D10" s="24"/>
      <c r="F10" s="21" t="s">
        <v>49</v>
      </c>
      <c r="G10" s="22"/>
      <c r="H10" s="26">
        <f>IF(H7=0, H5, (H9/TAN(RADIANS(H7)))-H5)</f>
        <v>3.6622807945157891</v>
      </c>
      <c r="I10" s="24"/>
      <c r="L10" s="36"/>
      <c r="M10" s="36"/>
      <c r="N10" s="36"/>
    </row>
    <row r="11" spans="1:16" x14ac:dyDescent="0.2">
      <c r="A11" s="21" t="s">
        <v>49</v>
      </c>
      <c r="B11" s="22"/>
      <c r="C11" s="26">
        <f>COS(C9)*C6</f>
        <v>3.6622807945157887</v>
      </c>
      <c r="D11" s="24"/>
      <c r="F11" s="21"/>
      <c r="I11" s="24"/>
      <c r="L11" s="35"/>
      <c r="M11" s="35"/>
      <c r="N11" s="35"/>
    </row>
    <row r="12" spans="1:16" x14ac:dyDescent="0.2">
      <c r="A12" s="21"/>
      <c r="B12" s="22"/>
      <c r="C12" s="22"/>
      <c r="D12" s="24"/>
      <c r="F12" s="21" t="s">
        <v>76</v>
      </c>
      <c r="G12" s="22"/>
      <c r="H12" s="51">
        <f>B23+H14</f>
        <v>46.206020000000009</v>
      </c>
      <c r="I12" s="24" t="s">
        <v>45</v>
      </c>
      <c r="L12" s="35"/>
      <c r="M12" s="35"/>
      <c r="N12" s="35"/>
    </row>
    <row r="13" spans="1:16" x14ac:dyDescent="0.2">
      <c r="A13" s="21" t="s">
        <v>43</v>
      </c>
      <c r="B13" s="22"/>
      <c r="C13" s="49">
        <f>C10/SIN(RADIANS(C14))</f>
        <v>10.003139904307943</v>
      </c>
      <c r="D13" s="24" t="s">
        <v>41</v>
      </c>
      <c r="F13" s="21" t="s">
        <v>42</v>
      </c>
      <c r="G13" s="22"/>
      <c r="H13" s="49">
        <f>IF(H9=0,H6-H5,ABS(H9/SIN(RADIANS(H14))))</f>
        <v>6.2</v>
      </c>
      <c r="I13" s="24" t="s">
        <v>41</v>
      </c>
      <c r="L13" s="36"/>
      <c r="M13" s="36"/>
      <c r="N13" s="36"/>
    </row>
    <row r="14" spans="1:16" x14ac:dyDescent="0.2">
      <c r="A14" s="27" t="s">
        <v>46</v>
      </c>
      <c r="B14" s="28"/>
      <c r="C14" s="50">
        <f>DEGREES(ATAN(C10/(C11+C5)))</f>
        <v>-30.007931797137189</v>
      </c>
      <c r="D14" s="29" t="s">
        <v>45</v>
      </c>
      <c r="F14" s="27" t="s">
        <v>44</v>
      </c>
      <c r="G14" s="28"/>
      <c r="H14" s="50">
        <f>DEGREES(ATAN(H9/H10))</f>
        <v>-53.793979999999991</v>
      </c>
      <c r="I14" s="29" t="s">
        <v>45</v>
      </c>
    </row>
    <row r="17" spans="1:16" x14ac:dyDescent="0.2">
      <c r="A17" s="30"/>
      <c r="B17" s="30"/>
      <c r="C17" s="30"/>
      <c r="D17" s="30"/>
      <c r="E17" s="30"/>
      <c r="F17" s="30"/>
      <c r="G17" s="30"/>
      <c r="H17" s="30"/>
      <c r="I17" s="30" t="s">
        <v>65</v>
      </c>
      <c r="J17" s="30"/>
      <c r="K17" s="30"/>
      <c r="L17" s="30"/>
      <c r="M17" s="30"/>
    </row>
    <row r="18" spans="1:16" ht="15.75" x14ac:dyDescent="0.25">
      <c r="A18" s="31" t="s">
        <v>50</v>
      </c>
      <c r="B18" s="31" t="s">
        <v>1</v>
      </c>
      <c r="C18" s="31" t="s">
        <v>51</v>
      </c>
      <c r="D18" s="31" t="s">
        <v>52</v>
      </c>
      <c r="E18" s="31" t="s">
        <v>53</v>
      </c>
      <c r="F18" s="31" t="s">
        <v>54</v>
      </c>
      <c r="G18" s="32" t="s">
        <v>55</v>
      </c>
      <c r="H18" s="32" t="s">
        <v>56</v>
      </c>
      <c r="I18" s="32" t="s">
        <v>57</v>
      </c>
      <c r="J18" s="32" t="s">
        <v>58</v>
      </c>
      <c r="K18" s="32" t="s">
        <v>59</v>
      </c>
      <c r="L18" s="32" t="s">
        <v>60</v>
      </c>
      <c r="M18" s="32" t="s">
        <v>61</v>
      </c>
    </row>
    <row r="19" spans="1:16" ht="15" x14ac:dyDescent="0.25">
      <c r="A19" s="33">
        <v>7</v>
      </c>
      <c r="B19" s="33">
        <v>180</v>
      </c>
      <c r="C19" s="33">
        <v>207</v>
      </c>
      <c r="D19" s="33">
        <v>20.9</v>
      </c>
      <c r="E19" s="35">
        <f>MOD(Theta+COG,360)</f>
        <v>219.22870586659803</v>
      </c>
      <c r="F19" s="35">
        <f>SQRT(Y^2+Z^2)</f>
        <v>15.00338265267148</v>
      </c>
      <c r="G19" s="34">
        <f>AWD-COG</f>
        <v>27</v>
      </c>
      <c r="H19" s="34">
        <f>90-Alpha</f>
        <v>63</v>
      </c>
      <c r="I19" s="34">
        <f>IF(M19=0,0,DEGREES(ATAN(Y/Z)))</f>
        <v>77.771294133401966</v>
      </c>
      <c r="J19" s="34">
        <f>IF(SOG=0,G19,180-Beta-Gamma)</f>
        <v>39.228705866598034</v>
      </c>
      <c r="K19" s="34">
        <f>COS(RADIANS(Alpha))*SOG</f>
        <v>6.237045669318575</v>
      </c>
      <c r="L19" s="34">
        <f>AWS-X</f>
        <v>14.662954330681423</v>
      </c>
      <c r="M19" s="34">
        <f>SIN(RADIANS(Alpha))*SOG</f>
        <v>3.1779334981768272</v>
      </c>
      <c r="N19" s="34"/>
      <c r="O19" s="47" t="s">
        <v>73</v>
      </c>
    </row>
    <row r="20" spans="1:16" x14ac:dyDescent="0.2">
      <c r="A20" s="33">
        <v>0</v>
      </c>
      <c r="B20" s="33">
        <v>180</v>
      </c>
      <c r="C20" s="33">
        <v>207</v>
      </c>
      <c r="D20" s="33">
        <v>20.9</v>
      </c>
      <c r="E20" s="35">
        <f>MOD(Theta+COG,360)</f>
        <v>207</v>
      </c>
      <c r="F20" s="35">
        <f>SQRT(Y^2+Z^2)</f>
        <v>20.9</v>
      </c>
      <c r="G20" s="34">
        <f>AWD-COG</f>
        <v>27</v>
      </c>
      <c r="H20" s="34">
        <f>90-Alpha</f>
        <v>63</v>
      </c>
      <c r="I20" s="34">
        <f>IF(M20=0,0,DEGREES(ATAN(Y/Z)))</f>
        <v>0</v>
      </c>
      <c r="J20" s="34">
        <f>IF(SOG=0,G20,180-Beta-Gamma)</f>
        <v>27</v>
      </c>
      <c r="K20" s="34">
        <f>COS(RADIANS(Alpha))*SOG</f>
        <v>0</v>
      </c>
      <c r="L20" s="34">
        <f>AWS-X</f>
        <v>20.9</v>
      </c>
      <c r="M20" s="34">
        <f>SIN(RADIANS(Alpha))*SOG</f>
        <v>0</v>
      </c>
      <c r="N20" s="34"/>
    </row>
    <row r="21" spans="1:16" x14ac:dyDescent="0.2">
      <c r="A21" s="33">
        <v>5</v>
      </c>
      <c r="B21" s="33">
        <v>120</v>
      </c>
      <c r="C21" s="33">
        <v>150</v>
      </c>
      <c r="D21" s="33">
        <v>10</v>
      </c>
      <c r="E21" s="35">
        <f>MOD(Theta+COG,360)</f>
        <v>173.79397688699689</v>
      </c>
      <c r="F21" s="35">
        <f>SQRT(Y^2+Z^2)</f>
        <v>6.196568374637379</v>
      </c>
      <c r="G21" s="34">
        <f>AWD-COG</f>
        <v>30</v>
      </c>
      <c r="H21" s="34">
        <f>90-Alpha</f>
        <v>60</v>
      </c>
      <c r="I21" s="34">
        <f>IF(M21=0,0,DEGREES(ATAN(Y/Z)))</f>
        <v>66.206023113003113</v>
      </c>
      <c r="J21" s="34">
        <f>IF(SOG=0,G21,180-Beta-Gamma)</f>
        <v>53.793976886996887</v>
      </c>
      <c r="K21" s="34">
        <f>COS(RADIANS(Alpha))*SOG</f>
        <v>4.3301270189221936</v>
      </c>
      <c r="L21" s="34">
        <f>AWS-X</f>
        <v>5.6698729810778064</v>
      </c>
      <c r="M21" s="34">
        <f>SIN(RADIANS(Alpha))*SOG</f>
        <v>2.4999999999999996</v>
      </c>
      <c r="N21" s="34"/>
    </row>
    <row r="22" spans="1:16" x14ac:dyDescent="0.2">
      <c r="A22" s="33">
        <v>5</v>
      </c>
      <c r="B22" s="33">
        <v>120</v>
      </c>
      <c r="C22" s="33">
        <v>150</v>
      </c>
      <c r="D22" s="33">
        <v>10</v>
      </c>
      <c r="E22" s="35">
        <f>MOD(Theta+COG,360)</f>
        <v>173.79397688699689</v>
      </c>
      <c r="F22" s="35">
        <f>SQRT(Y^2+Z^2)</f>
        <v>6.196568374637379</v>
      </c>
      <c r="G22" s="34">
        <f>AWD-COG</f>
        <v>30</v>
      </c>
      <c r="H22" s="34">
        <f>90-Alpha</f>
        <v>60</v>
      </c>
      <c r="I22" s="34">
        <f>IF(M22=0,0,DEGREES(ATAN(Y/Z)))</f>
        <v>66.206023113003113</v>
      </c>
      <c r="J22" s="34">
        <f>IF(SOG=0,G22,180-Beta-Gamma)</f>
        <v>53.793976886996887</v>
      </c>
      <c r="K22" s="34">
        <f>COS(RADIANS(Alpha))*SOG</f>
        <v>4.3301270189221936</v>
      </c>
      <c r="L22" s="34">
        <f>AWS-X</f>
        <v>5.6698729810778064</v>
      </c>
      <c r="M22" s="34">
        <f>SIN(RADIANS(Alpha))*SOG</f>
        <v>2.4999999999999996</v>
      </c>
      <c r="N22" s="34"/>
    </row>
    <row r="23" spans="1:16" x14ac:dyDescent="0.2">
      <c r="A23" s="33">
        <v>5</v>
      </c>
      <c r="B23" s="33">
        <v>100</v>
      </c>
      <c r="C23" s="33">
        <v>50</v>
      </c>
      <c r="D23" s="33">
        <v>10</v>
      </c>
      <c r="E23" s="35">
        <f>MOD(Theta+COG,360)</f>
        <v>20.558536057412155</v>
      </c>
      <c r="F23" s="35">
        <f>SQRT(Y^2+Z^2)</f>
        <v>7.7923833986365212</v>
      </c>
      <c r="G23" s="34">
        <f>AWD-COG</f>
        <v>-50</v>
      </c>
      <c r="H23" s="34">
        <f>90-Alpha</f>
        <v>140</v>
      </c>
      <c r="I23" s="34">
        <f>MOD(IF(M23=0,0,DEGREES(ATAN(Y/Z))),180)</f>
        <v>119.44146394258784</v>
      </c>
      <c r="J23" s="34">
        <f>IF(SOG=0,G23,180-Beta-Gamma)</f>
        <v>-79.441463942587845</v>
      </c>
      <c r="K23" s="34">
        <f>COS(RADIANS(Alpha))*SOG</f>
        <v>3.2139380484326967</v>
      </c>
      <c r="L23" s="34">
        <f>AWS-X</f>
        <v>6.7860619515673033</v>
      </c>
      <c r="M23" s="34">
        <f>SIN(RADIANS(Alpha))*SOG</f>
        <v>-3.83022221559489</v>
      </c>
      <c r="N23" s="34"/>
    </row>
    <row r="24" spans="1:16" x14ac:dyDescent="0.2">
      <c r="A24" s="33">
        <v>5.5</v>
      </c>
      <c r="B24" s="33">
        <v>120</v>
      </c>
      <c r="C24" s="33">
        <v>270</v>
      </c>
      <c r="D24" s="33">
        <v>10</v>
      </c>
      <c r="E24" s="35">
        <f>MOD(Theta+COG,360)</f>
        <v>280.5518222041037</v>
      </c>
      <c r="F24" s="35">
        <f>SQRT(Y^2+Z^2)</f>
        <v>15.017083419102669</v>
      </c>
      <c r="G24" s="34">
        <f>AWD-COG</f>
        <v>150</v>
      </c>
      <c r="H24" s="34">
        <f>90-Alpha</f>
        <v>-60</v>
      </c>
      <c r="I24" s="34">
        <f>MOD(IF(M24=0,0,DEGREES(ATAN(Y/Z))),180)</f>
        <v>79.448177795896299</v>
      </c>
      <c r="J24" s="34">
        <f>IF(SOG=0,G24,180-Beta-Gamma)</f>
        <v>160.5518222041037</v>
      </c>
      <c r="K24" s="34">
        <f>COS(RADIANS(Alpha))*SOG</f>
        <v>-4.7631397208144133</v>
      </c>
      <c r="L24" s="34">
        <f>AWS-X</f>
        <v>14.763139720814413</v>
      </c>
      <c r="M24" s="34">
        <f>SIN(RADIANS(Alpha))*SOG</f>
        <v>2.7499999999999996</v>
      </c>
      <c r="N24" s="34"/>
    </row>
    <row r="25" spans="1:16" x14ac:dyDescent="0.2">
      <c r="A25" s="33">
        <v>5.5</v>
      </c>
      <c r="B25" s="33">
        <v>270</v>
      </c>
      <c r="C25" s="33">
        <v>120</v>
      </c>
      <c r="D25" s="33">
        <v>10</v>
      </c>
      <c r="E25" s="35">
        <f>MOD(Theta+COG,360)</f>
        <v>109.4481777958963</v>
      </c>
      <c r="F25" s="35">
        <f>SQRT(Y^2+Z^2)</f>
        <v>15.017083419102669</v>
      </c>
      <c r="G25" s="34">
        <f>AWD-COG</f>
        <v>-150</v>
      </c>
      <c r="H25" s="34">
        <f>90-Alpha</f>
        <v>240</v>
      </c>
      <c r="I25" s="34">
        <f>MOD(IF(M25=0,0,DEGREES(ATAN(Y/Z))),180)</f>
        <v>100.5518222041037</v>
      </c>
      <c r="J25" s="34">
        <f>IF(SOG=0,G25,180-Beta-Gamma)</f>
        <v>-160.5518222041037</v>
      </c>
      <c r="K25" s="34">
        <f>COS(RADIANS(Alpha))*SOG</f>
        <v>-4.7631397208144133</v>
      </c>
      <c r="L25" s="34">
        <f>AWS-X</f>
        <v>14.763139720814413</v>
      </c>
      <c r="M25" s="34">
        <f>SIN(RADIANS(Alpha))*SOG</f>
        <v>-2.7499999999999996</v>
      </c>
      <c r="N25" s="34"/>
      <c r="O25" s="131">
        <f>C25-P25</f>
        <v>109.4481777958963</v>
      </c>
      <c r="P25" s="34">
        <f>G25-J25</f>
        <v>10.551822204103701</v>
      </c>
    </row>
    <row r="26" spans="1:16" x14ac:dyDescent="0.2">
      <c r="A26" s="41"/>
      <c r="B26" s="41"/>
      <c r="C26" s="41"/>
      <c r="D26" s="41"/>
    </row>
    <row r="27" spans="1:16" ht="20.25" x14ac:dyDescent="0.3">
      <c r="A27" s="42" t="s">
        <v>67</v>
      </c>
      <c r="B27" s="41"/>
      <c r="C27" s="41"/>
      <c r="D27" s="41"/>
      <c r="I27" s="48">
        <f>H7-H14</f>
        <v>23.786048202862801</v>
      </c>
      <c r="J27" s="43"/>
    </row>
    <row r="28" spans="1:16" x14ac:dyDescent="0.2">
      <c r="A28" s="41"/>
      <c r="B28" s="41"/>
      <c r="C28" s="41"/>
      <c r="D28" s="41"/>
      <c r="I28" s="48">
        <f>H14-H7</f>
        <v>-23.786048202862801</v>
      </c>
    </row>
    <row r="29" spans="1:16" x14ac:dyDescent="0.2">
      <c r="A29" s="45" t="s">
        <v>68</v>
      </c>
      <c r="B29" s="41"/>
      <c r="C29" s="41"/>
      <c r="D29" s="41"/>
    </row>
    <row r="30" spans="1:16" x14ac:dyDescent="0.2">
      <c r="A30" s="45" t="s">
        <v>69</v>
      </c>
      <c r="B30" s="41"/>
      <c r="C30" s="41"/>
      <c r="D30" s="41"/>
    </row>
    <row r="31" spans="1:16" x14ac:dyDescent="0.2">
      <c r="A31" s="45" t="s">
        <v>70</v>
      </c>
      <c r="B31" s="41"/>
      <c r="C31" s="41"/>
      <c r="D31" s="41"/>
    </row>
    <row r="32" spans="1:16" x14ac:dyDescent="0.2">
      <c r="A32" s="45" t="s">
        <v>71</v>
      </c>
      <c r="B32" s="41"/>
      <c r="C32" s="41"/>
      <c r="D32" s="41"/>
    </row>
    <row r="33" spans="1:13" x14ac:dyDescent="0.2">
      <c r="A33" s="41"/>
      <c r="B33" s="41"/>
      <c r="C33" s="41"/>
      <c r="D33" s="41"/>
    </row>
    <row r="34" spans="1:13" x14ac:dyDescent="0.2">
      <c r="A34" s="41"/>
      <c r="B34" s="41"/>
      <c r="C34" s="41"/>
      <c r="D34" s="41"/>
    </row>
    <row r="35" spans="1:13" ht="18" x14ac:dyDescent="0.25">
      <c r="A35" s="44"/>
      <c r="B35" s="44"/>
      <c r="C35" s="44"/>
      <c r="D35" s="44"/>
      <c r="E35" s="44"/>
      <c r="F35" s="44"/>
      <c r="H35" s="46" t="s">
        <v>61</v>
      </c>
    </row>
    <row r="40" spans="1:13" ht="18.75" x14ac:dyDescent="0.3">
      <c r="A40" s="69" t="s">
        <v>78</v>
      </c>
    </row>
    <row r="42" spans="1:13" ht="18" x14ac:dyDescent="0.25">
      <c r="E42" s="125" t="s">
        <v>59</v>
      </c>
      <c r="F42" s="125"/>
      <c r="G42" s="125" t="s">
        <v>60</v>
      </c>
      <c r="H42" s="125"/>
    </row>
    <row r="43" spans="1:13" ht="20.25" x14ac:dyDescent="0.3">
      <c r="A43" s="54" t="s">
        <v>79</v>
      </c>
      <c r="B43" s="55"/>
      <c r="C43" s="55"/>
      <c r="D43" s="55"/>
      <c r="E43" s="55"/>
      <c r="F43" s="55"/>
      <c r="G43" s="55"/>
      <c r="H43" s="55"/>
      <c r="I43" s="56"/>
    </row>
    <row r="44" spans="1:13" ht="15.75" x14ac:dyDescent="0.25">
      <c r="A44" s="57" t="s">
        <v>50</v>
      </c>
      <c r="B44" s="58" t="s">
        <v>1</v>
      </c>
      <c r="C44" s="58" t="s">
        <v>51</v>
      </c>
      <c r="D44" s="58" t="s">
        <v>52</v>
      </c>
      <c r="E44" s="58" t="s">
        <v>53</v>
      </c>
      <c r="F44" s="58" t="s">
        <v>54</v>
      </c>
      <c r="G44" s="58" t="s">
        <v>72</v>
      </c>
      <c r="H44" s="58" t="s">
        <v>6</v>
      </c>
      <c r="I44" s="59" t="s">
        <v>74</v>
      </c>
      <c r="J44" s="32" t="s">
        <v>75</v>
      </c>
      <c r="K44" s="32" t="s">
        <v>56</v>
      </c>
      <c r="L44" s="32"/>
      <c r="M44" s="32"/>
    </row>
    <row r="45" spans="1:13" x14ac:dyDescent="0.2">
      <c r="A45" s="60">
        <v>5</v>
      </c>
      <c r="B45" s="61">
        <v>150</v>
      </c>
      <c r="C45" s="61">
        <v>280</v>
      </c>
      <c r="D45" s="62">
        <v>10</v>
      </c>
      <c r="E45" s="63">
        <f>MOD((C45-(G45-H45)),360)</f>
        <v>296.16488012700955</v>
      </c>
      <c r="F45" s="63">
        <f>SQRT(AWS^2+SOG^2-2*AWS*SOG*COS(RADIANS(AWA)))</f>
        <v>13.757861787670857</v>
      </c>
      <c r="G45" s="63">
        <f>AWD-COG</f>
        <v>130</v>
      </c>
      <c r="H45" s="63">
        <f>DEGREES(ACOS((AWS*COS(RADIANS(AWA))-SOG)/TWS))*I45</f>
        <v>146.16488012700955</v>
      </c>
      <c r="I45" s="64">
        <f>IF(AWA&lt;0,-1,1)</f>
        <v>1</v>
      </c>
      <c r="J45" s="48">
        <f>180-G45</f>
        <v>50</v>
      </c>
      <c r="K45" s="48">
        <f>DEGREES(ACOS((F45*COS(RADIANS(J45))+A45)/G45))</f>
        <v>83.887121842960582</v>
      </c>
    </row>
    <row r="46" spans="1:13" x14ac:dyDescent="0.2">
      <c r="A46" s="60">
        <v>5.55</v>
      </c>
      <c r="B46" s="61">
        <v>100</v>
      </c>
      <c r="C46" s="61">
        <v>214.7</v>
      </c>
      <c r="D46" s="62">
        <v>10</v>
      </c>
      <c r="E46" s="63">
        <f>MOD((C46-(G46-H46)),360)</f>
        <v>236.95923473977442</v>
      </c>
      <c r="F46" s="63">
        <f>SQRT(AWS^2+SOG^2-2*AWS*SOG*COS(RADIANS(AWA)))</f>
        <v>13.311113596988026</v>
      </c>
      <c r="G46" s="63">
        <f>AWD-COG</f>
        <v>114.69999999999999</v>
      </c>
      <c r="H46" s="63">
        <f>DEGREES(ACOS((AWS*COS(RADIANS(AWA))-SOG)/TWS))*I46</f>
        <v>136.95923473977442</v>
      </c>
      <c r="I46" s="64">
        <f>IF(AWA&lt;0,-1,1)</f>
        <v>1</v>
      </c>
      <c r="J46" s="48">
        <f t="shared" ref="J46:J49" si="0">180-G46</f>
        <v>65.300000000000011</v>
      </c>
      <c r="K46" s="48">
        <f t="shared" ref="K46:K49" si="1">DEGREES(ACOS((F46*COS(RADIANS(J46))+A46)/G46))</f>
        <v>84.440394613069486</v>
      </c>
    </row>
    <row r="47" spans="1:13" x14ac:dyDescent="0.2">
      <c r="A47" s="60">
        <v>5.55</v>
      </c>
      <c r="B47" s="61">
        <v>100</v>
      </c>
      <c r="C47" s="61">
        <v>331.7</v>
      </c>
      <c r="D47" s="62">
        <v>10</v>
      </c>
      <c r="E47" s="63">
        <f>MOD((C47-(G47-H47)),360)</f>
        <v>313.74373198351793</v>
      </c>
      <c r="F47" s="63">
        <f>SQRT(AWS^2+SOG^2-2*AWS*SOG*COS(RADIANS(AWA)))</f>
        <v>14.127914656072232</v>
      </c>
      <c r="G47" s="63">
        <f>AWD-COG-360</f>
        <v>-128.30000000000001</v>
      </c>
      <c r="H47" s="63">
        <f>DEGREES(ACOS((AWS*COS(RADIANS(AWA))-SOG)/TWS))*I47</f>
        <v>-146.2562680164821</v>
      </c>
      <c r="I47" s="64">
        <f>IF(AWA&lt;0,-1,1)</f>
        <v>-1</v>
      </c>
      <c r="J47" s="48">
        <f t="shared" si="0"/>
        <v>308.3</v>
      </c>
      <c r="K47" s="48">
        <f t="shared" si="1"/>
        <v>96.402121632992447</v>
      </c>
    </row>
    <row r="48" spans="1:13" x14ac:dyDescent="0.2">
      <c r="A48" s="60">
        <v>5.55</v>
      </c>
      <c r="B48" s="61">
        <v>100</v>
      </c>
      <c r="C48" s="61">
        <v>134.69999999999999</v>
      </c>
      <c r="D48" s="62">
        <v>10</v>
      </c>
      <c r="E48" s="63">
        <f>MOD((C48-(G48-H48)),360)</f>
        <v>164.86088861489435</v>
      </c>
      <c r="F48" s="63">
        <f>SQRT(AWS^2+SOG^2-2*AWS*SOG*COS(RADIANS(AWA)))</f>
        <v>6.2884426884235927</v>
      </c>
      <c r="G48" s="63">
        <f>AWD-COG</f>
        <v>34.699999999999989</v>
      </c>
      <c r="H48" s="63">
        <f>DEGREES(ACOS((AWS*COS(RADIANS(AWA))-SOG)/TWS))*I48</f>
        <v>64.860888614894336</v>
      </c>
      <c r="I48" s="64">
        <f>IF(AWA&lt;0,-1,1)</f>
        <v>1</v>
      </c>
      <c r="J48" s="48">
        <f t="shared" si="0"/>
        <v>145.30000000000001</v>
      </c>
      <c r="K48" s="48">
        <f t="shared" si="1"/>
        <v>89.37255026674319</v>
      </c>
    </row>
    <row r="49" spans="1:11" x14ac:dyDescent="0.2">
      <c r="A49" s="65">
        <v>5.55</v>
      </c>
      <c r="B49" s="66">
        <v>100</v>
      </c>
      <c r="C49" s="66">
        <v>67.7</v>
      </c>
      <c r="D49" s="66">
        <v>10</v>
      </c>
      <c r="E49" s="67">
        <f>MOD((C49-(G49-H49)),360)</f>
        <v>38.510944879649358</v>
      </c>
      <c r="F49" s="67">
        <f>SQRT(AWS^2+SOG^2-2*AWS*SOG*COS(RADIANS(AWA)))</f>
        <v>6.0809897642056576</v>
      </c>
      <c r="G49" s="67">
        <f>AWD-COG</f>
        <v>-32.299999999999997</v>
      </c>
      <c r="H49" s="67">
        <f>DEGREES(ACOS((AWS*COS(RADIANS(AWA))-SOG)/TWS))*I49</f>
        <v>-61.489055120350642</v>
      </c>
      <c r="I49" s="68">
        <f>IF(AWA&lt;0,-1,1)</f>
        <v>-1</v>
      </c>
      <c r="J49" s="48">
        <f t="shared" si="0"/>
        <v>212.3</v>
      </c>
      <c r="K49" s="48">
        <f t="shared" si="1"/>
        <v>90.727252762231231</v>
      </c>
    </row>
    <row r="51" spans="1:11" x14ac:dyDescent="0.2">
      <c r="H51" s="14">
        <f>D48*COS(RADIANS(G48))</f>
        <v>8.221440410307375</v>
      </c>
    </row>
    <row r="52" spans="1:11" x14ac:dyDescent="0.2">
      <c r="H52" s="14">
        <f>-A48</f>
        <v>-5.55</v>
      </c>
    </row>
    <row r="53" spans="1:11" x14ac:dyDescent="0.2">
      <c r="H53" s="14">
        <f>(H51+H52)/F48</f>
        <v>0.42481748545235776</v>
      </c>
    </row>
    <row r="54" spans="1:11" x14ac:dyDescent="0.2">
      <c r="H54" s="14">
        <f>DEGREES(ACOS(H53))</f>
        <v>64.860888614894336</v>
      </c>
    </row>
  </sheetData>
  <mergeCells count="2">
    <mergeCell ref="E42:F42"/>
    <mergeCell ref="G42:H42"/>
  </mergeCells>
  <hyperlinks>
    <hyperlink ref="O19" r:id="rId1"/>
    <hyperlink ref="A40" r:id="rId2"/>
  </hyperlinks>
  <pageMargins left="0.75" right="0.75" top="1" bottom="1" header="0.5" footer="0.5"/>
  <pageSetup orientation="portrait" horizontalDpi="200" verticalDpi="2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showGridLines="0" topLeftCell="O16" workbookViewId="0">
      <selection activeCell="U34" sqref="U34"/>
    </sheetView>
  </sheetViews>
  <sheetFormatPr defaultRowHeight="15" x14ac:dyDescent="0.25"/>
  <cols>
    <col min="2" max="3" width="10.7109375" customWidth="1"/>
    <col min="4" max="4" width="10.5703125" bestFit="1" customWidth="1"/>
    <col min="6" max="7" width="10.7109375" customWidth="1"/>
    <col min="10" max="10" width="11.42578125" customWidth="1"/>
    <col min="16" max="16" width="12.5703125" bestFit="1" customWidth="1"/>
    <col min="17" max="17" width="13.7109375" bestFit="1" customWidth="1"/>
    <col min="18" max="18" width="12.7109375" bestFit="1" customWidth="1"/>
    <col min="20" max="20" width="10" bestFit="1" customWidth="1"/>
    <col min="21" max="21" width="10.7109375" customWidth="1"/>
  </cols>
  <sheetData>
    <row r="1" spans="1:22" x14ac:dyDescent="0.25">
      <c r="A1" t="s">
        <v>63</v>
      </c>
      <c r="B1" s="120" t="s">
        <v>174</v>
      </c>
      <c r="C1" s="120" t="s">
        <v>175</v>
      </c>
      <c r="E1" t="s">
        <v>63</v>
      </c>
      <c r="F1" s="70" t="s">
        <v>174</v>
      </c>
      <c r="G1" s="70" t="s">
        <v>175</v>
      </c>
      <c r="T1" t="s">
        <v>63</v>
      </c>
      <c r="U1" s="120" t="s">
        <v>174</v>
      </c>
      <c r="V1" s="120" t="s">
        <v>175</v>
      </c>
    </row>
    <row r="2" spans="1:22" ht="21" x14ac:dyDescent="0.35">
      <c r="A2">
        <v>350</v>
      </c>
      <c r="B2">
        <f>COS(RADIANS(A2))</f>
        <v>0.98480775301220802</v>
      </c>
      <c r="C2">
        <f>SIN(RADIANS(A2))</f>
        <v>-0.17364817766693039</v>
      </c>
      <c r="D2">
        <v>350</v>
      </c>
      <c r="E2">
        <v>170</v>
      </c>
      <c r="F2">
        <f>COS(RADIANS(E2))</f>
        <v>-0.98480775301220802</v>
      </c>
      <c r="G2">
        <f>SIN(RADIANS(E2))</f>
        <v>0.17364817766693028</v>
      </c>
      <c r="I2" s="37" t="s">
        <v>62</v>
      </c>
      <c r="P2" s="118"/>
      <c r="Q2" s="97">
        <f>LOG10((B2-B$7)^2+(C2-C$7)^2)</f>
        <v>-1.36706086044016</v>
      </c>
      <c r="T2">
        <v>80</v>
      </c>
      <c r="U2">
        <f>COS(RADIANS(T2))</f>
        <v>0.17364817766693041</v>
      </c>
      <c r="V2">
        <f>SIN(RADIANS(T2))</f>
        <v>0.98480775301220802</v>
      </c>
    </row>
    <row r="3" spans="1:22" x14ac:dyDescent="0.25">
      <c r="A3">
        <v>355</v>
      </c>
      <c r="B3">
        <f t="shared" ref="B3:B6" si="0">COS(RADIANS(A3))</f>
        <v>0.99619469809174555</v>
      </c>
      <c r="C3">
        <f t="shared" ref="C3:C6" si="1">SIN(RADIANS(A3))</f>
        <v>-8.7155742747658319E-2</v>
      </c>
      <c r="D3">
        <v>355</v>
      </c>
      <c r="E3">
        <v>190</v>
      </c>
      <c r="F3">
        <f t="shared" ref="F3:F6" si="2">COS(RADIANS(E3))</f>
        <v>-0.98480775301220802</v>
      </c>
      <c r="G3">
        <f t="shared" ref="G3:G6" si="3">SIN(RADIANS(E3))</f>
        <v>-0.17364817766693047</v>
      </c>
      <c r="O3" t="s">
        <v>168</v>
      </c>
      <c r="P3" s="118"/>
      <c r="Q3" s="97">
        <f t="shared" ref="Q3:Q6" si="4">LOG10((B3-B$7)^2+(C3-C$7)^2)</f>
        <v>-1.8291732635063103</v>
      </c>
      <c r="T3">
        <v>100</v>
      </c>
      <c r="U3">
        <f t="shared" ref="U3:U6" si="5">COS(RADIANS(T3))</f>
        <v>-0.1736481776669303</v>
      </c>
      <c r="V3">
        <f t="shared" ref="V3:V6" si="6">SIN(RADIANS(T3))</f>
        <v>0.98480775301220802</v>
      </c>
    </row>
    <row r="4" spans="1:22" x14ac:dyDescent="0.25">
      <c r="A4">
        <v>10</v>
      </c>
      <c r="B4">
        <f t="shared" ref="B4:B5" si="7">COS(RADIANS(A4))</f>
        <v>0.98480775301220802</v>
      </c>
      <c r="C4">
        <f t="shared" ref="C4:C5" si="8">SIN(RADIANS(A4))</f>
        <v>0.17364817766693033</v>
      </c>
      <c r="D4">
        <v>370</v>
      </c>
      <c r="E4">
        <v>180</v>
      </c>
      <c r="F4">
        <f t="shared" ref="F4:F5" si="9">COS(RADIANS(E4))</f>
        <v>-1</v>
      </c>
      <c r="G4">
        <f t="shared" ref="G4:G5" si="10">SIN(RADIANS(E4))</f>
        <v>1.22514845490862E-16</v>
      </c>
      <c r="O4" t="s">
        <v>169</v>
      </c>
      <c r="P4" s="118"/>
      <c r="Q4" s="97">
        <f t="shared" si="4"/>
        <v>-1.7066422748712275</v>
      </c>
      <c r="T4">
        <v>85</v>
      </c>
      <c r="U4">
        <f t="shared" si="5"/>
        <v>8.7155742747658138E-2</v>
      </c>
      <c r="V4">
        <f t="shared" si="6"/>
        <v>0.99619469809174555</v>
      </c>
    </row>
    <row r="5" spans="1:22" x14ac:dyDescent="0.25">
      <c r="A5">
        <v>355</v>
      </c>
      <c r="B5">
        <f t="shared" si="7"/>
        <v>0.99619469809174555</v>
      </c>
      <c r="C5">
        <f t="shared" si="8"/>
        <v>-8.7155742747658319E-2</v>
      </c>
      <c r="D5">
        <v>355</v>
      </c>
      <c r="E5">
        <v>190</v>
      </c>
      <c r="F5">
        <f t="shared" si="9"/>
        <v>-0.98480775301220802</v>
      </c>
      <c r="G5">
        <f t="shared" si="10"/>
        <v>-0.17364817766693047</v>
      </c>
      <c r="P5" s="118"/>
      <c r="Q5" s="97">
        <f t="shared" si="4"/>
        <v>-1.8291732635063103</v>
      </c>
      <c r="T5">
        <v>95</v>
      </c>
      <c r="U5">
        <f t="shared" si="5"/>
        <v>-8.7155742747658235E-2</v>
      </c>
      <c r="V5">
        <f t="shared" si="6"/>
        <v>0.99619469809174555</v>
      </c>
    </row>
    <row r="6" spans="1:22" x14ac:dyDescent="0.25">
      <c r="A6">
        <v>20</v>
      </c>
      <c r="B6">
        <f t="shared" si="0"/>
        <v>0.93969262078590843</v>
      </c>
      <c r="C6">
        <f t="shared" si="1"/>
        <v>0.34202014332566871</v>
      </c>
      <c r="D6">
        <v>380</v>
      </c>
      <c r="E6">
        <v>200</v>
      </c>
      <c r="F6">
        <f t="shared" si="2"/>
        <v>-0.93969262078590843</v>
      </c>
      <c r="G6">
        <f t="shared" si="3"/>
        <v>-0.34202014332566866</v>
      </c>
      <c r="I6" s="71" t="s">
        <v>80</v>
      </c>
      <c r="P6" s="118"/>
      <c r="Q6" s="97">
        <f t="shared" si="4"/>
        <v>-1.014074846660884</v>
      </c>
      <c r="T6">
        <v>100</v>
      </c>
      <c r="U6">
        <f t="shared" si="5"/>
        <v>-0.1736481776669303</v>
      </c>
      <c r="V6">
        <f t="shared" si="6"/>
        <v>0.98480775301220802</v>
      </c>
    </row>
    <row r="7" spans="1:22" x14ac:dyDescent="0.25">
      <c r="B7">
        <f>AVERAGE(B2:B6)</f>
        <v>0.98033950459876318</v>
      </c>
      <c r="C7">
        <f>AVERAGE(C2:C6)</f>
        <v>3.3541731566070397E-2</v>
      </c>
      <c r="F7">
        <f>AVERAGE(F2:F6)</f>
        <v>-0.97882317596450652</v>
      </c>
      <c r="G7">
        <f>AVERAGE(G2:G6)</f>
        <v>-0.10313366419851984</v>
      </c>
      <c r="Q7" s="97">
        <f>SQRT(-SUM(Q2:Q6))</f>
        <v>2.7831860356406093</v>
      </c>
      <c r="U7">
        <f>AVERAGE(U2:U6)</f>
        <v>-3.4729635533386059E-2</v>
      </c>
      <c r="V7">
        <f>AVERAGE(V2:V6)</f>
        <v>0.98936253104402305</v>
      </c>
    </row>
    <row r="8" spans="1:22" x14ac:dyDescent="0.25">
      <c r="B8">
        <f>ATAN(C7/B7)</f>
        <v>3.4201062311694855E-2</v>
      </c>
      <c r="F8">
        <f>ATAN(G7/F7)</f>
        <v>0.10497762353838754</v>
      </c>
      <c r="P8" s="118"/>
      <c r="Q8" s="97">
        <f>DEGREES(Q7)</f>
        <v>159.46481344195402</v>
      </c>
      <c r="U8">
        <f>ATAN(V7/U7)</f>
        <v>-1.5357076913465213</v>
      </c>
    </row>
    <row r="9" spans="1:22" x14ac:dyDescent="0.25">
      <c r="B9" s="72">
        <f>DEGREES(B8)</f>
        <v>1.959576525324058</v>
      </c>
      <c r="F9" s="38">
        <f>DEGREES(F8)</f>
        <v>6.0147747720628129</v>
      </c>
      <c r="J9">
        <v>-1.5707963267948899</v>
      </c>
      <c r="K9">
        <f>DEGREES(J9)</f>
        <v>-89.999999999999616</v>
      </c>
      <c r="L9">
        <f>K9+360</f>
        <v>270.0000000000004</v>
      </c>
      <c r="R9" s="72"/>
      <c r="U9" s="38">
        <f>DEGREES(U8)</f>
        <v>-87.989569279934969</v>
      </c>
    </row>
    <row r="10" spans="1:22" x14ac:dyDescent="0.25">
      <c r="A10" s="11" t="s">
        <v>64</v>
      </c>
      <c r="B10" s="72">
        <f>IF(AND(C7&lt;0, B7&gt;0),B9+360,IF(B7&lt;0,B9+180,B9))</f>
        <v>1.959576525324058</v>
      </c>
      <c r="C10" s="39">
        <f>MOD(360+DEGREES(ATAN2(B7,C7)), 360)</f>
        <v>1.9595765253240529</v>
      </c>
      <c r="D10" s="119">
        <f>AVERAGE(D2:D6)</f>
        <v>362</v>
      </c>
      <c r="E10" s="11" t="s">
        <v>64</v>
      </c>
      <c r="F10" s="115">
        <f>IF(AND(G7&lt;0, F7&gt;0),F9+360,IF(F7&lt;0,F9+180,F9))</f>
        <v>186.01477477206282</v>
      </c>
      <c r="G10" s="39">
        <f>MOD(360+DEGREES(ATAN2(F7,G7)), 360)</f>
        <v>186.01477477206282</v>
      </c>
      <c r="K10">
        <f>DEGREES(-J9)</f>
        <v>89.999999999999616</v>
      </c>
      <c r="S10" s="119"/>
      <c r="T10" s="11" t="s">
        <v>64</v>
      </c>
      <c r="U10" s="115">
        <f>IF(AND(V7&lt;0, U7&gt;0),U9+360,IF(U7&lt;0,U9+180,U9))</f>
        <v>92.010430720065031</v>
      </c>
      <c r="V10" s="39">
        <f>MOD(360+DEGREES(ATAN2(U7,V7)), 360)</f>
        <v>92.010430720065017</v>
      </c>
    </row>
    <row r="11" spans="1:22" x14ac:dyDescent="0.25">
      <c r="A11" s="11" t="s">
        <v>156</v>
      </c>
      <c r="B11" s="115">
        <f>DEGREES(SQRT(-LN(B7*B7+C7*C7)))</f>
        <v>11.248480341910769</v>
      </c>
      <c r="C11" s="115"/>
      <c r="D11">
        <f>_xlfn.STDEV.P(D2:D6)</f>
        <v>11.224972160321824</v>
      </c>
      <c r="E11" s="11" t="s">
        <v>156</v>
      </c>
      <c r="F11" s="115">
        <f>DEGREES(SQRT(-LN(F7*F7+G7*G7)))</f>
        <v>10.212148941835395</v>
      </c>
      <c r="G11">
        <f>_xlfn.STDEV.P(E2:E6)</f>
        <v>10.198039027185569</v>
      </c>
    </row>
    <row r="12" spans="1:22" ht="20.25" x14ac:dyDescent="0.25">
      <c r="B12" s="121" t="s">
        <v>171</v>
      </c>
      <c r="F12" s="38"/>
    </row>
    <row r="13" spans="1:22" x14ac:dyDescent="0.25">
      <c r="O13" s="97" t="s">
        <v>172</v>
      </c>
      <c r="P13" s="122" t="s">
        <v>173</v>
      </c>
      <c r="Q13" s="122" t="s">
        <v>48</v>
      </c>
      <c r="R13" s="122" t="s">
        <v>49</v>
      </c>
      <c r="S13" s="122" t="s">
        <v>177</v>
      </c>
      <c r="T13" s="122" t="s">
        <v>176</v>
      </c>
      <c r="U13" s="122" t="s">
        <v>177</v>
      </c>
    </row>
    <row r="14" spans="1:22" x14ac:dyDescent="0.25">
      <c r="A14" s="39"/>
      <c r="O14" s="101">
        <v>1</v>
      </c>
      <c r="P14" s="7">
        <v>45</v>
      </c>
      <c r="Q14" s="97">
        <f t="shared" ref="Q14:Q22" si="11">COS(RADIANS(P14))</f>
        <v>0.70710678118654757</v>
      </c>
      <c r="R14" s="97">
        <f t="shared" ref="R14:R22" si="12">SIN(RADIANS(P14))</f>
        <v>0.70710678118654746</v>
      </c>
      <c r="S14" s="7">
        <f t="shared" ref="S14:S21" si="13">MOD(360+DEGREES(ATAN2(Q14,R14)), 360)</f>
        <v>45</v>
      </c>
      <c r="T14" s="7">
        <f>DEGREES(ATAN(R14/Q14))</f>
        <v>45</v>
      </c>
      <c r="U14" s="7">
        <f>IF(AND(R14&lt;0, Q14&gt;0),T14+360,IF(Q14&lt;0,T14+180,T14))</f>
        <v>45</v>
      </c>
      <c r="V14" s="7"/>
    </row>
    <row r="15" spans="1:22" x14ac:dyDescent="0.25">
      <c r="O15" s="101">
        <f>O14+1</f>
        <v>2</v>
      </c>
      <c r="P15" s="7">
        <v>290</v>
      </c>
      <c r="Q15" s="97">
        <f t="shared" si="11"/>
        <v>0.34202014332566899</v>
      </c>
      <c r="R15" s="97">
        <f t="shared" si="12"/>
        <v>-0.93969262078590832</v>
      </c>
      <c r="S15" s="7">
        <f t="shared" si="13"/>
        <v>290</v>
      </c>
      <c r="T15" s="7">
        <f>DEGREES(ATAN(R15/Q15))</f>
        <v>-69.999999999999986</v>
      </c>
      <c r="U15" s="7">
        <f t="shared" ref="U15:U21" si="14">IF(AND(R15&lt;0, Q15&gt;0),T15+360,IF(Q15&lt;0,T15+180,T15))</f>
        <v>290</v>
      </c>
      <c r="V15" s="7"/>
    </row>
    <row r="16" spans="1:22" x14ac:dyDescent="0.25">
      <c r="O16" s="101">
        <f t="shared" ref="O16:O22" si="15">O15+1</f>
        <v>3</v>
      </c>
      <c r="P16" s="7">
        <v>270</v>
      </c>
      <c r="Q16" s="97">
        <f t="shared" si="11"/>
        <v>-1.83772268236293E-16</v>
      </c>
      <c r="R16" s="97">
        <f t="shared" si="12"/>
        <v>-1</v>
      </c>
      <c r="S16" s="7">
        <f t="shared" si="13"/>
        <v>270</v>
      </c>
      <c r="T16" s="7">
        <v>0</v>
      </c>
      <c r="U16" s="7">
        <f t="shared" si="14"/>
        <v>180</v>
      </c>
      <c r="V16" s="7"/>
    </row>
    <row r="17" spans="2:22" x14ac:dyDescent="0.25">
      <c r="O17" s="101">
        <f t="shared" si="15"/>
        <v>4</v>
      </c>
      <c r="P17" s="7">
        <v>160</v>
      </c>
      <c r="Q17" s="97">
        <f t="shared" si="11"/>
        <v>-0.93969262078590832</v>
      </c>
      <c r="R17" s="97">
        <f t="shared" si="12"/>
        <v>0.34202014332566888</v>
      </c>
      <c r="S17" s="7">
        <f t="shared" si="13"/>
        <v>160</v>
      </c>
      <c r="T17" s="7">
        <f>DEGREES(ATAN(R17/Q17))</f>
        <v>-20.000000000000011</v>
      </c>
      <c r="U17" s="7">
        <f t="shared" si="14"/>
        <v>160</v>
      </c>
      <c r="V17" s="7"/>
    </row>
    <row r="18" spans="2:22" x14ac:dyDescent="0.25">
      <c r="O18" s="101">
        <f t="shared" si="15"/>
        <v>5</v>
      </c>
      <c r="P18" s="7">
        <v>212.35</v>
      </c>
      <c r="Q18" s="97">
        <f t="shared" si="11"/>
        <v>-0.8447952010360833</v>
      </c>
      <c r="R18" s="97">
        <f t="shared" si="12"/>
        <v>-0.53508977593148199</v>
      </c>
      <c r="S18" s="7">
        <f t="shared" si="13"/>
        <v>212.35</v>
      </c>
      <c r="T18" s="7">
        <f>DEGREES(ATAN(R18/Q18))</f>
        <v>32.349999999999994</v>
      </c>
      <c r="U18" s="7">
        <f t="shared" si="14"/>
        <v>212.35</v>
      </c>
      <c r="V18" s="7"/>
    </row>
    <row r="19" spans="2:22" x14ac:dyDescent="0.25">
      <c r="O19" s="101">
        <f t="shared" si="15"/>
        <v>6</v>
      </c>
      <c r="P19" s="7">
        <v>93.469437979093016</v>
      </c>
      <c r="Q19" s="97">
        <f t="shared" si="11"/>
        <v>-6.0516117897567515E-2</v>
      </c>
      <c r="R19" s="97">
        <f t="shared" si="12"/>
        <v>0.99816722019639958</v>
      </c>
      <c r="S19" s="7">
        <f t="shared" si="13"/>
        <v>93.469437979093016</v>
      </c>
      <c r="T19" s="7">
        <f>DEGREES(ATAN(R19/Q19))</f>
        <v>-86.530562020906984</v>
      </c>
      <c r="U19" s="7">
        <f t="shared" si="14"/>
        <v>93.469437979093016</v>
      </c>
      <c r="V19" s="7"/>
    </row>
    <row r="20" spans="2:22" x14ac:dyDescent="0.25">
      <c r="O20" s="101">
        <f t="shared" si="15"/>
        <v>7</v>
      </c>
      <c r="P20" s="7">
        <v>225</v>
      </c>
      <c r="Q20" s="97">
        <f t="shared" si="11"/>
        <v>-0.70710678118654768</v>
      </c>
      <c r="R20" s="97">
        <f t="shared" si="12"/>
        <v>-0.70710678118654746</v>
      </c>
      <c r="S20" s="7">
        <f t="shared" si="13"/>
        <v>225</v>
      </c>
      <c r="T20" s="7">
        <f>DEGREES(ATAN(R20/Q20))</f>
        <v>44.999999999999993</v>
      </c>
      <c r="U20" s="7">
        <f t="shared" si="14"/>
        <v>225</v>
      </c>
      <c r="V20" s="7"/>
    </row>
    <row r="21" spans="2:22" x14ac:dyDescent="0.25">
      <c r="O21" s="101">
        <f t="shared" si="15"/>
        <v>8</v>
      </c>
      <c r="P21" s="7">
        <v>45</v>
      </c>
      <c r="Q21" s="97">
        <f t="shared" si="11"/>
        <v>0.70710678118654757</v>
      </c>
      <c r="R21" s="97">
        <f t="shared" si="12"/>
        <v>0.70710678118654746</v>
      </c>
      <c r="S21" s="7">
        <f t="shared" si="13"/>
        <v>45</v>
      </c>
      <c r="T21" s="7">
        <f>DEGREES(ATAN(R21/Q21))</f>
        <v>45</v>
      </c>
      <c r="U21" s="7">
        <f t="shared" si="14"/>
        <v>45</v>
      </c>
      <c r="V21" s="7"/>
    </row>
    <row r="22" spans="2:22" x14ac:dyDescent="0.25">
      <c r="O22" s="101">
        <f t="shared" si="15"/>
        <v>9</v>
      </c>
      <c r="P22" s="7">
        <v>9.8000000000000004E-2</v>
      </c>
      <c r="Q22" s="97">
        <f t="shared" si="11"/>
        <v>0.99999853722750676</v>
      </c>
      <c r="R22" s="97">
        <f t="shared" si="12"/>
        <v>1.7104218329679519E-3</v>
      </c>
      <c r="S22" s="7">
        <f t="shared" ref="S22" si="16">MOD(360+DEGREES(ATAN2(Q22,R22)), 360)</f>
        <v>9.8000000000013188E-2</v>
      </c>
      <c r="T22" s="7">
        <f t="shared" ref="T22" si="17">DEGREES(ATAN(R22/Q22))</f>
        <v>9.8000000000000004E-2</v>
      </c>
      <c r="U22" s="7">
        <f t="shared" ref="U22" si="18">IF(AND(R22&lt;0, Q22&gt;0),T22+360,IF(Q22&lt;0,T22+180,T22))</f>
        <v>9.8000000000000004E-2</v>
      </c>
      <c r="V22" s="7"/>
    </row>
    <row r="23" spans="2:22" x14ac:dyDescent="0.25">
      <c r="O23" s="101">
        <f t="shared" ref="O23:O24" si="19">O22+1</f>
        <v>10</v>
      </c>
      <c r="P23" s="7">
        <v>89.9</v>
      </c>
      <c r="Q23" s="97">
        <f t="shared" ref="Q23" si="20">COS(RADIANS(P23))</f>
        <v>1.7453283658982615E-3</v>
      </c>
      <c r="R23" s="97">
        <f t="shared" ref="R23" si="21">SIN(RADIANS(P23))</f>
        <v>0.99999847691328769</v>
      </c>
      <c r="S23" s="7">
        <f t="shared" ref="S23" si="22">MOD(360+DEGREES(ATAN2(Q23,R23)), 360)</f>
        <v>89.899999999999977</v>
      </c>
      <c r="T23" s="7">
        <f t="shared" ref="T23" si="23">DEGREES(ATAN(R23/Q23))</f>
        <v>89.9</v>
      </c>
      <c r="U23" s="7">
        <f t="shared" ref="U23" si="24">IF(AND(R23&lt;0, Q23&gt;0),T23+360,IF(Q23&lt;0,T23+180,T23))</f>
        <v>89.9</v>
      </c>
    </row>
    <row r="24" spans="2:22" x14ac:dyDescent="0.25">
      <c r="O24" s="101">
        <f t="shared" si="19"/>
        <v>11</v>
      </c>
      <c r="P24" s="7">
        <v>90.000100000000003</v>
      </c>
      <c r="Q24" s="97">
        <f t="shared" ref="Q24:Q26" si="25">COS(RADIANS(P24))</f>
        <v>-1.7453292519498411E-6</v>
      </c>
      <c r="R24" s="97">
        <f t="shared" ref="R24:R26" si="26">SIN(RADIANS(P24))</f>
        <v>0.99999999999847689</v>
      </c>
      <c r="S24" s="7">
        <f t="shared" ref="S24:S26" si="27">MOD(360+DEGREES(ATAN2(Q24,R24)), 360)</f>
        <v>90.000099999999975</v>
      </c>
      <c r="T24" s="7">
        <f t="shared" ref="T24:T26" si="28">DEGREES(ATAN(R24/Q24))</f>
        <v>-89.999900000000011</v>
      </c>
      <c r="U24" s="7">
        <f t="shared" ref="U24:U26" si="29">IF(AND(R24&lt;0, Q24&gt;0),T24+360,IF(Q24&lt;0,T24+180,T24))</f>
        <v>90.000099999999989</v>
      </c>
    </row>
    <row r="25" spans="2:22" x14ac:dyDescent="0.25">
      <c r="O25" s="101">
        <f>O24+1</f>
        <v>12</v>
      </c>
      <c r="P25" s="7">
        <v>179.9999</v>
      </c>
      <c r="Q25" s="97">
        <f t="shared" si="25"/>
        <v>-0.99999999999847689</v>
      </c>
      <c r="R25" s="97">
        <f t="shared" si="26"/>
        <v>1.7453292519115688E-6</v>
      </c>
      <c r="S25" s="7">
        <f t="shared" si="27"/>
        <v>179.99990000000003</v>
      </c>
      <c r="T25" s="7">
        <f t="shared" si="28"/>
        <v>-9.9999999995308933E-5</v>
      </c>
      <c r="U25" s="7">
        <f t="shared" si="29"/>
        <v>179.9999</v>
      </c>
    </row>
    <row r="26" spans="2:22" x14ac:dyDescent="0.25">
      <c r="O26" s="101">
        <f>O25+1</f>
        <v>13</v>
      </c>
      <c r="P26" s="7">
        <v>180.0001</v>
      </c>
      <c r="Q26" s="97">
        <f t="shared" si="25"/>
        <v>-0.99999999999847689</v>
      </c>
      <c r="R26" s="97">
        <f t="shared" si="26"/>
        <v>-1.7453292521106283E-6</v>
      </c>
      <c r="S26" s="7">
        <f t="shared" si="27"/>
        <v>180.0001</v>
      </c>
      <c r="T26" s="7">
        <f t="shared" si="28"/>
        <v>1.0000000000671421E-4</v>
      </c>
      <c r="U26" s="7">
        <f t="shared" si="29"/>
        <v>180.0001</v>
      </c>
    </row>
    <row r="27" spans="2:22" x14ac:dyDescent="0.25">
      <c r="O27" s="101">
        <f t="shared" ref="O27" si="30">O26+1</f>
        <v>14</v>
      </c>
      <c r="P27" s="7">
        <v>269.99990000000003</v>
      </c>
      <c r="Q27" s="97">
        <f t="shared" ref="Q27" si="31">COS(RADIANS(P27))</f>
        <v>-1.7453292519728262E-6</v>
      </c>
      <c r="R27" s="97">
        <f t="shared" ref="R27" si="32">SIN(RADIANS(P27))</f>
        <v>-0.99999999999847689</v>
      </c>
      <c r="S27" s="7">
        <f t="shared" ref="S27" si="33">MOD(360+DEGREES(ATAN2(Q27,R27)), 360)</f>
        <v>269.99990000000003</v>
      </c>
      <c r="T27" s="7">
        <f t="shared" ref="T27" si="34">DEGREES(ATAN(R27/Q27))</f>
        <v>89.999899999999997</v>
      </c>
      <c r="U27" s="7">
        <f t="shared" ref="U27" si="35">IF(AND(R27&lt;0, Q27&gt;0),T27+360,IF(Q27&lt;0,T27+180,T27))</f>
        <v>269.99990000000003</v>
      </c>
    </row>
    <row r="28" spans="2:22" x14ac:dyDescent="0.25">
      <c r="O28" s="101">
        <f t="shared" ref="O28:O29" si="36">O27+1</f>
        <v>15</v>
      </c>
      <c r="P28" s="7">
        <v>270.00009999999997</v>
      </c>
      <c r="Q28" s="97">
        <f t="shared" ref="Q28:Q29" si="37">COS(RADIANS(P28))</f>
        <v>1.7453292516052817E-6</v>
      </c>
      <c r="R28" s="97">
        <f t="shared" ref="R28:R29" si="38">SIN(RADIANS(P28))</f>
        <v>-0.99999999999847689</v>
      </c>
      <c r="S28" s="7">
        <f t="shared" ref="S28:S29" si="39">MOD(360+DEGREES(ATAN2(Q28,R28)), 360)</f>
        <v>270.00009999999997</v>
      </c>
      <c r="T28" s="7">
        <f t="shared" ref="T28:T29" si="40">DEGREES(ATAN(R28/Q28))</f>
        <v>-89.999900000000025</v>
      </c>
      <c r="U28" s="7">
        <f t="shared" ref="U28:U29" si="41">IF(AND(R28&lt;0, Q28&gt;0),T28+360,IF(Q28&lt;0,T28+180,T28))</f>
        <v>270.00009999999997</v>
      </c>
    </row>
    <row r="29" spans="2:22" x14ac:dyDescent="0.25">
      <c r="O29" s="101">
        <f t="shared" si="36"/>
        <v>16</v>
      </c>
      <c r="P29" s="7">
        <v>359.99990000000003</v>
      </c>
      <c r="Q29" s="97">
        <f t="shared" si="37"/>
        <v>0.99999999999847689</v>
      </c>
      <c r="R29" s="97">
        <f t="shared" si="38"/>
        <v>-1.7453292520340836E-6</v>
      </c>
      <c r="S29" s="7">
        <f t="shared" si="39"/>
        <v>359.99990000000003</v>
      </c>
      <c r="T29" s="7">
        <f t="shared" si="40"/>
        <v>-1.0000000000232852E-4</v>
      </c>
      <c r="U29" s="7">
        <f t="shared" si="41"/>
        <v>359.99990000000003</v>
      </c>
    </row>
    <row r="31" spans="2:22" x14ac:dyDescent="0.25">
      <c r="B31" s="47" t="s">
        <v>161</v>
      </c>
    </row>
    <row r="32" spans="2:22" x14ac:dyDescent="0.25">
      <c r="B32" s="116" t="s">
        <v>162</v>
      </c>
      <c r="P32" s="7"/>
      <c r="Q32" s="97"/>
      <c r="R32" s="97"/>
      <c r="S32" s="7"/>
    </row>
    <row r="33" spans="5:19" x14ac:dyDescent="0.25">
      <c r="P33" s="7"/>
      <c r="Q33" s="97"/>
      <c r="R33" s="97"/>
      <c r="S33" s="7"/>
    </row>
    <row r="34" spans="5:19" x14ac:dyDescent="0.25">
      <c r="E34" t="s">
        <v>170</v>
      </c>
      <c r="P34" s="7"/>
      <c r="Q34" s="97"/>
      <c r="R34" s="97"/>
      <c r="S34" s="7"/>
    </row>
    <row r="35" spans="5:19" x14ac:dyDescent="0.25">
      <c r="P35" s="7"/>
      <c r="Q35" s="97"/>
      <c r="R35" s="97"/>
      <c r="S35" s="7"/>
    </row>
    <row r="36" spans="5:19" x14ac:dyDescent="0.25">
      <c r="P36" s="97"/>
      <c r="Q36" s="97"/>
      <c r="R36" s="97"/>
      <c r="S36" s="7"/>
    </row>
    <row r="37" spans="5:19" x14ac:dyDescent="0.25">
      <c r="Q37" s="97"/>
    </row>
  </sheetData>
  <hyperlinks>
    <hyperlink ref="B31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A2" sqref="A2"/>
    </sheetView>
  </sheetViews>
  <sheetFormatPr defaultRowHeight="15" x14ac:dyDescent="0.25"/>
  <sheetData>
    <row r="1" spans="1:5" x14ac:dyDescent="0.25">
      <c r="A1" t="s">
        <v>81</v>
      </c>
      <c r="B1" t="s">
        <v>82</v>
      </c>
      <c r="C1" t="s">
        <v>65</v>
      </c>
      <c r="D1" t="s">
        <v>83</v>
      </c>
      <c r="E1" t="s">
        <v>84</v>
      </c>
    </row>
    <row r="2" spans="1:5" x14ac:dyDescent="0.25">
      <c r="A2">
        <v>0</v>
      </c>
      <c r="B2">
        <v>181</v>
      </c>
      <c r="C2">
        <f>IF(E2&lt;180,D2,IF(B2&gt;A2,E2-360,360-E2))</f>
        <v>-179</v>
      </c>
      <c r="D2">
        <f>B2-A2</f>
        <v>181</v>
      </c>
      <c r="E2">
        <f>ABS(D2)</f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selection activeCell="F16" sqref="F16"/>
    </sheetView>
  </sheetViews>
  <sheetFormatPr defaultRowHeight="15" x14ac:dyDescent="0.25"/>
  <cols>
    <col min="2" max="6" width="10.7109375" customWidth="1"/>
    <col min="13" max="13" width="12" bestFit="1" customWidth="1"/>
  </cols>
  <sheetData>
    <row r="1" spans="2:9" ht="33.75" customHeight="1" x14ac:dyDescent="0.25">
      <c r="B1" s="126" t="s">
        <v>96</v>
      </c>
      <c r="C1" s="126"/>
      <c r="D1" s="126"/>
      <c r="E1" s="126"/>
      <c r="F1" s="126"/>
    </row>
    <row r="3" spans="2:9" ht="30" x14ac:dyDescent="0.25">
      <c r="B3" s="74" t="s">
        <v>92</v>
      </c>
      <c r="C3" s="73" t="s">
        <v>85</v>
      </c>
      <c r="D3" s="73" t="s">
        <v>86</v>
      </c>
      <c r="E3" s="74" t="s">
        <v>89</v>
      </c>
      <c r="F3" s="74" t="s">
        <v>90</v>
      </c>
      <c r="G3" s="80"/>
    </row>
    <row r="4" spans="2:9" x14ac:dyDescent="0.25">
      <c r="B4" s="75" t="s">
        <v>93</v>
      </c>
      <c r="C4" s="84">
        <f>1.852/3.6</f>
        <v>0.51444444444444448</v>
      </c>
      <c r="D4" s="84">
        <f>6076.12/3600</f>
        <v>1.6878111111111112</v>
      </c>
      <c r="E4" s="85">
        <f>boatlength/COS(RADIANS(Performance!tackangle))</f>
        <v>30.5193647190364</v>
      </c>
      <c r="F4" s="83" t="s">
        <v>91</v>
      </c>
      <c r="G4" s="81"/>
      <c r="H4" t="s">
        <v>94</v>
      </c>
      <c r="I4" s="79">
        <v>10</v>
      </c>
    </row>
    <row r="5" spans="2:9" x14ac:dyDescent="0.25">
      <c r="B5" s="76">
        <v>5</v>
      </c>
      <c r="C5" s="77">
        <f>B5*$C$4</f>
        <v>2.5722222222222224</v>
      </c>
      <c r="D5" s="77">
        <f>B5*$D$4</f>
        <v>8.4390555555555551</v>
      </c>
      <c r="E5" s="78">
        <f>$E$4/D5</f>
        <v>3.6164431574271423</v>
      </c>
      <c r="F5" s="78">
        <f t="shared" ref="F5:F13" si="0">E5/(windshift*secMileDegree)*3600*1/B5</f>
        <v>37.197701047822036</v>
      </c>
      <c r="G5" s="82"/>
      <c r="H5" s="3" t="s">
        <v>87</v>
      </c>
      <c r="I5" s="79">
        <v>25</v>
      </c>
    </row>
    <row r="6" spans="2:9" x14ac:dyDescent="0.25">
      <c r="B6" s="76">
        <f>B5-0.5</f>
        <v>4.5</v>
      </c>
      <c r="C6" s="77">
        <f t="shared" ref="C6:C13" si="1">B6*$C$4</f>
        <v>2.3150000000000004</v>
      </c>
      <c r="D6" s="77">
        <f t="shared" ref="D6:D13" si="2">B6*$D$4</f>
        <v>7.5951500000000003</v>
      </c>
      <c r="E6" s="78">
        <f t="shared" ref="E6:E13" si="3">$E$4/D6</f>
        <v>4.0182701749190466</v>
      </c>
      <c r="F6" s="78">
        <f t="shared" si="0"/>
        <v>45.92308771336053</v>
      </c>
      <c r="G6" s="82"/>
      <c r="H6" s="3" t="s">
        <v>88</v>
      </c>
      <c r="I6" s="79">
        <v>35</v>
      </c>
    </row>
    <row r="7" spans="2:9" x14ac:dyDescent="0.25">
      <c r="B7" s="76">
        <f t="shared" ref="B7:B11" si="4">B6-0.5</f>
        <v>4</v>
      </c>
      <c r="C7" s="77">
        <f t="shared" si="1"/>
        <v>2.0577777777777779</v>
      </c>
      <c r="D7" s="77">
        <f t="shared" si="2"/>
        <v>6.7512444444444446</v>
      </c>
      <c r="E7" s="78">
        <f t="shared" si="3"/>
        <v>4.5205539467839282</v>
      </c>
      <c r="F7" s="78">
        <f t="shared" si="0"/>
        <v>58.121407887221928</v>
      </c>
      <c r="G7" s="82"/>
    </row>
    <row r="8" spans="2:9" x14ac:dyDescent="0.25">
      <c r="B8" s="76">
        <f t="shared" si="4"/>
        <v>3.5</v>
      </c>
      <c r="C8" s="77">
        <f t="shared" si="1"/>
        <v>1.8005555555555557</v>
      </c>
      <c r="D8" s="77">
        <f t="shared" si="2"/>
        <v>5.9073388888888889</v>
      </c>
      <c r="E8" s="78">
        <f t="shared" si="3"/>
        <v>5.16634736775306</v>
      </c>
      <c r="F8" s="78">
        <f t="shared" si="0"/>
        <v>75.913675607800073</v>
      </c>
      <c r="G8" s="82"/>
      <c r="H8" s="10" t="s">
        <v>95</v>
      </c>
      <c r="I8" s="86">
        <v>7</v>
      </c>
    </row>
    <row r="9" spans="2:9" x14ac:dyDescent="0.25">
      <c r="B9" s="76">
        <f t="shared" si="4"/>
        <v>3</v>
      </c>
      <c r="C9" s="77">
        <f t="shared" si="1"/>
        <v>1.5433333333333334</v>
      </c>
      <c r="D9" s="77">
        <f t="shared" si="2"/>
        <v>5.0634333333333332</v>
      </c>
      <c r="E9" s="78">
        <f t="shared" si="3"/>
        <v>6.0274052623785703</v>
      </c>
      <c r="F9" s="78">
        <f t="shared" si="0"/>
        <v>103.32694735506119</v>
      </c>
      <c r="G9" s="82"/>
    </row>
    <row r="10" spans="2:9" x14ac:dyDescent="0.25">
      <c r="B10" s="76">
        <f t="shared" si="4"/>
        <v>2.5</v>
      </c>
      <c r="C10" s="77">
        <f t="shared" si="1"/>
        <v>1.2861111111111112</v>
      </c>
      <c r="D10" s="77">
        <f t="shared" si="2"/>
        <v>4.2195277777777775</v>
      </c>
      <c r="E10" s="78">
        <f t="shared" si="3"/>
        <v>7.2328863148542846</v>
      </c>
      <c r="F10" s="78">
        <f t="shared" si="0"/>
        <v>148.79080419128815</v>
      </c>
      <c r="G10" s="82"/>
    </row>
    <row r="11" spans="2:9" x14ac:dyDescent="0.25">
      <c r="B11" s="76">
        <f t="shared" si="4"/>
        <v>2</v>
      </c>
      <c r="C11" s="77">
        <f t="shared" si="1"/>
        <v>1.028888888888889</v>
      </c>
      <c r="D11" s="77">
        <f t="shared" si="2"/>
        <v>3.3756222222222223</v>
      </c>
      <c r="E11" s="78">
        <f t="shared" si="3"/>
        <v>9.0411078935678564</v>
      </c>
      <c r="F11" s="78">
        <f t="shared" si="0"/>
        <v>232.48563154888771</v>
      </c>
      <c r="G11" s="82"/>
    </row>
    <row r="12" spans="2:9" x14ac:dyDescent="0.25">
      <c r="B12" s="76">
        <f>B11-0.5</f>
        <v>1.5</v>
      </c>
      <c r="C12" s="77">
        <f t="shared" si="1"/>
        <v>0.77166666666666672</v>
      </c>
      <c r="D12" s="77">
        <f t="shared" si="2"/>
        <v>2.5317166666666666</v>
      </c>
      <c r="E12" s="78">
        <f t="shared" si="3"/>
        <v>12.054810524757141</v>
      </c>
      <c r="F12" s="78">
        <f t="shared" si="0"/>
        <v>413.30778942024477</v>
      </c>
      <c r="G12" s="82"/>
    </row>
    <row r="13" spans="2:9" x14ac:dyDescent="0.25">
      <c r="B13" s="76">
        <f>B12-0.5</f>
        <v>1</v>
      </c>
      <c r="C13" s="77">
        <f t="shared" si="1"/>
        <v>0.51444444444444448</v>
      </c>
      <c r="D13" s="77">
        <f t="shared" si="2"/>
        <v>1.6878111111111112</v>
      </c>
      <c r="E13" s="78">
        <f t="shared" si="3"/>
        <v>18.082215787135713</v>
      </c>
      <c r="F13" s="78">
        <f t="shared" si="0"/>
        <v>929.94252619555084</v>
      </c>
      <c r="G13" s="82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9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6" sqref="P6"/>
    </sheetView>
  </sheetViews>
  <sheetFormatPr defaultRowHeight="15" x14ac:dyDescent="0.25"/>
  <cols>
    <col min="1" max="1" width="19" customWidth="1"/>
    <col min="5" max="5" width="9.140625" style="95"/>
    <col min="6" max="6" width="9.5703125" bestFit="1" customWidth="1"/>
    <col min="7" max="16" width="9.5703125" customWidth="1"/>
    <col min="17" max="17" width="9.5703125" style="112" bestFit="1" customWidth="1"/>
    <col min="18" max="18" width="9.5703125" bestFit="1" customWidth="1"/>
  </cols>
  <sheetData>
    <row r="1" spans="1:30" x14ac:dyDescent="0.25">
      <c r="A1" s="11" t="s">
        <v>150</v>
      </c>
      <c r="E1" s="95" t="s">
        <v>145</v>
      </c>
      <c r="G1" s="130" t="s">
        <v>163</v>
      </c>
      <c r="H1" s="130"/>
      <c r="I1" s="130"/>
      <c r="J1" s="130"/>
      <c r="K1" s="117"/>
      <c r="L1" s="128" t="s">
        <v>155</v>
      </c>
      <c r="M1" s="128"/>
      <c r="N1" s="128"/>
      <c r="O1" s="128"/>
      <c r="P1" s="129"/>
      <c r="Q1" s="112" t="s">
        <v>146</v>
      </c>
      <c r="T1" s="127" t="s">
        <v>147</v>
      </c>
      <c r="U1" s="127"/>
      <c r="W1" t="s">
        <v>157</v>
      </c>
      <c r="AD1" t="s">
        <v>142</v>
      </c>
    </row>
    <row r="2" spans="1:30" x14ac:dyDescent="0.25">
      <c r="A2" t="s">
        <v>148</v>
      </c>
      <c r="B2" t="s">
        <v>53</v>
      </c>
      <c r="C2" t="s">
        <v>54</v>
      </c>
      <c r="E2" s="95" t="s">
        <v>105</v>
      </c>
      <c r="F2" t="s">
        <v>54</v>
      </c>
      <c r="G2" t="s">
        <v>164</v>
      </c>
      <c r="H2" t="s">
        <v>165</v>
      </c>
      <c r="I2" t="s">
        <v>166</v>
      </c>
      <c r="J2" t="s">
        <v>167</v>
      </c>
      <c r="K2" s="114" t="s">
        <v>156</v>
      </c>
      <c r="L2" s="111" t="s">
        <v>159</v>
      </c>
      <c r="M2" s="111" t="s">
        <v>16</v>
      </c>
      <c r="N2" s="111" t="s">
        <v>158</v>
      </c>
      <c r="O2" s="111" t="s">
        <v>160</v>
      </c>
      <c r="P2" s="111" t="s">
        <v>156</v>
      </c>
      <c r="Q2" s="112" t="s">
        <v>152</v>
      </c>
      <c r="R2" t="s">
        <v>153</v>
      </c>
      <c r="S2" t="s">
        <v>154</v>
      </c>
      <c r="T2" s="70">
        <v>2.25</v>
      </c>
      <c r="U2" t="s">
        <v>149</v>
      </c>
      <c r="X2" t="s">
        <v>151</v>
      </c>
      <c r="Y2">
        <f>SUM(T4:T4001)</f>
        <v>119</v>
      </c>
    </row>
    <row r="3" spans="1:30" x14ac:dyDescent="0.25">
      <c r="G3" t="s">
        <v>164</v>
      </c>
      <c r="H3" t="s">
        <v>165</v>
      </c>
      <c r="I3">
        <v>0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T3" s="111"/>
    </row>
    <row r="4" spans="1:30" x14ac:dyDescent="0.25">
      <c r="A4" s="110">
        <v>42638.366828703707</v>
      </c>
      <c r="B4">
        <v>340</v>
      </c>
      <c r="C4">
        <v>30.028700000000001</v>
      </c>
      <c r="E4" s="95">
        <f>AVERAGE(B$4:B4)</f>
        <v>340</v>
      </c>
      <c r="F4" s="95">
        <f>AVERAGE(C$4:C4)</f>
        <v>30.028700000000001</v>
      </c>
      <c r="G4" s="4">
        <f>SIN(RADIANS(B4))</f>
        <v>-0.3420201433256686</v>
      </c>
      <c r="H4" s="4">
        <f>COS(RADIANS(B4))</f>
        <v>0.93969262078590843</v>
      </c>
      <c r="I4" s="4">
        <f t="shared" ref="I4:I27" si="0">I3+(G4-I3)/$L4</f>
        <v>-0.3420201433256686</v>
      </c>
      <c r="J4" s="4">
        <f t="shared" ref="J4:J27" si="1">J3+(H4-J3)/$L4</f>
        <v>0.93969262078590843</v>
      </c>
      <c r="K4" s="95">
        <f t="shared" ref="K4:K14" si="2">DEGREES(SQRT(-LN(I4*I4+J4*J4)))</f>
        <v>0</v>
      </c>
      <c r="L4" s="95">
        <f>L3+1</f>
        <v>1</v>
      </c>
      <c r="M4" s="95">
        <f t="shared" ref="M4:M67" si="3">B4-M3</f>
        <v>340</v>
      </c>
      <c r="N4" s="95">
        <f t="shared" ref="N4:N67" si="4">N3+(B4-N3)/L4</f>
        <v>340</v>
      </c>
      <c r="O4" s="95">
        <f t="shared" ref="O4:O67" si="5">O3+(B4-N4)*(B4-N3)</f>
        <v>0</v>
      </c>
      <c r="P4" s="95">
        <f t="shared" ref="P4:P22" si="6">SQRT(O4/L4)</f>
        <v>0</v>
      </c>
      <c r="Q4" s="112">
        <v>0</v>
      </c>
      <c r="R4" s="95">
        <f t="shared" ref="R4:R67" si="7">E4+$T$2*Q4</f>
        <v>340</v>
      </c>
      <c r="S4" s="95">
        <f t="shared" ref="S4:S67" si="8">E4-$T$2*Q4</f>
        <v>340</v>
      </c>
      <c r="T4">
        <v>0</v>
      </c>
    </row>
    <row r="5" spans="1:30" x14ac:dyDescent="0.25">
      <c r="A5" s="110">
        <v>42638.366875</v>
      </c>
      <c r="B5">
        <v>314</v>
      </c>
      <c r="C5">
        <v>27.194099999999999</v>
      </c>
      <c r="E5" s="95">
        <f>AVERAGE(B$4:B5)</f>
        <v>327</v>
      </c>
      <c r="F5" s="95">
        <f>AVERAGE(C$4:C5)</f>
        <v>28.6114</v>
      </c>
      <c r="G5" s="4">
        <f t="shared" ref="G5:G27" si="9">SIN(RADIANS(B5))</f>
        <v>-0.71933980033865119</v>
      </c>
      <c r="H5" s="4">
        <f t="shared" ref="H5:H27" si="10">COS(RADIANS(B5))</f>
        <v>0.69465837045899725</v>
      </c>
      <c r="I5" s="4">
        <f t="shared" si="0"/>
        <v>-0.53067997183215987</v>
      </c>
      <c r="J5" s="4">
        <f t="shared" si="1"/>
        <v>0.81717549562245284</v>
      </c>
      <c r="K5" s="95">
        <f t="shared" si="2"/>
        <v>13.056425705546372</v>
      </c>
      <c r="L5" s="95">
        <f t="shared" ref="L5:L7" si="11">L4+1</f>
        <v>2</v>
      </c>
      <c r="M5" s="95">
        <f t="shared" si="3"/>
        <v>-26</v>
      </c>
      <c r="N5" s="95">
        <f t="shared" si="4"/>
        <v>327</v>
      </c>
      <c r="O5" s="95">
        <f t="shared" si="5"/>
        <v>338</v>
      </c>
      <c r="P5" s="95">
        <f t="shared" si="6"/>
        <v>13</v>
      </c>
      <c r="Q5" s="113">
        <f>_xlfn.STDEV.P(B$4:B5)</f>
        <v>13</v>
      </c>
      <c r="R5" s="95">
        <f t="shared" si="7"/>
        <v>356.25</v>
      </c>
      <c r="S5" s="95">
        <f t="shared" si="8"/>
        <v>297.75</v>
      </c>
      <c r="T5">
        <f>IF(ABS(U5)&gt;$T$2*Q5,1,0)</f>
        <v>0</v>
      </c>
      <c r="U5" s="102">
        <f>IF(W5&lt;180,V5,IF(#REF!&gt;T5,W5-360,360-W5))</f>
        <v>-13</v>
      </c>
      <c r="V5" s="102">
        <f>$B5-$E5</f>
        <v>-13</v>
      </c>
      <c r="W5" s="102">
        <f>ABS(V5)</f>
        <v>13</v>
      </c>
    </row>
    <row r="6" spans="1:30" x14ac:dyDescent="0.25">
      <c r="A6" s="110">
        <v>42638.3669212963</v>
      </c>
      <c r="B6">
        <v>326</v>
      </c>
      <c r="C6">
        <v>29.2775</v>
      </c>
      <c r="E6" s="95">
        <f>AVERAGE(B$4:B6)</f>
        <v>326.66666666666669</v>
      </c>
      <c r="F6" s="95">
        <f>AVERAGE(C$4:C6)</f>
        <v>28.833433333333332</v>
      </c>
      <c r="G6" s="4">
        <f t="shared" si="9"/>
        <v>-0.55919290347074657</v>
      </c>
      <c r="H6" s="4">
        <f t="shared" si="10"/>
        <v>0.82903757255504185</v>
      </c>
      <c r="I6" s="4">
        <f t="shared" si="0"/>
        <v>-0.54018428237835547</v>
      </c>
      <c r="J6" s="4">
        <f t="shared" si="1"/>
        <v>0.82112952126664918</v>
      </c>
      <c r="K6" s="95">
        <f t="shared" si="2"/>
        <v>10.647899217259083</v>
      </c>
      <c r="L6" s="95">
        <f t="shared" si="11"/>
        <v>3</v>
      </c>
      <c r="M6" s="95">
        <f t="shared" si="3"/>
        <v>352</v>
      </c>
      <c r="N6" s="95">
        <f t="shared" si="4"/>
        <v>326.66666666666669</v>
      </c>
      <c r="O6" s="95">
        <f t="shared" si="5"/>
        <v>338.66666666666669</v>
      </c>
      <c r="P6" s="95">
        <f t="shared" si="6"/>
        <v>10.624918300339486</v>
      </c>
      <c r="Q6" s="113">
        <f>_xlfn.STDEV.P(B$4:B6)</f>
        <v>10.624918300339484</v>
      </c>
      <c r="R6" s="95">
        <f t="shared" si="7"/>
        <v>350.57273284243053</v>
      </c>
      <c r="S6" s="95">
        <f t="shared" si="8"/>
        <v>302.76060049090285</v>
      </c>
      <c r="T6">
        <f t="shared" ref="T6:T69" si="12">IF(ABS(U6)&gt;$T$2*Q6,1,0)</f>
        <v>0</v>
      </c>
      <c r="U6" s="102">
        <f>IF(W6&lt;180,V6,IF(#REF!&gt;T6,W6-360,360-W6))</f>
        <v>-0.66666666666668561</v>
      </c>
      <c r="V6" s="102">
        <f t="shared" ref="V6:V69" si="13">$B6-$E6</f>
        <v>-0.66666666666668561</v>
      </c>
      <c r="W6" s="102">
        <f t="shared" ref="W6:W69" si="14">ABS(V6)</f>
        <v>0.66666666666668561</v>
      </c>
    </row>
    <row r="7" spans="1:30" x14ac:dyDescent="0.25">
      <c r="A7" s="110">
        <v>42638.366967592592</v>
      </c>
      <c r="B7">
        <v>299</v>
      </c>
      <c r="C7">
        <v>25.4499</v>
      </c>
      <c r="E7" s="95">
        <f>AVERAGE(B$4:B7)</f>
        <v>319.75</v>
      </c>
      <c r="F7" s="95">
        <f>AVERAGE(C$4:C7)</f>
        <v>27.987549999999999</v>
      </c>
      <c r="G7" s="4">
        <f t="shared" si="9"/>
        <v>-0.87461970713939563</v>
      </c>
      <c r="H7" s="4">
        <f t="shared" si="10"/>
        <v>0.48480962024633728</v>
      </c>
      <c r="I7" s="4">
        <f t="shared" si="0"/>
        <v>-0.62379313856861551</v>
      </c>
      <c r="J7" s="4">
        <f t="shared" si="1"/>
        <v>0.73704954601157124</v>
      </c>
      <c r="K7" s="95">
        <f t="shared" si="2"/>
        <v>15.162975543911443</v>
      </c>
      <c r="L7" s="95">
        <f t="shared" si="11"/>
        <v>4</v>
      </c>
      <c r="M7" s="95">
        <f t="shared" si="3"/>
        <v>-53</v>
      </c>
      <c r="N7" s="95">
        <f t="shared" si="4"/>
        <v>319.75</v>
      </c>
      <c r="O7" s="95">
        <f t="shared" si="5"/>
        <v>912.75000000000045</v>
      </c>
      <c r="P7" s="95">
        <f t="shared" si="6"/>
        <v>15.105876340020798</v>
      </c>
      <c r="Q7" s="113">
        <f>_xlfn.STDEV.P(B$4:B7)</f>
        <v>15.105876340020794</v>
      </c>
      <c r="R7" s="95">
        <f t="shared" si="7"/>
        <v>353.73822176504677</v>
      </c>
      <c r="S7" s="95">
        <f t="shared" si="8"/>
        <v>285.76177823495323</v>
      </c>
      <c r="T7">
        <f t="shared" si="12"/>
        <v>0</v>
      </c>
      <c r="U7" s="102">
        <f>IF(W7&lt;180,V7,IF(#REF!&gt;T7,W7-360,360-W7))</f>
        <v>-20.75</v>
      </c>
      <c r="V7" s="102">
        <f t="shared" si="13"/>
        <v>-20.75</v>
      </c>
      <c r="W7" s="102">
        <f t="shared" si="14"/>
        <v>20.75</v>
      </c>
    </row>
    <row r="8" spans="1:30" x14ac:dyDescent="0.25">
      <c r="A8" s="110">
        <v>42638.367013888892</v>
      </c>
      <c r="B8">
        <v>278</v>
      </c>
      <c r="C8">
        <v>21.8294</v>
      </c>
      <c r="E8" s="95">
        <f>AVERAGE(B$4:B8)</f>
        <v>311.39999999999998</v>
      </c>
      <c r="F8" s="95">
        <f>AVERAGE(C$4:C8)</f>
        <v>26.755919999999996</v>
      </c>
      <c r="G8" s="4">
        <f t="shared" si="9"/>
        <v>-0.99026806874157036</v>
      </c>
      <c r="H8" s="4">
        <f t="shared" si="10"/>
        <v>0.13917310096006547</v>
      </c>
      <c r="I8" s="4">
        <f t="shared" si="0"/>
        <v>-0.69708812460320646</v>
      </c>
      <c r="J8" s="4">
        <f t="shared" si="1"/>
        <v>0.61747425700127012</v>
      </c>
      <c r="K8" s="95">
        <f t="shared" si="2"/>
        <v>21.627040913707926</v>
      </c>
      <c r="L8" s="95">
        <f t="shared" ref="L8:L22" si="15">L7+1</f>
        <v>5</v>
      </c>
      <c r="M8" s="95">
        <f t="shared" si="3"/>
        <v>331</v>
      </c>
      <c r="N8" s="95">
        <f t="shared" si="4"/>
        <v>311.39999999999998</v>
      </c>
      <c r="O8" s="95">
        <f t="shared" si="5"/>
        <v>2307.1999999999998</v>
      </c>
      <c r="P8" s="95">
        <f t="shared" si="6"/>
        <v>21.481154531356083</v>
      </c>
      <c r="Q8" s="113">
        <f>_xlfn.STDEV.P(B$4:B8)</f>
        <v>21.481154531356083</v>
      </c>
      <c r="R8" s="95">
        <f t="shared" si="7"/>
        <v>359.73259769555114</v>
      </c>
      <c r="S8" s="95">
        <f t="shared" si="8"/>
        <v>263.06740230444882</v>
      </c>
      <c r="T8">
        <f t="shared" si="12"/>
        <v>0</v>
      </c>
      <c r="U8" s="102">
        <f>IF(W8&lt;180,V8,IF(#REF!&gt;T8,W8-360,360-W8))</f>
        <v>-33.399999999999977</v>
      </c>
      <c r="V8" s="102">
        <f t="shared" si="13"/>
        <v>-33.399999999999977</v>
      </c>
      <c r="W8" s="102">
        <f t="shared" si="14"/>
        <v>33.399999999999977</v>
      </c>
    </row>
    <row r="9" spans="1:30" x14ac:dyDescent="0.25">
      <c r="A9" s="110">
        <v>42638.367060185185</v>
      </c>
      <c r="B9">
        <v>262</v>
      </c>
      <c r="C9">
        <v>21.4237</v>
      </c>
      <c r="E9" s="95">
        <f>AVERAGE(B$4:B9)</f>
        <v>303.16666666666669</v>
      </c>
      <c r="F9" s="95">
        <f>AVERAGE(C$4:C9)</f>
        <v>25.867216666666664</v>
      </c>
      <c r="G9" s="4">
        <f t="shared" si="9"/>
        <v>-0.99026806874157025</v>
      </c>
      <c r="H9" s="4">
        <f t="shared" si="10"/>
        <v>-0.13917310096006583</v>
      </c>
      <c r="I9" s="4">
        <f t="shared" si="0"/>
        <v>-0.74595144862626706</v>
      </c>
      <c r="J9" s="4">
        <f t="shared" si="1"/>
        <v>0.49136636400771416</v>
      </c>
      <c r="K9" s="95">
        <f t="shared" si="2"/>
        <v>27.225533430842834</v>
      </c>
      <c r="L9" s="95">
        <f t="shared" si="15"/>
        <v>6</v>
      </c>
      <c r="M9" s="95">
        <f t="shared" si="3"/>
        <v>-69</v>
      </c>
      <c r="N9" s="95">
        <f t="shared" si="4"/>
        <v>303.16666666666663</v>
      </c>
      <c r="O9" s="95">
        <f t="shared" si="5"/>
        <v>4340.8333333333303</v>
      </c>
      <c r="P9" s="95">
        <f t="shared" si="6"/>
        <v>26.897438952848685</v>
      </c>
      <c r="Q9" s="113">
        <f>_xlfn.STDEV.P(B$4:B9)</f>
        <v>26.897438952848692</v>
      </c>
      <c r="R9" s="95">
        <f t="shared" si="7"/>
        <v>363.68590431057623</v>
      </c>
      <c r="S9" s="95">
        <f t="shared" si="8"/>
        <v>242.64742902275714</v>
      </c>
      <c r="T9">
        <f t="shared" si="12"/>
        <v>0</v>
      </c>
      <c r="U9" s="102">
        <f>IF(W9&lt;180,V9,IF(#REF!&gt;T9,W9-360,360-W9))</f>
        <v>-41.166666666666686</v>
      </c>
      <c r="V9" s="102">
        <f t="shared" si="13"/>
        <v>-41.166666666666686</v>
      </c>
      <c r="W9" s="102">
        <f t="shared" si="14"/>
        <v>41.166666666666686</v>
      </c>
    </row>
    <row r="10" spans="1:30" x14ac:dyDescent="0.25">
      <c r="A10" s="110">
        <v>42638.367106481484</v>
      </c>
      <c r="B10">
        <v>263</v>
      </c>
      <c r="C10">
        <v>21.205500000000001</v>
      </c>
      <c r="E10" s="95">
        <f>AVERAGE(B$4:B10)</f>
        <v>297.42857142857144</v>
      </c>
      <c r="F10" s="95">
        <f>AVERAGE(C$4:C10)</f>
        <v>25.201257142857141</v>
      </c>
      <c r="G10" s="4">
        <f t="shared" si="9"/>
        <v>-0.99254615164132209</v>
      </c>
      <c r="H10" s="4">
        <f t="shared" si="10"/>
        <v>-0.12186934340514717</v>
      </c>
      <c r="I10" s="4">
        <f t="shared" si="0"/>
        <v>-0.78117926334270349</v>
      </c>
      <c r="J10" s="4">
        <f t="shared" si="1"/>
        <v>0.40376126294873393</v>
      </c>
      <c r="K10" s="95">
        <f t="shared" si="2"/>
        <v>29.053791242173084</v>
      </c>
      <c r="L10" s="95">
        <f t="shared" si="15"/>
        <v>7</v>
      </c>
      <c r="M10" s="95">
        <f t="shared" si="3"/>
        <v>332</v>
      </c>
      <c r="N10" s="95">
        <f t="shared" si="4"/>
        <v>297.42857142857139</v>
      </c>
      <c r="O10" s="95">
        <f t="shared" si="5"/>
        <v>5723.7142857142799</v>
      </c>
      <c r="P10" s="95">
        <f t="shared" si="6"/>
        <v>28.594990284799088</v>
      </c>
      <c r="Q10" s="113">
        <f>_xlfn.STDEV.P(B$4:B10)</f>
        <v>28.594990284799103</v>
      </c>
      <c r="R10" s="95">
        <f t="shared" si="7"/>
        <v>361.76729956936941</v>
      </c>
      <c r="S10" s="95">
        <f t="shared" si="8"/>
        <v>233.08984328777348</v>
      </c>
      <c r="T10">
        <f t="shared" si="12"/>
        <v>0</v>
      </c>
      <c r="U10" s="102">
        <f>IF(W10&lt;180,V10,IF(#REF!&gt;T10,W10-360,360-W10))</f>
        <v>-34.428571428571445</v>
      </c>
      <c r="V10" s="102">
        <f t="shared" si="13"/>
        <v>-34.428571428571445</v>
      </c>
      <c r="W10" s="102">
        <f t="shared" si="14"/>
        <v>34.428571428571445</v>
      </c>
    </row>
    <row r="11" spans="1:30" x14ac:dyDescent="0.25">
      <c r="A11" s="110">
        <v>42638.367152777777</v>
      </c>
      <c r="B11">
        <v>319</v>
      </c>
      <c r="C11">
        <v>26.683299999999999</v>
      </c>
      <c r="E11" s="95">
        <f>AVERAGE(B$4:B11)</f>
        <v>300.125</v>
      </c>
      <c r="F11" s="95">
        <f>AVERAGE(C$4:C11)</f>
        <v>25.386512499999998</v>
      </c>
      <c r="G11" s="4">
        <f t="shared" si="9"/>
        <v>-0.65605902899050739</v>
      </c>
      <c r="H11" s="4">
        <f t="shared" si="10"/>
        <v>0.7547095802227719</v>
      </c>
      <c r="I11" s="4">
        <f t="shared" si="0"/>
        <v>-0.76553923404867896</v>
      </c>
      <c r="J11" s="4">
        <f t="shared" si="1"/>
        <v>0.44762980260798868</v>
      </c>
      <c r="K11" s="95">
        <f t="shared" si="2"/>
        <v>28.084329805598806</v>
      </c>
      <c r="L11" s="95">
        <f t="shared" si="15"/>
        <v>8</v>
      </c>
      <c r="M11" s="95">
        <f t="shared" si="3"/>
        <v>-13</v>
      </c>
      <c r="N11" s="95">
        <f t="shared" si="4"/>
        <v>300.12499999999994</v>
      </c>
      <c r="O11" s="95">
        <f t="shared" si="5"/>
        <v>6130.8749999999964</v>
      </c>
      <c r="P11" s="95">
        <f t="shared" si="6"/>
        <v>27.683196618165315</v>
      </c>
      <c r="Q11" s="113">
        <f>_xlfn.STDEV.P(B$4:B11)</f>
        <v>27.683196618165322</v>
      </c>
      <c r="R11" s="95">
        <f t="shared" si="7"/>
        <v>362.41219239087195</v>
      </c>
      <c r="S11" s="95">
        <f t="shared" si="8"/>
        <v>237.83780760912802</v>
      </c>
      <c r="T11">
        <f t="shared" si="12"/>
        <v>0</v>
      </c>
      <c r="U11" s="102">
        <f>IF(W11&lt;180,V11,IF(#REF!&gt;T11,W11-360,360-W11))</f>
        <v>18.875</v>
      </c>
      <c r="V11" s="102">
        <f t="shared" si="13"/>
        <v>18.875</v>
      </c>
      <c r="W11" s="102">
        <f t="shared" si="14"/>
        <v>18.875</v>
      </c>
    </row>
    <row r="12" spans="1:30" x14ac:dyDescent="0.25">
      <c r="A12" s="110">
        <v>42638.367199074077</v>
      </c>
      <c r="B12">
        <v>339</v>
      </c>
      <c r="C12">
        <v>27.718800000000002</v>
      </c>
      <c r="E12" s="95">
        <f>AVERAGE(B$4:B12)</f>
        <v>304.44444444444446</v>
      </c>
      <c r="F12" s="95">
        <f>AVERAGE(C$4:C12)</f>
        <v>25.645655555555557</v>
      </c>
      <c r="G12" s="4">
        <f t="shared" si="9"/>
        <v>-0.35836794954530077</v>
      </c>
      <c r="H12" s="4">
        <f t="shared" si="10"/>
        <v>0.93358042649720152</v>
      </c>
      <c r="I12" s="4">
        <f t="shared" si="0"/>
        <v>-0.72029798021497027</v>
      </c>
      <c r="J12" s="4">
        <f t="shared" si="1"/>
        <v>0.50162431637345672</v>
      </c>
      <c r="K12" s="95">
        <f t="shared" si="2"/>
        <v>29.258602217911264</v>
      </c>
      <c r="L12" s="95">
        <f t="shared" si="15"/>
        <v>9</v>
      </c>
      <c r="M12" s="95">
        <f t="shared" si="3"/>
        <v>352</v>
      </c>
      <c r="N12" s="95">
        <f t="shared" si="4"/>
        <v>304.4444444444444</v>
      </c>
      <c r="O12" s="95">
        <f t="shared" si="5"/>
        <v>7474.2222222222226</v>
      </c>
      <c r="P12" s="95">
        <f t="shared" si="6"/>
        <v>28.817861402305155</v>
      </c>
      <c r="Q12" s="113">
        <f>_xlfn.STDEV.P(B$4:B12)</f>
        <v>28.817861402305152</v>
      </c>
      <c r="R12" s="95">
        <f t="shared" si="7"/>
        <v>369.28463259963104</v>
      </c>
      <c r="S12" s="95">
        <f t="shared" si="8"/>
        <v>239.60425628925788</v>
      </c>
      <c r="T12">
        <f t="shared" si="12"/>
        <v>0</v>
      </c>
      <c r="U12" s="102">
        <f>IF(W12&lt;180,V12,IF(#REF!&gt;T12,W12-360,360-W12))</f>
        <v>34.555555555555543</v>
      </c>
      <c r="V12" s="102">
        <f t="shared" si="13"/>
        <v>34.555555555555543</v>
      </c>
      <c r="W12" s="102">
        <f t="shared" si="14"/>
        <v>34.555555555555543</v>
      </c>
    </row>
    <row r="13" spans="1:30" x14ac:dyDescent="0.25">
      <c r="A13" s="110">
        <v>42638.367245370369</v>
      </c>
      <c r="B13">
        <v>244</v>
      </c>
      <c r="C13">
        <v>19.627500000000001</v>
      </c>
      <c r="E13" s="95">
        <f>AVERAGE(B$4:B13)</f>
        <v>298.39999999999998</v>
      </c>
      <c r="F13" s="95">
        <f>AVERAGE(C$4:C13)</f>
        <v>25.043839999999999</v>
      </c>
      <c r="G13" s="4">
        <f t="shared" si="9"/>
        <v>-0.89879404629916682</v>
      </c>
      <c r="H13" s="4">
        <f t="shared" si="10"/>
        <v>-0.43837114678907774</v>
      </c>
      <c r="I13" s="4">
        <f t="shared" si="0"/>
        <v>-0.73814758682338988</v>
      </c>
      <c r="J13" s="4">
        <f t="shared" si="1"/>
        <v>0.40762477005720327</v>
      </c>
      <c r="K13" s="95">
        <f t="shared" si="2"/>
        <v>33.460685349267635</v>
      </c>
      <c r="L13" s="95">
        <f t="shared" si="15"/>
        <v>10</v>
      </c>
      <c r="M13" s="95">
        <f t="shared" si="3"/>
        <v>-108</v>
      </c>
      <c r="N13" s="95">
        <f t="shared" si="4"/>
        <v>298.39999999999998</v>
      </c>
      <c r="O13" s="95">
        <f t="shared" si="5"/>
        <v>10762.399999999996</v>
      </c>
      <c r="P13" s="95">
        <f t="shared" si="6"/>
        <v>32.806096994308838</v>
      </c>
      <c r="Q13" s="113">
        <f>_xlfn.STDEV.P(B$4:B13)</f>
        <v>32.806096994308845</v>
      </c>
      <c r="R13" s="95">
        <f t="shared" si="7"/>
        <v>372.21371823719488</v>
      </c>
      <c r="S13" s="95">
        <f t="shared" si="8"/>
        <v>224.58628176280507</v>
      </c>
      <c r="T13">
        <f t="shared" si="12"/>
        <v>0</v>
      </c>
      <c r="U13" s="102">
        <f>IF(W13&lt;180,V13,IF(#REF!&gt;T13,W13-360,360-W13))</f>
        <v>-54.399999999999977</v>
      </c>
      <c r="V13" s="102">
        <f t="shared" si="13"/>
        <v>-54.399999999999977</v>
      </c>
      <c r="W13" s="102">
        <f t="shared" si="14"/>
        <v>54.399999999999977</v>
      </c>
    </row>
    <row r="14" spans="1:30" x14ac:dyDescent="0.25">
      <c r="A14" s="110">
        <v>42638.367291666669</v>
      </c>
      <c r="B14">
        <v>276</v>
      </c>
      <c r="C14">
        <v>25.449000000000002</v>
      </c>
      <c r="E14" s="95">
        <f>AVERAGE(B$4:B14)</f>
        <v>296.36363636363637</v>
      </c>
      <c r="F14" s="95">
        <f>AVERAGE(C$4:C14)</f>
        <v>25.080672727272727</v>
      </c>
      <c r="G14" s="4">
        <f t="shared" si="9"/>
        <v>-0.9945218953682734</v>
      </c>
      <c r="H14" s="4">
        <f t="shared" si="10"/>
        <v>0.10452846326765299</v>
      </c>
      <c r="I14" s="4">
        <f t="shared" si="0"/>
        <v>-0.761454342145652</v>
      </c>
      <c r="J14" s="4">
        <f t="shared" si="1"/>
        <v>0.38007056034906234</v>
      </c>
      <c r="K14" s="95">
        <f t="shared" si="2"/>
        <v>32.542594195386144</v>
      </c>
      <c r="L14" s="95">
        <f t="shared" si="15"/>
        <v>11</v>
      </c>
      <c r="M14" s="95">
        <f t="shared" si="3"/>
        <v>384</v>
      </c>
      <c r="N14" s="95">
        <f t="shared" si="4"/>
        <v>296.36363636363632</v>
      </c>
      <c r="O14" s="95">
        <f t="shared" si="5"/>
        <v>11218.545454545449</v>
      </c>
      <c r="P14" s="95">
        <f t="shared" si="6"/>
        <v>31.935368615299257</v>
      </c>
      <c r="Q14" s="113">
        <f>_xlfn.STDEV.P(B$4:B14)</f>
        <v>31.935368615299264</v>
      </c>
      <c r="R14" s="95">
        <f t="shared" si="7"/>
        <v>368.21821574805972</v>
      </c>
      <c r="S14" s="95">
        <f t="shared" si="8"/>
        <v>224.50905697921303</v>
      </c>
      <c r="T14">
        <f t="shared" si="12"/>
        <v>0</v>
      </c>
      <c r="U14" s="102">
        <f>IF(W14&lt;180,V14,IF(#REF!&gt;T14,W14-360,360-W14))</f>
        <v>-20.363636363636374</v>
      </c>
      <c r="V14" s="102">
        <f t="shared" si="13"/>
        <v>-20.363636363636374</v>
      </c>
      <c r="W14" s="102">
        <f t="shared" si="14"/>
        <v>20.363636363636374</v>
      </c>
    </row>
    <row r="15" spans="1:30" x14ac:dyDescent="0.25">
      <c r="A15" s="110">
        <v>42638.367337962962</v>
      </c>
      <c r="B15">
        <v>264</v>
      </c>
      <c r="C15">
        <v>23.639099999999999</v>
      </c>
      <c r="E15" s="95">
        <f>AVERAGE(B$4:B15)</f>
        <v>293.66666666666669</v>
      </c>
      <c r="F15" s="95">
        <f>AVERAGE(C$4:C15)</f>
        <v>24.960541666666668</v>
      </c>
      <c r="G15" s="4">
        <f t="shared" si="9"/>
        <v>-0.9945218953682734</v>
      </c>
      <c r="H15" s="4">
        <f t="shared" si="10"/>
        <v>-0.10452846326765336</v>
      </c>
      <c r="I15" s="4">
        <f t="shared" si="0"/>
        <v>-0.78087663824753717</v>
      </c>
      <c r="J15" s="4">
        <f t="shared" si="1"/>
        <v>0.33968730838100269</v>
      </c>
      <c r="K15" s="95">
        <f t="shared" ref="K15:K27" si="16">DEGREES(SQRT(-LN(I15*I15+J15*J15)))</f>
        <v>32.480631355246032</v>
      </c>
      <c r="L15" s="95">
        <f t="shared" si="15"/>
        <v>12</v>
      </c>
      <c r="M15" s="95">
        <f t="shared" si="3"/>
        <v>-120</v>
      </c>
      <c r="N15" s="95">
        <f t="shared" si="4"/>
        <v>293.66666666666663</v>
      </c>
      <c r="O15" s="95">
        <f t="shared" si="5"/>
        <v>12178.666666666659</v>
      </c>
      <c r="P15" s="95">
        <f t="shared" si="6"/>
        <v>31.857320805254297</v>
      </c>
      <c r="Q15" s="113">
        <f>_xlfn.STDEV.P(B$4:B15)</f>
        <v>31.857320805254307</v>
      </c>
      <c r="R15" s="95">
        <f t="shared" si="7"/>
        <v>365.34563847848887</v>
      </c>
      <c r="S15" s="95">
        <f t="shared" si="8"/>
        <v>221.98769485484451</v>
      </c>
      <c r="T15">
        <f t="shared" si="12"/>
        <v>0</v>
      </c>
      <c r="U15" s="102">
        <f>IF(W15&lt;180,V15,IF(#REF!&gt;T15,W15-360,360-W15))</f>
        <v>-29.666666666666686</v>
      </c>
      <c r="V15" s="102">
        <f t="shared" si="13"/>
        <v>-29.666666666666686</v>
      </c>
      <c r="W15" s="102">
        <f t="shared" si="14"/>
        <v>29.666666666666686</v>
      </c>
    </row>
    <row r="16" spans="1:30" x14ac:dyDescent="0.25">
      <c r="A16" s="110">
        <v>42638.367384259262</v>
      </c>
      <c r="B16">
        <v>268</v>
      </c>
      <c r="C16">
        <v>24.195</v>
      </c>
      <c r="E16" s="95">
        <f>AVERAGE(B$4:B16)</f>
        <v>291.69230769230768</v>
      </c>
      <c r="F16" s="95">
        <f>AVERAGE(C$4:C16)</f>
        <v>24.901653846153845</v>
      </c>
      <c r="G16" s="4">
        <f t="shared" si="9"/>
        <v>-0.99939082701909576</v>
      </c>
      <c r="H16" s="4">
        <f t="shared" si="10"/>
        <v>-3.4899496702500761E-2</v>
      </c>
      <c r="I16" s="4">
        <f t="shared" si="0"/>
        <v>-0.79768542199919557</v>
      </c>
      <c r="J16" s="4">
        <f t="shared" si="1"/>
        <v>0.31087293875919475</v>
      </c>
      <c r="K16" s="95">
        <f t="shared" si="16"/>
        <v>31.936215002261672</v>
      </c>
      <c r="L16" s="95">
        <f t="shared" si="15"/>
        <v>13</v>
      </c>
      <c r="M16" s="95">
        <f t="shared" si="3"/>
        <v>388</v>
      </c>
      <c r="N16" s="95">
        <f t="shared" si="4"/>
        <v>291.69230769230768</v>
      </c>
      <c r="O16" s="95">
        <f t="shared" si="5"/>
        <v>12786.769230769221</v>
      </c>
      <c r="P16" s="95">
        <f t="shared" si="6"/>
        <v>31.362360133384318</v>
      </c>
      <c r="Q16" s="113">
        <f>_xlfn.STDEV.P(B$4:B16)</f>
        <v>31.362360133384328</v>
      </c>
      <c r="R16" s="95">
        <f t="shared" si="7"/>
        <v>362.25761799242241</v>
      </c>
      <c r="S16" s="95">
        <f t="shared" si="8"/>
        <v>221.12699739219295</v>
      </c>
      <c r="T16">
        <f t="shared" si="12"/>
        <v>0</v>
      </c>
      <c r="U16" s="102">
        <f>IF(W16&lt;180,V16,IF(#REF!&gt;T16,W16-360,360-W16))</f>
        <v>-23.692307692307679</v>
      </c>
      <c r="V16" s="102">
        <f t="shared" si="13"/>
        <v>-23.692307692307679</v>
      </c>
      <c r="W16" s="102">
        <f t="shared" si="14"/>
        <v>23.692307692307679</v>
      </c>
    </row>
    <row r="17" spans="1:23" x14ac:dyDescent="0.25">
      <c r="A17" s="110">
        <v>42638.367430555554</v>
      </c>
      <c r="B17">
        <v>267</v>
      </c>
      <c r="C17">
        <v>23.5929</v>
      </c>
      <c r="E17" s="95">
        <f>AVERAGE(B$4:B17)</f>
        <v>289.92857142857144</v>
      </c>
      <c r="F17" s="95">
        <f>AVERAGE(C$4:C17)</f>
        <v>24.808171428571427</v>
      </c>
      <c r="G17" s="4">
        <f t="shared" si="9"/>
        <v>-0.99862953475457383</v>
      </c>
      <c r="H17" s="4">
        <f t="shared" si="10"/>
        <v>-5.2335956242944306E-2</v>
      </c>
      <c r="I17" s="4">
        <f t="shared" si="0"/>
        <v>-0.81203857291029402</v>
      </c>
      <c r="J17" s="4">
        <f t="shared" si="1"/>
        <v>0.28492944625904199</v>
      </c>
      <c r="K17" s="95">
        <f t="shared" si="16"/>
        <v>31.398201027087502</v>
      </c>
      <c r="L17" s="95">
        <f t="shared" si="15"/>
        <v>14</v>
      </c>
      <c r="M17" s="95">
        <f t="shared" si="3"/>
        <v>-121</v>
      </c>
      <c r="N17" s="95">
        <f t="shared" si="4"/>
        <v>289.92857142857144</v>
      </c>
      <c r="O17" s="95">
        <f t="shared" si="5"/>
        <v>13352.928571428562</v>
      </c>
      <c r="P17" s="95">
        <f t="shared" si="6"/>
        <v>30.883338748342887</v>
      </c>
      <c r="Q17" s="113">
        <f>_xlfn.STDEV.P(B$4:B17)</f>
        <v>30.883338748342901</v>
      </c>
      <c r="R17" s="95">
        <f t="shared" si="7"/>
        <v>359.41608361234296</v>
      </c>
      <c r="S17" s="95">
        <f t="shared" si="8"/>
        <v>220.44105924479993</v>
      </c>
      <c r="T17">
        <f t="shared" si="12"/>
        <v>0</v>
      </c>
      <c r="U17" s="102">
        <f>IF(W17&lt;180,V17,IF(#REF!&gt;T17,W17-360,360-W17))</f>
        <v>-22.928571428571445</v>
      </c>
      <c r="V17" s="102">
        <f t="shared" si="13"/>
        <v>-22.928571428571445</v>
      </c>
      <c r="W17" s="102">
        <f t="shared" si="14"/>
        <v>22.928571428571445</v>
      </c>
    </row>
    <row r="18" spans="1:23" x14ac:dyDescent="0.25">
      <c r="A18" s="110">
        <v>42638.367476851854</v>
      </c>
      <c r="B18">
        <v>269</v>
      </c>
      <c r="C18">
        <v>23.8293</v>
      </c>
      <c r="E18" s="95">
        <f>AVERAGE(B$4:B18)</f>
        <v>288.53333333333336</v>
      </c>
      <c r="F18" s="95">
        <f>AVERAGE(C$4:C18)</f>
        <v>24.74291333333333</v>
      </c>
      <c r="G18" s="4">
        <f t="shared" si="9"/>
        <v>-0.99984769515639127</v>
      </c>
      <c r="H18" s="4">
        <f t="shared" si="10"/>
        <v>-1.7452406437283498E-2</v>
      </c>
      <c r="I18" s="4">
        <f t="shared" si="0"/>
        <v>-0.82455918106003379</v>
      </c>
      <c r="J18" s="4">
        <f t="shared" si="1"/>
        <v>0.26477065607928696</v>
      </c>
      <c r="K18" s="95">
        <f t="shared" si="16"/>
        <v>30.731069849762036</v>
      </c>
      <c r="L18" s="95">
        <f t="shared" si="15"/>
        <v>15</v>
      </c>
      <c r="M18" s="95">
        <f t="shared" si="3"/>
        <v>390</v>
      </c>
      <c r="N18" s="95">
        <f t="shared" si="4"/>
        <v>288.53333333333336</v>
      </c>
      <c r="O18" s="95">
        <f t="shared" si="5"/>
        <v>13761.733333333324</v>
      </c>
      <c r="P18" s="95">
        <f t="shared" si="6"/>
        <v>30.28941876115962</v>
      </c>
      <c r="Q18" s="113">
        <f>_xlfn.STDEV.P(B$4:B18)</f>
        <v>30.289418761159627</v>
      </c>
      <c r="R18" s="95">
        <f t="shared" si="7"/>
        <v>356.68452554594251</v>
      </c>
      <c r="S18" s="95">
        <f t="shared" si="8"/>
        <v>220.38214112072421</v>
      </c>
      <c r="T18">
        <f t="shared" si="12"/>
        <v>0</v>
      </c>
      <c r="U18" s="102">
        <f>IF(W18&lt;180,V18,IF(#REF!&gt;T18,W18-360,360-W18))</f>
        <v>-19.53333333333336</v>
      </c>
      <c r="V18" s="102">
        <f t="shared" si="13"/>
        <v>-19.53333333333336</v>
      </c>
      <c r="W18" s="102">
        <f t="shared" si="14"/>
        <v>19.53333333333336</v>
      </c>
    </row>
    <row r="19" spans="1:23" x14ac:dyDescent="0.25">
      <c r="A19" s="110">
        <v>42638.367534722223</v>
      </c>
      <c r="B19">
        <v>267</v>
      </c>
      <c r="C19">
        <v>23.5825</v>
      </c>
      <c r="E19" s="95">
        <f>AVERAGE(B$4:B19)</f>
        <v>287.1875</v>
      </c>
      <c r="F19" s="95">
        <f>AVERAGE(C$4:C19)</f>
        <v>24.670387499999997</v>
      </c>
      <c r="G19" s="4">
        <f t="shared" si="9"/>
        <v>-0.99862953475457383</v>
      </c>
      <c r="H19" s="4">
        <f t="shared" si="10"/>
        <v>-5.2335956242944306E-2</v>
      </c>
      <c r="I19" s="4">
        <f t="shared" si="0"/>
        <v>-0.83543857816594258</v>
      </c>
      <c r="J19" s="4">
        <f t="shared" si="1"/>
        <v>0.24495149280914752</v>
      </c>
      <c r="K19" s="95">
        <f t="shared" si="16"/>
        <v>30.162088520850752</v>
      </c>
      <c r="L19" s="95">
        <f t="shared" si="15"/>
        <v>16</v>
      </c>
      <c r="M19" s="95">
        <f t="shared" si="3"/>
        <v>-123</v>
      </c>
      <c r="N19" s="95">
        <f t="shared" si="4"/>
        <v>287.1875</v>
      </c>
      <c r="O19" s="95">
        <f t="shared" si="5"/>
        <v>14196.437499999991</v>
      </c>
      <c r="P19" s="95">
        <f t="shared" si="6"/>
        <v>29.787201005633264</v>
      </c>
      <c r="Q19" s="113">
        <f>_xlfn.STDEV.P(B$4:B19)</f>
        <v>29.787201005633275</v>
      </c>
      <c r="R19" s="95">
        <f t="shared" si="7"/>
        <v>354.20870226267488</v>
      </c>
      <c r="S19" s="95">
        <f t="shared" si="8"/>
        <v>220.16629773732512</v>
      </c>
      <c r="T19">
        <f t="shared" si="12"/>
        <v>0</v>
      </c>
      <c r="U19" s="102">
        <f>IF(W19&lt;180,V19,IF(#REF!&gt;T19,W19-360,360-W19))</f>
        <v>-20.1875</v>
      </c>
      <c r="V19" s="102">
        <f t="shared" si="13"/>
        <v>-20.1875</v>
      </c>
      <c r="W19" s="102">
        <f t="shared" si="14"/>
        <v>20.1875</v>
      </c>
    </row>
    <row r="20" spans="1:23" x14ac:dyDescent="0.25">
      <c r="A20" s="110">
        <v>42638.367581018516</v>
      </c>
      <c r="B20">
        <v>234</v>
      </c>
      <c r="C20">
        <v>21.192799999999998</v>
      </c>
      <c r="E20" s="95">
        <f>AVERAGE(B$4:B20)</f>
        <v>284.05882352941177</v>
      </c>
      <c r="F20" s="95">
        <f>AVERAGE(C$4:C20)</f>
        <v>24.465823529411761</v>
      </c>
      <c r="G20" s="4">
        <f t="shared" si="9"/>
        <v>-0.80901699437494734</v>
      </c>
      <c r="H20" s="4">
        <f t="shared" si="10"/>
        <v>-0.58778525229247325</v>
      </c>
      <c r="I20" s="4">
        <f t="shared" si="0"/>
        <v>-0.83388436735470761</v>
      </c>
      <c r="J20" s="4">
        <f t="shared" si="1"/>
        <v>0.19596697839140512</v>
      </c>
      <c r="K20" s="95">
        <f t="shared" si="16"/>
        <v>31.878541564533037</v>
      </c>
      <c r="L20" s="95">
        <f t="shared" si="15"/>
        <v>17</v>
      </c>
      <c r="M20" s="95">
        <f t="shared" si="3"/>
        <v>357</v>
      </c>
      <c r="N20" s="95">
        <f t="shared" si="4"/>
        <v>284.05882352941177</v>
      </c>
      <c r="O20" s="95">
        <f t="shared" si="5"/>
        <v>16858.94117647058</v>
      </c>
      <c r="P20" s="95">
        <f t="shared" si="6"/>
        <v>31.491307088549505</v>
      </c>
      <c r="Q20" s="113">
        <f>_xlfn.STDEV.P(B$4:B20)</f>
        <v>31.491307088549512</v>
      </c>
      <c r="R20" s="95">
        <f t="shared" si="7"/>
        <v>354.91426447864819</v>
      </c>
      <c r="S20" s="95">
        <f t="shared" si="8"/>
        <v>213.20338258017537</v>
      </c>
      <c r="T20">
        <f t="shared" si="12"/>
        <v>0</v>
      </c>
      <c r="U20" s="102">
        <f>IF(W20&lt;180,V20,IF(#REF!&gt;T20,W20-360,360-W20))</f>
        <v>-50.058823529411768</v>
      </c>
      <c r="V20" s="102">
        <f t="shared" si="13"/>
        <v>-50.058823529411768</v>
      </c>
      <c r="W20" s="102">
        <f t="shared" si="14"/>
        <v>50.058823529411768</v>
      </c>
    </row>
    <row r="21" spans="1:23" x14ac:dyDescent="0.25">
      <c r="A21" s="110">
        <v>42638.367627314816</v>
      </c>
      <c r="B21">
        <v>250</v>
      </c>
      <c r="C21">
        <v>21.932600000000001</v>
      </c>
      <c r="E21" s="95">
        <f>AVERAGE(B$4:B21)</f>
        <v>282.16666666666669</v>
      </c>
      <c r="F21" s="95">
        <f>AVERAGE(C$4:C21)</f>
        <v>24.325088888888885</v>
      </c>
      <c r="G21" s="4">
        <f t="shared" si="9"/>
        <v>-0.93969262078590843</v>
      </c>
      <c r="H21" s="4">
        <f t="shared" si="10"/>
        <v>-0.34202014332566855</v>
      </c>
      <c r="I21" s="4">
        <f t="shared" si="0"/>
        <v>-0.83976260365644095</v>
      </c>
      <c r="J21" s="4">
        <f t="shared" si="1"/>
        <v>0.16607880496267879</v>
      </c>
      <c r="K21" s="95">
        <f t="shared" si="16"/>
        <v>31.947477179985036</v>
      </c>
      <c r="L21" s="95">
        <f t="shared" si="15"/>
        <v>18</v>
      </c>
      <c r="M21" s="95">
        <f t="shared" si="3"/>
        <v>-107</v>
      </c>
      <c r="N21" s="95">
        <f t="shared" si="4"/>
        <v>282.16666666666669</v>
      </c>
      <c r="O21" s="95">
        <f t="shared" si="5"/>
        <v>17954.499999999993</v>
      </c>
      <c r="P21" s="95">
        <f t="shared" si="6"/>
        <v>31.5827836363773</v>
      </c>
      <c r="Q21" s="113">
        <f>_xlfn.STDEV.P(B$4:B21)</f>
        <v>31.582783636377307</v>
      </c>
      <c r="R21" s="95">
        <f t="shared" si="7"/>
        <v>353.2279298485156</v>
      </c>
      <c r="S21" s="95">
        <f t="shared" si="8"/>
        <v>211.10540348481774</v>
      </c>
      <c r="T21">
        <f t="shared" si="12"/>
        <v>0</v>
      </c>
      <c r="U21" s="102">
        <f>IF(W21&lt;180,V21,IF(#REF!&gt;T21,W21-360,360-W21))</f>
        <v>-32.166666666666686</v>
      </c>
      <c r="V21" s="102">
        <f t="shared" si="13"/>
        <v>-32.166666666666686</v>
      </c>
      <c r="W21" s="102">
        <f t="shared" si="14"/>
        <v>32.166666666666686</v>
      </c>
    </row>
    <row r="22" spans="1:23" x14ac:dyDescent="0.25">
      <c r="A22" s="110">
        <v>42638.367719907408</v>
      </c>
      <c r="B22">
        <v>292</v>
      </c>
      <c r="C22">
        <v>29.867599999999999</v>
      </c>
      <c r="E22" s="95">
        <f>AVERAGE(B$4:B22)</f>
        <v>282.68421052631578</v>
      </c>
      <c r="F22" s="95">
        <f>AVERAGE(C$4:C22)</f>
        <v>24.616799999999994</v>
      </c>
      <c r="G22" s="4">
        <f t="shared" si="9"/>
        <v>-0.92718385456678742</v>
      </c>
      <c r="H22" s="4">
        <f t="shared" si="10"/>
        <v>0.37460659341591196</v>
      </c>
      <c r="I22" s="4">
        <f t="shared" si="0"/>
        <v>-0.84436372212540656</v>
      </c>
      <c r="J22" s="4">
        <f t="shared" si="1"/>
        <v>0.17705395172337529</v>
      </c>
      <c r="K22" s="95">
        <f t="shared" si="16"/>
        <v>31.136106132397561</v>
      </c>
      <c r="L22" s="95">
        <f t="shared" si="15"/>
        <v>19</v>
      </c>
      <c r="M22" s="95">
        <f t="shared" si="3"/>
        <v>399</v>
      </c>
      <c r="N22" s="95">
        <f t="shared" si="4"/>
        <v>282.68421052631578</v>
      </c>
      <c r="O22" s="95">
        <f t="shared" si="5"/>
        <v>18046.105263157886</v>
      </c>
      <c r="P22" s="95">
        <f t="shared" si="6"/>
        <v>30.818744520995907</v>
      </c>
      <c r="Q22" s="113">
        <f>_xlfn.STDEV.P(B$4:B22)</f>
        <v>30.818744520995914</v>
      </c>
      <c r="R22" s="95">
        <f t="shared" si="7"/>
        <v>352.02638569855657</v>
      </c>
      <c r="S22" s="95">
        <f t="shared" si="8"/>
        <v>213.34203535407499</v>
      </c>
      <c r="T22">
        <f t="shared" si="12"/>
        <v>0</v>
      </c>
      <c r="U22" s="102">
        <f>IF(W22&lt;180,V22,IF(#REF!&gt;T22,W22-360,360-W22))</f>
        <v>9.3157894736842195</v>
      </c>
      <c r="V22" s="102">
        <f t="shared" si="13"/>
        <v>9.3157894736842195</v>
      </c>
      <c r="W22" s="102">
        <f t="shared" si="14"/>
        <v>9.3157894736842195</v>
      </c>
    </row>
    <row r="23" spans="1:23" x14ac:dyDescent="0.25">
      <c r="A23" s="110">
        <v>42638.367766203701</v>
      </c>
      <c r="B23">
        <v>274</v>
      </c>
      <c r="C23">
        <v>22.237100000000002</v>
      </c>
      <c r="E23" s="95">
        <f>AVERAGE(B$4:B23)</f>
        <v>282.25</v>
      </c>
      <c r="F23" s="95">
        <f>AVERAGE(C$4:C23)</f>
        <v>24.497814999999996</v>
      </c>
      <c r="G23" s="4">
        <f t="shared" si="9"/>
        <v>-0.99756405025982431</v>
      </c>
      <c r="H23" s="4">
        <f t="shared" si="10"/>
        <v>6.9756473744125219E-2</v>
      </c>
      <c r="I23" s="4">
        <f t="shared" si="0"/>
        <v>-0.85202373853212743</v>
      </c>
      <c r="J23" s="4">
        <f t="shared" si="1"/>
        <v>0.17168907782441278</v>
      </c>
      <c r="K23" s="95">
        <f t="shared" si="16"/>
        <v>30.344014012886753</v>
      </c>
      <c r="L23" s="95">
        <f t="shared" ref="L23:L86" si="17">L22+1</f>
        <v>20</v>
      </c>
      <c r="M23" s="95">
        <f t="shared" si="3"/>
        <v>-125</v>
      </c>
      <c r="N23" s="95">
        <f t="shared" si="4"/>
        <v>282.25</v>
      </c>
      <c r="O23" s="95">
        <f t="shared" si="5"/>
        <v>18117.749999999993</v>
      </c>
      <c r="P23" s="95">
        <f t="shared" ref="P23:P86" si="18">SQRT(O23/L23)</f>
        <v>30.097965047491162</v>
      </c>
      <c r="Q23" s="113">
        <f>_xlfn.STDEV.P(B$4:B23)</f>
        <v>30.097965047491169</v>
      </c>
      <c r="R23" s="95">
        <f t="shared" si="7"/>
        <v>349.97042135685513</v>
      </c>
      <c r="S23" s="95">
        <f t="shared" si="8"/>
        <v>214.52957864314487</v>
      </c>
      <c r="T23">
        <f t="shared" si="12"/>
        <v>0</v>
      </c>
      <c r="U23" s="102">
        <f>IF(W23&lt;180,V23,IF(#REF!&gt;T23,W23-360,360-W23))</f>
        <v>-8.25</v>
      </c>
      <c r="V23" s="102">
        <f t="shared" si="13"/>
        <v>-8.25</v>
      </c>
      <c r="W23" s="102">
        <f t="shared" si="14"/>
        <v>8.25</v>
      </c>
    </row>
    <row r="24" spans="1:23" x14ac:dyDescent="0.25">
      <c r="A24" s="110">
        <v>42638.367812500001</v>
      </c>
      <c r="B24">
        <v>217</v>
      </c>
      <c r="C24">
        <v>15.8035</v>
      </c>
      <c r="E24" s="95">
        <f>AVERAGE(B$4:B24)</f>
        <v>279.14285714285717</v>
      </c>
      <c r="F24" s="95">
        <f>AVERAGE(C$4:C24)</f>
        <v>24.083799999999993</v>
      </c>
      <c r="G24" s="4">
        <f t="shared" si="9"/>
        <v>-0.60181502315204838</v>
      </c>
      <c r="H24" s="4">
        <f t="shared" si="10"/>
        <v>-0.79863551004729283</v>
      </c>
      <c r="I24" s="4">
        <f t="shared" si="0"/>
        <v>-0.84010903779974266</v>
      </c>
      <c r="J24" s="4">
        <f t="shared" si="1"/>
        <v>0.12548314506861727</v>
      </c>
      <c r="K24" s="95">
        <f t="shared" si="16"/>
        <v>32.733014621663116</v>
      </c>
      <c r="L24" s="95">
        <f t="shared" si="17"/>
        <v>21</v>
      </c>
      <c r="M24" s="95">
        <f t="shared" si="3"/>
        <v>342</v>
      </c>
      <c r="N24" s="95">
        <f t="shared" si="4"/>
        <v>279.14285714285717</v>
      </c>
      <c r="O24" s="95">
        <f t="shared" si="5"/>
        <v>22172.571428571424</v>
      </c>
      <c r="P24" s="95">
        <f t="shared" si="18"/>
        <v>32.493641450195717</v>
      </c>
      <c r="Q24" s="113">
        <f>_xlfn.STDEV.P(B$4:B24)</f>
        <v>32.493641450195724</v>
      </c>
      <c r="R24" s="95">
        <f t="shared" si="7"/>
        <v>352.25355040579757</v>
      </c>
      <c r="S24" s="95">
        <f t="shared" si="8"/>
        <v>206.03216387991679</v>
      </c>
      <c r="T24">
        <f t="shared" si="12"/>
        <v>0</v>
      </c>
      <c r="U24" s="102">
        <f>IF(W24&lt;180,V24,IF(#REF!&gt;T24,W24-360,360-W24))</f>
        <v>-62.142857142857167</v>
      </c>
      <c r="V24" s="102">
        <f t="shared" si="13"/>
        <v>-62.142857142857167</v>
      </c>
      <c r="W24" s="102">
        <f t="shared" si="14"/>
        <v>62.142857142857167</v>
      </c>
    </row>
    <row r="25" spans="1:23" x14ac:dyDescent="0.25">
      <c r="A25" s="110">
        <v>42638.367858796293</v>
      </c>
      <c r="B25">
        <v>223</v>
      </c>
      <c r="C25">
        <v>15.9048</v>
      </c>
      <c r="E25" s="95">
        <f>AVERAGE(B$4:B25)</f>
        <v>276.59090909090907</v>
      </c>
      <c r="F25" s="95">
        <f>AVERAGE(C$4:C25)</f>
        <v>23.712027272727266</v>
      </c>
      <c r="G25" s="4">
        <f t="shared" si="9"/>
        <v>-0.68199836006249837</v>
      </c>
      <c r="H25" s="4">
        <f t="shared" si="10"/>
        <v>-0.73135370161917057</v>
      </c>
      <c r="I25" s="4">
        <f t="shared" si="0"/>
        <v>-0.83292218881168611</v>
      </c>
      <c r="J25" s="4">
        <f t="shared" si="1"/>
        <v>8.6536015673717825E-2</v>
      </c>
      <c r="K25" s="95">
        <f t="shared" si="16"/>
        <v>34.132797831445124</v>
      </c>
      <c r="L25" s="95">
        <f t="shared" si="17"/>
        <v>22</v>
      </c>
      <c r="M25" s="95">
        <f t="shared" si="3"/>
        <v>-119</v>
      </c>
      <c r="N25" s="95">
        <f t="shared" si="4"/>
        <v>276.59090909090912</v>
      </c>
      <c r="O25" s="95">
        <f t="shared" si="5"/>
        <v>25181.31818181818</v>
      </c>
      <c r="P25" s="95">
        <f t="shared" si="18"/>
        <v>33.832016964715926</v>
      </c>
      <c r="Q25" s="113">
        <f>_xlfn.STDEV.P(B$4:B25)</f>
        <v>33.832016964715926</v>
      </c>
      <c r="R25" s="95">
        <f t="shared" si="7"/>
        <v>352.7129472615199</v>
      </c>
      <c r="S25" s="95">
        <f t="shared" si="8"/>
        <v>200.46887092029823</v>
      </c>
      <c r="T25">
        <f t="shared" si="12"/>
        <v>0</v>
      </c>
      <c r="U25" s="102">
        <f>IF(W25&lt;180,V25,IF(#REF!&gt;T25,W25-360,360-W25))</f>
        <v>-53.590909090909065</v>
      </c>
      <c r="V25" s="102">
        <f t="shared" si="13"/>
        <v>-53.590909090909065</v>
      </c>
      <c r="W25" s="102">
        <f t="shared" si="14"/>
        <v>53.590909090909065</v>
      </c>
    </row>
    <row r="26" spans="1:23" x14ac:dyDescent="0.25">
      <c r="A26" s="110">
        <v>42638.367905092593</v>
      </c>
      <c r="B26">
        <v>262</v>
      </c>
      <c r="C26">
        <v>18.675999999999998</v>
      </c>
      <c r="E26" s="95">
        <f>AVERAGE(B$4:B26)</f>
        <v>275.95652173913044</v>
      </c>
      <c r="F26" s="95">
        <f>AVERAGE(C$4:C26)</f>
        <v>23.493069565217386</v>
      </c>
      <c r="G26" s="4">
        <f t="shared" si="9"/>
        <v>-0.99026806874157025</v>
      </c>
      <c r="H26" s="4">
        <f t="shared" si="10"/>
        <v>-0.13917310096006583</v>
      </c>
      <c r="I26" s="4">
        <f t="shared" si="0"/>
        <v>-0.83976331402602888</v>
      </c>
      <c r="J26" s="4">
        <f t="shared" si="1"/>
        <v>7.6722575820075051E-2</v>
      </c>
      <c r="K26" s="95">
        <f t="shared" si="16"/>
        <v>33.455927268652523</v>
      </c>
      <c r="L26" s="95">
        <f t="shared" si="17"/>
        <v>23</v>
      </c>
      <c r="M26" s="95">
        <f t="shared" si="3"/>
        <v>381</v>
      </c>
      <c r="N26" s="95">
        <f t="shared" si="4"/>
        <v>275.95652173913044</v>
      </c>
      <c r="O26" s="95">
        <f t="shared" si="5"/>
        <v>25384.956521739128</v>
      </c>
      <c r="P26" s="95">
        <f t="shared" si="18"/>
        <v>33.221886788903859</v>
      </c>
      <c r="Q26" s="113">
        <f>_xlfn.STDEV.P(B$4:B26)</f>
        <v>33.221886788903859</v>
      </c>
      <c r="R26" s="95">
        <f t="shared" si="7"/>
        <v>350.70576701416411</v>
      </c>
      <c r="S26" s="95">
        <f t="shared" si="8"/>
        <v>201.20727646409676</v>
      </c>
      <c r="T26">
        <f t="shared" si="12"/>
        <v>0</v>
      </c>
      <c r="U26" s="102">
        <f>IF(W26&lt;180,V26,IF(#REF!&gt;T26,W26-360,360-W26))</f>
        <v>-13.956521739130437</v>
      </c>
      <c r="V26" s="102">
        <f t="shared" si="13"/>
        <v>-13.956521739130437</v>
      </c>
      <c r="W26" s="102">
        <f t="shared" si="14"/>
        <v>13.956521739130437</v>
      </c>
    </row>
    <row r="27" spans="1:23" x14ac:dyDescent="0.25">
      <c r="A27" s="110">
        <v>42638.367951388886</v>
      </c>
      <c r="B27">
        <v>229</v>
      </c>
      <c r="C27">
        <v>16.336400000000001</v>
      </c>
      <c r="E27" s="95">
        <f>AVERAGE(B$4:B27)</f>
        <v>274</v>
      </c>
      <c r="F27" s="95">
        <f>AVERAGE(C$4:C27)</f>
        <v>23.194874999999996</v>
      </c>
      <c r="G27" s="4">
        <f t="shared" si="9"/>
        <v>-0.75470958022277201</v>
      </c>
      <c r="H27" s="4">
        <f t="shared" si="10"/>
        <v>-0.65605902899050728</v>
      </c>
      <c r="I27" s="4">
        <f t="shared" si="0"/>
        <v>-0.83621940845089315</v>
      </c>
      <c r="J27" s="4">
        <f t="shared" si="1"/>
        <v>4.619000895296746E-2</v>
      </c>
      <c r="K27" s="95">
        <f t="shared" si="16"/>
        <v>34.122609652548384</v>
      </c>
      <c r="L27" s="95">
        <f t="shared" si="17"/>
        <v>24</v>
      </c>
      <c r="M27" s="95">
        <f t="shared" si="3"/>
        <v>-152</v>
      </c>
      <c r="N27" s="95">
        <f t="shared" si="4"/>
        <v>274</v>
      </c>
      <c r="O27" s="95">
        <f t="shared" si="5"/>
        <v>27497.999999999996</v>
      </c>
      <c r="P27" s="95">
        <f t="shared" si="18"/>
        <v>33.84892908202562</v>
      </c>
      <c r="Q27" s="113">
        <f>_xlfn.STDEV.P(B$4:B27)</f>
        <v>33.84892908202562</v>
      </c>
      <c r="R27" s="95">
        <f t="shared" si="7"/>
        <v>350.16009043455767</v>
      </c>
      <c r="S27" s="95">
        <f t="shared" si="8"/>
        <v>197.83990956544235</v>
      </c>
      <c r="T27">
        <f t="shared" si="12"/>
        <v>0</v>
      </c>
      <c r="U27" s="102">
        <f>IF(W27&lt;180,V27,IF(#REF!&gt;T27,W27-360,360-W27))</f>
        <v>-45</v>
      </c>
      <c r="V27" s="102">
        <f t="shared" si="13"/>
        <v>-45</v>
      </c>
      <c r="W27" s="102">
        <f t="shared" si="14"/>
        <v>45</v>
      </c>
    </row>
    <row r="28" spans="1:23" x14ac:dyDescent="0.25">
      <c r="A28" s="110">
        <v>42638.367997685185</v>
      </c>
      <c r="B28">
        <v>253</v>
      </c>
      <c r="C28">
        <v>20.1328</v>
      </c>
      <c r="E28" s="95">
        <f>AVERAGE(B$4:B28)</f>
        <v>273.16000000000003</v>
      </c>
      <c r="F28" s="95">
        <f>AVERAGE(C$4:C28)</f>
        <v>23.072391999999994</v>
      </c>
      <c r="G28" s="95">
        <f t="shared" ref="G28:G91" si="19">SIN(RADIANS(B28))</f>
        <v>-0.95630475596303532</v>
      </c>
      <c r="H28" s="95">
        <f t="shared" ref="H28:H91" si="20">COS(RADIANS(B28))</f>
        <v>-0.2923717047227371</v>
      </c>
      <c r="I28" s="95">
        <f t="shared" ref="I28:I91" si="21">I27+(G28-I27)/$L28</f>
        <v>-0.84102282235137882</v>
      </c>
      <c r="J28" s="95">
        <f t="shared" ref="J28:J91" si="22">J27+(H28-J27)/$L28</f>
        <v>3.2647540405939278E-2</v>
      </c>
      <c r="K28" s="95">
        <f t="shared" ref="K28:K91" si="23">DEGREES(SQRT(-LN(I28*I28+J28*J28)))</f>
        <v>33.642293892767626</v>
      </c>
      <c r="L28" s="95">
        <f t="shared" si="17"/>
        <v>25</v>
      </c>
      <c r="M28" s="95">
        <f t="shared" si="3"/>
        <v>405</v>
      </c>
      <c r="N28" s="95">
        <f t="shared" si="4"/>
        <v>273.16000000000003</v>
      </c>
      <c r="O28" s="95">
        <f t="shared" si="5"/>
        <v>27921.359999999997</v>
      </c>
      <c r="P28" s="95">
        <f t="shared" si="18"/>
        <v>33.419371627844832</v>
      </c>
      <c r="Q28" s="113">
        <f>_xlfn.STDEV.P(B$4:B28)</f>
        <v>33.419371627844832</v>
      </c>
      <c r="R28" s="95">
        <f t="shared" si="7"/>
        <v>348.35358616265091</v>
      </c>
      <c r="S28" s="95">
        <f t="shared" si="8"/>
        <v>197.96641383734914</v>
      </c>
      <c r="T28">
        <f t="shared" si="12"/>
        <v>0</v>
      </c>
      <c r="U28" s="102">
        <f>IF(W28&lt;180,V28,IF(#REF!&gt;T28,W28-360,360-W28))</f>
        <v>-20.160000000000025</v>
      </c>
      <c r="V28" s="102">
        <f t="shared" si="13"/>
        <v>-20.160000000000025</v>
      </c>
      <c r="W28" s="102">
        <f t="shared" si="14"/>
        <v>20.160000000000025</v>
      </c>
    </row>
    <row r="29" spans="1:23" x14ac:dyDescent="0.25">
      <c r="A29" s="110">
        <v>42638.368043981478</v>
      </c>
      <c r="B29">
        <v>256</v>
      </c>
      <c r="C29">
        <v>20.218</v>
      </c>
      <c r="E29" s="95">
        <f>AVERAGE(B$4:B29)</f>
        <v>272.5</v>
      </c>
      <c r="F29" s="95">
        <f>AVERAGE(C$4:C29)</f>
        <v>22.962607692307685</v>
      </c>
      <c r="G29" s="116">
        <f t="shared" si="19"/>
        <v>-0.97029572627599647</v>
      </c>
      <c r="H29">
        <f t="shared" si="20"/>
        <v>-0.24192189559966779</v>
      </c>
      <c r="I29" s="95">
        <f t="shared" si="21"/>
        <v>-0.84599485711771027</v>
      </c>
      <c r="J29" s="95">
        <f t="shared" si="22"/>
        <v>2.20871774826467E-2</v>
      </c>
      <c r="K29" s="95">
        <f t="shared" si="23"/>
        <v>33.103010604048883</v>
      </c>
      <c r="L29" s="95">
        <f t="shared" si="17"/>
        <v>26</v>
      </c>
      <c r="M29" s="95">
        <f t="shared" si="3"/>
        <v>-149</v>
      </c>
      <c r="N29" s="95">
        <f t="shared" si="4"/>
        <v>272.5</v>
      </c>
      <c r="O29" s="95">
        <f t="shared" si="5"/>
        <v>28204.499999999996</v>
      </c>
      <c r="P29" s="95">
        <f t="shared" si="18"/>
        <v>32.93612699663489</v>
      </c>
      <c r="Q29" s="113">
        <f>_xlfn.STDEV.P(B$4:B29)</f>
        <v>32.93612699663489</v>
      </c>
      <c r="R29" s="95">
        <f t="shared" si="7"/>
        <v>346.6062857424285</v>
      </c>
      <c r="S29" s="95">
        <f t="shared" si="8"/>
        <v>198.3937142575715</v>
      </c>
      <c r="T29">
        <f t="shared" si="12"/>
        <v>0</v>
      </c>
      <c r="U29" s="102">
        <f>IF(W29&lt;180,V29,IF(#REF!&gt;T29,W29-360,360-W29))</f>
        <v>-16.5</v>
      </c>
      <c r="V29" s="102">
        <f t="shared" si="13"/>
        <v>-16.5</v>
      </c>
      <c r="W29" s="102">
        <f t="shared" si="14"/>
        <v>16.5</v>
      </c>
    </row>
    <row r="30" spans="1:23" x14ac:dyDescent="0.25">
      <c r="A30" s="110">
        <v>42638.368090277778</v>
      </c>
      <c r="B30">
        <v>232</v>
      </c>
      <c r="C30">
        <v>16.340199999999999</v>
      </c>
      <c r="E30" s="95">
        <f>AVERAGE(B$4:B30)</f>
        <v>271</v>
      </c>
      <c r="F30" s="95">
        <f>AVERAGE(C$4:C30)</f>
        <v>22.717333333333325</v>
      </c>
      <c r="G30" s="95">
        <f t="shared" si="19"/>
        <v>-0.78801075360672213</v>
      </c>
      <c r="H30" s="95">
        <f t="shared" si="20"/>
        <v>-0.61566147532565807</v>
      </c>
      <c r="I30" s="95">
        <f t="shared" si="21"/>
        <v>-0.84384729772841438</v>
      </c>
      <c r="J30" s="95">
        <f t="shared" si="22"/>
        <v>-1.5331429917349558E-3</v>
      </c>
      <c r="K30" s="95">
        <f t="shared" si="23"/>
        <v>33.3874731295234</v>
      </c>
      <c r="L30" s="95">
        <f t="shared" si="17"/>
        <v>27</v>
      </c>
      <c r="M30" s="95">
        <f t="shared" si="3"/>
        <v>381</v>
      </c>
      <c r="N30" s="95">
        <f t="shared" si="4"/>
        <v>271</v>
      </c>
      <c r="O30" s="95">
        <f t="shared" si="5"/>
        <v>29783.999999999996</v>
      </c>
      <c r="P30" s="95">
        <f t="shared" si="18"/>
        <v>33.213116552216398</v>
      </c>
      <c r="Q30" s="113">
        <f>_xlfn.STDEV.P(B$4:B30)</f>
        <v>33.213116552216398</v>
      </c>
      <c r="R30" s="95">
        <f t="shared" si="7"/>
        <v>345.72951224248686</v>
      </c>
      <c r="S30" s="95">
        <f t="shared" si="8"/>
        <v>196.27048775751311</v>
      </c>
      <c r="T30">
        <f t="shared" si="12"/>
        <v>0</v>
      </c>
      <c r="U30" s="102">
        <f>IF(W30&lt;180,V30,IF(#REF!&gt;T30,W30-360,360-W30))</f>
        <v>-39</v>
      </c>
      <c r="V30" s="102">
        <f t="shared" si="13"/>
        <v>-39</v>
      </c>
      <c r="W30" s="102">
        <f t="shared" si="14"/>
        <v>39</v>
      </c>
    </row>
    <row r="31" spans="1:23" x14ac:dyDescent="0.25">
      <c r="A31" s="110">
        <v>42638.36818287037</v>
      </c>
      <c r="B31">
        <v>278</v>
      </c>
      <c r="C31">
        <v>22.412700000000001</v>
      </c>
      <c r="E31" s="95">
        <f>AVERAGE(B$4:B31)</f>
        <v>271.25</v>
      </c>
      <c r="F31" s="95">
        <f>AVERAGE(C$4:C31)</f>
        <v>22.706453571428565</v>
      </c>
      <c r="G31" s="95">
        <f t="shared" si="19"/>
        <v>-0.99026806874157036</v>
      </c>
      <c r="H31" s="95">
        <f t="shared" si="20"/>
        <v>0.13917310096006547</v>
      </c>
      <c r="I31" s="95">
        <f t="shared" si="21"/>
        <v>-0.84907661097888421</v>
      </c>
      <c r="J31" s="95">
        <f t="shared" si="22"/>
        <v>3.4920800065436309E-3</v>
      </c>
      <c r="K31" s="95">
        <f t="shared" si="23"/>
        <v>32.773727035480682</v>
      </c>
      <c r="L31" s="95">
        <f t="shared" si="17"/>
        <v>28</v>
      </c>
      <c r="M31" s="95">
        <f t="shared" si="3"/>
        <v>-103</v>
      </c>
      <c r="N31" s="95">
        <f t="shared" si="4"/>
        <v>271.25</v>
      </c>
      <c r="O31" s="95">
        <f t="shared" si="5"/>
        <v>29831.249999999996</v>
      </c>
      <c r="P31" s="95">
        <f t="shared" si="18"/>
        <v>32.640493037242642</v>
      </c>
      <c r="Q31" s="113">
        <f>_xlfn.STDEV.P(B$4:B31)</f>
        <v>32.640493037242649</v>
      </c>
      <c r="R31" s="95">
        <f t="shared" si="7"/>
        <v>344.69110933379596</v>
      </c>
      <c r="S31" s="95">
        <f t="shared" si="8"/>
        <v>197.80889066620404</v>
      </c>
      <c r="T31">
        <f t="shared" si="12"/>
        <v>0</v>
      </c>
      <c r="U31" s="102">
        <f>IF(W31&lt;180,V31,IF(#REF!&gt;T31,W31-360,360-W31))</f>
        <v>6.75</v>
      </c>
      <c r="V31" s="102">
        <f t="shared" si="13"/>
        <v>6.75</v>
      </c>
      <c r="W31" s="102">
        <f t="shared" si="14"/>
        <v>6.75</v>
      </c>
    </row>
    <row r="32" spans="1:23" x14ac:dyDescent="0.25">
      <c r="A32" s="110">
        <v>42638.36822916667</v>
      </c>
      <c r="B32">
        <v>265</v>
      </c>
      <c r="C32">
        <v>18.1127</v>
      </c>
      <c r="E32" s="95">
        <f>AVERAGE(B$4:B32)</f>
        <v>271.0344827586207</v>
      </c>
      <c r="F32" s="95">
        <f>AVERAGE(C$4:C32)</f>
        <v>22.548048275862062</v>
      </c>
      <c r="G32" s="95">
        <f t="shared" si="19"/>
        <v>-0.99619469809174555</v>
      </c>
      <c r="H32" s="95">
        <f t="shared" si="20"/>
        <v>-8.7155742747658249E-2</v>
      </c>
      <c r="I32" s="95">
        <f t="shared" si="21"/>
        <v>-0.85414964846553465</v>
      </c>
      <c r="J32" s="95">
        <f t="shared" si="22"/>
        <v>3.6629301501942815E-4</v>
      </c>
      <c r="K32" s="95">
        <f t="shared" si="23"/>
        <v>32.172360919733336</v>
      </c>
      <c r="L32" s="95">
        <f t="shared" si="17"/>
        <v>29</v>
      </c>
      <c r="M32" s="95">
        <f t="shared" si="3"/>
        <v>368</v>
      </c>
      <c r="N32" s="95">
        <f t="shared" si="4"/>
        <v>271.0344827586207</v>
      </c>
      <c r="O32" s="95">
        <f t="shared" si="5"/>
        <v>29868.965517241377</v>
      </c>
      <c r="P32" s="95">
        <f t="shared" si="18"/>
        <v>32.093057320559801</v>
      </c>
      <c r="Q32" s="113">
        <f>_xlfn.STDEV.P(B$4:B32)</f>
        <v>32.093057320559808</v>
      </c>
      <c r="R32" s="95">
        <f t="shared" si="7"/>
        <v>343.24386172988028</v>
      </c>
      <c r="S32" s="95">
        <f t="shared" si="8"/>
        <v>198.82510378736112</v>
      </c>
      <c r="T32">
        <f t="shared" si="12"/>
        <v>0</v>
      </c>
      <c r="U32" s="102">
        <f>IF(W32&lt;180,V32,IF(#REF!&gt;T32,W32-360,360-W32))</f>
        <v>-6.0344827586206975</v>
      </c>
      <c r="V32" s="102">
        <f t="shared" si="13"/>
        <v>-6.0344827586206975</v>
      </c>
      <c r="W32" s="102">
        <f t="shared" si="14"/>
        <v>6.0344827586206975</v>
      </c>
    </row>
    <row r="33" spans="1:23" x14ac:dyDescent="0.25">
      <c r="A33" s="110">
        <v>42638.368275462963</v>
      </c>
      <c r="B33">
        <v>262</v>
      </c>
      <c r="C33">
        <v>15.903499999999999</v>
      </c>
      <c r="E33" s="95">
        <f>AVERAGE(B$4:B33)</f>
        <v>270.73333333333335</v>
      </c>
      <c r="F33" s="95">
        <f>AVERAGE(C$4:C33)</f>
        <v>22.326563333333329</v>
      </c>
      <c r="G33" s="95">
        <f t="shared" si="19"/>
        <v>-0.99026806874157025</v>
      </c>
      <c r="H33" s="95">
        <f t="shared" si="20"/>
        <v>-0.13917310096006583</v>
      </c>
      <c r="I33" s="95">
        <f t="shared" si="21"/>
        <v>-0.85868692914140254</v>
      </c>
      <c r="J33" s="95">
        <f t="shared" si="22"/>
        <v>-4.2850201174834141E-3</v>
      </c>
      <c r="K33" s="95">
        <f t="shared" si="23"/>
        <v>31.625861967528124</v>
      </c>
      <c r="L33" s="95">
        <f t="shared" si="17"/>
        <v>30</v>
      </c>
      <c r="M33" s="95">
        <f t="shared" si="3"/>
        <v>-106</v>
      </c>
      <c r="N33" s="95">
        <f t="shared" si="4"/>
        <v>270.73333333333335</v>
      </c>
      <c r="O33" s="95">
        <f t="shared" si="5"/>
        <v>29947.866666666665</v>
      </c>
      <c r="P33" s="95">
        <f t="shared" si="18"/>
        <v>31.595287974984849</v>
      </c>
      <c r="Q33" s="113">
        <f>_xlfn.STDEV.P(B$4:B33)</f>
        <v>31.595287974984849</v>
      </c>
      <c r="R33" s="95">
        <f t="shared" si="7"/>
        <v>341.82273127704923</v>
      </c>
      <c r="S33" s="95">
        <f t="shared" si="8"/>
        <v>199.64393538961744</v>
      </c>
      <c r="T33">
        <f t="shared" si="12"/>
        <v>0</v>
      </c>
      <c r="U33" s="102">
        <f>IF(W33&lt;180,V33,IF(#REF!&gt;T33,W33-360,360-W33))</f>
        <v>-8.7333333333333485</v>
      </c>
      <c r="V33" s="102">
        <f t="shared" si="13"/>
        <v>-8.7333333333333485</v>
      </c>
      <c r="W33" s="102">
        <f t="shared" si="14"/>
        <v>8.7333333333333485</v>
      </c>
    </row>
    <row r="34" spans="1:23" x14ac:dyDescent="0.25">
      <c r="A34" s="110">
        <v>42638.368321759262</v>
      </c>
      <c r="B34">
        <v>239</v>
      </c>
      <c r="C34">
        <v>14.8078</v>
      </c>
      <c r="E34" s="95">
        <f>AVERAGE(B$4:B34)</f>
        <v>269.70967741935482</v>
      </c>
      <c r="F34" s="95">
        <f>AVERAGE(C$4:C34)</f>
        <v>22.084022580645158</v>
      </c>
      <c r="G34" s="95">
        <f t="shared" si="19"/>
        <v>-0.85716730070211211</v>
      </c>
      <c r="H34" s="95">
        <f t="shared" si="20"/>
        <v>-0.51503807491005449</v>
      </c>
      <c r="I34" s="95">
        <f t="shared" si="21"/>
        <v>-0.85863790886916735</v>
      </c>
      <c r="J34" s="95">
        <f t="shared" si="22"/>
        <v>-2.076092511079216E-2</v>
      </c>
      <c r="K34" s="95">
        <f t="shared" si="23"/>
        <v>31.602738586267368</v>
      </c>
      <c r="L34" s="95">
        <f t="shared" si="17"/>
        <v>31</v>
      </c>
      <c r="M34" s="95">
        <f t="shared" si="3"/>
        <v>345</v>
      </c>
      <c r="N34" s="95">
        <f t="shared" si="4"/>
        <v>269.70967741935488</v>
      </c>
      <c r="O34" s="95">
        <f t="shared" si="5"/>
        <v>30922.387096774193</v>
      </c>
      <c r="P34" s="95">
        <f t="shared" si="18"/>
        <v>31.583165736836101</v>
      </c>
      <c r="Q34" s="113">
        <f>_xlfn.STDEV.P(B$4:B34)</f>
        <v>31.583165736836101</v>
      </c>
      <c r="R34" s="95">
        <f t="shared" si="7"/>
        <v>340.77180032723606</v>
      </c>
      <c r="S34" s="95">
        <f t="shared" si="8"/>
        <v>198.64755451147357</v>
      </c>
      <c r="T34">
        <f t="shared" si="12"/>
        <v>0</v>
      </c>
      <c r="U34" s="102">
        <f>IF(W34&lt;180,V34,IF(#REF!&gt;T34,W34-360,360-W34))</f>
        <v>-30.709677419354819</v>
      </c>
      <c r="V34" s="102">
        <f t="shared" si="13"/>
        <v>-30.709677419354819</v>
      </c>
      <c r="W34" s="102">
        <f t="shared" si="14"/>
        <v>30.709677419354819</v>
      </c>
    </row>
    <row r="35" spans="1:23" x14ac:dyDescent="0.25">
      <c r="A35" s="110">
        <v>42638.368368055555</v>
      </c>
      <c r="B35">
        <v>259</v>
      </c>
      <c r="C35">
        <v>16.3978</v>
      </c>
      <c r="E35" s="95">
        <f>AVERAGE(B$4:B35)</f>
        <v>269.375</v>
      </c>
      <c r="F35" s="95">
        <f>AVERAGE(C$4:C35)</f>
        <v>21.906328124999995</v>
      </c>
      <c r="G35" s="95">
        <f t="shared" si="19"/>
        <v>-0.98162718344766398</v>
      </c>
      <c r="H35" s="95">
        <f t="shared" si="20"/>
        <v>-0.19080899537654461</v>
      </c>
      <c r="I35" s="95">
        <f t="shared" si="21"/>
        <v>-0.86248132369974539</v>
      </c>
      <c r="J35" s="95">
        <f t="shared" si="22"/>
        <v>-2.6074927306596923E-2</v>
      </c>
      <c r="K35" s="95">
        <f t="shared" si="23"/>
        <v>31.117990567574722</v>
      </c>
      <c r="L35" s="95">
        <f t="shared" si="17"/>
        <v>32</v>
      </c>
      <c r="M35" s="95">
        <f t="shared" si="3"/>
        <v>-86</v>
      </c>
      <c r="N35" s="95">
        <f t="shared" si="4"/>
        <v>269.37500000000006</v>
      </c>
      <c r="O35" s="95">
        <f t="shared" si="5"/>
        <v>31033.5</v>
      </c>
      <c r="P35" s="95">
        <f t="shared" si="18"/>
        <v>31.141561858712226</v>
      </c>
      <c r="Q35" s="113">
        <f>_xlfn.STDEV.P(B$4:B35)</f>
        <v>31.141561858712226</v>
      </c>
      <c r="R35" s="95">
        <f t="shared" si="7"/>
        <v>339.44351418210249</v>
      </c>
      <c r="S35" s="95">
        <f t="shared" si="8"/>
        <v>199.30648581789751</v>
      </c>
      <c r="T35">
        <f t="shared" si="12"/>
        <v>0</v>
      </c>
      <c r="U35" s="102">
        <f>IF(W35&lt;180,V35,IF(#REF!&gt;T35,W35-360,360-W35))</f>
        <v>-10.375</v>
      </c>
      <c r="V35" s="102">
        <f t="shared" si="13"/>
        <v>-10.375</v>
      </c>
      <c r="W35" s="102">
        <f t="shared" si="14"/>
        <v>10.375</v>
      </c>
    </row>
    <row r="36" spans="1:23" x14ac:dyDescent="0.25">
      <c r="A36" s="110">
        <v>42638.368414351855</v>
      </c>
      <c r="B36">
        <v>233</v>
      </c>
      <c r="C36">
        <v>13.6144</v>
      </c>
      <c r="E36" s="95">
        <f>AVERAGE(B$4:B36)</f>
        <v>268.27272727272725</v>
      </c>
      <c r="F36" s="95">
        <f>AVERAGE(C$4:C36)</f>
        <v>21.655057575757571</v>
      </c>
      <c r="G36" s="95">
        <f t="shared" si="19"/>
        <v>-0.79863551004729283</v>
      </c>
      <c r="H36" s="95">
        <f t="shared" si="20"/>
        <v>-0.60181502315204827</v>
      </c>
      <c r="I36" s="95">
        <f t="shared" si="21"/>
        <v>-0.86054660207391354</v>
      </c>
      <c r="J36" s="95">
        <f t="shared" si="22"/>
        <v>-4.3521596877671209E-2</v>
      </c>
      <c r="K36" s="95">
        <f t="shared" si="23"/>
        <v>31.267988062479965</v>
      </c>
      <c r="L36" s="95">
        <f t="shared" si="17"/>
        <v>33</v>
      </c>
      <c r="M36" s="95">
        <f t="shared" si="3"/>
        <v>319</v>
      </c>
      <c r="N36" s="95">
        <f t="shared" si="4"/>
        <v>268.27272727272731</v>
      </c>
      <c r="O36" s="95">
        <f t="shared" si="5"/>
        <v>32316.54545454546</v>
      </c>
      <c r="P36" s="95">
        <f t="shared" si="18"/>
        <v>31.293597687040513</v>
      </c>
      <c r="Q36" s="113">
        <f>_xlfn.STDEV.P(B$4:B36)</f>
        <v>31.29359768704051</v>
      </c>
      <c r="R36" s="95">
        <f t="shared" si="7"/>
        <v>338.68332206856837</v>
      </c>
      <c r="S36" s="95">
        <f t="shared" si="8"/>
        <v>197.8621324768861</v>
      </c>
      <c r="T36">
        <f t="shared" si="12"/>
        <v>0</v>
      </c>
      <c r="U36" s="102">
        <f>IF(W36&lt;180,V36,IF(#REF!&gt;T36,W36-360,360-W36))</f>
        <v>-35.272727272727252</v>
      </c>
      <c r="V36" s="102">
        <f t="shared" si="13"/>
        <v>-35.272727272727252</v>
      </c>
      <c r="W36" s="102">
        <f t="shared" si="14"/>
        <v>35.272727272727252</v>
      </c>
    </row>
    <row r="37" spans="1:23" x14ac:dyDescent="0.25">
      <c r="A37" s="110">
        <v>42638.368460648147</v>
      </c>
      <c r="B37">
        <v>232</v>
      </c>
      <c r="C37">
        <v>14.2753</v>
      </c>
      <c r="E37" s="95">
        <f>AVERAGE(B$4:B37)</f>
        <v>267.20588235294116</v>
      </c>
      <c r="F37" s="95">
        <f>AVERAGE(C$4:C37)</f>
        <v>21.43800588235294</v>
      </c>
      <c r="G37" s="95">
        <f t="shared" si="19"/>
        <v>-0.78801075360672213</v>
      </c>
      <c r="H37" s="95">
        <f t="shared" si="20"/>
        <v>-0.61566147532565807</v>
      </c>
      <c r="I37" s="95">
        <f t="shared" si="21"/>
        <v>-0.85841319476605493</v>
      </c>
      <c r="J37" s="95">
        <f t="shared" si="22"/>
        <v>-6.0349240361435533E-2</v>
      </c>
      <c r="K37" s="95">
        <f t="shared" si="23"/>
        <v>31.403578917795933</v>
      </c>
      <c r="L37" s="95">
        <f t="shared" si="17"/>
        <v>34</v>
      </c>
      <c r="M37" s="95">
        <f t="shared" si="3"/>
        <v>-87</v>
      </c>
      <c r="N37" s="95">
        <f t="shared" si="4"/>
        <v>267.20588235294122</v>
      </c>
      <c r="O37" s="95">
        <f t="shared" si="5"/>
        <v>33593.55882352942</v>
      </c>
      <c r="P37" s="95">
        <f t="shared" si="18"/>
        <v>31.433196588175139</v>
      </c>
      <c r="Q37" s="113">
        <f>_xlfn.STDEV.P(B$4:B37)</f>
        <v>31.433196588175136</v>
      </c>
      <c r="R37" s="95">
        <f t="shared" si="7"/>
        <v>337.9305746763352</v>
      </c>
      <c r="S37" s="95">
        <f t="shared" si="8"/>
        <v>196.48119002954712</v>
      </c>
      <c r="T37">
        <f t="shared" si="12"/>
        <v>0</v>
      </c>
      <c r="U37" s="102">
        <f>IF(W37&lt;180,V37,IF(#REF!&gt;T37,W37-360,360-W37))</f>
        <v>-35.20588235294116</v>
      </c>
      <c r="V37" s="102">
        <f t="shared" si="13"/>
        <v>-35.20588235294116</v>
      </c>
      <c r="W37" s="102">
        <f t="shared" si="14"/>
        <v>35.20588235294116</v>
      </c>
    </row>
    <row r="38" spans="1:23" x14ac:dyDescent="0.25">
      <c r="A38" s="110">
        <v>42638.368506944447</v>
      </c>
      <c r="B38">
        <v>245</v>
      </c>
      <c r="C38">
        <v>15.3803</v>
      </c>
      <c r="E38" s="95">
        <f>AVERAGE(B$4:B38)</f>
        <v>266.57142857142856</v>
      </c>
      <c r="F38" s="95">
        <f>AVERAGE(C$4:C38)</f>
        <v>21.26492857142857</v>
      </c>
      <c r="G38" s="95">
        <f t="shared" si="19"/>
        <v>-0.90630778703665005</v>
      </c>
      <c r="H38" s="95">
        <f t="shared" si="20"/>
        <v>-0.42261826174069916</v>
      </c>
      <c r="I38" s="95">
        <f t="shared" si="21"/>
        <v>-0.85978161168807199</v>
      </c>
      <c r="J38" s="95">
        <f t="shared" si="22"/>
        <v>-7.0699783829414498E-2</v>
      </c>
      <c r="K38" s="95">
        <f t="shared" si="23"/>
        <v>31.141440544781751</v>
      </c>
      <c r="L38" s="95">
        <f t="shared" si="17"/>
        <v>35</v>
      </c>
      <c r="M38" s="95">
        <f t="shared" si="3"/>
        <v>332</v>
      </c>
      <c r="N38" s="95">
        <f t="shared" si="4"/>
        <v>266.57142857142861</v>
      </c>
      <c r="O38" s="95">
        <f t="shared" si="5"/>
        <v>34072.571428571435</v>
      </c>
      <c r="P38" s="95">
        <f t="shared" si="18"/>
        <v>31.200994228010213</v>
      </c>
      <c r="Q38" s="113">
        <f>_xlfn.STDEV.P(B$4:B38)</f>
        <v>31.200994228010209</v>
      </c>
      <c r="R38" s="95">
        <f t="shared" si="7"/>
        <v>336.77366558445152</v>
      </c>
      <c r="S38" s="95">
        <f t="shared" si="8"/>
        <v>196.36919155840559</v>
      </c>
      <c r="T38">
        <f t="shared" si="12"/>
        <v>0</v>
      </c>
      <c r="U38" s="102">
        <f>IF(W38&lt;180,V38,IF(#REF!&gt;T38,W38-360,360-W38))</f>
        <v>-21.571428571428555</v>
      </c>
      <c r="V38" s="102">
        <f t="shared" si="13"/>
        <v>-21.571428571428555</v>
      </c>
      <c r="W38" s="102">
        <f t="shared" si="14"/>
        <v>21.571428571428555</v>
      </c>
    </row>
    <row r="39" spans="1:23" x14ac:dyDescent="0.25">
      <c r="A39" s="110">
        <v>42638.36855324074</v>
      </c>
      <c r="B39">
        <v>252</v>
      </c>
      <c r="C39">
        <v>15.643800000000001</v>
      </c>
      <c r="E39" s="95">
        <f>AVERAGE(B$4:B39)</f>
        <v>266.16666666666669</v>
      </c>
      <c r="F39" s="95">
        <f>AVERAGE(C$4:C39)</f>
        <v>21.108786111111112</v>
      </c>
      <c r="G39" s="95">
        <f t="shared" si="19"/>
        <v>-0.95105651629515353</v>
      </c>
      <c r="H39" s="95">
        <f t="shared" si="20"/>
        <v>-0.30901699437494756</v>
      </c>
      <c r="I39" s="95">
        <f t="shared" si="21"/>
        <v>-0.8623170257049354</v>
      </c>
      <c r="J39" s="95">
        <f t="shared" si="22"/>
        <v>-7.7319706344568195E-2</v>
      </c>
      <c r="K39" s="95">
        <f t="shared" si="23"/>
        <v>30.761853658520412</v>
      </c>
      <c r="L39" s="95">
        <f t="shared" si="17"/>
        <v>36</v>
      </c>
      <c r="M39" s="95">
        <f t="shared" si="3"/>
        <v>-80</v>
      </c>
      <c r="N39" s="95">
        <f t="shared" si="4"/>
        <v>266.16666666666669</v>
      </c>
      <c r="O39" s="95">
        <f t="shared" si="5"/>
        <v>34279.000000000007</v>
      </c>
      <c r="P39" s="95">
        <f t="shared" si="18"/>
        <v>30.857648070526125</v>
      </c>
      <c r="Q39" s="113">
        <f>_xlfn.STDEV.P(B$4:B39)</f>
        <v>30.857648070526121</v>
      </c>
      <c r="R39" s="95">
        <f t="shared" si="7"/>
        <v>335.59637482535044</v>
      </c>
      <c r="S39" s="95">
        <f t="shared" si="8"/>
        <v>196.73695850798293</v>
      </c>
      <c r="T39">
        <f t="shared" si="12"/>
        <v>0</v>
      </c>
      <c r="U39" s="102">
        <f>IF(W39&lt;180,V39,IF(#REF!&gt;T39,W39-360,360-W39))</f>
        <v>-14.166666666666686</v>
      </c>
      <c r="V39" s="102">
        <f t="shared" si="13"/>
        <v>-14.166666666666686</v>
      </c>
      <c r="W39" s="102">
        <f t="shared" si="14"/>
        <v>14.166666666666686</v>
      </c>
    </row>
    <row r="40" spans="1:23" x14ac:dyDescent="0.25">
      <c r="A40" s="110">
        <v>42638.36859953704</v>
      </c>
      <c r="B40">
        <v>249</v>
      </c>
      <c r="C40">
        <v>15.9519</v>
      </c>
      <c r="E40" s="95">
        <f>AVERAGE(B$4:B40)</f>
        <v>265.70270270270271</v>
      </c>
      <c r="F40" s="95">
        <f>AVERAGE(C$4:C40)</f>
        <v>20.96941081081081</v>
      </c>
      <c r="G40" s="95">
        <f t="shared" si="19"/>
        <v>-0.93358042649720163</v>
      </c>
      <c r="H40" s="95">
        <f t="shared" si="20"/>
        <v>-0.35836794954530071</v>
      </c>
      <c r="I40" s="95">
        <f t="shared" si="21"/>
        <v>-0.86424306356418579</v>
      </c>
      <c r="J40" s="95">
        <f t="shared" si="22"/>
        <v>-8.4915604809452858E-2</v>
      </c>
      <c r="K40" s="95">
        <f t="shared" si="23"/>
        <v>30.43667240488443</v>
      </c>
      <c r="L40" s="95">
        <f t="shared" si="17"/>
        <v>37</v>
      </c>
      <c r="M40" s="95">
        <f t="shared" si="3"/>
        <v>329</v>
      </c>
      <c r="N40" s="95">
        <f t="shared" si="4"/>
        <v>265.70270270270271</v>
      </c>
      <c r="O40" s="95">
        <f t="shared" si="5"/>
        <v>34565.729729729741</v>
      </c>
      <c r="P40" s="95">
        <f t="shared" si="18"/>
        <v>30.564831287188831</v>
      </c>
      <c r="Q40" s="113">
        <f>_xlfn.STDEV.P(B$4:B40)</f>
        <v>30.564831287188827</v>
      </c>
      <c r="R40" s="95">
        <f t="shared" si="7"/>
        <v>334.47357309887758</v>
      </c>
      <c r="S40" s="95">
        <f t="shared" si="8"/>
        <v>196.93183230652784</v>
      </c>
      <c r="T40">
        <f t="shared" si="12"/>
        <v>0</v>
      </c>
      <c r="U40" s="102">
        <f>IF(W40&lt;180,V40,IF(#REF!&gt;T40,W40-360,360-W40))</f>
        <v>-16.702702702702709</v>
      </c>
      <c r="V40" s="102">
        <f t="shared" si="13"/>
        <v>-16.702702702702709</v>
      </c>
      <c r="W40" s="102">
        <f t="shared" si="14"/>
        <v>16.702702702702709</v>
      </c>
    </row>
    <row r="41" spans="1:23" x14ac:dyDescent="0.25">
      <c r="A41" s="110">
        <v>42638.368645833332</v>
      </c>
      <c r="B41">
        <v>232</v>
      </c>
      <c r="C41">
        <v>14.746700000000001</v>
      </c>
      <c r="E41" s="95">
        <f>AVERAGE(B$4:B41)</f>
        <v>264.81578947368422</v>
      </c>
      <c r="F41" s="95">
        <f>AVERAGE(C$4:C41)</f>
        <v>20.805655263157895</v>
      </c>
      <c r="G41" s="95">
        <f t="shared" si="19"/>
        <v>-0.78801075360672213</v>
      </c>
      <c r="H41" s="95">
        <f t="shared" si="20"/>
        <v>-0.61566147532565807</v>
      </c>
      <c r="I41" s="95">
        <f t="shared" si="21"/>
        <v>-0.8622369501442525</v>
      </c>
      <c r="J41" s="95">
        <f t="shared" si="22"/>
        <v>-9.8882601401984571E-2</v>
      </c>
      <c r="K41" s="95">
        <f t="shared" si="23"/>
        <v>30.500746101465651</v>
      </c>
      <c r="L41" s="95">
        <f t="shared" si="17"/>
        <v>38</v>
      </c>
      <c r="M41" s="95">
        <f t="shared" si="3"/>
        <v>-97</v>
      </c>
      <c r="N41" s="95">
        <f t="shared" si="4"/>
        <v>264.81578947368422</v>
      </c>
      <c r="O41" s="95">
        <f t="shared" si="5"/>
        <v>35671.710526315801</v>
      </c>
      <c r="P41" s="95">
        <f t="shared" si="18"/>
        <v>30.638688359274319</v>
      </c>
      <c r="Q41" s="113">
        <f>_xlfn.STDEV.P(B$4:B41)</f>
        <v>30.638688359274312</v>
      </c>
      <c r="R41" s="95">
        <f t="shared" si="7"/>
        <v>333.75283828205141</v>
      </c>
      <c r="S41" s="95">
        <f t="shared" si="8"/>
        <v>195.87874066531703</v>
      </c>
      <c r="T41">
        <f t="shared" si="12"/>
        <v>0</v>
      </c>
      <c r="U41" s="102">
        <f>IF(W41&lt;180,V41,IF(#REF!&gt;T41,W41-360,360-W41))</f>
        <v>-32.81578947368422</v>
      </c>
      <c r="V41" s="102">
        <f t="shared" si="13"/>
        <v>-32.81578947368422</v>
      </c>
      <c r="W41" s="102">
        <f t="shared" si="14"/>
        <v>32.81578947368422</v>
      </c>
    </row>
    <row r="42" spans="1:23" x14ac:dyDescent="0.25">
      <c r="A42" s="110">
        <v>42638.368692129632</v>
      </c>
      <c r="B42">
        <v>269</v>
      </c>
      <c r="C42">
        <v>18.259799999999998</v>
      </c>
      <c r="E42" s="95">
        <f>AVERAGE(B$4:B42)</f>
        <v>264.92307692307691</v>
      </c>
      <c r="F42" s="95">
        <f>AVERAGE(C$4:C42)</f>
        <v>20.740376923076926</v>
      </c>
      <c r="G42" s="95">
        <f t="shared" si="19"/>
        <v>-0.99984769515639127</v>
      </c>
      <c r="H42" s="95">
        <f t="shared" si="20"/>
        <v>-1.7452406437283498E-2</v>
      </c>
      <c r="I42" s="95">
        <f t="shared" si="21"/>
        <v>-0.86576543078558943</v>
      </c>
      <c r="J42" s="95">
        <f t="shared" si="22"/>
        <v>-9.6794647684940949E-2</v>
      </c>
      <c r="K42" s="95">
        <f t="shared" si="23"/>
        <v>30.093118296383448</v>
      </c>
      <c r="L42" s="95">
        <f t="shared" si="17"/>
        <v>39</v>
      </c>
      <c r="M42" s="95">
        <f t="shared" si="3"/>
        <v>366</v>
      </c>
      <c r="N42" s="95">
        <f t="shared" si="4"/>
        <v>264.92307692307691</v>
      </c>
      <c r="O42" s="95">
        <f t="shared" si="5"/>
        <v>35688.769230769241</v>
      </c>
      <c r="P42" s="95">
        <f t="shared" si="18"/>
        <v>30.250564407012327</v>
      </c>
      <c r="Q42" s="113">
        <f>_xlfn.STDEV.P(B$4:B42)</f>
        <v>30.250564407012323</v>
      </c>
      <c r="R42" s="95">
        <f t="shared" si="7"/>
        <v>332.9868468388546</v>
      </c>
      <c r="S42" s="95">
        <f t="shared" si="8"/>
        <v>196.85930700729918</v>
      </c>
      <c r="T42">
        <f t="shared" si="12"/>
        <v>0</v>
      </c>
      <c r="U42" s="102">
        <f>IF(W42&lt;180,V42,IF(#REF!&gt;T42,W42-360,360-W42))</f>
        <v>4.0769230769230944</v>
      </c>
      <c r="V42" s="102">
        <f t="shared" si="13"/>
        <v>4.0769230769230944</v>
      </c>
      <c r="W42" s="102">
        <f t="shared" si="14"/>
        <v>4.0769230769230944</v>
      </c>
    </row>
    <row r="43" spans="1:23" x14ac:dyDescent="0.25">
      <c r="A43" s="110">
        <v>42638.368738425925</v>
      </c>
      <c r="B43">
        <v>248</v>
      </c>
      <c r="C43">
        <v>9.8506400000000003</v>
      </c>
      <c r="E43" s="95">
        <f>AVERAGE(B$4:B43)</f>
        <v>264.5</v>
      </c>
      <c r="F43" s="95">
        <f>AVERAGE(C$4:C43)</f>
        <v>20.4681335</v>
      </c>
      <c r="G43" s="95">
        <f t="shared" si="19"/>
        <v>-0.92718385456678731</v>
      </c>
      <c r="H43" s="95">
        <f t="shared" si="20"/>
        <v>-0.37460659341591229</v>
      </c>
      <c r="I43" s="95">
        <f t="shared" si="21"/>
        <v>-0.86730089138011934</v>
      </c>
      <c r="J43" s="95">
        <f t="shared" si="22"/>
        <v>-0.10373994632821523</v>
      </c>
      <c r="K43" s="95">
        <f t="shared" si="23"/>
        <v>29.801125113097541</v>
      </c>
      <c r="L43" s="95">
        <f t="shared" si="17"/>
        <v>40</v>
      </c>
      <c r="M43" s="95">
        <f t="shared" si="3"/>
        <v>-118</v>
      </c>
      <c r="N43" s="95">
        <f t="shared" si="4"/>
        <v>264.5</v>
      </c>
      <c r="O43" s="95">
        <f t="shared" si="5"/>
        <v>35968.000000000007</v>
      </c>
      <c r="P43" s="95">
        <f t="shared" si="18"/>
        <v>29.986663702386103</v>
      </c>
      <c r="Q43" s="113">
        <f>_xlfn.STDEV.P(B$4:B43)</f>
        <v>29.9866637023861</v>
      </c>
      <c r="R43" s="95">
        <f t="shared" si="7"/>
        <v>331.96999333036871</v>
      </c>
      <c r="S43" s="95">
        <f t="shared" si="8"/>
        <v>197.03000666963129</v>
      </c>
      <c r="T43">
        <f t="shared" si="12"/>
        <v>0</v>
      </c>
      <c r="U43" s="102">
        <f>IF(W43&lt;180,V43,IF(#REF!&gt;T43,W43-360,360-W43))</f>
        <v>-16.5</v>
      </c>
      <c r="V43" s="102">
        <f t="shared" si="13"/>
        <v>-16.5</v>
      </c>
      <c r="W43" s="102">
        <f t="shared" si="14"/>
        <v>16.5</v>
      </c>
    </row>
    <row r="44" spans="1:23" x14ac:dyDescent="0.25">
      <c r="A44" s="110">
        <v>42638.368784722225</v>
      </c>
      <c r="B44">
        <v>270</v>
      </c>
      <c r="C44">
        <v>9.1810600000000004</v>
      </c>
      <c r="E44" s="95">
        <f>AVERAGE(B$4:B44)</f>
        <v>264.63414634146341</v>
      </c>
      <c r="F44" s="95">
        <f>AVERAGE(C$4:C44)</f>
        <v>20.192839024390246</v>
      </c>
      <c r="G44" s="95">
        <f t="shared" si="19"/>
        <v>-1</v>
      </c>
      <c r="H44" s="95">
        <f t="shared" si="20"/>
        <v>-1.83772268236293E-16</v>
      </c>
      <c r="I44" s="95">
        <f t="shared" si="21"/>
        <v>-0.87053745500499446</v>
      </c>
      <c r="J44" s="95">
        <f t="shared" si="22"/>
        <v>-0.10120970373484413</v>
      </c>
      <c r="K44" s="95">
        <f t="shared" si="23"/>
        <v>29.431457340777317</v>
      </c>
      <c r="L44" s="95">
        <f t="shared" si="17"/>
        <v>41</v>
      </c>
      <c r="M44" s="95">
        <f t="shared" si="3"/>
        <v>388</v>
      </c>
      <c r="N44" s="95">
        <f t="shared" si="4"/>
        <v>264.63414634146341</v>
      </c>
      <c r="O44" s="95">
        <f t="shared" si="5"/>
        <v>35997.512195121955</v>
      </c>
      <c r="P44" s="95">
        <f t="shared" si="18"/>
        <v>29.63086401575303</v>
      </c>
      <c r="Q44" s="113">
        <f>_xlfn.STDEV.P(B$4:B44)</f>
        <v>29.630864015753026</v>
      </c>
      <c r="R44" s="95">
        <f t="shared" si="7"/>
        <v>331.30359037690772</v>
      </c>
      <c r="S44" s="95">
        <f t="shared" si="8"/>
        <v>197.96470230601909</v>
      </c>
      <c r="T44">
        <f t="shared" si="12"/>
        <v>0</v>
      </c>
      <c r="U44" s="102">
        <f>IF(W44&lt;180,V44,IF(#REF!&gt;T44,W44-360,360-W44))</f>
        <v>5.3658536585365937</v>
      </c>
      <c r="V44" s="102">
        <f t="shared" si="13"/>
        <v>5.3658536585365937</v>
      </c>
      <c r="W44" s="102">
        <f t="shared" si="14"/>
        <v>5.3658536585365937</v>
      </c>
    </row>
    <row r="45" spans="1:23" x14ac:dyDescent="0.25">
      <c r="A45" s="110">
        <v>42638.368831018517</v>
      </c>
      <c r="B45">
        <v>250</v>
      </c>
      <c r="C45">
        <v>10.512</v>
      </c>
      <c r="E45" s="95">
        <f>AVERAGE(B$4:B45)</f>
        <v>264.28571428571428</v>
      </c>
      <c r="F45" s="95">
        <f>AVERAGE(C$4:C45)</f>
        <v>19.962342857142858</v>
      </c>
      <c r="G45" s="95">
        <f t="shared" si="19"/>
        <v>-0.93969262078590843</v>
      </c>
      <c r="H45" s="95">
        <f t="shared" si="20"/>
        <v>-0.34202014332566855</v>
      </c>
      <c r="I45" s="95">
        <f t="shared" si="21"/>
        <v>-0.87218400657120665</v>
      </c>
      <c r="J45" s="95">
        <f t="shared" si="22"/>
        <v>-0.10694328562986376</v>
      </c>
      <c r="K45" s="95">
        <f t="shared" si="23"/>
        <v>29.135738076019084</v>
      </c>
      <c r="L45" s="95">
        <f t="shared" si="17"/>
        <v>42</v>
      </c>
      <c r="M45" s="95">
        <f t="shared" si="3"/>
        <v>-138</v>
      </c>
      <c r="N45" s="95">
        <f t="shared" si="4"/>
        <v>264.28571428571428</v>
      </c>
      <c r="O45" s="95">
        <f t="shared" si="5"/>
        <v>36206.571428571435</v>
      </c>
      <c r="P45" s="95">
        <f t="shared" si="18"/>
        <v>29.360879150492003</v>
      </c>
      <c r="Q45" s="113">
        <f>_xlfn.STDEV.P(B$4:B45)</f>
        <v>29.360879150492</v>
      </c>
      <c r="R45" s="95">
        <f t="shared" si="7"/>
        <v>330.3476923743213</v>
      </c>
      <c r="S45" s="95">
        <f t="shared" si="8"/>
        <v>198.22373619710726</v>
      </c>
      <c r="T45">
        <f t="shared" si="12"/>
        <v>0</v>
      </c>
      <c r="U45" s="102">
        <f>IF(W45&lt;180,V45,IF(#REF!&gt;T45,W45-360,360-W45))</f>
        <v>-14.285714285714278</v>
      </c>
      <c r="V45" s="102">
        <f t="shared" si="13"/>
        <v>-14.285714285714278</v>
      </c>
      <c r="W45" s="102">
        <f t="shared" si="14"/>
        <v>14.285714285714278</v>
      </c>
    </row>
    <row r="46" spans="1:23" x14ac:dyDescent="0.25">
      <c r="A46" s="110">
        <v>42638.368877314817</v>
      </c>
      <c r="B46">
        <v>281</v>
      </c>
      <c r="C46">
        <v>11.5501</v>
      </c>
      <c r="E46" s="95">
        <f>AVERAGE(B$4:B46)</f>
        <v>264.67441860465118</v>
      </c>
      <c r="F46" s="95">
        <f>AVERAGE(C$4:C46)</f>
        <v>19.766709302325584</v>
      </c>
      <c r="G46" s="95">
        <f t="shared" si="19"/>
        <v>-0.98162718344766386</v>
      </c>
      <c r="H46" s="95">
        <f t="shared" si="20"/>
        <v>0.19080899537654511</v>
      </c>
      <c r="I46" s="95">
        <f t="shared" si="21"/>
        <v>-0.87472919673112426</v>
      </c>
      <c r="J46" s="95">
        <f t="shared" si="22"/>
        <v>-0.10001881397855192</v>
      </c>
      <c r="K46" s="95">
        <f t="shared" si="23"/>
        <v>28.915492270513568</v>
      </c>
      <c r="L46" s="95">
        <f t="shared" si="17"/>
        <v>43</v>
      </c>
      <c r="M46" s="95">
        <f t="shared" si="3"/>
        <v>419</v>
      </c>
      <c r="N46" s="95">
        <f t="shared" si="4"/>
        <v>264.67441860465118</v>
      </c>
      <c r="O46" s="95">
        <f t="shared" si="5"/>
        <v>36479.441860465122</v>
      </c>
      <c r="P46" s="95">
        <f t="shared" si="18"/>
        <v>29.126604900572818</v>
      </c>
      <c r="Q46" s="113">
        <f>_xlfn.STDEV.P(B$4:B46)</f>
        <v>29.126604900572818</v>
      </c>
      <c r="R46" s="95">
        <f t="shared" si="7"/>
        <v>330.20927963094005</v>
      </c>
      <c r="S46" s="95">
        <f t="shared" si="8"/>
        <v>199.13955757836234</v>
      </c>
      <c r="T46">
        <f t="shared" si="12"/>
        <v>0</v>
      </c>
      <c r="U46" s="102">
        <f>IF(W46&lt;180,V46,IF(#REF!&gt;T46,W46-360,360-W46))</f>
        <v>16.32558139534882</v>
      </c>
      <c r="V46" s="102">
        <f t="shared" si="13"/>
        <v>16.32558139534882</v>
      </c>
      <c r="W46" s="102">
        <f t="shared" si="14"/>
        <v>16.32558139534882</v>
      </c>
    </row>
    <row r="47" spans="1:23" x14ac:dyDescent="0.25">
      <c r="A47" s="110">
        <v>42638.368923611109</v>
      </c>
      <c r="B47">
        <v>196</v>
      </c>
      <c r="C47">
        <v>17.361999999999998</v>
      </c>
      <c r="E47" s="95">
        <f>AVERAGE(B$4:B47)</f>
        <v>263.11363636363637</v>
      </c>
      <c r="F47" s="95">
        <f>AVERAGE(C$4:C47)</f>
        <v>19.712056818181818</v>
      </c>
      <c r="G47" s="95">
        <f t="shared" si="19"/>
        <v>-0.275637355816999</v>
      </c>
      <c r="H47" s="95">
        <f t="shared" si="20"/>
        <v>-0.96126169593831889</v>
      </c>
      <c r="I47" s="95">
        <f t="shared" si="21"/>
        <v>-0.861113473073985</v>
      </c>
      <c r="J47" s="95">
        <f t="shared" si="22"/>
        <v>-0.11959251584127389</v>
      </c>
      <c r="K47" s="95">
        <f t="shared" si="23"/>
        <v>30.315566533987138</v>
      </c>
      <c r="L47" s="95">
        <f t="shared" si="17"/>
        <v>44</v>
      </c>
      <c r="M47" s="95">
        <f t="shared" si="3"/>
        <v>-223</v>
      </c>
      <c r="N47" s="95">
        <f t="shared" si="4"/>
        <v>263.11363636363637</v>
      </c>
      <c r="O47" s="95">
        <f t="shared" si="5"/>
        <v>41088.431818181823</v>
      </c>
      <c r="P47" s="95">
        <f t="shared" si="18"/>
        <v>30.558599376734673</v>
      </c>
      <c r="Q47" s="113">
        <f>_xlfn.STDEV.P(B$4:B47)</f>
        <v>30.558599376734669</v>
      </c>
      <c r="R47" s="95">
        <f t="shared" si="7"/>
        <v>331.87048496128938</v>
      </c>
      <c r="S47" s="95">
        <f t="shared" si="8"/>
        <v>194.35678776598337</v>
      </c>
      <c r="T47">
        <f t="shared" si="12"/>
        <v>0</v>
      </c>
      <c r="U47" s="102">
        <f>IF(W47&lt;180,V47,IF(#REF!&gt;T47,W47-360,360-W47))</f>
        <v>-67.113636363636374</v>
      </c>
      <c r="V47" s="102">
        <f t="shared" si="13"/>
        <v>-67.113636363636374</v>
      </c>
      <c r="W47" s="102">
        <f t="shared" si="14"/>
        <v>67.113636363636374</v>
      </c>
    </row>
    <row r="48" spans="1:23" x14ac:dyDescent="0.25">
      <c r="A48" s="110">
        <v>42638.368969907409</v>
      </c>
      <c r="B48">
        <v>241</v>
      </c>
      <c r="C48">
        <v>15.042</v>
      </c>
      <c r="E48" s="95">
        <f>AVERAGE(B$4:B48)</f>
        <v>262.62222222222221</v>
      </c>
      <c r="F48" s="95">
        <f>AVERAGE(C$4:C48)</f>
        <v>19.608277777777779</v>
      </c>
      <c r="G48" s="95">
        <f t="shared" si="19"/>
        <v>-0.87461970713939596</v>
      </c>
      <c r="H48" s="95">
        <f t="shared" si="20"/>
        <v>-0.48480962024633684</v>
      </c>
      <c r="I48" s="95">
        <f t="shared" si="21"/>
        <v>-0.86141361160877195</v>
      </c>
      <c r="J48" s="95">
        <f t="shared" si="22"/>
        <v>-0.12770845149471974</v>
      </c>
      <c r="K48" s="95">
        <f t="shared" si="23"/>
        <v>30.134512213894936</v>
      </c>
      <c r="L48" s="95">
        <f t="shared" si="17"/>
        <v>45</v>
      </c>
      <c r="M48" s="95">
        <f t="shared" si="3"/>
        <v>464</v>
      </c>
      <c r="N48" s="95">
        <f t="shared" si="4"/>
        <v>262.62222222222221</v>
      </c>
      <c r="O48" s="95">
        <f t="shared" si="5"/>
        <v>41566.577777777784</v>
      </c>
      <c r="P48" s="95">
        <f t="shared" si="18"/>
        <v>30.392461703439917</v>
      </c>
      <c r="Q48" s="113">
        <f>_xlfn.STDEV.P(B$4:B48)</f>
        <v>30.392461703439913</v>
      </c>
      <c r="R48" s="95">
        <f t="shared" si="7"/>
        <v>331.00526105496203</v>
      </c>
      <c r="S48" s="95">
        <f t="shared" si="8"/>
        <v>194.23918338948241</v>
      </c>
      <c r="T48">
        <f t="shared" si="12"/>
        <v>0</v>
      </c>
      <c r="U48" s="102">
        <f>IF(W48&lt;180,V48,IF(#REF!&gt;T48,W48-360,360-W48))</f>
        <v>-21.622222222222206</v>
      </c>
      <c r="V48" s="102">
        <f t="shared" si="13"/>
        <v>-21.622222222222206</v>
      </c>
      <c r="W48" s="102">
        <f t="shared" si="14"/>
        <v>21.622222222222206</v>
      </c>
    </row>
    <row r="49" spans="1:23" x14ac:dyDescent="0.25">
      <c r="A49" s="110">
        <v>42638.369016203702</v>
      </c>
      <c r="B49">
        <v>255</v>
      </c>
      <c r="C49">
        <v>15.3362</v>
      </c>
      <c r="E49" s="95">
        <f>AVERAGE(B$4:B49)</f>
        <v>262.45652173913044</v>
      </c>
      <c r="F49" s="95">
        <f>AVERAGE(C$4:C49)</f>
        <v>19.515406521739131</v>
      </c>
      <c r="G49" s="95">
        <f t="shared" si="19"/>
        <v>-0.96592582628906831</v>
      </c>
      <c r="H49" s="95">
        <f t="shared" si="20"/>
        <v>-0.25881904510252063</v>
      </c>
      <c r="I49" s="95">
        <f t="shared" si="21"/>
        <v>-0.86368561627573492</v>
      </c>
      <c r="J49" s="95">
        <f t="shared" si="22"/>
        <v>-0.1305586817905415</v>
      </c>
      <c r="K49" s="95">
        <f t="shared" si="23"/>
        <v>29.799277001612083</v>
      </c>
      <c r="L49" s="95">
        <f t="shared" si="17"/>
        <v>46</v>
      </c>
      <c r="M49" s="95">
        <f t="shared" si="3"/>
        <v>-209</v>
      </c>
      <c r="N49" s="95">
        <f t="shared" si="4"/>
        <v>262.45652173913044</v>
      </c>
      <c r="O49" s="95">
        <f t="shared" si="5"/>
        <v>41623.413043478264</v>
      </c>
      <c r="P49" s="95">
        <f t="shared" si="18"/>
        <v>30.080837842271045</v>
      </c>
      <c r="Q49" s="113">
        <f>_xlfn.STDEV.P(B$4:B49)</f>
        <v>30.080837842271045</v>
      </c>
      <c r="R49" s="95">
        <f t="shared" si="7"/>
        <v>330.13840688424028</v>
      </c>
      <c r="S49" s="95">
        <f t="shared" si="8"/>
        <v>194.77463659402059</v>
      </c>
      <c r="T49">
        <f t="shared" si="12"/>
        <v>0</v>
      </c>
      <c r="U49" s="102">
        <f>IF(W49&lt;180,V49,IF(#REF!&gt;T49,W49-360,360-W49))</f>
        <v>-7.4565217391304373</v>
      </c>
      <c r="V49" s="102">
        <f t="shared" si="13"/>
        <v>-7.4565217391304373</v>
      </c>
      <c r="W49" s="102">
        <f t="shared" si="14"/>
        <v>7.4565217391304373</v>
      </c>
    </row>
    <row r="50" spans="1:23" x14ac:dyDescent="0.25">
      <c r="A50" s="110">
        <v>42638.369062500002</v>
      </c>
      <c r="B50">
        <v>216</v>
      </c>
      <c r="C50">
        <v>18.3918</v>
      </c>
      <c r="E50" s="95">
        <f>AVERAGE(B$4:B50)</f>
        <v>261.468085106383</v>
      </c>
      <c r="F50" s="95">
        <f>AVERAGE(C$4:C50)</f>
        <v>19.491499999999998</v>
      </c>
      <c r="G50" s="95">
        <f t="shared" si="19"/>
        <v>-0.58778525229247303</v>
      </c>
      <c r="H50" s="95">
        <f t="shared" si="20"/>
        <v>-0.80901699437494756</v>
      </c>
      <c r="I50" s="95">
        <f t="shared" si="21"/>
        <v>-0.85781539576545274</v>
      </c>
      <c r="J50" s="95">
        <f t="shared" si="22"/>
        <v>-0.14499396503701822</v>
      </c>
      <c r="K50" s="95">
        <f t="shared" si="23"/>
        <v>30.240184085599417</v>
      </c>
      <c r="L50" s="95">
        <f t="shared" si="17"/>
        <v>47</v>
      </c>
      <c r="M50" s="95">
        <f t="shared" si="3"/>
        <v>425</v>
      </c>
      <c r="N50" s="95">
        <f t="shared" si="4"/>
        <v>261.468085106383</v>
      </c>
      <c r="O50" s="95">
        <f t="shared" si="5"/>
        <v>43735.702127659577</v>
      </c>
      <c r="P50" s="95">
        <f t="shared" si="18"/>
        <v>30.504866067235749</v>
      </c>
      <c r="Q50" s="113">
        <f>_xlfn.STDEV.P(B$4:B50)</f>
        <v>30.504866067235746</v>
      </c>
      <c r="R50" s="95">
        <f t="shared" si="7"/>
        <v>330.10403375766344</v>
      </c>
      <c r="S50" s="95">
        <f t="shared" si="8"/>
        <v>192.83213645510256</v>
      </c>
      <c r="T50">
        <f t="shared" si="12"/>
        <v>0</v>
      </c>
      <c r="U50" s="102">
        <f>IF(W50&lt;180,V50,IF(#REF!&gt;T50,W50-360,360-W50))</f>
        <v>-45.468085106383</v>
      </c>
      <c r="V50" s="102">
        <f t="shared" si="13"/>
        <v>-45.468085106383</v>
      </c>
      <c r="W50" s="102">
        <f t="shared" si="14"/>
        <v>45.468085106383</v>
      </c>
    </row>
    <row r="51" spans="1:23" x14ac:dyDescent="0.25">
      <c r="A51" s="110">
        <v>42638.369108796294</v>
      </c>
      <c r="B51">
        <v>254</v>
      </c>
      <c r="C51">
        <v>17.500800000000002</v>
      </c>
      <c r="E51" s="95">
        <f>AVERAGE(B$4:B51)</f>
        <v>261.3125</v>
      </c>
      <c r="F51" s="95">
        <f>AVERAGE(C$4:C51)</f>
        <v>19.450027083333335</v>
      </c>
      <c r="G51" s="95">
        <f t="shared" si="19"/>
        <v>-0.96126169593831901</v>
      </c>
      <c r="H51" s="95">
        <f t="shared" si="20"/>
        <v>-0.27563735581699889</v>
      </c>
      <c r="I51" s="95">
        <f t="shared" si="21"/>
        <v>-0.85997052701905408</v>
      </c>
      <c r="J51" s="95">
        <f t="shared" si="22"/>
        <v>-0.14771570234493447</v>
      </c>
      <c r="K51" s="95">
        <f t="shared" si="23"/>
        <v>29.91678376005018</v>
      </c>
      <c r="L51" s="95">
        <f t="shared" si="17"/>
        <v>48</v>
      </c>
      <c r="M51" s="95">
        <f t="shared" si="3"/>
        <v>-171</v>
      </c>
      <c r="N51" s="95">
        <f t="shared" si="4"/>
        <v>261.3125</v>
      </c>
      <c r="O51" s="95">
        <f t="shared" si="5"/>
        <v>43790.3125</v>
      </c>
      <c r="P51" s="95">
        <f t="shared" si="18"/>
        <v>30.20427415256545</v>
      </c>
      <c r="Q51" s="113">
        <f>_xlfn.STDEV.P(B$4:B51)</f>
        <v>30.20427415256545</v>
      </c>
      <c r="R51" s="95">
        <f t="shared" si="7"/>
        <v>329.27211684327227</v>
      </c>
      <c r="S51" s="95">
        <f t="shared" si="8"/>
        <v>193.35288315672773</v>
      </c>
      <c r="T51">
        <f t="shared" si="12"/>
        <v>0</v>
      </c>
      <c r="U51" s="102">
        <f>IF(W51&lt;180,V51,IF(#REF!&gt;T51,W51-360,360-W51))</f>
        <v>-7.3125</v>
      </c>
      <c r="V51" s="102">
        <f t="shared" si="13"/>
        <v>-7.3125</v>
      </c>
      <c r="W51" s="102">
        <f t="shared" si="14"/>
        <v>7.3125</v>
      </c>
    </row>
    <row r="52" spans="1:23" x14ac:dyDescent="0.25">
      <c r="A52" s="110">
        <v>42638.369155092594</v>
      </c>
      <c r="B52">
        <v>253</v>
      </c>
      <c r="C52">
        <v>17.294599999999999</v>
      </c>
      <c r="E52" s="95">
        <f>AVERAGE(B$4:B52)</f>
        <v>261.14285714285717</v>
      </c>
      <c r="F52" s="95">
        <f>AVERAGE(C$4:C52)</f>
        <v>19.406038775510204</v>
      </c>
      <c r="G52" s="95">
        <f t="shared" si="19"/>
        <v>-0.95630475596303532</v>
      </c>
      <c r="H52" s="95">
        <f t="shared" si="20"/>
        <v>-0.2923717047227371</v>
      </c>
      <c r="I52" s="95">
        <f t="shared" si="21"/>
        <v>-0.86193653169138018</v>
      </c>
      <c r="J52" s="95">
        <f t="shared" si="22"/>
        <v>-0.15066786565876719</v>
      </c>
      <c r="K52" s="95">
        <f t="shared" si="23"/>
        <v>29.608628069118367</v>
      </c>
      <c r="L52" s="95">
        <f t="shared" si="17"/>
        <v>49</v>
      </c>
      <c r="M52" s="95">
        <f t="shared" si="3"/>
        <v>424</v>
      </c>
      <c r="N52" s="95">
        <f t="shared" si="4"/>
        <v>261.14285714285717</v>
      </c>
      <c r="O52" s="95">
        <f t="shared" si="5"/>
        <v>43858</v>
      </c>
      <c r="P52" s="95">
        <f t="shared" si="18"/>
        <v>29.917573840299884</v>
      </c>
      <c r="Q52" s="113">
        <f>_xlfn.STDEV.P(B$4:B52)</f>
        <v>29.917573840299884</v>
      </c>
      <c r="R52" s="95">
        <f t="shared" si="7"/>
        <v>328.45739828353192</v>
      </c>
      <c r="S52" s="95">
        <f t="shared" si="8"/>
        <v>193.82831600218242</v>
      </c>
      <c r="T52">
        <f t="shared" si="12"/>
        <v>0</v>
      </c>
      <c r="U52" s="102">
        <f>IF(W52&lt;180,V52,IF(#REF!&gt;T52,W52-360,360-W52))</f>
        <v>-8.1428571428571672</v>
      </c>
      <c r="V52" s="102">
        <f t="shared" si="13"/>
        <v>-8.1428571428571672</v>
      </c>
      <c r="W52" s="102">
        <f t="shared" si="14"/>
        <v>8.1428571428571672</v>
      </c>
    </row>
    <row r="53" spans="1:23" x14ac:dyDescent="0.25">
      <c r="A53" s="110">
        <v>42638.369201388887</v>
      </c>
      <c r="B53">
        <v>226</v>
      </c>
      <c r="C53">
        <v>18.633600000000001</v>
      </c>
      <c r="E53" s="95">
        <f>AVERAGE(B$4:B53)</f>
        <v>260.44</v>
      </c>
      <c r="F53" s="95">
        <f>AVERAGE(C$4:C53)</f>
        <v>19.39059</v>
      </c>
      <c r="G53" s="95">
        <f t="shared" si="19"/>
        <v>-0.71933980033865119</v>
      </c>
      <c r="H53" s="95">
        <f t="shared" si="20"/>
        <v>-0.69465837045899725</v>
      </c>
      <c r="I53" s="95">
        <f t="shared" si="21"/>
        <v>-0.85908459706432561</v>
      </c>
      <c r="J53" s="95">
        <f t="shared" si="22"/>
        <v>-0.1615476757547718</v>
      </c>
      <c r="K53" s="95">
        <f t="shared" si="23"/>
        <v>29.717968434479317</v>
      </c>
      <c r="L53" s="95">
        <f t="shared" si="17"/>
        <v>50</v>
      </c>
      <c r="M53" s="95">
        <f t="shared" si="3"/>
        <v>-198</v>
      </c>
      <c r="N53" s="95">
        <f t="shared" si="4"/>
        <v>260.44</v>
      </c>
      <c r="O53" s="95">
        <f t="shared" si="5"/>
        <v>45068.32</v>
      </c>
      <c r="P53" s="95">
        <f t="shared" si="18"/>
        <v>30.02276469614349</v>
      </c>
      <c r="Q53" s="113">
        <f>_xlfn.STDEV.P(B$4:B53)</f>
        <v>30.02276469614349</v>
      </c>
      <c r="R53" s="95">
        <f t="shared" si="7"/>
        <v>327.99122056632285</v>
      </c>
      <c r="S53" s="95">
        <f t="shared" si="8"/>
        <v>192.88877943367714</v>
      </c>
      <c r="T53">
        <f t="shared" si="12"/>
        <v>0</v>
      </c>
      <c r="U53" s="102">
        <f>IF(W53&lt;180,V53,IF(#REF!&gt;T53,W53-360,360-W53))</f>
        <v>-34.44</v>
      </c>
      <c r="V53" s="102">
        <f t="shared" si="13"/>
        <v>-34.44</v>
      </c>
      <c r="W53" s="102">
        <f t="shared" si="14"/>
        <v>34.44</v>
      </c>
    </row>
    <row r="54" spans="1:23" x14ac:dyDescent="0.25">
      <c r="A54" s="110">
        <v>42638.369247685187</v>
      </c>
      <c r="B54">
        <v>247</v>
      </c>
      <c r="C54">
        <v>19.238</v>
      </c>
      <c r="E54" s="95">
        <f>AVERAGE(B$4:B54)</f>
        <v>260.1764705882353</v>
      </c>
      <c r="F54" s="95">
        <f>AVERAGE(C$4:C54)</f>
        <v>19.387598039215685</v>
      </c>
      <c r="G54" s="95">
        <f t="shared" si="19"/>
        <v>-0.92050485345244026</v>
      </c>
      <c r="H54" s="95">
        <f t="shared" si="20"/>
        <v>-0.39073112848927383</v>
      </c>
      <c r="I54" s="95">
        <f t="shared" si="21"/>
        <v>-0.86028891581703371</v>
      </c>
      <c r="J54" s="95">
        <f t="shared" si="22"/>
        <v>-0.16604146894564439</v>
      </c>
      <c r="K54" s="95">
        <f t="shared" si="23"/>
        <v>29.46137113672232</v>
      </c>
      <c r="L54" s="95">
        <f t="shared" si="17"/>
        <v>51</v>
      </c>
      <c r="M54" s="95">
        <f t="shared" si="3"/>
        <v>445</v>
      </c>
      <c r="N54" s="95">
        <f t="shared" si="4"/>
        <v>260.1764705882353</v>
      </c>
      <c r="O54" s="95">
        <f t="shared" si="5"/>
        <v>45245.411764705881</v>
      </c>
      <c r="P54" s="95">
        <f t="shared" si="18"/>
        <v>29.785314108850024</v>
      </c>
      <c r="Q54" s="113">
        <f>_xlfn.STDEV.P(B$4:B54)</f>
        <v>29.785314108850027</v>
      </c>
      <c r="R54" s="95">
        <f t="shared" si="7"/>
        <v>327.19342733314784</v>
      </c>
      <c r="S54" s="95">
        <f t="shared" si="8"/>
        <v>193.15951384332274</v>
      </c>
      <c r="T54">
        <f t="shared" si="12"/>
        <v>0</v>
      </c>
      <c r="U54" s="102">
        <f>IF(W54&lt;180,V54,IF(#REF!&gt;T54,W54-360,360-W54))</f>
        <v>-13.176470588235304</v>
      </c>
      <c r="V54" s="102">
        <f t="shared" si="13"/>
        <v>-13.176470588235304</v>
      </c>
      <c r="W54" s="102">
        <f t="shared" si="14"/>
        <v>13.176470588235304</v>
      </c>
    </row>
    <row r="55" spans="1:23" x14ac:dyDescent="0.25">
      <c r="A55" s="110">
        <v>42638.369293981479</v>
      </c>
      <c r="B55">
        <v>236</v>
      </c>
      <c r="C55">
        <v>17.446100000000001</v>
      </c>
      <c r="E55" s="95">
        <f>AVERAGE(B$4:B55)</f>
        <v>259.71153846153845</v>
      </c>
      <c r="F55" s="95">
        <f>AVERAGE(C$4:C55)</f>
        <v>19.350261538461538</v>
      </c>
      <c r="G55" s="95">
        <f t="shared" si="19"/>
        <v>-0.82903757255504185</v>
      </c>
      <c r="H55" s="95">
        <f t="shared" si="20"/>
        <v>-0.55919290347074657</v>
      </c>
      <c r="I55" s="95">
        <f t="shared" si="21"/>
        <v>-0.85968792844661079</v>
      </c>
      <c r="J55" s="95">
        <f t="shared" si="22"/>
        <v>-0.17360207345574252</v>
      </c>
      <c r="K55" s="95">
        <f t="shared" si="23"/>
        <v>29.34992435705237</v>
      </c>
      <c r="L55" s="95">
        <f t="shared" si="17"/>
        <v>52</v>
      </c>
      <c r="M55" s="95">
        <f t="shared" si="3"/>
        <v>-209</v>
      </c>
      <c r="N55" s="95">
        <f t="shared" si="4"/>
        <v>259.71153846153845</v>
      </c>
      <c r="O55" s="95">
        <f t="shared" si="5"/>
        <v>45818.673076923078</v>
      </c>
      <c r="P55" s="95">
        <f t="shared" si="18"/>
        <v>29.683805827460311</v>
      </c>
      <c r="Q55" s="113">
        <f>_xlfn.STDEV.P(B$4:B55)</f>
        <v>29.683805827460311</v>
      </c>
      <c r="R55" s="95">
        <f t="shared" si="7"/>
        <v>326.50010157332417</v>
      </c>
      <c r="S55" s="95">
        <f t="shared" si="8"/>
        <v>192.92297534975273</v>
      </c>
      <c r="T55">
        <f t="shared" si="12"/>
        <v>0</v>
      </c>
      <c r="U55" s="102">
        <f>IF(W55&lt;180,V55,IF(#REF!&gt;T55,W55-360,360-W55))</f>
        <v>-23.711538461538453</v>
      </c>
      <c r="V55" s="102">
        <f t="shared" si="13"/>
        <v>-23.711538461538453</v>
      </c>
      <c r="W55" s="102">
        <f t="shared" si="14"/>
        <v>23.711538461538453</v>
      </c>
    </row>
    <row r="56" spans="1:23" x14ac:dyDescent="0.25">
      <c r="A56" s="110">
        <v>42638.369351851848</v>
      </c>
      <c r="B56">
        <v>225</v>
      </c>
      <c r="C56">
        <v>16.369599999999998</v>
      </c>
      <c r="E56" s="95">
        <f>AVERAGE(B$4:B56)</f>
        <v>259.05660377358492</v>
      </c>
      <c r="F56" s="95">
        <f>AVERAGE(C$4:C56)</f>
        <v>19.294022641509432</v>
      </c>
      <c r="G56" s="95">
        <f t="shared" si="19"/>
        <v>-0.70710678118654746</v>
      </c>
      <c r="H56" s="95">
        <f t="shared" si="20"/>
        <v>-0.70710678118654768</v>
      </c>
      <c r="I56" s="95">
        <f t="shared" si="21"/>
        <v>-0.85680903887566617</v>
      </c>
      <c r="J56" s="95">
        <f t="shared" si="22"/>
        <v>-0.18366820001670112</v>
      </c>
      <c r="K56" s="95">
        <f t="shared" si="23"/>
        <v>29.447656599884233</v>
      </c>
      <c r="L56" s="95">
        <f t="shared" si="17"/>
        <v>53</v>
      </c>
      <c r="M56" s="95">
        <f t="shared" si="3"/>
        <v>434</v>
      </c>
      <c r="N56" s="95">
        <f t="shared" si="4"/>
        <v>259.05660377358492</v>
      </c>
      <c r="O56" s="95">
        <f t="shared" si="5"/>
        <v>47000.830188679247</v>
      </c>
      <c r="P56" s="95">
        <f t="shared" si="18"/>
        <v>29.779323645232996</v>
      </c>
      <c r="Q56" s="113">
        <f>_xlfn.STDEV.P(B$4:B56)</f>
        <v>29.779323645232996</v>
      </c>
      <c r="R56" s="95">
        <f t="shared" si="7"/>
        <v>326.06008197535914</v>
      </c>
      <c r="S56" s="95">
        <f t="shared" si="8"/>
        <v>192.05312557181068</v>
      </c>
      <c r="T56">
        <f t="shared" si="12"/>
        <v>0</v>
      </c>
      <c r="U56" s="102">
        <f>IF(W56&lt;180,V56,IF(#REF!&gt;T56,W56-360,360-W56))</f>
        <v>-34.056603773584925</v>
      </c>
      <c r="V56" s="102">
        <f t="shared" si="13"/>
        <v>-34.056603773584925</v>
      </c>
      <c r="W56" s="102">
        <f t="shared" si="14"/>
        <v>34.056603773584925</v>
      </c>
    </row>
    <row r="57" spans="1:23" x14ac:dyDescent="0.25">
      <c r="A57" s="110">
        <v>42638.369398148148</v>
      </c>
      <c r="B57">
        <v>219</v>
      </c>
      <c r="C57">
        <v>16.980599999999999</v>
      </c>
      <c r="E57" s="95">
        <f>AVERAGE(B$4:B57)</f>
        <v>258.31481481481484</v>
      </c>
      <c r="F57" s="95">
        <f>AVERAGE(C$4:C57)</f>
        <v>19.251181481481481</v>
      </c>
      <c r="G57" s="95">
        <f t="shared" si="19"/>
        <v>-0.62932039104983761</v>
      </c>
      <c r="H57" s="95">
        <f t="shared" si="20"/>
        <v>-0.77714596145697079</v>
      </c>
      <c r="I57" s="95">
        <f t="shared" si="21"/>
        <v>-0.85259628613815086</v>
      </c>
      <c r="J57" s="95">
        <f t="shared" si="22"/>
        <v>-0.19465852893226165</v>
      </c>
      <c r="K57" s="95">
        <f t="shared" si="23"/>
        <v>29.668191881479792</v>
      </c>
      <c r="L57" s="95">
        <f t="shared" si="17"/>
        <v>54</v>
      </c>
      <c r="M57" s="95">
        <f t="shared" si="3"/>
        <v>-215</v>
      </c>
      <c r="N57" s="95">
        <f t="shared" si="4"/>
        <v>258.31481481481484</v>
      </c>
      <c r="O57" s="95">
        <f t="shared" si="5"/>
        <v>48575.648148148153</v>
      </c>
      <c r="P57" s="95">
        <f t="shared" si="18"/>
        <v>29.992483054600889</v>
      </c>
      <c r="Q57" s="113">
        <f>_xlfn.STDEV.P(B$4:B57)</f>
        <v>29.992483054600886</v>
      </c>
      <c r="R57" s="95">
        <f t="shared" si="7"/>
        <v>325.79790168766681</v>
      </c>
      <c r="S57" s="95">
        <f t="shared" si="8"/>
        <v>190.83172794196284</v>
      </c>
      <c r="T57">
        <f t="shared" si="12"/>
        <v>0</v>
      </c>
      <c r="U57" s="102">
        <f>IF(W57&lt;180,V57,IF(#REF!&gt;T57,W57-360,360-W57))</f>
        <v>-39.314814814814838</v>
      </c>
      <c r="V57" s="102">
        <f t="shared" si="13"/>
        <v>-39.314814814814838</v>
      </c>
      <c r="W57" s="102">
        <f t="shared" si="14"/>
        <v>39.314814814814838</v>
      </c>
    </row>
    <row r="58" spans="1:23" x14ac:dyDescent="0.25">
      <c r="A58" s="110">
        <v>42638.369444444441</v>
      </c>
      <c r="B58">
        <v>224</v>
      </c>
      <c r="C58">
        <v>15.510300000000001</v>
      </c>
      <c r="E58" s="95">
        <f>AVERAGE(B$4:B58)</f>
        <v>257.69090909090909</v>
      </c>
      <c r="F58" s="95">
        <f>AVERAGE(C$4:C58)</f>
        <v>19.183165454545453</v>
      </c>
      <c r="G58" s="95">
        <f t="shared" si="19"/>
        <v>-0.69465837045899737</v>
      </c>
      <c r="H58" s="95">
        <f t="shared" si="20"/>
        <v>-0.71933980033865108</v>
      </c>
      <c r="I58" s="95">
        <f t="shared" si="21"/>
        <v>-0.8497246876712572</v>
      </c>
      <c r="J58" s="95">
        <f t="shared" si="22"/>
        <v>-0.20419818841237783</v>
      </c>
      <c r="K58" s="95">
        <f t="shared" si="23"/>
        <v>29.746517357236893</v>
      </c>
      <c r="L58" s="95">
        <f t="shared" si="17"/>
        <v>55</v>
      </c>
      <c r="M58" s="95">
        <f t="shared" si="3"/>
        <v>439</v>
      </c>
      <c r="N58" s="95">
        <f t="shared" si="4"/>
        <v>257.69090909090909</v>
      </c>
      <c r="O58" s="95">
        <f t="shared" si="5"/>
        <v>49731.74545454546</v>
      </c>
      <c r="P58" s="95">
        <f t="shared" si="18"/>
        <v>30.070143892555759</v>
      </c>
      <c r="Q58" s="113">
        <f>_xlfn.STDEV.P(B$4:B58)</f>
        <v>30.070143892555755</v>
      </c>
      <c r="R58" s="95">
        <f t="shared" si="7"/>
        <v>325.34873284915955</v>
      </c>
      <c r="S58" s="95">
        <f t="shared" si="8"/>
        <v>190.03308533265863</v>
      </c>
      <c r="T58">
        <f t="shared" si="12"/>
        <v>0</v>
      </c>
      <c r="U58" s="102">
        <f>IF(W58&lt;180,V58,IF(#REF!&gt;T58,W58-360,360-W58))</f>
        <v>-33.690909090909088</v>
      </c>
      <c r="V58" s="102">
        <f t="shared" si="13"/>
        <v>-33.690909090909088</v>
      </c>
      <c r="W58" s="102">
        <f t="shared" si="14"/>
        <v>33.690909090909088</v>
      </c>
    </row>
    <row r="59" spans="1:23" x14ac:dyDescent="0.25">
      <c r="A59" s="110">
        <v>42638.369490740741</v>
      </c>
      <c r="B59">
        <v>278</v>
      </c>
      <c r="C59">
        <v>14.7348</v>
      </c>
      <c r="E59" s="95">
        <f>AVERAGE(B$4:B59)</f>
        <v>258.05357142857144</v>
      </c>
      <c r="F59" s="95">
        <f>AVERAGE(C$4:C59)</f>
        <v>19.103730357142855</v>
      </c>
      <c r="G59" s="95">
        <f t="shared" si="19"/>
        <v>-0.99026806874157036</v>
      </c>
      <c r="H59" s="95">
        <f t="shared" si="20"/>
        <v>0.13917310096006547</v>
      </c>
      <c r="I59" s="95">
        <f t="shared" si="21"/>
        <v>-0.85223439090465569</v>
      </c>
      <c r="J59" s="95">
        <f t="shared" si="22"/>
        <v>-0.19806655824501276</v>
      </c>
      <c r="K59" s="95">
        <f t="shared" si="23"/>
        <v>29.615982063853227</v>
      </c>
      <c r="L59" s="95">
        <f t="shared" si="17"/>
        <v>56</v>
      </c>
      <c r="M59" s="95">
        <f t="shared" si="3"/>
        <v>-161</v>
      </c>
      <c r="N59" s="95">
        <f t="shared" si="4"/>
        <v>258.05357142857144</v>
      </c>
      <c r="O59" s="95">
        <f t="shared" si="5"/>
        <v>50136.83928571429</v>
      </c>
      <c r="P59" s="95">
        <f t="shared" si="18"/>
        <v>29.92157585306316</v>
      </c>
      <c r="Q59" s="113">
        <f>_xlfn.STDEV.P(B$4:B59)</f>
        <v>29.92157585306316</v>
      </c>
      <c r="R59" s="95">
        <f t="shared" si="7"/>
        <v>325.37711709796355</v>
      </c>
      <c r="S59" s="95">
        <f t="shared" si="8"/>
        <v>190.73002575917934</v>
      </c>
      <c r="T59">
        <f t="shared" si="12"/>
        <v>0</v>
      </c>
      <c r="U59" s="102">
        <f>IF(W59&lt;180,V59,IF(#REF!&gt;T59,W59-360,360-W59))</f>
        <v>19.946428571428555</v>
      </c>
      <c r="V59" s="102">
        <f t="shared" si="13"/>
        <v>19.946428571428555</v>
      </c>
      <c r="W59" s="102">
        <f t="shared" si="14"/>
        <v>19.946428571428555</v>
      </c>
    </row>
    <row r="60" spans="1:23" x14ac:dyDescent="0.25">
      <c r="A60" s="110">
        <v>42638.369537037041</v>
      </c>
      <c r="B60">
        <v>225</v>
      </c>
      <c r="C60">
        <v>15.0534</v>
      </c>
      <c r="E60" s="95">
        <f>AVERAGE(B$4:B60)</f>
        <v>257.4736842105263</v>
      </c>
      <c r="F60" s="95">
        <f>AVERAGE(C$4:C60)</f>
        <v>19.032671929824559</v>
      </c>
      <c r="G60" s="95">
        <f t="shared" si="19"/>
        <v>-0.70710678118654746</v>
      </c>
      <c r="H60" s="95">
        <f t="shared" si="20"/>
        <v>-0.70710678118654768</v>
      </c>
      <c r="I60" s="95">
        <f t="shared" si="21"/>
        <v>-0.84968829248854849</v>
      </c>
      <c r="J60" s="95">
        <f t="shared" si="22"/>
        <v>-0.20699708847205722</v>
      </c>
      <c r="K60" s="95">
        <f t="shared" si="23"/>
        <v>29.667785409967266</v>
      </c>
      <c r="L60" s="95">
        <f t="shared" si="17"/>
        <v>57</v>
      </c>
      <c r="M60" s="95">
        <f t="shared" si="3"/>
        <v>386</v>
      </c>
      <c r="N60" s="95">
        <f t="shared" si="4"/>
        <v>257.47368421052636</v>
      </c>
      <c r="O60" s="95">
        <f t="shared" si="5"/>
        <v>51210.210526315794</v>
      </c>
      <c r="P60" s="95">
        <f t="shared" si="18"/>
        <v>29.973734269785535</v>
      </c>
      <c r="Q60" s="113">
        <f>_xlfn.STDEV.P(B$4:B60)</f>
        <v>29.973734269785531</v>
      </c>
      <c r="R60" s="95">
        <f t="shared" si="7"/>
        <v>324.91458631754375</v>
      </c>
      <c r="S60" s="95">
        <f t="shared" si="8"/>
        <v>190.03278210350885</v>
      </c>
      <c r="T60">
        <f t="shared" si="12"/>
        <v>0</v>
      </c>
      <c r="U60" s="102">
        <f>IF(W60&lt;180,V60,IF(#REF!&gt;T60,W60-360,360-W60))</f>
        <v>-32.473684210526301</v>
      </c>
      <c r="V60" s="102">
        <f t="shared" si="13"/>
        <v>-32.473684210526301</v>
      </c>
      <c r="W60" s="102">
        <f t="shared" si="14"/>
        <v>32.473684210526301</v>
      </c>
    </row>
    <row r="61" spans="1:23" x14ac:dyDescent="0.25">
      <c r="A61" s="110">
        <v>42638.369583333333</v>
      </c>
      <c r="B61">
        <v>215</v>
      </c>
      <c r="C61">
        <v>16.360700000000001</v>
      </c>
      <c r="E61" s="95">
        <f>AVERAGE(B$4:B61)</f>
        <v>256.74137931034483</v>
      </c>
      <c r="F61" s="95">
        <f>AVERAGE(C$4:C61)</f>
        <v>18.986603448275858</v>
      </c>
      <c r="G61" s="95">
        <f t="shared" si="19"/>
        <v>-0.57357643635104616</v>
      </c>
      <c r="H61" s="95">
        <f t="shared" si="20"/>
        <v>-0.8191520442889918</v>
      </c>
      <c r="I61" s="95">
        <f t="shared" si="21"/>
        <v>-0.84492774324479847</v>
      </c>
      <c r="J61" s="95">
        <f t="shared" si="22"/>
        <v>-0.21755148426200438</v>
      </c>
      <c r="K61" s="95">
        <f t="shared" si="23"/>
        <v>29.926705664810019</v>
      </c>
      <c r="L61" s="95">
        <f t="shared" si="17"/>
        <v>58</v>
      </c>
      <c r="M61" s="95">
        <f t="shared" si="3"/>
        <v>-171</v>
      </c>
      <c r="N61" s="95">
        <f t="shared" si="4"/>
        <v>256.74137931034488</v>
      </c>
      <c r="O61" s="95">
        <f t="shared" si="5"/>
        <v>52983.120689655181</v>
      </c>
      <c r="P61" s="95">
        <f t="shared" si="18"/>
        <v>30.224196943113704</v>
      </c>
      <c r="Q61" s="113">
        <f>_xlfn.STDEV.P(B$4:B61)</f>
        <v>30.224196943113704</v>
      </c>
      <c r="R61" s="95">
        <f t="shared" si="7"/>
        <v>324.74582243235068</v>
      </c>
      <c r="S61" s="95">
        <f t="shared" si="8"/>
        <v>188.73693618833897</v>
      </c>
      <c r="T61">
        <f t="shared" si="12"/>
        <v>0</v>
      </c>
      <c r="U61" s="102">
        <f>IF(W61&lt;180,V61,IF(#REF!&gt;T61,W61-360,360-W61))</f>
        <v>-41.741379310344826</v>
      </c>
      <c r="V61" s="102">
        <f t="shared" si="13"/>
        <v>-41.741379310344826</v>
      </c>
      <c r="W61" s="102">
        <f t="shared" si="14"/>
        <v>41.741379310344826</v>
      </c>
    </row>
    <row r="62" spans="1:23" x14ac:dyDescent="0.25">
      <c r="A62" s="110">
        <v>42638.369629629633</v>
      </c>
      <c r="B62">
        <v>238</v>
      </c>
      <c r="C62">
        <v>14.510400000000001</v>
      </c>
      <c r="E62" s="95">
        <f>AVERAGE(B$4:B62)</f>
        <v>256.42372881355931</v>
      </c>
      <c r="F62" s="95">
        <f>AVERAGE(C$4:C62)</f>
        <v>18.910735593220334</v>
      </c>
      <c r="G62" s="95">
        <f t="shared" si="19"/>
        <v>-0.84804809615642596</v>
      </c>
      <c r="H62" s="95">
        <f t="shared" si="20"/>
        <v>-0.52991926423320501</v>
      </c>
      <c r="I62" s="95">
        <f t="shared" si="21"/>
        <v>-0.84498063058228368</v>
      </c>
      <c r="J62" s="95">
        <f t="shared" si="22"/>
        <v>-0.22284585341405863</v>
      </c>
      <c r="K62" s="95">
        <f t="shared" si="23"/>
        <v>29.75203737558147</v>
      </c>
      <c r="L62" s="95">
        <f t="shared" si="17"/>
        <v>59</v>
      </c>
      <c r="M62" s="95">
        <f t="shared" si="3"/>
        <v>409</v>
      </c>
      <c r="N62" s="95">
        <f t="shared" si="4"/>
        <v>256.42372881355936</v>
      </c>
      <c r="O62" s="95">
        <f t="shared" si="5"/>
        <v>53328.406779661025</v>
      </c>
      <c r="P62" s="95">
        <f t="shared" si="18"/>
        <v>30.064452453856312</v>
      </c>
      <c r="Q62" s="113">
        <f>_xlfn.STDEV.P(B$4:B62)</f>
        <v>30.064452453856312</v>
      </c>
      <c r="R62" s="95">
        <f t="shared" si="7"/>
        <v>324.06874683473598</v>
      </c>
      <c r="S62" s="95">
        <f t="shared" si="8"/>
        <v>188.77871079238261</v>
      </c>
      <c r="T62">
        <f t="shared" si="12"/>
        <v>0</v>
      </c>
      <c r="U62" s="102">
        <f>IF(W62&lt;180,V62,IF(#REF!&gt;T62,W62-360,360-W62))</f>
        <v>-18.423728813559308</v>
      </c>
      <c r="V62" s="102">
        <f t="shared" si="13"/>
        <v>-18.423728813559308</v>
      </c>
      <c r="W62" s="102">
        <f t="shared" si="14"/>
        <v>18.423728813559308</v>
      </c>
    </row>
    <row r="63" spans="1:23" x14ac:dyDescent="0.25">
      <c r="A63" s="110">
        <v>42638.369675925926</v>
      </c>
      <c r="B63">
        <v>231</v>
      </c>
      <c r="C63">
        <v>16.6098</v>
      </c>
      <c r="E63" s="95">
        <f>AVERAGE(B$4:B63)</f>
        <v>256</v>
      </c>
      <c r="F63" s="95">
        <f>AVERAGE(C$4:C63)</f>
        <v>18.87238666666666</v>
      </c>
      <c r="G63" s="95">
        <f t="shared" si="19"/>
        <v>-0.77714596145697057</v>
      </c>
      <c r="H63" s="95">
        <f t="shared" si="20"/>
        <v>-0.62932039104983784</v>
      </c>
      <c r="I63" s="95">
        <f t="shared" si="21"/>
        <v>-0.84385005276352842</v>
      </c>
      <c r="J63" s="95">
        <f t="shared" si="22"/>
        <v>-0.22962042904132163</v>
      </c>
      <c r="K63" s="95">
        <f t="shared" si="23"/>
        <v>29.668475233548435</v>
      </c>
      <c r="L63" s="95">
        <f t="shared" si="17"/>
        <v>60</v>
      </c>
      <c r="M63" s="95">
        <f t="shared" si="3"/>
        <v>-178</v>
      </c>
      <c r="N63" s="95">
        <f t="shared" si="4"/>
        <v>256.00000000000006</v>
      </c>
      <c r="O63" s="95">
        <f t="shared" si="5"/>
        <v>53964.000000000007</v>
      </c>
      <c r="P63" s="95">
        <f t="shared" si="18"/>
        <v>29.989998332777549</v>
      </c>
      <c r="Q63" s="113">
        <f>_xlfn.STDEV.P(B$4:B63)</f>
        <v>29.989998332777546</v>
      </c>
      <c r="R63" s="95">
        <f t="shared" si="7"/>
        <v>323.4774962487495</v>
      </c>
      <c r="S63" s="95">
        <f t="shared" si="8"/>
        <v>188.52250375125053</v>
      </c>
      <c r="T63">
        <f t="shared" si="12"/>
        <v>0</v>
      </c>
      <c r="U63" s="102">
        <f>IF(W63&lt;180,V63,IF(#REF!&gt;T63,W63-360,360-W63))</f>
        <v>-25</v>
      </c>
      <c r="V63" s="102">
        <f t="shared" si="13"/>
        <v>-25</v>
      </c>
      <c r="W63" s="102">
        <f t="shared" si="14"/>
        <v>25</v>
      </c>
    </row>
    <row r="64" spans="1:23" x14ac:dyDescent="0.25">
      <c r="A64" s="110">
        <v>42638.369722222225</v>
      </c>
      <c r="B64">
        <v>267</v>
      </c>
      <c r="C64">
        <v>16.8825</v>
      </c>
      <c r="E64" s="95">
        <f>AVERAGE(B$4:B64)</f>
        <v>256.18032786885249</v>
      </c>
      <c r="F64" s="95">
        <f>AVERAGE(C$4:C64)</f>
        <v>18.839765573770485</v>
      </c>
      <c r="G64" s="95">
        <f t="shared" si="19"/>
        <v>-0.99862953475457383</v>
      </c>
      <c r="H64" s="95">
        <f t="shared" si="20"/>
        <v>-5.2335956242944306E-2</v>
      </c>
      <c r="I64" s="95">
        <f t="shared" si="21"/>
        <v>-0.84638742132075873</v>
      </c>
      <c r="J64" s="95">
        <f t="shared" si="22"/>
        <v>-0.22671412620856135</v>
      </c>
      <c r="K64" s="95">
        <f t="shared" si="23"/>
        <v>29.453810214448346</v>
      </c>
      <c r="L64" s="95">
        <f t="shared" si="17"/>
        <v>61</v>
      </c>
      <c r="M64" s="95">
        <f t="shared" si="3"/>
        <v>445</v>
      </c>
      <c r="N64" s="95">
        <f t="shared" si="4"/>
        <v>256.18032786885249</v>
      </c>
      <c r="O64" s="95">
        <f t="shared" si="5"/>
        <v>54083.016393442631</v>
      </c>
      <c r="P64" s="95">
        <f t="shared" si="18"/>
        <v>29.77594374863726</v>
      </c>
      <c r="Q64" s="113">
        <f>_xlfn.STDEV.P(B$4:B64)</f>
        <v>29.77594374863726</v>
      </c>
      <c r="R64" s="95">
        <f t="shared" si="7"/>
        <v>323.17620130328635</v>
      </c>
      <c r="S64" s="95">
        <f t="shared" si="8"/>
        <v>189.18445443441865</v>
      </c>
      <c r="T64">
        <f t="shared" si="12"/>
        <v>0</v>
      </c>
      <c r="U64" s="102">
        <f>IF(W64&lt;180,V64,IF(#REF!&gt;T64,W64-360,360-W64))</f>
        <v>10.819672131147513</v>
      </c>
      <c r="V64" s="102">
        <f t="shared" si="13"/>
        <v>10.819672131147513</v>
      </c>
      <c r="W64" s="102">
        <f t="shared" si="14"/>
        <v>10.819672131147513</v>
      </c>
    </row>
    <row r="65" spans="1:23" x14ac:dyDescent="0.25">
      <c r="A65" s="110">
        <v>42638.369768518518</v>
      </c>
      <c r="B65">
        <v>233</v>
      </c>
      <c r="C65">
        <v>16.189599999999999</v>
      </c>
      <c r="E65" s="95">
        <f>AVERAGE(B$4:B65)</f>
        <v>255.80645161290323</v>
      </c>
      <c r="F65" s="95">
        <f>AVERAGE(C$4:C65)</f>
        <v>18.797020967741926</v>
      </c>
      <c r="G65" s="95">
        <f t="shared" si="19"/>
        <v>-0.79863551004729283</v>
      </c>
      <c r="H65" s="95">
        <f t="shared" si="20"/>
        <v>-0.60181502315204827</v>
      </c>
      <c r="I65" s="95">
        <f t="shared" si="21"/>
        <v>-0.84561722920344473</v>
      </c>
      <c r="J65" s="95">
        <f t="shared" si="22"/>
        <v>-0.23276414067539178</v>
      </c>
      <c r="K65" s="95">
        <f t="shared" si="23"/>
        <v>29.346534049378</v>
      </c>
      <c r="L65" s="95">
        <f t="shared" si="17"/>
        <v>62</v>
      </c>
      <c r="M65" s="95">
        <f t="shared" si="3"/>
        <v>-212</v>
      </c>
      <c r="N65" s="95">
        <f t="shared" si="4"/>
        <v>255.80645161290326</v>
      </c>
      <c r="O65" s="95">
        <f t="shared" si="5"/>
        <v>54611.677419354848</v>
      </c>
      <c r="P65" s="95">
        <f t="shared" si="18"/>
        <v>29.678839376966678</v>
      </c>
      <c r="Q65" s="113">
        <f>_xlfn.STDEV.P(B$4:B65)</f>
        <v>29.678839376966675</v>
      </c>
      <c r="R65" s="95">
        <f t="shared" si="7"/>
        <v>322.58384021107827</v>
      </c>
      <c r="S65" s="95">
        <f t="shared" si="8"/>
        <v>189.02906301472819</v>
      </c>
      <c r="T65">
        <f t="shared" si="12"/>
        <v>0</v>
      </c>
      <c r="U65" s="102">
        <f>IF(W65&lt;180,V65,IF(#REF!&gt;T65,W65-360,360-W65))</f>
        <v>-22.806451612903231</v>
      </c>
      <c r="V65" s="102">
        <f t="shared" si="13"/>
        <v>-22.806451612903231</v>
      </c>
      <c r="W65" s="102">
        <f t="shared" si="14"/>
        <v>22.806451612903231</v>
      </c>
    </row>
    <row r="66" spans="1:23" x14ac:dyDescent="0.25">
      <c r="A66" s="110">
        <v>42638.369814814818</v>
      </c>
      <c r="B66">
        <v>227</v>
      </c>
      <c r="C66">
        <v>17.710100000000001</v>
      </c>
      <c r="E66" s="95">
        <f>AVERAGE(B$4:B66)</f>
        <v>255.34920634920636</v>
      </c>
      <c r="F66" s="95">
        <f>AVERAGE(C$4:C66)</f>
        <v>18.779768253968246</v>
      </c>
      <c r="G66" s="95">
        <f t="shared" si="19"/>
        <v>-0.73135370161917046</v>
      </c>
      <c r="H66" s="95">
        <f t="shared" si="20"/>
        <v>-0.68199836006249859</v>
      </c>
      <c r="I66" s="95">
        <f t="shared" si="21"/>
        <v>-0.84380352241639278</v>
      </c>
      <c r="J66" s="95">
        <f t="shared" si="22"/>
        <v>-0.23989484257042523</v>
      </c>
      <c r="K66" s="95">
        <f t="shared" si="23"/>
        <v>29.324260765944477</v>
      </c>
      <c r="L66" s="95">
        <f t="shared" si="17"/>
        <v>63</v>
      </c>
      <c r="M66" s="95">
        <f t="shared" si="3"/>
        <v>439</v>
      </c>
      <c r="N66" s="95">
        <f t="shared" si="4"/>
        <v>255.34920634920638</v>
      </c>
      <c r="O66" s="95">
        <f t="shared" si="5"/>
        <v>55428.31746031747</v>
      </c>
      <c r="P66" s="95">
        <f t="shared" si="18"/>
        <v>29.661668241388277</v>
      </c>
      <c r="Q66" s="113">
        <f>_xlfn.STDEV.P(B$4:B66)</f>
        <v>29.661668241388277</v>
      </c>
      <c r="R66" s="95">
        <f t="shared" si="7"/>
        <v>322.08795989232999</v>
      </c>
      <c r="S66" s="95">
        <f t="shared" si="8"/>
        <v>188.61045280608272</v>
      </c>
      <c r="T66">
        <f t="shared" si="12"/>
        <v>0</v>
      </c>
      <c r="U66" s="102">
        <f>IF(W66&lt;180,V66,IF(#REF!&gt;T66,W66-360,360-W66))</f>
        <v>-28.349206349206355</v>
      </c>
      <c r="V66" s="102">
        <f t="shared" si="13"/>
        <v>-28.349206349206355</v>
      </c>
      <c r="W66" s="102">
        <f t="shared" si="14"/>
        <v>28.349206349206355</v>
      </c>
    </row>
    <row r="67" spans="1:23" x14ac:dyDescent="0.25">
      <c r="A67" s="110">
        <v>42638.36986111111</v>
      </c>
      <c r="B67">
        <v>219</v>
      </c>
      <c r="C67">
        <v>20.256399999999999</v>
      </c>
      <c r="E67" s="95">
        <f>AVERAGE(B$4:B67)</f>
        <v>254.78125</v>
      </c>
      <c r="F67" s="95">
        <f>AVERAGE(C$4:C67)</f>
        <v>18.802840624999991</v>
      </c>
      <c r="G67" s="95">
        <f t="shared" si="19"/>
        <v>-0.62932039104983761</v>
      </c>
      <c r="H67" s="95">
        <f t="shared" si="20"/>
        <v>-0.77714596145697079</v>
      </c>
      <c r="I67" s="95">
        <f t="shared" si="21"/>
        <v>-0.84045222348879034</v>
      </c>
      <c r="J67" s="95">
        <f t="shared" si="22"/>
        <v>-0.24828939130302752</v>
      </c>
      <c r="K67" s="95">
        <f t="shared" si="23"/>
        <v>29.436634443937006</v>
      </c>
      <c r="L67" s="95">
        <f t="shared" si="17"/>
        <v>64</v>
      </c>
      <c r="M67" s="95">
        <f t="shared" si="3"/>
        <v>-220</v>
      </c>
      <c r="N67" s="95">
        <f t="shared" si="4"/>
        <v>254.78125000000003</v>
      </c>
      <c r="O67" s="95">
        <f t="shared" si="5"/>
        <v>56728.937500000015</v>
      </c>
      <c r="P67" s="95">
        <f t="shared" si="18"/>
        <v>29.772296660444255</v>
      </c>
      <c r="Q67" s="113">
        <f>_xlfn.STDEV.P(B$4:B67)</f>
        <v>29.772296660444251</v>
      </c>
      <c r="R67" s="95">
        <f t="shared" si="7"/>
        <v>321.76891748599957</v>
      </c>
      <c r="S67" s="95">
        <f t="shared" si="8"/>
        <v>187.79358251400043</v>
      </c>
      <c r="T67">
        <f t="shared" si="12"/>
        <v>0</v>
      </c>
      <c r="U67" s="102">
        <f>IF(W67&lt;180,V67,IF(#REF!&gt;T67,W67-360,360-W67))</f>
        <v>-35.78125</v>
      </c>
      <c r="V67" s="102">
        <f t="shared" si="13"/>
        <v>-35.78125</v>
      </c>
      <c r="W67" s="102">
        <f t="shared" si="14"/>
        <v>35.78125</v>
      </c>
    </row>
    <row r="68" spans="1:23" x14ac:dyDescent="0.25">
      <c r="A68" s="110">
        <v>42638.36990740741</v>
      </c>
      <c r="B68">
        <v>246</v>
      </c>
      <c r="C68">
        <v>17.848299999999998</v>
      </c>
      <c r="E68" s="95">
        <f>AVERAGE(B$4:B68)</f>
        <v>254.64615384615385</v>
      </c>
      <c r="F68" s="95">
        <f>AVERAGE(C$4:C68)</f>
        <v>18.788155384615379</v>
      </c>
      <c r="G68" s="95">
        <f t="shared" si="19"/>
        <v>-0.91354545764260098</v>
      </c>
      <c r="H68" s="95">
        <f t="shared" si="20"/>
        <v>-0.4067366430758001</v>
      </c>
      <c r="I68" s="95">
        <f t="shared" si="21"/>
        <v>-0.8415767347834644</v>
      </c>
      <c r="J68" s="95">
        <f t="shared" si="22"/>
        <v>-0.25072704133030094</v>
      </c>
      <c r="K68" s="95">
        <f t="shared" si="23"/>
        <v>29.210576113442247</v>
      </c>
      <c r="L68" s="95">
        <f t="shared" si="17"/>
        <v>65</v>
      </c>
      <c r="M68" s="95">
        <f t="shared" ref="M68:M131" si="24">B68-M67</f>
        <v>466</v>
      </c>
      <c r="N68" s="95">
        <f t="shared" ref="N68:N131" si="25">N67+(B68-N67)/L68</f>
        <v>254.64615384615388</v>
      </c>
      <c r="O68" s="95">
        <f t="shared" ref="O68:O131" si="26">O67+(B68-N68)*(B68-N67)</f>
        <v>56804.861538461555</v>
      </c>
      <c r="P68" s="95">
        <f t="shared" si="18"/>
        <v>29.562153959844711</v>
      </c>
      <c r="Q68" s="113">
        <f>_xlfn.STDEV.P(B$4:B68)</f>
        <v>29.562153959844707</v>
      </c>
      <c r="R68" s="95">
        <f t="shared" ref="R68:R131" si="27">E68+$T$2*Q68</f>
        <v>321.16100025580442</v>
      </c>
      <c r="S68" s="95">
        <f t="shared" ref="S68:S131" si="28">E68-$T$2*Q68</f>
        <v>188.13130743650328</v>
      </c>
      <c r="T68">
        <f t="shared" si="12"/>
        <v>0</v>
      </c>
      <c r="U68" s="102">
        <f>IF(W68&lt;180,V68,IF(#REF!&gt;T68,W68-360,360-W68))</f>
        <v>-8.646153846153851</v>
      </c>
      <c r="V68" s="102">
        <f t="shared" si="13"/>
        <v>-8.646153846153851</v>
      </c>
      <c r="W68" s="102">
        <f t="shared" si="14"/>
        <v>8.646153846153851</v>
      </c>
    </row>
    <row r="69" spans="1:23" x14ac:dyDescent="0.25">
      <c r="A69" s="110">
        <v>42638.369953703703</v>
      </c>
      <c r="B69">
        <v>257</v>
      </c>
      <c r="C69">
        <v>17.063300000000002</v>
      </c>
      <c r="E69" s="95">
        <f>AVERAGE(B$4:B69)</f>
        <v>254.68181818181819</v>
      </c>
      <c r="F69" s="95">
        <f>AVERAGE(C$4:C69)</f>
        <v>18.762021212121205</v>
      </c>
      <c r="G69" s="95">
        <f t="shared" si="19"/>
        <v>-0.97437006478523513</v>
      </c>
      <c r="H69" s="95">
        <f t="shared" si="20"/>
        <v>-0.22495105434386525</v>
      </c>
      <c r="I69" s="95">
        <f t="shared" si="21"/>
        <v>-0.8435887549350064</v>
      </c>
      <c r="J69" s="95">
        <f t="shared" si="22"/>
        <v>-0.25033649607293068</v>
      </c>
      <c r="K69" s="95">
        <f t="shared" si="23"/>
        <v>28.977309669729838</v>
      </c>
      <c r="L69" s="95">
        <f t="shared" si="17"/>
        <v>66</v>
      </c>
      <c r="M69" s="95">
        <f t="shared" si="24"/>
        <v>-209</v>
      </c>
      <c r="N69" s="95">
        <f t="shared" si="25"/>
        <v>254.68181818181822</v>
      </c>
      <c r="O69" s="95">
        <f t="shared" si="26"/>
        <v>56810.318181818198</v>
      </c>
      <c r="P69" s="95">
        <f t="shared" si="18"/>
        <v>29.338752473379216</v>
      </c>
      <c r="Q69" s="113">
        <f>_xlfn.STDEV.P(B$4:B69)</f>
        <v>29.338752473379213</v>
      </c>
      <c r="R69" s="95">
        <f t="shared" si="27"/>
        <v>320.69401124692143</v>
      </c>
      <c r="S69" s="95">
        <f t="shared" si="28"/>
        <v>188.66962511671494</v>
      </c>
      <c r="T69">
        <f t="shared" si="12"/>
        <v>0</v>
      </c>
      <c r="U69" s="102">
        <f>IF(W69&lt;180,V69,IF(#REF!&gt;T69,W69-360,360-W69))</f>
        <v>2.318181818181813</v>
      </c>
      <c r="V69" s="102">
        <f t="shared" si="13"/>
        <v>2.318181818181813</v>
      </c>
      <c r="W69" s="102">
        <f t="shared" si="14"/>
        <v>2.318181818181813</v>
      </c>
    </row>
    <row r="70" spans="1:23" x14ac:dyDescent="0.25">
      <c r="A70" s="110">
        <v>42638.37</v>
      </c>
      <c r="B70">
        <v>241</v>
      </c>
      <c r="C70">
        <v>16.7349</v>
      </c>
      <c r="E70" s="95">
        <f>AVERAGE(B$4:B70)</f>
        <v>254.47761194029852</v>
      </c>
      <c r="F70" s="95">
        <f>AVERAGE(C$4:C70)</f>
        <v>18.731765671641785</v>
      </c>
      <c r="G70" s="95">
        <f t="shared" si="19"/>
        <v>-0.87461970713939596</v>
      </c>
      <c r="H70" s="95">
        <f t="shared" si="20"/>
        <v>-0.48480962024633684</v>
      </c>
      <c r="I70" s="95">
        <f t="shared" si="21"/>
        <v>-0.8440519034753704</v>
      </c>
      <c r="J70" s="95">
        <f t="shared" si="22"/>
        <v>-0.25383609494119047</v>
      </c>
      <c r="K70" s="95">
        <f t="shared" si="23"/>
        <v>28.790760702598352</v>
      </c>
      <c r="L70" s="95">
        <f t="shared" si="17"/>
        <v>67</v>
      </c>
      <c r="M70" s="95">
        <f t="shared" si="24"/>
        <v>450</v>
      </c>
      <c r="N70" s="95">
        <f t="shared" si="25"/>
        <v>254.47761194029854</v>
      </c>
      <c r="O70" s="95">
        <f t="shared" si="26"/>
        <v>56994.716417910466</v>
      </c>
      <c r="P70" s="95">
        <f t="shared" si="18"/>
        <v>29.166203202037529</v>
      </c>
      <c r="Q70" s="113">
        <f>_xlfn.STDEV.P(B$4:B70)</f>
        <v>29.166203202037526</v>
      </c>
      <c r="R70" s="95">
        <f t="shared" si="27"/>
        <v>320.10156914488294</v>
      </c>
      <c r="S70" s="95">
        <f t="shared" si="28"/>
        <v>188.85365473571409</v>
      </c>
      <c r="T70">
        <f t="shared" ref="T70:T133" si="29">IF(ABS(U70)&gt;$T$2*Q70,1,0)</f>
        <v>0</v>
      </c>
      <c r="U70" s="102">
        <f>IF(W70&lt;180,V70,IF(#REF!&gt;T70,W70-360,360-W70))</f>
        <v>-13.477611940298516</v>
      </c>
      <c r="V70" s="102">
        <f t="shared" ref="V70:V133" si="30">$B70-$E70</f>
        <v>-13.477611940298516</v>
      </c>
      <c r="W70" s="102">
        <f t="shared" ref="W70:W133" si="31">ABS(V70)</f>
        <v>13.477611940298516</v>
      </c>
    </row>
    <row r="71" spans="1:23" x14ac:dyDescent="0.25">
      <c r="A71" s="110">
        <v>42638.370046296295</v>
      </c>
      <c r="B71">
        <v>268</v>
      </c>
      <c r="C71">
        <v>15.767200000000001</v>
      </c>
      <c r="E71" s="95">
        <f>AVERAGE(B$4:B71)</f>
        <v>254.6764705882353</v>
      </c>
      <c r="F71" s="95">
        <f>AVERAGE(C$4:C71)</f>
        <v>18.68816911764705</v>
      </c>
      <c r="G71" s="95">
        <f t="shared" si="19"/>
        <v>-0.99939082701909576</v>
      </c>
      <c r="H71" s="95">
        <f t="shared" si="20"/>
        <v>-3.4899496702500761E-2</v>
      </c>
      <c r="I71" s="95">
        <f t="shared" si="21"/>
        <v>-0.8463362994098369</v>
      </c>
      <c r="J71" s="95">
        <f t="shared" si="22"/>
        <v>-0.25061643908473913</v>
      </c>
      <c r="K71" s="95">
        <f t="shared" si="23"/>
        <v>28.626333725890255</v>
      </c>
      <c r="L71" s="95">
        <f t="shared" si="17"/>
        <v>68</v>
      </c>
      <c r="M71" s="95">
        <f t="shared" si="24"/>
        <v>-182</v>
      </c>
      <c r="N71" s="95">
        <f t="shared" si="25"/>
        <v>254.67647058823533</v>
      </c>
      <c r="O71" s="95">
        <f t="shared" si="26"/>
        <v>57174.882352941197</v>
      </c>
      <c r="P71" s="95">
        <f t="shared" si="18"/>
        <v>28.996673833831455</v>
      </c>
      <c r="Q71" s="113">
        <f>_xlfn.STDEV.P(B$4:B71)</f>
        <v>28.996673833831451</v>
      </c>
      <c r="R71" s="95">
        <f t="shared" si="27"/>
        <v>319.91898671435604</v>
      </c>
      <c r="S71" s="95">
        <f t="shared" si="28"/>
        <v>189.43395446211454</v>
      </c>
      <c r="T71">
        <f t="shared" si="29"/>
        <v>0</v>
      </c>
      <c r="U71" s="102">
        <f>IF(W71&lt;180,V71,IF(#REF!&gt;T71,W71-360,360-W71))</f>
        <v>13.323529411764696</v>
      </c>
      <c r="V71" s="102">
        <f t="shared" si="30"/>
        <v>13.323529411764696</v>
      </c>
      <c r="W71" s="102">
        <f t="shared" si="31"/>
        <v>13.323529411764696</v>
      </c>
    </row>
    <row r="72" spans="1:23" x14ac:dyDescent="0.25">
      <c r="A72" s="110">
        <v>42638.370092592595</v>
      </c>
      <c r="B72">
        <v>280</v>
      </c>
      <c r="C72">
        <v>15.8696</v>
      </c>
      <c r="E72" s="95">
        <f>AVERAGE(B$4:B72)</f>
        <v>255.04347826086956</v>
      </c>
      <c r="F72" s="95">
        <f>AVERAGE(C$4:C72)</f>
        <v>18.647320289855067</v>
      </c>
      <c r="G72" s="95">
        <f t="shared" si="19"/>
        <v>-0.98480775301220813</v>
      </c>
      <c r="H72" s="95">
        <f t="shared" si="20"/>
        <v>0.17364817766692997</v>
      </c>
      <c r="I72" s="95">
        <f t="shared" si="21"/>
        <v>-0.84834313207074086</v>
      </c>
      <c r="J72" s="95">
        <f t="shared" si="22"/>
        <v>-0.24446767652312074</v>
      </c>
      <c r="K72" s="95">
        <f t="shared" si="23"/>
        <v>28.600069520265571</v>
      </c>
      <c r="L72" s="95">
        <f t="shared" si="17"/>
        <v>69</v>
      </c>
      <c r="M72" s="95">
        <f t="shared" si="24"/>
        <v>462</v>
      </c>
      <c r="N72" s="95">
        <f t="shared" si="25"/>
        <v>255.04347826086959</v>
      </c>
      <c r="O72" s="95">
        <f t="shared" si="26"/>
        <v>57806.869565217406</v>
      </c>
      <c r="P72" s="95">
        <f t="shared" si="18"/>
        <v>28.944441924771741</v>
      </c>
      <c r="Q72" s="113">
        <f>_xlfn.STDEV.P(B$4:B72)</f>
        <v>28.944441924771738</v>
      </c>
      <c r="R72" s="95">
        <f t="shared" si="27"/>
        <v>320.16847259160596</v>
      </c>
      <c r="S72" s="95">
        <f t="shared" si="28"/>
        <v>189.91848393013316</v>
      </c>
      <c r="T72">
        <f t="shared" si="29"/>
        <v>0</v>
      </c>
      <c r="U72" s="102">
        <f>IF(W72&lt;180,V72,IF(#REF!&gt;T72,W72-360,360-W72))</f>
        <v>24.956521739130437</v>
      </c>
      <c r="V72" s="102">
        <f t="shared" si="30"/>
        <v>24.956521739130437</v>
      </c>
      <c r="W72" s="102">
        <f t="shared" si="31"/>
        <v>24.956521739130437</v>
      </c>
    </row>
    <row r="73" spans="1:23" x14ac:dyDescent="0.25">
      <c r="A73" s="110">
        <v>42638.370138888888</v>
      </c>
      <c r="B73">
        <v>236</v>
      </c>
      <c r="C73">
        <v>17.089200000000002</v>
      </c>
      <c r="E73" s="95">
        <f>AVERAGE(B$4:B73)</f>
        <v>254.77142857142857</v>
      </c>
      <c r="F73" s="95">
        <f>AVERAGE(C$4:C73)</f>
        <v>18.625061428571421</v>
      </c>
      <c r="G73" s="95">
        <f t="shared" si="19"/>
        <v>-0.82903757255504185</v>
      </c>
      <c r="H73" s="95">
        <f t="shared" si="20"/>
        <v>-0.55919290347074657</v>
      </c>
      <c r="I73" s="95">
        <f t="shared" si="21"/>
        <v>-0.84806733836337378</v>
      </c>
      <c r="J73" s="95">
        <f t="shared" si="22"/>
        <v>-0.2489637511938011</v>
      </c>
      <c r="K73" s="95">
        <f t="shared" si="23"/>
        <v>28.471021476560022</v>
      </c>
      <c r="L73" s="95">
        <f t="shared" si="17"/>
        <v>70</v>
      </c>
      <c r="M73" s="95">
        <f t="shared" si="24"/>
        <v>-226</v>
      </c>
      <c r="N73" s="95">
        <f t="shared" si="25"/>
        <v>254.7714285714286</v>
      </c>
      <c r="O73" s="95">
        <f t="shared" si="26"/>
        <v>58164.342857142874</v>
      </c>
      <c r="P73" s="95">
        <f t="shared" si="18"/>
        <v>28.825668833063869</v>
      </c>
      <c r="Q73" s="113">
        <f>_xlfn.STDEV.P(B$4:B73)</f>
        <v>28.825668833063865</v>
      </c>
      <c r="R73" s="95">
        <f t="shared" si="27"/>
        <v>319.62918344582226</v>
      </c>
      <c r="S73" s="95">
        <f t="shared" si="28"/>
        <v>189.91367369703488</v>
      </c>
      <c r="T73">
        <f t="shared" si="29"/>
        <v>0</v>
      </c>
      <c r="U73" s="102">
        <f>IF(W73&lt;180,V73,IF(#REF!&gt;T73,W73-360,360-W73))</f>
        <v>-18.771428571428572</v>
      </c>
      <c r="V73" s="102">
        <f t="shared" si="30"/>
        <v>-18.771428571428572</v>
      </c>
      <c r="W73" s="102">
        <f t="shared" si="31"/>
        <v>18.771428571428572</v>
      </c>
    </row>
    <row r="74" spans="1:23" x14ac:dyDescent="0.25">
      <c r="A74" s="110">
        <v>42638.370185185187</v>
      </c>
      <c r="B74">
        <v>225</v>
      </c>
      <c r="C74">
        <v>19.500900000000001</v>
      </c>
      <c r="E74" s="95">
        <f>AVERAGE(B$4:B74)</f>
        <v>254.35211267605635</v>
      </c>
      <c r="F74" s="95">
        <f>AVERAGE(C$4:C74)</f>
        <v>18.637397183098582</v>
      </c>
      <c r="G74" s="95">
        <f t="shared" si="19"/>
        <v>-0.70710678118654746</v>
      </c>
      <c r="H74" s="95">
        <f t="shared" si="20"/>
        <v>-0.70710678118654768</v>
      </c>
      <c r="I74" s="95">
        <f t="shared" si="21"/>
        <v>-0.84608197840313681</v>
      </c>
      <c r="J74" s="95">
        <f t="shared" si="22"/>
        <v>-0.25541646992609329</v>
      </c>
      <c r="K74" s="95">
        <f t="shared" si="23"/>
        <v>28.479055564961371</v>
      </c>
      <c r="L74" s="95">
        <f t="shared" si="17"/>
        <v>71</v>
      </c>
      <c r="M74" s="95">
        <f t="shared" si="24"/>
        <v>451</v>
      </c>
      <c r="N74" s="95">
        <f t="shared" si="25"/>
        <v>254.35211267605638</v>
      </c>
      <c r="O74" s="95">
        <f t="shared" si="26"/>
        <v>59038.197183098608</v>
      </c>
      <c r="P74" s="95">
        <f t="shared" si="18"/>
        <v>28.836156193003678</v>
      </c>
      <c r="Q74" s="113">
        <f>_xlfn.STDEV.P(B$4:B74)</f>
        <v>28.836156193003674</v>
      </c>
      <c r="R74" s="95">
        <f t="shared" si="27"/>
        <v>319.23346411031463</v>
      </c>
      <c r="S74" s="95">
        <f t="shared" si="28"/>
        <v>189.47076124179807</v>
      </c>
      <c r="T74">
        <f t="shared" si="29"/>
        <v>0</v>
      </c>
      <c r="U74" s="102">
        <f>IF(W74&lt;180,V74,IF(#REF!&gt;T74,W74-360,360-W74))</f>
        <v>-29.35211267605635</v>
      </c>
      <c r="V74" s="102">
        <f t="shared" si="30"/>
        <v>-29.35211267605635</v>
      </c>
      <c r="W74" s="102">
        <f t="shared" si="31"/>
        <v>29.35211267605635</v>
      </c>
    </row>
    <row r="75" spans="1:23" x14ac:dyDescent="0.25">
      <c r="A75" s="110">
        <v>42638.37023148148</v>
      </c>
      <c r="B75">
        <v>230</v>
      </c>
      <c r="C75">
        <v>20.400500000000001</v>
      </c>
      <c r="E75" s="95">
        <f>AVERAGE(B$4:B75)</f>
        <v>254.01388888888889</v>
      </c>
      <c r="F75" s="95">
        <f>AVERAGE(C$4:C75)</f>
        <v>18.661884722222212</v>
      </c>
      <c r="G75" s="95">
        <f t="shared" si="19"/>
        <v>-0.7660444431189779</v>
      </c>
      <c r="H75" s="95">
        <f t="shared" si="20"/>
        <v>-0.64278760968653947</v>
      </c>
      <c r="I75" s="95">
        <f t="shared" si="21"/>
        <v>-0.84497034596863463</v>
      </c>
      <c r="J75" s="95">
        <f t="shared" si="22"/>
        <v>-0.26079662464498837</v>
      </c>
      <c r="K75" s="95">
        <f t="shared" si="23"/>
        <v>28.412793166213163</v>
      </c>
      <c r="L75" s="95">
        <f t="shared" si="17"/>
        <v>72</v>
      </c>
      <c r="M75" s="95">
        <f t="shared" si="24"/>
        <v>-221</v>
      </c>
      <c r="N75" s="95">
        <f t="shared" si="25"/>
        <v>254.01388888888894</v>
      </c>
      <c r="O75" s="95">
        <f t="shared" si="26"/>
        <v>59622.986111111131</v>
      </c>
      <c r="P75" s="95">
        <f t="shared" si="18"/>
        <v>28.776675091486645</v>
      </c>
      <c r="Q75" s="113">
        <f>_xlfn.STDEV.P(B$4:B75)</f>
        <v>28.776675091486641</v>
      </c>
      <c r="R75" s="95">
        <f t="shared" si="27"/>
        <v>318.76140784473381</v>
      </c>
      <c r="S75" s="95">
        <f t="shared" si="28"/>
        <v>189.26636993304396</v>
      </c>
      <c r="T75">
        <f t="shared" si="29"/>
        <v>0</v>
      </c>
      <c r="U75" s="102">
        <f>IF(W75&lt;180,V75,IF(#REF!&gt;T75,W75-360,360-W75))</f>
        <v>-24.013888888888886</v>
      </c>
      <c r="V75" s="102">
        <f t="shared" si="30"/>
        <v>-24.013888888888886</v>
      </c>
      <c r="W75" s="102">
        <f t="shared" si="31"/>
        <v>24.013888888888886</v>
      </c>
    </row>
    <row r="76" spans="1:23" x14ac:dyDescent="0.25">
      <c r="A76" s="110">
        <v>42638.37027777778</v>
      </c>
      <c r="B76">
        <v>264</v>
      </c>
      <c r="C76">
        <v>18.95</v>
      </c>
      <c r="E76" s="95">
        <f>AVERAGE(B$4:B76)</f>
        <v>254.15068493150685</v>
      </c>
      <c r="F76" s="95">
        <f>AVERAGE(C$4:C76)</f>
        <v>18.665831506849308</v>
      </c>
      <c r="G76" s="95">
        <f t="shared" si="19"/>
        <v>-0.9945218953682734</v>
      </c>
      <c r="H76" s="95">
        <f t="shared" si="20"/>
        <v>-0.10452846326765336</v>
      </c>
      <c r="I76" s="95">
        <f t="shared" si="21"/>
        <v>-0.84701899733027353</v>
      </c>
      <c r="J76" s="95">
        <f t="shared" si="22"/>
        <v>-0.25865596490009335</v>
      </c>
      <c r="K76" s="95">
        <f t="shared" si="23"/>
        <v>28.238593577160081</v>
      </c>
      <c r="L76" s="95">
        <f t="shared" si="17"/>
        <v>73</v>
      </c>
      <c r="M76" s="95">
        <f t="shared" si="24"/>
        <v>485</v>
      </c>
      <c r="N76" s="95">
        <f t="shared" si="25"/>
        <v>254.1506849315069</v>
      </c>
      <c r="O76" s="95">
        <f t="shared" si="26"/>
        <v>59721.342465753442</v>
      </c>
      <c r="P76" s="95">
        <f t="shared" si="18"/>
        <v>28.602457616831632</v>
      </c>
      <c r="Q76" s="113">
        <f>_xlfn.STDEV.P(B$4:B76)</f>
        <v>28.602457616831629</v>
      </c>
      <c r="R76" s="95">
        <f t="shared" si="27"/>
        <v>318.50621456937802</v>
      </c>
      <c r="S76" s="95">
        <f t="shared" si="28"/>
        <v>189.79515529363567</v>
      </c>
      <c r="T76">
        <f t="shared" si="29"/>
        <v>0</v>
      </c>
      <c r="U76" s="102">
        <f>IF(W76&lt;180,V76,IF(#REF!&gt;T76,W76-360,360-W76))</f>
        <v>9.849315068493155</v>
      </c>
      <c r="V76" s="102">
        <f t="shared" si="30"/>
        <v>9.849315068493155</v>
      </c>
      <c r="W76" s="102">
        <f t="shared" si="31"/>
        <v>9.849315068493155</v>
      </c>
    </row>
    <row r="77" spans="1:23" x14ac:dyDescent="0.25">
      <c r="A77" s="110">
        <v>42638.370324074072</v>
      </c>
      <c r="B77">
        <v>271</v>
      </c>
      <c r="C77">
        <v>16.931100000000001</v>
      </c>
      <c r="E77" s="95">
        <f>AVERAGE(B$4:B77)</f>
        <v>254.37837837837839</v>
      </c>
      <c r="F77" s="95">
        <f>AVERAGE(C$4:C77)</f>
        <v>18.642389189189181</v>
      </c>
      <c r="G77" s="95">
        <f t="shared" si="19"/>
        <v>-0.99984769515639127</v>
      </c>
      <c r="H77" s="95">
        <f t="shared" si="20"/>
        <v>1.745240643728313E-2</v>
      </c>
      <c r="I77" s="95">
        <f t="shared" si="21"/>
        <v>-0.84908425000359944</v>
      </c>
      <c r="J77" s="95">
        <f t="shared" si="22"/>
        <v>-0.25492477069283148</v>
      </c>
      <c r="K77" s="95">
        <f t="shared" si="23"/>
        <v>28.120886225035829</v>
      </c>
      <c r="L77" s="95">
        <f t="shared" si="17"/>
        <v>74</v>
      </c>
      <c r="M77" s="95">
        <f t="shared" si="24"/>
        <v>-214</v>
      </c>
      <c r="N77" s="95">
        <f t="shared" si="25"/>
        <v>254.37837837837844</v>
      </c>
      <c r="O77" s="95">
        <f t="shared" si="26"/>
        <v>60001.405405405421</v>
      </c>
      <c r="P77" s="95">
        <f t="shared" si="18"/>
        <v>28.475073358566593</v>
      </c>
      <c r="Q77" s="113">
        <f>_xlfn.STDEV.P(B$4:B77)</f>
        <v>28.47507335856659</v>
      </c>
      <c r="R77" s="95">
        <f t="shared" si="27"/>
        <v>318.4472934351532</v>
      </c>
      <c r="S77" s="95">
        <f t="shared" si="28"/>
        <v>190.30946332160357</v>
      </c>
      <c r="T77">
        <f t="shared" si="29"/>
        <v>0</v>
      </c>
      <c r="U77" s="102">
        <f>IF(W77&lt;180,V77,IF(#REF!&gt;T77,W77-360,360-W77))</f>
        <v>16.621621621621614</v>
      </c>
      <c r="V77" s="102">
        <f t="shared" si="30"/>
        <v>16.621621621621614</v>
      </c>
      <c r="W77" s="102">
        <f t="shared" si="31"/>
        <v>16.621621621621614</v>
      </c>
    </row>
    <row r="78" spans="1:23" x14ac:dyDescent="0.25">
      <c r="A78" s="110">
        <v>42638.370370370372</v>
      </c>
      <c r="B78">
        <v>266</v>
      </c>
      <c r="C78">
        <v>16.546399999999998</v>
      </c>
      <c r="E78" s="95">
        <f>AVERAGE(B$4:B78)</f>
        <v>254.53333333333333</v>
      </c>
      <c r="F78" s="95">
        <f>AVERAGE(C$4:C78)</f>
        <v>18.614442666666658</v>
      </c>
      <c r="G78" s="95">
        <f t="shared" si="19"/>
        <v>-0.9975640502598242</v>
      </c>
      <c r="H78" s="95">
        <f t="shared" si="20"/>
        <v>-6.975647374412558E-2</v>
      </c>
      <c r="I78" s="95">
        <f t="shared" si="21"/>
        <v>-0.85106398067368239</v>
      </c>
      <c r="J78" s="95">
        <f t="shared" si="22"/>
        <v>-0.25245586006684873</v>
      </c>
      <c r="K78" s="95">
        <f t="shared" si="23"/>
        <v>27.963717488935149</v>
      </c>
      <c r="L78" s="95">
        <f t="shared" si="17"/>
        <v>75</v>
      </c>
      <c r="M78" s="95">
        <f t="shared" si="24"/>
        <v>480</v>
      </c>
      <c r="N78" s="95">
        <f t="shared" si="25"/>
        <v>254.53333333333339</v>
      </c>
      <c r="O78" s="95">
        <f t="shared" si="26"/>
        <v>60134.666666666679</v>
      </c>
      <c r="P78" s="95">
        <f t="shared" si="18"/>
        <v>28.315994694793183</v>
      </c>
      <c r="Q78" s="113">
        <f>_xlfn.STDEV.P(B$4:B78)</f>
        <v>28.315994694793179</v>
      </c>
      <c r="R78" s="95">
        <f t="shared" si="27"/>
        <v>318.24432139661798</v>
      </c>
      <c r="S78" s="95">
        <f t="shared" si="28"/>
        <v>190.82234527004869</v>
      </c>
      <c r="T78">
        <f t="shared" si="29"/>
        <v>0</v>
      </c>
      <c r="U78" s="102">
        <f>IF(W78&lt;180,V78,IF(#REF!&gt;T78,W78-360,360-W78))</f>
        <v>11.466666666666669</v>
      </c>
      <c r="V78" s="102">
        <f t="shared" si="30"/>
        <v>11.466666666666669</v>
      </c>
      <c r="W78" s="102">
        <f t="shared" si="31"/>
        <v>11.466666666666669</v>
      </c>
    </row>
    <row r="79" spans="1:23" x14ac:dyDescent="0.25">
      <c r="A79" s="110">
        <v>42638.370416666665</v>
      </c>
      <c r="B79">
        <v>262</v>
      </c>
      <c r="C79">
        <v>18.163399999999999</v>
      </c>
      <c r="E79" s="95">
        <f>AVERAGE(B$4:B79)</f>
        <v>254.63157894736841</v>
      </c>
      <c r="F79" s="95">
        <f>AVERAGE(C$4:C79)</f>
        <v>18.608507894736832</v>
      </c>
      <c r="G79" s="95">
        <f t="shared" si="19"/>
        <v>-0.99026806874157025</v>
      </c>
      <c r="H79" s="95">
        <f t="shared" si="20"/>
        <v>-0.13917310096006583</v>
      </c>
      <c r="I79" s="95">
        <f t="shared" si="21"/>
        <v>-0.85289561341141773</v>
      </c>
      <c r="J79" s="95">
        <f t="shared" si="22"/>
        <v>-0.25096529744702262</v>
      </c>
      <c r="K79" s="95">
        <f t="shared" si="23"/>
        <v>27.786845048564384</v>
      </c>
      <c r="L79" s="95">
        <f t="shared" si="17"/>
        <v>76</v>
      </c>
      <c r="M79" s="95">
        <f t="shared" si="24"/>
        <v>-218</v>
      </c>
      <c r="N79" s="95">
        <f t="shared" si="25"/>
        <v>254.63157894736847</v>
      </c>
      <c r="O79" s="95">
        <f t="shared" si="26"/>
        <v>60189.684210526328</v>
      </c>
      <c r="P79" s="95">
        <f t="shared" si="18"/>
        <v>28.141953185340082</v>
      </c>
      <c r="Q79" s="113">
        <f>_xlfn.STDEV.P(B$4:B79)</f>
        <v>28.141953185340078</v>
      </c>
      <c r="R79" s="95">
        <f t="shared" si="27"/>
        <v>317.9509736143836</v>
      </c>
      <c r="S79" s="95">
        <f t="shared" si="28"/>
        <v>191.31218428035322</v>
      </c>
      <c r="T79">
        <f t="shared" si="29"/>
        <v>0</v>
      </c>
      <c r="U79" s="102">
        <f>IF(W79&lt;180,V79,IF(#REF!&gt;T79,W79-360,360-W79))</f>
        <v>7.3684210526315894</v>
      </c>
      <c r="V79" s="102">
        <f t="shared" si="30"/>
        <v>7.3684210526315894</v>
      </c>
      <c r="W79" s="102">
        <f t="shared" si="31"/>
        <v>7.3684210526315894</v>
      </c>
    </row>
    <row r="80" spans="1:23" x14ac:dyDescent="0.25">
      <c r="A80" s="110">
        <v>42638.370462962965</v>
      </c>
      <c r="B80">
        <v>261</v>
      </c>
      <c r="C80">
        <v>16.867899999999999</v>
      </c>
      <c r="E80" s="95">
        <f>AVERAGE(B$4:B80)</f>
        <v>254.71428571428572</v>
      </c>
      <c r="F80" s="95">
        <f>AVERAGE(C$4:C80)</f>
        <v>18.585902597402587</v>
      </c>
      <c r="G80" s="95">
        <f t="shared" si="19"/>
        <v>-0.98768834059513766</v>
      </c>
      <c r="H80" s="95">
        <f t="shared" si="20"/>
        <v>-0.15643446504023104</v>
      </c>
      <c r="I80" s="95">
        <f t="shared" si="21"/>
        <v>-0.85464616830990758</v>
      </c>
      <c r="J80" s="95">
        <f t="shared" si="22"/>
        <v>-0.24973762429888247</v>
      </c>
      <c r="K80" s="95">
        <f t="shared" si="23"/>
        <v>27.609089454399697</v>
      </c>
      <c r="L80" s="95">
        <f t="shared" si="17"/>
        <v>77</v>
      </c>
      <c r="M80" s="95">
        <f t="shared" si="24"/>
        <v>479</v>
      </c>
      <c r="N80" s="95">
        <f t="shared" si="25"/>
        <v>254.71428571428575</v>
      </c>
      <c r="O80" s="95">
        <f t="shared" si="26"/>
        <v>60229.714285714297</v>
      </c>
      <c r="P80" s="95">
        <f t="shared" si="18"/>
        <v>27.967911642320619</v>
      </c>
      <c r="Q80" s="113">
        <f>_xlfn.STDEV.P(B$4:B80)</f>
        <v>27.967911642320615</v>
      </c>
      <c r="R80" s="95">
        <f t="shared" si="27"/>
        <v>317.6420869095071</v>
      </c>
      <c r="S80" s="95">
        <f t="shared" si="28"/>
        <v>191.78648451906435</v>
      </c>
      <c r="T80">
        <f t="shared" si="29"/>
        <v>0</v>
      </c>
      <c r="U80" s="102">
        <f>IF(W80&lt;180,V80,IF(#REF!&gt;T80,W80-360,360-W80))</f>
        <v>6.2857142857142776</v>
      </c>
      <c r="V80" s="102">
        <f t="shared" si="30"/>
        <v>6.2857142857142776</v>
      </c>
      <c r="W80" s="102">
        <f t="shared" si="31"/>
        <v>6.2857142857142776</v>
      </c>
    </row>
    <row r="81" spans="1:23" x14ac:dyDescent="0.25">
      <c r="A81" s="110">
        <v>42638.370509259257</v>
      </c>
      <c r="B81">
        <v>269</v>
      </c>
      <c r="C81">
        <v>18.489599999999999</v>
      </c>
      <c r="E81" s="95">
        <f>AVERAGE(B$4:B81)</f>
        <v>254.89743589743588</v>
      </c>
      <c r="F81" s="95">
        <f>AVERAGE(C$4:C81)</f>
        <v>18.584667948717939</v>
      </c>
      <c r="G81" s="95">
        <f t="shared" si="19"/>
        <v>-0.99984769515639127</v>
      </c>
      <c r="H81" s="95">
        <f t="shared" si="20"/>
        <v>-1.7452406437283498E-2</v>
      </c>
      <c r="I81" s="95">
        <f t="shared" si="21"/>
        <v>-0.85650772634640093</v>
      </c>
      <c r="J81" s="95">
        <f t="shared" si="22"/>
        <v>-0.24675960868527222</v>
      </c>
      <c r="K81" s="95">
        <f t="shared" si="23"/>
        <v>27.480933328563186</v>
      </c>
      <c r="L81" s="95">
        <f t="shared" si="17"/>
        <v>78</v>
      </c>
      <c r="M81" s="95">
        <f t="shared" si="24"/>
        <v>-210</v>
      </c>
      <c r="N81" s="95">
        <f t="shared" si="25"/>
        <v>254.89743589743594</v>
      </c>
      <c r="O81" s="95">
        <f t="shared" si="26"/>
        <v>60431.179487179499</v>
      </c>
      <c r="P81" s="95">
        <f t="shared" si="18"/>
        <v>27.834487805132973</v>
      </c>
      <c r="Q81" s="113">
        <f>_xlfn.STDEV.P(B$4:B81)</f>
        <v>27.834487805132969</v>
      </c>
      <c r="R81" s="95">
        <f t="shared" si="27"/>
        <v>317.52503345898504</v>
      </c>
      <c r="S81" s="95">
        <f t="shared" si="28"/>
        <v>192.2698383358867</v>
      </c>
      <c r="T81">
        <f t="shared" si="29"/>
        <v>0</v>
      </c>
      <c r="U81" s="102">
        <f>IF(W81&lt;180,V81,IF(#REF!&gt;T81,W81-360,360-W81))</f>
        <v>14.102564102564116</v>
      </c>
      <c r="V81" s="102">
        <f t="shared" si="30"/>
        <v>14.102564102564116</v>
      </c>
      <c r="W81" s="102">
        <f t="shared" si="31"/>
        <v>14.102564102564116</v>
      </c>
    </row>
    <row r="82" spans="1:23" x14ac:dyDescent="0.25">
      <c r="A82" s="110">
        <v>42638.370555555557</v>
      </c>
      <c r="B82">
        <v>236</v>
      </c>
      <c r="C82">
        <v>21.068200000000001</v>
      </c>
      <c r="E82" s="95">
        <f>AVERAGE(B$4:B82)</f>
        <v>254.65822784810126</v>
      </c>
      <c r="F82" s="95">
        <f>AVERAGE(C$4:C82)</f>
        <v>18.61610506329113</v>
      </c>
      <c r="G82" s="95">
        <f t="shared" si="19"/>
        <v>-0.82903757255504185</v>
      </c>
      <c r="H82" s="95">
        <f t="shared" si="20"/>
        <v>-0.55919290347074657</v>
      </c>
      <c r="I82" s="95">
        <f t="shared" si="21"/>
        <v>-0.8561600028806875</v>
      </c>
      <c r="J82" s="95">
        <f t="shared" si="22"/>
        <v>-0.25071446051799973</v>
      </c>
      <c r="K82" s="95">
        <f t="shared" si="23"/>
        <v>27.377691192214865</v>
      </c>
      <c r="L82" s="95">
        <f t="shared" si="17"/>
        <v>79</v>
      </c>
      <c r="M82" s="95">
        <f t="shared" si="24"/>
        <v>446</v>
      </c>
      <c r="N82" s="95">
        <f t="shared" si="25"/>
        <v>254.65822784810132</v>
      </c>
      <c r="O82" s="95">
        <f t="shared" si="26"/>
        <v>60783.772151898746</v>
      </c>
      <c r="P82" s="95">
        <f t="shared" si="18"/>
        <v>27.738327948270545</v>
      </c>
      <c r="Q82" s="113">
        <f>_xlfn.STDEV.P(B$4:B82)</f>
        <v>27.738327948270545</v>
      </c>
      <c r="R82" s="95">
        <f t="shared" si="27"/>
        <v>317.06946573171001</v>
      </c>
      <c r="S82" s="95">
        <f t="shared" si="28"/>
        <v>192.24698996449254</v>
      </c>
      <c r="T82">
        <f t="shared" si="29"/>
        <v>0</v>
      </c>
      <c r="U82" s="102">
        <f>IF(W82&lt;180,V82,IF(#REF!&gt;T82,W82-360,360-W82))</f>
        <v>-18.658227848101262</v>
      </c>
      <c r="V82" s="102">
        <f t="shared" si="30"/>
        <v>-18.658227848101262</v>
      </c>
      <c r="W82" s="102">
        <f t="shared" si="31"/>
        <v>18.658227848101262</v>
      </c>
    </row>
    <row r="83" spans="1:23" x14ac:dyDescent="0.25">
      <c r="A83" s="110">
        <v>42638.37060185185</v>
      </c>
      <c r="B83">
        <v>265</v>
      </c>
      <c r="C83">
        <v>19.479299999999999</v>
      </c>
      <c r="E83" s="95">
        <f>AVERAGE(B$4:B83)</f>
        <v>254.78749999999999</v>
      </c>
      <c r="F83" s="95">
        <f>AVERAGE(C$4:C83)</f>
        <v>18.62689499999999</v>
      </c>
      <c r="G83" s="95">
        <f t="shared" si="19"/>
        <v>-0.99619469809174555</v>
      </c>
      <c r="H83" s="95">
        <f t="shared" si="20"/>
        <v>-8.7155742747658249E-2</v>
      </c>
      <c r="I83" s="95">
        <f t="shared" si="21"/>
        <v>-0.85791043657082577</v>
      </c>
      <c r="J83" s="95">
        <f t="shared" si="22"/>
        <v>-0.24866997654587045</v>
      </c>
      <c r="K83" s="95">
        <f t="shared" si="23"/>
        <v>27.228358808477978</v>
      </c>
      <c r="L83" s="95">
        <f t="shared" si="17"/>
        <v>80</v>
      </c>
      <c r="M83" s="95">
        <f t="shared" si="24"/>
        <v>-181</v>
      </c>
      <c r="N83" s="95">
        <f t="shared" si="25"/>
        <v>254.78750000000005</v>
      </c>
      <c r="O83" s="95">
        <f t="shared" si="26"/>
        <v>60889.387500000012</v>
      </c>
      <c r="P83" s="95">
        <f t="shared" si="18"/>
        <v>27.58835522009241</v>
      </c>
      <c r="Q83" s="113">
        <f>_xlfn.STDEV.P(B$4:B83)</f>
        <v>27.588355220092406</v>
      </c>
      <c r="R83" s="95">
        <f t="shared" si="27"/>
        <v>316.86129924520793</v>
      </c>
      <c r="S83" s="95">
        <f t="shared" si="28"/>
        <v>192.71370075479209</v>
      </c>
      <c r="T83">
        <f t="shared" si="29"/>
        <v>0</v>
      </c>
      <c r="U83" s="102">
        <f>IF(W83&lt;180,V83,IF(#REF!&gt;T83,W83-360,360-W83))</f>
        <v>10.212500000000006</v>
      </c>
      <c r="V83" s="102">
        <f t="shared" si="30"/>
        <v>10.212500000000006</v>
      </c>
      <c r="W83" s="102">
        <f t="shared" si="31"/>
        <v>10.212500000000006</v>
      </c>
    </row>
    <row r="84" spans="1:23" x14ac:dyDescent="0.25">
      <c r="A84" s="110">
        <v>42638.370648148149</v>
      </c>
      <c r="B84">
        <v>269</v>
      </c>
      <c r="C84">
        <v>19.293199999999999</v>
      </c>
      <c r="E84" s="95">
        <f>AVERAGE(B$4:B84)</f>
        <v>254.96296296296296</v>
      </c>
      <c r="F84" s="95">
        <f>AVERAGE(C$4:C84)</f>
        <v>18.635120987654311</v>
      </c>
      <c r="G84" s="95">
        <f t="shared" si="19"/>
        <v>-0.99984769515639127</v>
      </c>
      <c r="H84" s="95">
        <f t="shared" si="20"/>
        <v>-1.7452406437283498E-2</v>
      </c>
      <c r="I84" s="95">
        <f t="shared" si="21"/>
        <v>-0.8596627484052155</v>
      </c>
      <c r="J84" s="95">
        <f t="shared" si="22"/>
        <v>-0.2458154386432953</v>
      </c>
      <c r="K84" s="95">
        <f t="shared" si="23"/>
        <v>27.107456394615003</v>
      </c>
      <c r="L84" s="95">
        <f t="shared" si="17"/>
        <v>81</v>
      </c>
      <c r="M84" s="95">
        <f t="shared" si="24"/>
        <v>450</v>
      </c>
      <c r="N84" s="95">
        <f t="shared" si="25"/>
        <v>254.96296296296302</v>
      </c>
      <c r="O84" s="95">
        <f t="shared" si="26"/>
        <v>61088.888888888898</v>
      </c>
      <c r="P84" s="95">
        <f t="shared" si="18"/>
        <v>27.462407276913524</v>
      </c>
      <c r="Q84" s="113">
        <f>_xlfn.STDEV.P(B$4:B84)</f>
        <v>27.46240727691352</v>
      </c>
      <c r="R84" s="95">
        <f t="shared" si="27"/>
        <v>316.75337933601838</v>
      </c>
      <c r="S84" s="95">
        <f t="shared" si="28"/>
        <v>193.17254658990754</v>
      </c>
      <c r="T84">
        <f t="shared" si="29"/>
        <v>0</v>
      </c>
      <c r="U84" s="102">
        <f>IF(W84&lt;180,V84,IF(#REF!&gt;T84,W84-360,360-W84))</f>
        <v>14.037037037037038</v>
      </c>
      <c r="V84" s="102">
        <f t="shared" si="30"/>
        <v>14.037037037037038</v>
      </c>
      <c r="W84" s="102">
        <f t="shared" si="31"/>
        <v>14.037037037037038</v>
      </c>
    </row>
    <row r="85" spans="1:23" x14ac:dyDescent="0.25">
      <c r="A85" s="110">
        <v>42638.370694444442</v>
      </c>
      <c r="B85">
        <v>277</v>
      </c>
      <c r="C85">
        <v>21.126000000000001</v>
      </c>
      <c r="E85" s="95">
        <f>AVERAGE(B$4:B85)</f>
        <v>255.23170731707316</v>
      </c>
      <c r="F85" s="95">
        <f>AVERAGE(C$4:C85)</f>
        <v>18.665497560975602</v>
      </c>
      <c r="G85" s="95">
        <f t="shared" si="19"/>
        <v>-0.99254615164132198</v>
      </c>
      <c r="H85" s="95">
        <f t="shared" si="20"/>
        <v>0.12186934340514768</v>
      </c>
      <c r="I85" s="95">
        <f t="shared" si="21"/>
        <v>-0.86128327771297286</v>
      </c>
      <c r="J85" s="95">
        <f t="shared" si="22"/>
        <v>-0.24133147788660697</v>
      </c>
      <c r="K85" s="95">
        <f t="shared" si="23"/>
        <v>27.061649165846564</v>
      </c>
      <c r="L85" s="95">
        <f t="shared" si="17"/>
        <v>82</v>
      </c>
      <c r="M85" s="95">
        <f t="shared" si="24"/>
        <v>-173</v>
      </c>
      <c r="N85" s="95">
        <f t="shared" si="25"/>
        <v>255.23170731707322</v>
      </c>
      <c r="O85" s="95">
        <f t="shared" si="26"/>
        <v>61568.597560975613</v>
      </c>
      <c r="P85" s="95">
        <f t="shared" si="18"/>
        <v>27.401396964783636</v>
      </c>
      <c r="Q85" s="113">
        <f>_xlfn.STDEV.P(B$4:B85)</f>
        <v>27.401396964783636</v>
      </c>
      <c r="R85" s="95">
        <f t="shared" si="27"/>
        <v>316.88485048783633</v>
      </c>
      <c r="S85" s="95">
        <f t="shared" si="28"/>
        <v>193.57856414630999</v>
      </c>
      <c r="T85">
        <f t="shared" si="29"/>
        <v>0</v>
      </c>
      <c r="U85" s="102">
        <f>IF(W85&lt;180,V85,IF(#REF!&gt;T85,W85-360,360-W85))</f>
        <v>21.768292682926841</v>
      </c>
      <c r="V85" s="102">
        <f t="shared" si="30"/>
        <v>21.768292682926841</v>
      </c>
      <c r="W85" s="102">
        <f t="shared" si="31"/>
        <v>21.768292682926841</v>
      </c>
    </row>
    <row r="86" spans="1:23" x14ac:dyDescent="0.25">
      <c r="A86" s="110">
        <v>42638.370740740742</v>
      </c>
      <c r="B86">
        <v>276</v>
      </c>
      <c r="C86">
        <v>19.658799999999999</v>
      </c>
      <c r="E86" s="95">
        <f>AVERAGE(B$4:B86)</f>
        <v>255.48192771084337</v>
      </c>
      <c r="F86" s="95">
        <f>AVERAGE(C$4:C86)</f>
        <v>18.677465060240955</v>
      </c>
      <c r="G86" s="95">
        <f t="shared" si="19"/>
        <v>-0.9945218953682734</v>
      </c>
      <c r="H86" s="95">
        <f t="shared" si="20"/>
        <v>0.10452846326765299</v>
      </c>
      <c r="I86" s="95">
        <f t="shared" si="21"/>
        <v>-0.86288856226303667</v>
      </c>
      <c r="J86" s="95">
        <f t="shared" si="22"/>
        <v>-0.23716449064378456</v>
      </c>
      <c r="K86" s="95">
        <f t="shared" si="23"/>
        <v>27.00294213474465</v>
      </c>
      <c r="L86" s="95">
        <f t="shared" si="17"/>
        <v>83</v>
      </c>
      <c r="M86" s="95">
        <f t="shared" si="24"/>
        <v>449</v>
      </c>
      <c r="N86" s="95">
        <f t="shared" si="25"/>
        <v>255.48192771084342</v>
      </c>
      <c r="O86" s="95">
        <f t="shared" si="26"/>
        <v>61994.722891566264</v>
      </c>
      <c r="P86" s="95">
        <f t="shared" si="18"/>
        <v>27.329917163934937</v>
      </c>
      <c r="Q86" s="113">
        <f>_xlfn.STDEV.P(B$4:B86)</f>
        <v>27.329917163934937</v>
      </c>
      <c r="R86" s="95">
        <f t="shared" si="27"/>
        <v>316.97424132969695</v>
      </c>
      <c r="S86" s="95">
        <f t="shared" si="28"/>
        <v>193.98961409198975</v>
      </c>
      <c r="T86">
        <f t="shared" si="29"/>
        <v>0</v>
      </c>
      <c r="U86" s="102">
        <f>IF(W86&lt;180,V86,IF(#REF!&gt;T86,W86-360,360-W86))</f>
        <v>20.518072289156635</v>
      </c>
      <c r="V86" s="102">
        <f t="shared" si="30"/>
        <v>20.518072289156635</v>
      </c>
      <c r="W86" s="102">
        <f t="shared" si="31"/>
        <v>20.518072289156635</v>
      </c>
    </row>
    <row r="87" spans="1:23" x14ac:dyDescent="0.25">
      <c r="A87" s="110">
        <v>42638.370787037034</v>
      </c>
      <c r="B87">
        <v>241</v>
      </c>
      <c r="C87">
        <v>18.560199999999998</v>
      </c>
      <c r="E87" s="95">
        <f>AVERAGE(B$4:B87)</f>
        <v>255.3095238095238</v>
      </c>
      <c r="F87" s="95">
        <f>AVERAGE(C$4:C87)</f>
        <v>18.676069047619038</v>
      </c>
      <c r="G87" s="95">
        <f t="shared" si="19"/>
        <v>-0.87461970713939596</v>
      </c>
      <c r="H87" s="95">
        <f t="shared" si="20"/>
        <v>-0.48480962024633684</v>
      </c>
      <c r="I87" s="95">
        <f t="shared" si="21"/>
        <v>-0.86302821874965996</v>
      </c>
      <c r="J87" s="95">
        <f t="shared" si="22"/>
        <v>-0.24011264694857684</v>
      </c>
      <c r="K87" s="95">
        <f t="shared" si="23"/>
        <v>26.877680265547152</v>
      </c>
      <c r="L87" s="95">
        <f t="shared" ref="L87:L150" si="32">L86+1</f>
        <v>84</v>
      </c>
      <c r="M87" s="95">
        <f t="shared" si="24"/>
        <v>-208</v>
      </c>
      <c r="N87" s="95">
        <f t="shared" si="25"/>
        <v>255.30952380952385</v>
      </c>
      <c r="O87" s="95">
        <f t="shared" si="26"/>
        <v>62201.952380952382</v>
      </c>
      <c r="P87" s="95">
        <f t="shared" ref="P87:P150" si="33">SQRT(O87/L87)</f>
        <v>27.212119232183589</v>
      </c>
      <c r="Q87" s="113">
        <f>_xlfn.STDEV.P(B$4:B87)</f>
        <v>27.212119232183589</v>
      </c>
      <c r="R87" s="95">
        <f t="shared" si="27"/>
        <v>316.53679208193688</v>
      </c>
      <c r="S87" s="95">
        <f t="shared" si="28"/>
        <v>194.08225553711071</v>
      </c>
      <c r="T87">
        <f t="shared" si="29"/>
        <v>0</v>
      </c>
      <c r="U87" s="102">
        <f>IF(W87&lt;180,V87,IF(#REF!&gt;T87,W87-360,360-W87))</f>
        <v>-14.309523809523796</v>
      </c>
      <c r="V87" s="102">
        <f t="shared" si="30"/>
        <v>-14.309523809523796</v>
      </c>
      <c r="W87" s="102">
        <f t="shared" si="31"/>
        <v>14.309523809523796</v>
      </c>
    </row>
    <row r="88" spans="1:23" x14ac:dyDescent="0.25">
      <c r="A88" s="110">
        <v>42638.370833333334</v>
      </c>
      <c r="B88">
        <v>276</v>
      </c>
      <c r="C88">
        <v>15.746499999999999</v>
      </c>
      <c r="E88" s="95">
        <f>AVERAGE(B$4:B88)</f>
        <v>255.5529411764706</v>
      </c>
      <c r="F88" s="95">
        <f>AVERAGE(C$4:C88)</f>
        <v>18.641603529411753</v>
      </c>
      <c r="G88" s="95">
        <f t="shared" si="19"/>
        <v>-0.9945218953682734</v>
      </c>
      <c r="H88" s="95">
        <f t="shared" si="20"/>
        <v>0.10452846326765299</v>
      </c>
      <c r="I88" s="95">
        <f t="shared" si="21"/>
        <v>-0.86457520318046721</v>
      </c>
      <c r="J88" s="95">
        <f t="shared" si="22"/>
        <v>-0.23605804565191532</v>
      </c>
      <c r="K88" s="95">
        <f t="shared" si="23"/>
        <v>26.821187722509197</v>
      </c>
      <c r="L88" s="95">
        <f t="shared" si="32"/>
        <v>85</v>
      </c>
      <c r="M88" s="95">
        <f t="shared" si="24"/>
        <v>484</v>
      </c>
      <c r="N88" s="95">
        <f t="shared" si="25"/>
        <v>255.55294117647063</v>
      </c>
      <c r="O88" s="95">
        <f t="shared" si="26"/>
        <v>62625.01176470588</v>
      </c>
      <c r="P88" s="95">
        <f t="shared" si="33"/>
        <v>27.143412539521581</v>
      </c>
      <c r="Q88" s="113">
        <f>_xlfn.STDEV.P(B$4:B88)</f>
        <v>27.143412539521584</v>
      </c>
      <c r="R88" s="95">
        <f t="shared" si="27"/>
        <v>316.62561939039415</v>
      </c>
      <c r="S88" s="95">
        <f t="shared" si="28"/>
        <v>194.48026296254704</v>
      </c>
      <c r="T88">
        <f t="shared" si="29"/>
        <v>0</v>
      </c>
      <c r="U88" s="102">
        <f>IF(W88&lt;180,V88,IF(#REF!&gt;T88,W88-360,360-W88))</f>
        <v>20.447058823529403</v>
      </c>
      <c r="V88" s="102">
        <f t="shared" si="30"/>
        <v>20.447058823529403</v>
      </c>
      <c r="W88" s="102">
        <f t="shared" si="31"/>
        <v>20.447058823529403</v>
      </c>
    </row>
    <row r="89" spans="1:23" x14ac:dyDescent="0.25">
      <c r="A89" s="110">
        <v>42638.370879629627</v>
      </c>
      <c r="B89">
        <v>262</v>
      </c>
      <c r="C89">
        <v>16.6416</v>
      </c>
      <c r="E89" s="95">
        <f>AVERAGE(B$4:B89)</f>
        <v>255.62790697674419</v>
      </c>
      <c r="F89" s="95">
        <f>AVERAGE(C$4:C89)</f>
        <v>18.618347674418594</v>
      </c>
      <c r="G89" s="95">
        <f t="shared" si="19"/>
        <v>-0.99026806874157025</v>
      </c>
      <c r="H89" s="95">
        <f t="shared" si="20"/>
        <v>-0.13917310096006583</v>
      </c>
      <c r="I89" s="95">
        <f t="shared" si="21"/>
        <v>-0.86603674812885212</v>
      </c>
      <c r="J89" s="95">
        <f t="shared" si="22"/>
        <v>-0.2349314765275915</v>
      </c>
      <c r="K89" s="95">
        <f t="shared" si="23"/>
        <v>26.668654388645667</v>
      </c>
      <c r="L89" s="95">
        <f t="shared" si="32"/>
        <v>86</v>
      </c>
      <c r="M89" s="95">
        <f t="shared" si="24"/>
        <v>-222</v>
      </c>
      <c r="N89" s="95">
        <f t="shared" si="25"/>
        <v>255.62790697674421</v>
      </c>
      <c r="O89" s="95">
        <f t="shared" si="26"/>
        <v>62666.093023255809</v>
      </c>
      <c r="P89" s="95">
        <f t="shared" si="33"/>
        <v>26.993990076874823</v>
      </c>
      <c r="Q89" s="113">
        <f>_xlfn.STDEV.P(B$4:B89)</f>
        <v>26.993990076874823</v>
      </c>
      <c r="R89" s="95">
        <f t="shared" si="27"/>
        <v>316.36438464971252</v>
      </c>
      <c r="S89" s="95">
        <f t="shared" si="28"/>
        <v>194.89142930377585</v>
      </c>
      <c r="T89">
        <f t="shared" si="29"/>
        <v>0</v>
      </c>
      <c r="U89" s="102">
        <f>IF(W89&lt;180,V89,IF(#REF!&gt;T89,W89-360,360-W89))</f>
        <v>6.3720930232558146</v>
      </c>
      <c r="V89" s="102">
        <f t="shared" si="30"/>
        <v>6.3720930232558146</v>
      </c>
      <c r="W89" s="102">
        <f t="shared" si="31"/>
        <v>6.3720930232558146</v>
      </c>
    </row>
    <row r="90" spans="1:23" x14ac:dyDescent="0.25">
      <c r="A90" s="110">
        <v>42638.370937500003</v>
      </c>
      <c r="B90">
        <v>295</v>
      </c>
      <c r="C90">
        <v>16.3354</v>
      </c>
      <c r="E90" s="95">
        <f>AVERAGE(B$4:B90)</f>
        <v>256.08045977011494</v>
      </c>
      <c r="F90" s="95">
        <f>AVERAGE(C$4:C90)</f>
        <v>18.592106896551712</v>
      </c>
      <c r="G90" s="95">
        <f t="shared" si="19"/>
        <v>-0.90630778703664994</v>
      </c>
      <c r="H90" s="95">
        <f t="shared" si="20"/>
        <v>0.42261826174069961</v>
      </c>
      <c r="I90" s="95">
        <f t="shared" si="21"/>
        <v>-0.86649963363353943</v>
      </c>
      <c r="J90" s="95">
        <f t="shared" si="22"/>
        <v>-0.22737343355899045</v>
      </c>
      <c r="K90" s="95">
        <f t="shared" si="23"/>
        <v>26.873988908034388</v>
      </c>
      <c r="L90" s="95">
        <f t="shared" si="32"/>
        <v>87</v>
      </c>
      <c r="M90" s="95">
        <f t="shared" si="24"/>
        <v>517</v>
      </c>
      <c r="N90" s="95">
        <f t="shared" si="25"/>
        <v>256.08045977011494</v>
      </c>
      <c r="O90" s="95">
        <f t="shared" si="26"/>
        <v>64198.436781609191</v>
      </c>
      <c r="P90" s="95">
        <f t="shared" si="33"/>
        <v>27.164555333288231</v>
      </c>
      <c r="Q90" s="113">
        <f>_xlfn.STDEV.P(B$4:B90)</f>
        <v>27.164555333288231</v>
      </c>
      <c r="R90" s="95">
        <f t="shared" si="27"/>
        <v>317.20070927001348</v>
      </c>
      <c r="S90" s="95">
        <f t="shared" si="28"/>
        <v>194.96021027021641</v>
      </c>
      <c r="T90">
        <f t="shared" si="29"/>
        <v>0</v>
      </c>
      <c r="U90" s="102">
        <f>IF(W90&lt;180,V90,IF(#REF!&gt;T90,W90-360,360-W90))</f>
        <v>38.919540229885058</v>
      </c>
      <c r="V90" s="102">
        <f t="shared" si="30"/>
        <v>38.919540229885058</v>
      </c>
      <c r="W90" s="102">
        <f t="shared" si="31"/>
        <v>38.919540229885058</v>
      </c>
    </row>
    <row r="91" spans="1:23" x14ac:dyDescent="0.25">
      <c r="A91" s="110">
        <v>42638.370983796296</v>
      </c>
      <c r="B91">
        <v>248</v>
      </c>
      <c r="C91">
        <v>17.320599999999999</v>
      </c>
      <c r="E91" s="95">
        <f>AVERAGE(B$4:B91)</f>
        <v>255.98863636363637</v>
      </c>
      <c r="F91" s="95">
        <f>AVERAGE(C$4:C91)</f>
        <v>18.577657954545444</v>
      </c>
      <c r="G91" s="95">
        <f t="shared" si="19"/>
        <v>-0.92718385456678731</v>
      </c>
      <c r="H91" s="95">
        <f t="shared" si="20"/>
        <v>-0.37460659341591229</v>
      </c>
      <c r="I91" s="95">
        <f t="shared" si="21"/>
        <v>-0.86718922705323542</v>
      </c>
      <c r="J91" s="95">
        <f t="shared" si="22"/>
        <v>-0.22904653764827365</v>
      </c>
      <c r="K91" s="95">
        <f t="shared" si="23"/>
        <v>26.724647604489924</v>
      </c>
      <c r="L91" s="95">
        <f t="shared" si="32"/>
        <v>88</v>
      </c>
      <c r="M91" s="95">
        <f t="shared" si="24"/>
        <v>-269</v>
      </c>
      <c r="N91" s="95">
        <f t="shared" si="25"/>
        <v>255.98863636363637</v>
      </c>
      <c r="O91" s="95">
        <f t="shared" si="26"/>
        <v>64262.988636363632</v>
      </c>
      <c r="P91" s="95">
        <f t="shared" si="33"/>
        <v>27.023346101179481</v>
      </c>
      <c r="Q91" s="113">
        <f>_xlfn.STDEV.P(B$4:B91)</f>
        <v>27.023346101179481</v>
      </c>
      <c r="R91" s="95">
        <f t="shared" si="27"/>
        <v>316.79116509129022</v>
      </c>
      <c r="S91" s="95">
        <f t="shared" si="28"/>
        <v>195.18610763598255</v>
      </c>
      <c r="T91">
        <f t="shared" si="29"/>
        <v>0</v>
      </c>
      <c r="U91" s="102">
        <f>IF(W91&lt;180,V91,IF(#REF!&gt;T91,W91-360,360-W91))</f>
        <v>-7.988636363636374</v>
      </c>
      <c r="V91" s="102">
        <f t="shared" si="30"/>
        <v>-7.988636363636374</v>
      </c>
      <c r="W91" s="102">
        <f t="shared" si="31"/>
        <v>7.988636363636374</v>
      </c>
    </row>
    <row r="92" spans="1:23" x14ac:dyDescent="0.25">
      <c r="A92" s="110">
        <v>42638.371030092596</v>
      </c>
      <c r="B92">
        <v>293</v>
      </c>
      <c r="C92">
        <v>16.572900000000001</v>
      </c>
      <c r="E92" s="95">
        <f>AVERAGE(B$4:B92)</f>
        <v>256.40449438202245</v>
      </c>
      <c r="F92" s="95">
        <f>AVERAGE(C$4:C92)</f>
        <v>18.55513258426965</v>
      </c>
      <c r="G92" s="95">
        <f t="shared" ref="G92:G155" si="34">SIN(RADIANS(B92))</f>
        <v>-0.92050485345244049</v>
      </c>
      <c r="H92" s="95">
        <f t="shared" ref="H92:H155" si="35">COS(RADIANS(B92))</f>
        <v>0.39073112848927349</v>
      </c>
      <c r="I92" s="95">
        <f t="shared" ref="I92:I155" si="36">I91+(G92-I91)/$L92</f>
        <v>-0.86778827903524891</v>
      </c>
      <c r="J92" s="95">
        <f t="shared" ref="J92:J155" si="37">J91+(H92-J91)/$L92</f>
        <v>-0.22208274364672817</v>
      </c>
      <c r="K92" s="95">
        <f t="shared" ref="K92:K155" si="38">DEGREES(SQRT(-LN(I92*I92+J92*J92)))</f>
        <v>26.884874928057162</v>
      </c>
      <c r="L92" s="95">
        <f t="shared" si="32"/>
        <v>89</v>
      </c>
      <c r="M92" s="95">
        <f t="shared" si="24"/>
        <v>562</v>
      </c>
      <c r="N92" s="95">
        <f t="shared" si="25"/>
        <v>256.40449438202251</v>
      </c>
      <c r="O92" s="95">
        <f t="shared" si="26"/>
        <v>65617.438202247184</v>
      </c>
      <c r="P92" s="95">
        <f t="shared" si="33"/>
        <v>27.152800712672406</v>
      </c>
      <c r="Q92" s="113">
        <f>_xlfn.STDEV.P(B$4:B92)</f>
        <v>27.152800712672409</v>
      </c>
      <c r="R92" s="95">
        <f t="shared" si="27"/>
        <v>317.49829598553538</v>
      </c>
      <c r="S92" s="95">
        <f t="shared" si="28"/>
        <v>195.31069277850952</v>
      </c>
      <c r="T92">
        <f t="shared" si="29"/>
        <v>0</v>
      </c>
      <c r="U92" s="102">
        <f>IF(W92&lt;180,V92,IF(#REF!&gt;T92,W92-360,360-W92))</f>
        <v>36.595505617977551</v>
      </c>
      <c r="V92" s="102">
        <f t="shared" si="30"/>
        <v>36.595505617977551</v>
      </c>
      <c r="W92" s="102">
        <f t="shared" si="31"/>
        <v>36.595505617977551</v>
      </c>
    </row>
    <row r="93" spans="1:23" x14ac:dyDescent="0.25">
      <c r="A93" s="110">
        <v>42638.371076388888</v>
      </c>
      <c r="B93">
        <v>263</v>
      </c>
      <c r="C93">
        <v>17.798400000000001</v>
      </c>
      <c r="E93" s="95">
        <f>AVERAGE(B$4:B93)</f>
        <v>256.47777777777776</v>
      </c>
      <c r="F93" s="95">
        <f>AVERAGE(C$4:C93)</f>
        <v>18.546724444444429</v>
      </c>
      <c r="G93" s="95">
        <f t="shared" si="34"/>
        <v>-0.99254615164132209</v>
      </c>
      <c r="H93" s="95">
        <f t="shared" si="35"/>
        <v>-0.12186934340514717</v>
      </c>
      <c r="I93" s="95">
        <f t="shared" si="36"/>
        <v>-0.86917447761976085</v>
      </c>
      <c r="J93" s="95">
        <f t="shared" si="37"/>
        <v>-0.22096926142182172</v>
      </c>
      <c r="K93" s="95">
        <f t="shared" si="38"/>
        <v>26.738982125557325</v>
      </c>
      <c r="L93" s="95">
        <f t="shared" si="32"/>
        <v>90</v>
      </c>
      <c r="M93" s="95">
        <f t="shared" si="24"/>
        <v>-299</v>
      </c>
      <c r="N93" s="95">
        <f t="shared" si="25"/>
        <v>256.47777777777782</v>
      </c>
      <c r="O93" s="95">
        <f t="shared" si="26"/>
        <v>65660.455555555542</v>
      </c>
      <c r="P93" s="95">
        <f t="shared" si="33"/>
        <v>27.010379806362415</v>
      </c>
      <c r="Q93" s="113">
        <f>_xlfn.STDEV.P(B$4:B93)</f>
        <v>27.010379806362415</v>
      </c>
      <c r="R93" s="95">
        <f t="shared" si="27"/>
        <v>317.25113234209317</v>
      </c>
      <c r="S93" s="95">
        <f t="shared" si="28"/>
        <v>195.70442321346232</v>
      </c>
      <c r="T93">
        <f t="shared" si="29"/>
        <v>0</v>
      </c>
      <c r="U93" s="102">
        <f>IF(W93&lt;180,V93,IF(#REF!&gt;T93,W93-360,360-W93))</f>
        <v>6.5222222222222399</v>
      </c>
      <c r="V93" s="102">
        <f t="shared" si="30"/>
        <v>6.5222222222222399</v>
      </c>
      <c r="W93" s="102">
        <f t="shared" si="31"/>
        <v>6.5222222222222399</v>
      </c>
    </row>
    <row r="94" spans="1:23" x14ac:dyDescent="0.25">
      <c r="A94" s="110">
        <v>42638.371111111112</v>
      </c>
      <c r="B94">
        <v>278</v>
      </c>
      <c r="C94">
        <v>17.889399999999998</v>
      </c>
      <c r="E94" s="95">
        <f>AVERAGE(B$4:B94)</f>
        <v>256.71428571428572</v>
      </c>
      <c r="F94" s="95">
        <f>AVERAGE(C$4:C94)</f>
        <v>18.539501098901084</v>
      </c>
      <c r="G94" s="95">
        <f t="shared" si="34"/>
        <v>-0.99026806874157036</v>
      </c>
      <c r="H94" s="95">
        <f t="shared" si="35"/>
        <v>0.13917310096006547</v>
      </c>
      <c r="I94" s="95">
        <f t="shared" si="36"/>
        <v>-0.87050517642329728</v>
      </c>
      <c r="J94" s="95">
        <f t="shared" si="37"/>
        <v>-0.21701165304399878</v>
      </c>
      <c r="K94" s="95">
        <f t="shared" si="38"/>
        <v>26.694569190612409</v>
      </c>
      <c r="L94" s="95">
        <f t="shared" si="32"/>
        <v>91</v>
      </c>
      <c r="M94" s="95">
        <f t="shared" si="24"/>
        <v>577</v>
      </c>
      <c r="N94" s="95">
        <f t="shared" si="25"/>
        <v>256.71428571428578</v>
      </c>
      <c r="O94" s="95">
        <f t="shared" si="26"/>
        <v>66118.571428571406</v>
      </c>
      <c r="P94" s="95">
        <f t="shared" si="33"/>
        <v>26.955105416345141</v>
      </c>
      <c r="Q94" s="113">
        <f>_xlfn.STDEV.P(B$4:B94)</f>
        <v>26.955105416345145</v>
      </c>
      <c r="R94" s="95">
        <f t="shared" si="27"/>
        <v>317.36327290106232</v>
      </c>
      <c r="S94" s="95">
        <f t="shared" si="28"/>
        <v>196.06529852750916</v>
      </c>
      <c r="T94">
        <f t="shared" si="29"/>
        <v>0</v>
      </c>
      <c r="U94" s="102">
        <f>IF(W94&lt;180,V94,IF(#REF!&gt;T94,W94-360,360-W94))</f>
        <v>21.285714285714278</v>
      </c>
      <c r="V94" s="102">
        <f t="shared" si="30"/>
        <v>21.285714285714278</v>
      </c>
      <c r="W94" s="102">
        <f t="shared" si="31"/>
        <v>21.285714285714278</v>
      </c>
    </row>
    <row r="95" spans="1:23" x14ac:dyDescent="0.25">
      <c r="A95" s="110">
        <v>42638.371168981481</v>
      </c>
      <c r="B95">
        <v>309</v>
      </c>
      <c r="C95">
        <v>19.165400000000002</v>
      </c>
      <c r="E95" s="95">
        <f>AVERAGE(B$4:B95)</f>
        <v>257.28260869565219</v>
      </c>
      <c r="F95" s="95">
        <f>AVERAGE(C$4:C95)</f>
        <v>18.546304347826073</v>
      </c>
      <c r="G95" s="95">
        <f t="shared" si="34"/>
        <v>-0.77714596145697079</v>
      </c>
      <c r="H95" s="95">
        <f t="shared" si="35"/>
        <v>0.6293203910498375</v>
      </c>
      <c r="I95" s="95">
        <f t="shared" si="36"/>
        <v>-0.86949040234757635</v>
      </c>
      <c r="J95" s="95">
        <f t="shared" si="37"/>
        <v>-0.20781239169515273</v>
      </c>
      <c r="K95" s="95">
        <f t="shared" si="38"/>
        <v>27.126064307908553</v>
      </c>
      <c r="L95" s="95">
        <f t="shared" si="32"/>
        <v>92</v>
      </c>
      <c r="M95" s="95">
        <f t="shared" si="24"/>
        <v>-268</v>
      </c>
      <c r="N95" s="95">
        <f t="shared" si="25"/>
        <v>257.28260869565224</v>
      </c>
      <c r="O95" s="95">
        <f t="shared" si="26"/>
        <v>68822.652173913011</v>
      </c>
      <c r="P95" s="95">
        <f t="shared" si="33"/>
        <v>27.350910519362692</v>
      </c>
      <c r="Q95" s="113">
        <f>_xlfn.STDEV.P(B$4:B95)</f>
        <v>27.350910519362699</v>
      </c>
      <c r="R95" s="95">
        <f t="shared" si="27"/>
        <v>318.82215736421824</v>
      </c>
      <c r="S95" s="95">
        <f t="shared" si="28"/>
        <v>195.74306002708613</v>
      </c>
      <c r="T95">
        <f t="shared" si="29"/>
        <v>0</v>
      </c>
      <c r="U95" s="102">
        <f>IF(W95&lt;180,V95,IF(#REF!&gt;T95,W95-360,360-W95))</f>
        <v>51.717391304347814</v>
      </c>
      <c r="V95" s="102">
        <f t="shared" si="30"/>
        <v>51.717391304347814</v>
      </c>
      <c r="W95" s="102">
        <f t="shared" si="31"/>
        <v>51.717391304347814</v>
      </c>
    </row>
    <row r="96" spans="1:23" x14ac:dyDescent="0.25">
      <c r="A96" s="110">
        <v>42638.371215277781</v>
      </c>
      <c r="B96">
        <v>270</v>
      </c>
      <c r="C96">
        <v>18.473700000000001</v>
      </c>
      <c r="E96" s="95">
        <f>AVERAGE(B$4:B96)</f>
        <v>257.41935483870969</v>
      </c>
      <c r="F96" s="95">
        <f>AVERAGE(C$4:C96)</f>
        <v>18.545523655913968</v>
      </c>
      <c r="G96" s="95">
        <f t="shared" si="34"/>
        <v>-1</v>
      </c>
      <c r="H96" s="95">
        <f t="shared" si="35"/>
        <v>-1.83772268236293E-16</v>
      </c>
      <c r="I96" s="95">
        <f t="shared" si="36"/>
        <v>-0.87089373135459169</v>
      </c>
      <c r="J96" s="95">
        <f t="shared" si="37"/>
        <v>-0.20557784984896829</v>
      </c>
      <c r="K96" s="95">
        <f t="shared" si="38"/>
        <v>27.010951129178572</v>
      </c>
      <c r="L96" s="95">
        <f t="shared" si="32"/>
        <v>93</v>
      </c>
      <c r="M96" s="95">
        <f t="shared" si="24"/>
        <v>538</v>
      </c>
      <c r="N96" s="95">
        <f t="shared" si="25"/>
        <v>257.41935483870975</v>
      </c>
      <c r="O96" s="95">
        <f t="shared" si="26"/>
        <v>68982.645161290289</v>
      </c>
      <c r="P96" s="95">
        <f t="shared" si="33"/>
        <v>27.235066967093108</v>
      </c>
      <c r="Q96" s="113">
        <f>_xlfn.STDEV.P(B$4:B96)</f>
        <v>27.235066967093115</v>
      </c>
      <c r="R96" s="95">
        <f t="shared" si="27"/>
        <v>318.6982555146692</v>
      </c>
      <c r="S96" s="95">
        <f t="shared" si="28"/>
        <v>196.14045416275019</v>
      </c>
      <c r="T96">
        <f t="shared" si="29"/>
        <v>0</v>
      </c>
      <c r="U96" s="102">
        <f>IF(W96&lt;180,V96,IF(#REF!&gt;T96,W96-360,360-W96))</f>
        <v>12.580645161290306</v>
      </c>
      <c r="V96" s="102">
        <f t="shared" si="30"/>
        <v>12.580645161290306</v>
      </c>
      <c r="W96" s="102">
        <f t="shared" si="31"/>
        <v>12.580645161290306</v>
      </c>
    </row>
    <row r="97" spans="1:23" x14ac:dyDescent="0.25">
      <c r="A97" s="110">
        <v>42638.371261574073</v>
      </c>
      <c r="B97">
        <v>271</v>
      </c>
      <c r="C97">
        <v>21.0352</v>
      </c>
      <c r="E97" s="95">
        <f>AVERAGE(B$4:B97)</f>
        <v>257.56382978723406</v>
      </c>
      <c r="F97" s="95">
        <f>AVERAGE(C$4:C97)</f>
        <v>18.572009574468073</v>
      </c>
      <c r="G97" s="95">
        <f t="shared" si="34"/>
        <v>-0.99984769515639127</v>
      </c>
      <c r="H97" s="95">
        <f t="shared" si="35"/>
        <v>1.745240643728313E-2</v>
      </c>
      <c r="I97" s="95">
        <f t="shared" si="36"/>
        <v>-0.87226558203333426</v>
      </c>
      <c r="J97" s="95">
        <f t="shared" si="37"/>
        <v>-0.20320518754805073</v>
      </c>
      <c r="K97" s="95">
        <f t="shared" si="38"/>
        <v>26.902954239312788</v>
      </c>
      <c r="L97" s="95">
        <f t="shared" si="32"/>
        <v>94</v>
      </c>
      <c r="M97" s="95">
        <f t="shared" si="24"/>
        <v>-267</v>
      </c>
      <c r="N97" s="95">
        <f t="shared" si="25"/>
        <v>257.56382978723411</v>
      </c>
      <c r="O97" s="95">
        <f t="shared" si="26"/>
        <v>69165.117021276557</v>
      </c>
      <c r="P97" s="95">
        <f t="shared" si="33"/>
        <v>27.125617361594241</v>
      </c>
      <c r="Q97" s="113">
        <f>_xlfn.STDEV.P(B$4:B97)</f>
        <v>27.125617361594248</v>
      </c>
      <c r="R97" s="95">
        <f t="shared" si="27"/>
        <v>318.59646885082111</v>
      </c>
      <c r="S97" s="95">
        <f t="shared" si="28"/>
        <v>196.531190723647</v>
      </c>
      <c r="T97">
        <f t="shared" si="29"/>
        <v>0</v>
      </c>
      <c r="U97" s="102">
        <f>IF(W97&lt;180,V97,IF(#REF!&gt;T97,W97-360,360-W97))</f>
        <v>13.436170212765944</v>
      </c>
      <c r="V97" s="102">
        <f t="shared" si="30"/>
        <v>13.436170212765944</v>
      </c>
      <c r="W97" s="102">
        <f t="shared" si="31"/>
        <v>13.436170212765944</v>
      </c>
    </row>
    <row r="98" spans="1:23" x14ac:dyDescent="0.25">
      <c r="A98" s="110">
        <v>42638.371307870373</v>
      </c>
      <c r="B98">
        <v>243</v>
      </c>
      <c r="C98">
        <v>21.292300000000001</v>
      </c>
      <c r="E98" s="95">
        <f>AVERAGE(B$4:B98)</f>
        <v>257.41052631578947</v>
      </c>
      <c r="F98" s="95">
        <f>AVERAGE(C$4:C98)</f>
        <v>18.600644210526305</v>
      </c>
      <c r="G98" s="95">
        <f t="shared" si="34"/>
        <v>-0.89100652418836779</v>
      </c>
      <c r="H98" s="95">
        <f t="shared" si="35"/>
        <v>-0.45399049973954692</v>
      </c>
      <c r="I98" s="95">
        <f t="shared" si="36"/>
        <v>-0.8724628551086504</v>
      </c>
      <c r="J98" s="95">
        <f t="shared" si="37"/>
        <v>-0.20584503293954015</v>
      </c>
      <c r="K98" s="95">
        <f t="shared" si="38"/>
        <v>26.794518732768982</v>
      </c>
      <c r="L98" s="95">
        <f t="shared" si="32"/>
        <v>95</v>
      </c>
      <c r="M98" s="95">
        <f t="shared" si="24"/>
        <v>510</v>
      </c>
      <c r="N98" s="95">
        <f t="shared" si="25"/>
        <v>257.41052631578953</v>
      </c>
      <c r="O98" s="95">
        <f t="shared" si="26"/>
        <v>69374.989473684167</v>
      </c>
      <c r="P98" s="95">
        <f t="shared" si="33"/>
        <v>27.023379638590956</v>
      </c>
      <c r="Q98" s="113">
        <f>_xlfn.STDEV.P(B$4:B98)</f>
        <v>27.023379638590967</v>
      </c>
      <c r="R98" s="95">
        <f t="shared" si="27"/>
        <v>318.21313050261915</v>
      </c>
      <c r="S98" s="95">
        <f t="shared" si="28"/>
        <v>196.60792212895979</v>
      </c>
      <c r="T98">
        <f t="shared" si="29"/>
        <v>0</v>
      </c>
      <c r="U98" s="102">
        <f>IF(W98&lt;180,V98,IF(#REF!&gt;T98,W98-360,360-W98))</f>
        <v>-14.410526315789468</v>
      </c>
      <c r="V98" s="102">
        <f t="shared" si="30"/>
        <v>-14.410526315789468</v>
      </c>
      <c r="W98" s="102">
        <f t="shared" si="31"/>
        <v>14.410526315789468</v>
      </c>
    </row>
    <row r="99" spans="1:23" x14ac:dyDescent="0.25">
      <c r="A99" s="110">
        <v>42638.371354166666</v>
      </c>
      <c r="B99">
        <v>281</v>
      </c>
      <c r="C99">
        <v>19.3292</v>
      </c>
      <c r="E99" s="95">
        <f>AVERAGE(B$4:B99)</f>
        <v>257.65625</v>
      </c>
      <c r="F99" s="95">
        <f>AVERAGE(C$4:C99)</f>
        <v>18.60823333333332</v>
      </c>
      <c r="G99" s="95">
        <f t="shared" si="34"/>
        <v>-0.98162718344766386</v>
      </c>
      <c r="H99" s="95">
        <f t="shared" si="35"/>
        <v>0.19080899537654511</v>
      </c>
      <c r="I99" s="95">
        <f t="shared" si="36"/>
        <v>-0.87359998352884849</v>
      </c>
      <c r="J99" s="95">
        <f t="shared" si="37"/>
        <v>-0.20171322014458093</v>
      </c>
      <c r="K99" s="95">
        <f t="shared" si="38"/>
        <v>26.771525311339012</v>
      </c>
      <c r="L99" s="95">
        <f t="shared" si="32"/>
        <v>96</v>
      </c>
      <c r="M99" s="95">
        <f t="shared" si="24"/>
        <v>-229</v>
      </c>
      <c r="N99" s="95">
        <f t="shared" si="25"/>
        <v>257.65625000000006</v>
      </c>
      <c r="O99" s="95">
        <f t="shared" si="26"/>
        <v>69925.656249999956</v>
      </c>
      <c r="P99" s="95">
        <f t="shared" si="33"/>
        <v>26.988743071958098</v>
      </c>
      <c r="Q99" s="113">
        <f>_xlfn.STDEV.P(B$4:B99)</f>
        <v>26.988743071958105</v>
      </c>
      <c r="R99" s="95">
        <f t="shared" si="27"/>
        <v>318.38092191190572</v>
      </c>
      <c r="S99" s="95">
        <f t="shared" si="28"/>
        <v>196.93157808809426</v>
      </c>
      <c r="T99">
        <f t="shared" si="29"/>
        <v>0</v>
      </c>
      <c r="U99" s="102">
        <f>IF(W99&lt;180,V99,IF(#REF!&gt;T99,W99-360,360-W99))</f>
        <v>23.34375</v>
      </c>
      <c r="V99" s="102">
        <f t="shared" si="30"/>
        <v>23.34375</v>
      </c>
      <c r="W99" s="102">
        <f t="shared" si="31"/>
        <v>23.34375</v>
      </c>
    </row>
    <row r="100" spans="1:23" x14ac:dyDescent="0.25">
      <c r="A100" s="110">
        <v>42638.371400462966</v>
      </c>
      <c r="B100">
        <v>273</v>
      </c>
      <c r="C100">
        <v>19.4709</v>
      </c>
      <c r="E100" s="95">
        <f>AVERAGE(B$4:B100)</f>
        <v>257.81443298969072</v>
      </c>
      <c r="F100" s="95">
        <f>AVERAGE(C$4:C100)</f>
        <v>18.6171268041237</v>
      </c>
      <c r="G100" s="95">
        <f t="shared" si="34"/>
        <v>-0.99862953475457383</v>
      </c>
      <c r="H100" s="95">
        <f t="shared" si="35"/>
        <v>5.2335956242943946E-2</v>
      </c>
      <c r="I100" s="95">
        <f t="shared" si="36"/>
        <v>-0.87488894797447447</v>
      </c>
      <c r="J100" s="95">
        <f t="shared" si="37"/>
        <v>-0.19909415647048273</v>
      </c>
      <c r="K100" s="95">
        <f t="shared" si="38"/>
        <v>26.679606029350285</v>
      </c>
      <c r="L100" s="95">
        <f t="shared" si="32"/>
        <v>97</v>
      </c>
      <c r="M100" s="95">
        <f t="shared" si="24"/>
        <v>502</v>
      </c>
      <c r="N100" s="95">
        <f t="shared" si="25"/>
        <v>257.81443298969077</v>
      </c>
      <c r="O100" s="95">
        <f t="shared" si="26"/>
        <v>70158.659793814382</v>
      </c>
      <c r="P100" s="95">
        <f t="shared" si="33"/>
        <v>26.893961264818358</v>
      </c>
      <c r="Q100" s="113">
        <f>_xlfn.STDEV.P(B$4:B100)</f>
        <v>26.893961264818369</v>
      </c>
      <c r="R100" s="95">
        <f t="shared" si="27"/>
        <v>318.32584583553205</v>
      </c>
      <c r="S100" s="95">
        <f t="shared" si="28"/>
        <v>197.30302014384938</v>
      </c>
      <c r="T100">
        <f t="shared" si="29"/>
        <v>0</v>
      </c>
      <c r="U100" s="102">
        <f>IF(W100&lt;180,V100,IF(#REF!&gt;T100,W100-360,360-W100))</f>
        <v>15.185567010309285</v>
      </c>
      <c r="V100" s="102">
        <f t="shared" si="30"/>
        <v>15.185567010309285</v>
      </c>
      <c r="W100" s="102">
        <f t="shared" si="31"/>
        <v>15.185567010309285</v>
      </c>
    </row>
    <row r="101" spans="1:23" x14ac:dyDescent="0.25">
      <c r="A101" s="110">
        <v>42638.371446759258</v>
      </c>
      <c r="B101">
        <v>289</v>
      </c>
      <c r="C101">
        <v>18.4955</v>
      </c>
      <c r="E101" s="95">
        <f>AVERAGE(B$4:B101)</f>
        <v>258.13265306122452</v>
      </c>
      <c r="F101" s="95">
        <f>AVERAGE(C$4:C101)</f>
        <v>18.615885714285703</v>
      </c>
      <c r="G101" s="95">
        <f t="shared" si="34"/>
        <v>-0.94551857559931696</v>
      </c>
      <c r="H101" s="95">
        <f t="shared" si="35"/>
        <v>0.32556815445715631</v>
      </c>
      <c r="I101" s="95">
        <f t="shared" si="36"/>
        <v>-0.87560965846044225</v>
      </c>
      <c r="J101" s="95">
        <f t="shared" si="37"/>
        <v>-0.19374045942020071</v>
      </c>
      <c r="K101" s="95">
        <f t="shared" si="38"/>
        <v>26.743870181266445</v>
      </c>
      <c r="L101" s="95">
        <f t="shared" si="32"/>
        <v>98</v>
      </c>
      <c r="M101" s="95">
        <f t="shared" si="24"/>
        <v>-213</v>
      </c>
      <c r="N101" s="95">
        <f t="shared" si="25"/>
        <v>258.13265306122452</v>
      </c>
      <c r="O101" s="95">
        <f t="shared" si="26"/>
        <v>71121.275510204025</v>
      </c>
      <c r="P101" s="95">
        <f t="shared" si="33"/>
        <v>26.93932629307071</v>
      </c>
      <c r="Q101" s="113">
        <f>_xlfn.STDEV.P(B$4:B101)</f>
        <v>26.939326293070721</v>
      </c>
      <c r="R101" s="95">
        <f t="shared" si="27"/>
        <v>318.74613722063361</v>
      </c>
      <c r="S101" s="95">
        <f t="shared" si="28"/>
        <v>197.51916890181539</v>
      </c>
      <c r="T101">
        <f t="shared" si="29"/>
        <v>0</v>
      </c>
      <c r="U101" s="102">
        <f>IF(W101&lt;180,V101,IF(#REF!&gt;T101,W101-360,360-W101))</f>
        <v>30.867346938775484</v>
      </c>
      <c r="V101" s="102">
        <f t="shared" si="30"/>
        <v>30.867346938775484</v>
      </c>
      <c r="W101" s="102">
        <f t="shared" si="31"/>
        <v>30.867346938775484</v>
      </c>
    </row>
    <row r="102" spans="1:23" x14ac:dyDescent="0.25">
      <c r="A102" s="110">
        <v>42638.371493055558</v>
      </c>
      <c r="B102">
        <v>289</v>
      </c>
      <c r="C102">
        <v>18.1206</v>
      </c>
      <c r="E102" s="95">
        <f>AVERAGE(B$4:B102)</f>
        <v>258.44444444444446</v>
      </c>
      <c r="F102" s="95">
        <f>AVERAGE(C$4:C102)</f>
        <v>18.610882828282815</v>
      </c>
      <c r="G102" s="95">
        <f t="shared" si="34"/>
        <v>-0.94551857559931696</v>
      </c>
      <c r="H102" s="95">
        <f t="shared" si="35"/>
        <v>0.32556815445715631</v>
      </c>
      <c r="I102" s="95">
        <f t="shared" si="36"/>
        <v>-0.87631580913861273</v>
      </c>
      <c r="J102" s="95">
        <f t="shared" si="37"/>
        <v>-0.18849491786588396</v>
      </c>
      <c r="K102" s="95">
        <f t="shared" si="38"/>
        <v>26.802437247569749</v>
      </c>
      <c r="L102" s="95">
        <f t="shared" si="32"/>
        <v>99</v>
      </c>
      <c r="M102" s="95">
        <f t="shared" si="24"/>
        <v>502</v>
      </c>
      <c r="N102" s="95">
        <f t="shared" si="25"/>
        <v>258.44444444444446</v>
      </c>
      <c r="O102" s="95">
        <f t="shared" si="26"/>
        <v>72064.44444444438</v>
      </c>
      <c r="P102" s="95">
        <f t="shared" si="33"/>
        <v>26.980060808994001</v>
      </c>
      <c r="Q102" s="113">
        <f>_xlfn.STDEV.P(B$4:B102)</f>
        <v>26.980060808994011</v>
      </c>
      <c r="R102" s="95">
        <f t="shared" si="27"/>
        <v>319.14958126468099</v>
      </c>
      <c r="S102" s="95">
        <f t="shared" si="28"/>
        <v>197.73930762420792</v>
      </c>
      <c r="T102">
        <f t="shared" si="29"/>
        <v>0</v>
      </c>
      <c r="U102" s="102">
        <f>IF(W102&lt;180,V102,IF(#REF!&gt;T102,W102-360,360-W102))</f>
        <v>30.555555555555543</v>
      </c>
      <c r="V102" s="102">
        <f t="shared" si="30"/>
        <v>30.555555555555543</v>
      </c>
      <c r="W102" s="102">
        <f t="shared" si="31"/>
        <v>30.555555555555543</v>
      </c>
    </row>
    <row r="103" spans="1:23" x14ac:dyDescent="0.25">
      <c r="A103" s="110">
        <v>42638.371539351851</v>
      </c>
      <c r="B103">
        <v>276</v>
      </c>
      <c r="C103">
        <v>18.1938</v>
      </c>
      <c r="E103" s="95">
        <f>AVERAGE(B$4:B103)</f>
        <v>258.62</v>
      </c>
      <c r="F103" s="95">
        <f>AVERAGE(C$4:C103)</f>
        <v>18.606711999999987</v>
      </c>
      <c r="G103" s="95">
        <f t="shared" si="34"/>
        <v>-0.9945218953682734</v>
      </c>
      <c r="H103" s="95">
        <f t="shared" si="35"/>
        <v>0.10452846326765299</v>
      </c>
      <c r="I103" s="95">
        <f t="shared" si="36"/>
        <v>-0.87749787000090929</v>
      </c>
      <c r="J103" s="95">
        <f t="shared" si="37"/>
        <v>-0.1855646840545486</v>
      </c>
      <c r="K103" s="95">
        <f t="shared" si="38"/>
        <v>26.727908100081169</v>
      </c>
      <c r="L103" s="95">
        <f t="shared" si="32"/>
        <v>100</v>
      </c>
      <c r="M103" s="95">
        <f t="shared" si="24"/>
        <v>-226</v>
      </c>
      <c r="N103" s="95">
        <f t="shared" si="25"/>
        <v>258.62</v>
      </c>
      <c r="O103" s="95">
        <f t="shared" si="26"/>
        <v>72369.559999999939</v>
      </c>
      <c r="P103" s="95">
        <f t="shared" si="33"/>
        <v>26.901591031015236</v>
      </c>
      <c r="Q103" s="113">
        <f>_xlfn.STDEV.P(B$4:B103)</f>
        <v>26.901591031015247</v>
      </c>
      <c r="R103" s="95">
        <f t="shared" si="27"/>
        <v>319.14857981978429</v>
      </c>
      <c r="S103" s="95">
        <f t="shared" si="28"/>
        <v>198.09142018021569</v>
      </c>
      <c r="T103">
        <f t="shared" si="29"/>
        <v>0</v>
      </c>
      <c r="U103" s="102">
        <f>IF(W103&lt;180,V103,IF(#REF!&gt;T103,W103-360,360-W103))</f>
        <v>17.379999999999995</v>
      </c>
      <c r="V103" s="102">
        <f t="shared" si="30"/>
        <v>17.379999999999995</v>
      </c>
      <c r="W103" s="102">
        <f t="shared" si="31"/>
        <v>17.379999999999995</v>
      </c>
    </row>
    <row r="104" spans="1:23" x14ac:dyDescent="0.25">
      <c r="A104" s="110">
        <v>42638.37158564815</v>
      </c>
      <c r="B104">
        <v>265</v>
      </c>
      <c r="C104">
        <v>18.2028</v>
      </c>
      <c r="E104" s="95">
        <f>AVERAGE(B$4:B104)</f>
        <v>258.68316831683171</v>
      </c>
      <c r="F104" s="95">
        <f>AVERAGE(C$4:C104)</f>
        <v>18.602712871287117</v>
      </c>
      <c r="G104" s="95">
        <f t="shared" si="34"/>
        <v>-0.99619469809174555</v>
      </c>
      <c r="H104" s="95">
        <f t="shared" si="35"/>
        <v>-8.7155742747658249E-2</v>
      </c>
      <c r="I104" s="95">
        <f t="shared" si="36"/>
        <v>-0.87867308612062056</v>
      </c>
      <c r="J104" s="95">
        <f t="shared" si="37"/>
        <v>-0.18459033810101502</v>
      </c>
      <c r="K104" s="95">
        <f t="shared" si="38"/>
        <v>26.59770262204335</v>
      </c>
      <c r="L104" s="95">
        <f t="shared" si="32"/>
        <v>101</v>
      </c>
      <c r="M104" s="95">
        <f t="shared" si="24"/>
        <v>491</v>
      </c>
      <c r="N104" s="95">
        <f t="shared" si="25"/>
        <v>258.68316831683171</v>
      </c>
      <c r="O104" s="95">
        <f t="shared" si="26"/>
        <v>72409.861386138553</v>
      </c>
      <c r="P104" s="95">
        <f t="shared" si="33"/>
        <v>26.775535861208027</v>
      </c>
      <c r="Q104" s="113">
        <f>_xlfn.STDEV.P(B$4:B104)</f>
        <v>26.775535861208038</v>
      </c>
      <c r="R104" s="95">
        <f t="shared" si="27"/>
        <v>318.92812400454977</v>
      </c>
      <c r="S104" s="95">
        <f t="shared" si="28"/>
        <v>198.43821262911362</v>
      </c>
      <c r="T104">
        <f t="shared" si="29"/>
        <v>0</v>
      </c>
      <c r="U104" s="102">
        <f>IF(W104&lt;180,V104,IF(#REF!&gt;T104,W104-360,360-W104))</f>
        <v>6.3168316831682887</v>
      </c>
      <c r="V104" s="102">
        <f t="shared" si="30"/>
        <v>6.3168316831682887</v>
      </c>
      <c r="W104" s="102">
        <f t="shared" si="31"/>
        <v>6.3168316831682887</v>
      </c>
    </row>
    <row r="105" spans="1:23" x14ac:dyDescent="0.25">
      <c r="A105" s="110">
        <v>42638.371631944443</v>
      </c>
      <c r="B105">
        <v>272</v>
      </c>
      <c r="C105">
        <v>17.828299999999999</v>
      </c>
      <c r="E105" s="95">
        <f>AVERAGE(B$4:B105)</f>
        <v>258.81372549019608</v>
      </c>
      <c r="F105" s="95">
        <f>AVERAGE(C$4:C105)</f>
        <v>18.595120588235282</v>
      </c>
      <c r="G105" s="95">
        <f t="shared" si="34"/>
        <v>-0.99939082701909576</v>
      </c>
      <c r="H105" s="95">
        <f t="shared" si="35"/>
        <v>3.4899496702501281E-2</v>
      </c>
      <c r="I105" s="95">
        <f t="shared" si="36"/>
        <v>-0.87985659338433109</v>
      </c>
      <c r="J105" s="95">
        <f t="shared" si="37"/>
        <v>-0.18243847697549034</v>
      </c>
      <c r="K105" s="95">
        <f t="shared" si="38"/>
        <v>26.498734526464371</v>
      </c>
      <c r="L105" s="95">
        <f t="shared" si="32"/>
        <v>102</v>
      </c>
      <c r="M105" s="95">
        <f t="shared" si="24"/>
        <v>-219</v>
      </c>
      <c r="N105" s="95">
        <f t="shared" si="25"/>
        <v>258.81372549019613</v>
      </c>
      <c r="O105" s="95">
        <f t="shared" si="26"/>
        <v>72585.460784313662</v>
      </c>
      <c r="P105" s="95">
        <f t="shared" si="33"/>
        <v>26.676247197686838</v>
      </c>
      <c r="Q105" s="113">
        <f>_xlfn.STDEV.P(B$4:B105)</f>
        <v>26.676247197686848</v>
      </c>
      <c r="R105" s="95">
        <f t="shared" si="27"/>
        <v>318.83528168499151</v>
      </c>
      <c r="S105" s="95">
        <f t="shared" si="28"/>
        <v>198.79216929540067</v>
      </c>
      <c r="T105">
        <f t="shared" si="29"/>
        <v>0</v>
      </c>
      <c r="U105" s="102">
        <f>IF(W105&lt;180,V105,IF(#REF!&gt;T105,W105-360,360-W105))</f>
        <v>13.186274509803923</v>
      </c>
      <c r="V105" s="102">
        <f t="shared" si="30"/>
        <v>13.186274509803923</v>
      </c>
      <c r="W105" s="102">
        <f t="shared" si="31"/>
        <v>13.186274509803923</v>
      </c>
    </row>
    <row r="106" spans="1:23" x14ac:dyDescent="0.25">
      <c r="A106" s="110">
        <v>42638.371678240743</v>
      </c>
      <c r="B106">
        <v>270</v>
      </c>
      <c r="C106">
        <v>18.350200000000001</v>
      </c>
      <c r="E106" s="95">
        <f>AVERAGE(B$4:B106)</f>
        <v>258.92233009708735</v>
      </c>
      <c r="F106" s="95">
        <f>AVERAGE(C$4:C106)</f>
        <v>18.592742718446591</v>
      </c>
      <c r="G106" s="95">
        <f t="shared" si="34"/>
        <v>-1</v>
      </c>
      <c r="H106" s="95">
        <f t="shared" si="35"/>
        <v>-1.83772268236293E-16</v>
      </c>
      <c r="I106" s="95">
        <f t="shared" si="36"/>
        <v>-0.88102303422525996</v>
      </c>
      <c r="J106" s="95">
        <f t="shared" si="37"/>
        <v>-0.18066722962621373</v>
      </c>
      <c r="K106" s="95">
        <f t="shared" si="38"/>
        <v>26.390375941395231</v>
      </c>
      <c r="L106" s="95">
        <f t="shared" si="32"/>
        <v>103</v>
      </c>
      <c r="M106" s="95">
        <f t="shared" si="24"/>
        <v>489</v>
      </c>
      <c r="N106" s="95">
        <f t="shared" si="25"/>
        <v>258.92233009708741</v>
      </c>
      <c r="O106" s="95">
        <f t="shared" si="26"/>
        <v>72709.378640776631</v>
      </c>
      <c r="P106" s="95">
        <f t="shared" si="33"/>
        <v>26.569085371598103</v>
      </c>
      <c r="Q106" s="113">
        <f>_xlfn.STDEV.P(B$4:B106)</f>
        <v>26.569085371598117</v>
      </c>
      <c r="R106" s="95">
        <f t="shared" si="27"/>
        <v>318.70277218318313</v>
      </c>
      <c r="S106" s="95">
        <f t="shared" si="28"/>
        <v>199.14188801099158</v>
      </c>
      <c r="T106">
        <f t="shared" si="29"/>
        <v>0</v>
      </c>
      <c r="U106" s="102">
        <f>IF(W106&lt;180,V106,IF(#REF!&gt;T106,W106-360,360-W106))</f>
        <v>11.077669902912646</v>
      </c>
      <c r="V106" s="102">
        <f t="shared" si="30"/>
        <v>11.077669902912646</v>
      </c>
      <c r="W106" s="102">
        <f t="shared" si="31"/>
        <v>11.077669902912646</v>
      </c>
    </row>
    <row r="107" spans="1:23" x14ac:dyDescent="0.25">
      <c r="A107" s="110">
        <v>42638.371724537035</v>
      </c>
      <c r="B107">
        <v>260</v>
      </c>
      <c r="C107">
        <v>19.1906</v>
      </c>
      <c r="E107" s="95">
        <f>AVERAGE(B$4:B107)</f>
        <v>258.93269230769232</v>
      </c>
      <c r="F107" s="95">
        <f>AVERAGE(C$4:C107)</f>
        <v>18.598491346153835</v>
      </c>
      <c r="G107" s="95">
        <f t="shared" si="34"/>
        <v>-0.98480775301220802</v>
      </c>
      <c r="H107" s="95">
        <f t="shared" si="35"/>
        <v>-0.17364817766693033</v>
      </c>
      <c r="I107" s="95">
        <f t="shared" si="36"/>
        <v>-0.88202096421359599</v>
      </c>
      <c r="J107" s="95">
        <f t="shared" si="37"/>
        <v>-0.18059973874198984</v>
      </c>
      <c r="K107" s="95">
        <f t="shared" si="38"/>
        <v>26.256764445685832</v>
      </c>
      <c r="L107" s="95">
        <f t="shared" si="32"/>
        <v>104</v>
      </c>
      <c r="M107" s="95">
        <f t="shared" si="24"/>
        <v>-229</v>
      </c>
      <c r="N107" s="95">
        <f t="shared" si="25"/>
        <v>258.93269230769232</v>
      </c>
      <c r="O107" s="95">
        <f t="shared" si="26"/>
        <v>72710.528846153771</v>
      </c>
      <c r="P107" s="95">
        <f t="shared" si="33"/>
        <v>26.441249978845295</v>
      </c>
      <c r="Q107" s="113">
        <f>_xlfn.STDEV.P(B$4:B107)</f>
        <v>26.441249978845306</v>
      </c>
      <c r="R107" s="95">
        <f t="shared" si="27"/>
        <v>318.42550476009427</v>
      </c>
      <c r="S107" s="95">
        <f t="shared" si="28"/>
        <v>199.43987985529037</v>
      </c>
      <c r="T107">
        <f t="shared" si="29"/>
        <v>0</v>
      </c>
      <c r="U107" s="102">
        <f>IF(W107&lt;180,V107,IF(#REF!&gt;T107,W107-360,360-W107))</f>
        <v>1.0673076923076792</v>
      </c>
      <c r="V107" s="102">
        <f t="shared" si="30"/>
        <v>1.0673076923076792</v>
      </c>
      <c r="W107" s="102">
        <f t="shared" si="31"/>
        <v>1.0673076923076792</v>
      </c>
    </row>
    <row r="108" spans="1:23" x14ac:dyDescent="0.25">
      <c r="A108" s="110">
        <v>42638.371770833335</v>
      </c>
      <c r="B108">
        <v>252</v>
      </c>
      <c r="C108">
        <v>19.936499999999999</v>
      </c>
      <c r="E108" s="95">
        <f>AVERAGE(B$4:B108)</f>
        <v>258.86666666666667</v>
      </c>
      <c r="F108" s="95">
        <f>AVERAGE(C$4:C108)</f>
        <v>18.611234285714275</v>
      </c>
      <c r="G108" s="95">
        <f t="shared" si="34"/>
        <v>-0.95105651629515353</v>
      </c>
      <c r="H108" s="95">
        <f t="shared" si="35"/>
        <v>-0.30901699437494756</v>
      </c>
      <c r="I108" s="95">
        <f t="shared" si="36"/>
        <v>-0.88267844566199183</v>
      </c>
      <c r="J108" s="95">
        <f t="shared" si="37"/>
        <v>-0.18182276022420849</v>
      </c>
      <c r="K108" s="95">
        <f t="shared" si="38"/>
        <v>26.132928473087855</v>
      </c>
      <c r="L108" s="95">
        <f t="shared" si="32"/>
        <v>105</v>
      </c>
      <c r="M108" s="95">
        <f t="shared" si="24"/>
        <v>481</v>
      </c>
      <c r="N108" s="95">
        <f t="shared" si="25"/>
        <v>258.86666666666667</v>
      </c>
      <c r="O108" s="95">
        <f t="shared" si="26"/>
        <v>72758.133333333259</v>
      </c>
      <c r="P108" s="95">
        <f t="shared" si="33"/>
        <v>26.323651022884391</v>
      </c>
      <c r="Q108" s="113">
        <f>_xlfn.STDEV.P(B$4:B108)</f>
        <v>26.323651022884405</v>
      </c>
      <c r="R108" s="95">
        <f t="shared" si="27"/>
        <v>318.09488146815659</v>
      </c>
      <c r="S108" s="95">
        <f t="shared" si="28"/>
        <v>199.63845186517676</v>
      </c>
      <c r="T108">
        <f t="shared" si="29"/>
        <v>0</v>
      </c>
      <c r="U108" s="102">
        <f>IF(W108&lt;180,V108,IF(#REF!&gt;T108,W108-360,360-W108))</f>
        <v>-6.8666666666666742</v>
      </c>
      <c r="V108" s="102">
        <f t="shared" si="30"/>
        <v>-6.8666666666666742</v>
      </c>
      <c r="W108" s="102">
        <f t="shared" si="31"/>
        <v>6.8666666666666742</v>
      </c>
    </row>
    <row r="109" spans="1:23" x14ac:dyDescent="0.25">
      <c r="A109" s="110">
        <v>42638.371817129628</v>
      </c>
      <c r="B109">
        <v>271</v>
      </c>
      <c r="C109">
        <v>18.221599999999999</v>
      </c>
      <c r="E109" s="95">
        <f>AVERAGE(B$4:B109)</f>
        <v>258.98113207547169</v>
      </c>
      <c r="F109" s="95">
        <f>AVERAGE(C$4:C109)</f>
        <v>18.607558490566028</v>
      </c>
      <c r="G109" s="95">
        <f t="shared" si="34"/>
        <v>-0.99984769515639127</v>
      </c>
      <c r="H109" s="95">
        <f t="shared" si="35"/>
        <v>1.745240643728313E-2</v>
      </c>
      <c r="I109" s="95">
        <f t="shared" si="36"/>
        <v>-0.88378381594024091</v>
      </c>
      <c r="J109" s="95">
        <f t="shared" si="37"/>
        <v>-0.17994280582174157</v>
      </c>
      <c r="K109" s="95">
        <f t="shared" si="38"/>
        <v>26.03441197229337</v>
      </c>
      <c r="L109" s="95">
        <f t="shared" si="32"/>
        <v>106</v>
      </c>
      <c r="M109" s="95">
        <f t="shared" si="24"/>
        <v>-210</v>
      </c>
      <c r="N109" s="95">
        <f t="shared" si="25"/>
        <v>258.98113207547169</v>
      </c>
      <c r="O109" s="95">
        <f t="shared" si="26"/>
        <v>72903.962264150876</v>
      </c>
      <c r="P109" s="95">
        <f t="shared" si="33"/>
        <v>26.225430957509236</v>
      </c>
      <c r="Q109" s="113">
        <f>_xlfn.STDEV.P(B$4:B109)</f>
        <v>26.225430957509246</v>
      </c>
      <c r="R109" s="95">
        <f t="shared" si="27"/>
        <v>317.98835172986747</v>
      </c>
      <c r="S109" s="95">
        <f t="shared" si="28"/>
        <v>199.97391242107588</v>
      </c>
      <c r="T109">
        <f t="shared" si="29"/>
        <v>0</v>
      </c>
      <c r="U109" s="102">
        <f>IF(W109&lt;180,V109,IF(#REF!&gt;T109,W109-360,360-W109))</f>
        <v>12.018867924528308</v>
      </c>
      <c r="V109" s="102">
        <f t="shared" si="30"/>
        <v>12.018867924528308</v>
      </c>
      <c r="W109" s="102">
        <f t="shared" si="31"/>
        <v>12.018867924528308</v>
      </c>
    </row>
    <row r="110" spans="1:23" x14ac:dyDescent="0.25">
      <c r="A110" s="110">
        <v>42638.371863425928</v>
      </c>
      <c r="B110">
        <v>284</v>
      </c>
      <c r="C110">
        <v>19.985800000000001</v>
      </c>
      <c r="E110" s="95">
        <f>AVERAGE(B$4:B110)</f>
        <v>259.21495327102804</v>
      </c>
      <c r="F110" s="95">
        <f>AVERAGE(C$4:C110)</f>
        <v>18.620439252336439</v>
      </c>
      <c r="G110" s="95">
        <f t="shared" si="34"/>
        <v>-0.97029572627599658</v>
      </c>
      <c r="H110" s="95">
        <f t="shared" si="35"/>
        <v>0.24192189559966745</v>
      </c>
      <c r="I110" s="95">
        <f t="shared" si="36"/>
        <v>-0.88459233846674334</v>
      </c>
      <c r="J110" s="95">
        <f t="shared" si="37"/>
        <v>-0.17600014506079384</v>
      </c>
      <c r="K110" s="95">
        <f t="shared" si="38"/>
        <v>26.032365020672426</v>
      </c>
      <c r="L110" s="95">
        <f t="shared" si="32"/>
        <v>107</v>
      </c>
      <c r="M110" s="95">
        <f t="shared" si="24"/>
        <v>494</v>
      </c>
      <c r="N110" s="95">
        <f t="shared" si="25"/>
        <v>259.21495327102804</v>
      </c>
      <c r="O110" s="95">
        <f t="shared" si="26"/>
        <v>73524.056074766282</v>
      </c>
      <c r="P110" s="95">
        <f t="shared" si="33"/>
        <v>26.21336893608153</v>
      </c>
      <c r="Q110" s="113">
        <f>_xlfn.STDEV.P(B$4:B110)</f>
        <v>26.213368936081544</v>
      </c>
      <c r="R110" s="95">
        <f t="shared" si="27"/>
        <v>318.19503337721153</v>
      </c>
      <c r="S110" s="95">
        <f t="shared" si="28"/>
        <v>200.23487316484457</v>
      </c>
      <c r="T110">
        <f t="shared" si="29"/>
        <v>0</v>
      </c>
      <c r="U110" s="102">
        <f>IF(W110&lt;180,V110,IF(#REF!&gt;T110,W110-360,360-W110))</f>
        <v>24.785046728971963</v>
      </c>
      <c r="V110" s="102">
        <f t="shared" si="30"/>
        <v>24.785046728971963</v>
      </c>
      <c r="W110" s="102">
        <f t="shared" si="31"/>
        <v>24.785046728971963</v>
      </c>
    </row>
    <row r="111" spans="1:23" x14ac:dyDescent="0.25">
      <c r="A111" s="110">
        <v>42638.37190972222</v>
      </c>
      <c r="B111">
        <v>247</v>
      </c>
      <c r="C111">
        <v>23.950500000000002</v>
      </c>
      <c r="E111" s="95">
        <f>AVERAGE(B$4:B111)</f>
        <v>259.10185185185185</v>
      </c>
      <c r="F111" s="95">
        <f>AVERAGE(C$4:C111)</f>
        <v>18.669791666666654</v>
      </c>
      <c r="G111" s="95">
        <f t="shared" si="34"/>
        <v>-0.92050485345244026</v>
      </c>
      <c r="H111" s="95">
        <f t="shared" si="35"/>
        <v>-0.39073112848927383</v>
      </c>
      <c r="I111" s="95">
        <f t="shared" si="36"/>
        <v>-0.88492486175364793</v>
      </c>
      <c r="J111" s="95">
        <f t="shared" si="37"/>
        <v>-0.17798839490735383</v>
      </c>
      <c r="K111" s="95">
        <f t="shared" si="38"/>
        <v>25.932091781852691</v>
      </c>
      <c r="L111" s="95">
        <f t="shared" si="32"/>
        <v>108</v>
      </c>
      <c r="M111" s="95">
        <f t="shared" si="24"/>
        <v>-247</v>
      </c>
      <c r="N111" s="95">
        <f t="shared" si="25"/>
        <v>259.10185185185185</v>
      </c>
      <c r="O111" s="95">
        <f t="shared" si="26"/>
        <v>73671.879629629562</v>
      </c>
      <c r="P111" s="95">
        <f t="shared" si="33"/>
        <v>26.117944666601947</v>
      </c>
      <c r="Q111" s="113">
        <f>_xlfn.STDEV.P(B$4:B111)</f>
        <v>26.117944666601961</v>
      </c>
      <c r="R111" s="95">
        <f t="shared" si="27"/>
        <v>317.86722735170628</v>
      </c>
      <c r="S111" s="95">
        <f t="shared" si="28"/>
        <v>200.33647635199742</v>
      </c>
      <c r="T111">
        <f t="shared" si="29"/>
        <v>0</v>
      </c>
      <c r="U111" s="102">
        <f>IF(W111&lt;180,V111,IF(#REF!&gt;T111,W111-360,360-W111))</f>
        <v>-12.101851851851848</v>
      </c>
      <c r="V111" s="102">
        <f t="shared" si="30"/>
        <v>-12.101851851851848</v>
      </c>
      <c r="W111" s="102">
        <f t="shared" si="31"/>
        <v>12.101851851851848</v>
      </c>
    </row>
    <row r="112" spans="1:23" x14ac:dyDescent="0.25">
      <c r="A112" s="110">
        <v>42638.37195601852</v>
      </c>
      <c r="B112">
        <v>249</v>
      </c>
      <c r="C112">
        <v>21.314399999999999</v>
      </c>
      <c r="E112" s="95">
        <f>AVERAGE(B$4:B112)</f>
        <v>259.00917431192659</v>
      </c>
      <c r="F112" s="95">
        <f>AVERAGE(C$4:C112)</f>
        <v>18.694054128440357</v>
      </c>
      <c r="G112" s="95">
        <f t="shared" si="34"/>
        <v>-0.93358042649720163</v>
      </c>
      <c r="H112" s="95">
        <f t="shared" si="35"/>
        <v>-0.35836794954530071</v>
      </c>
      <c r="I112" s="95">
        <f t="shared" si="36"/>
        <v>-0.88537124308157045</v>
      </c>
      <c r="J112" s="95">
        <f t="shared" si="37"/>
        <v>-0.17964325320678454</v>
      </c>
      <c r="K112" s="95">
        <f t="shared" si="38"/>
        <v>25.824593728116369</v>
      </c>
      <c r="L112" s="95">
        <f t="shared" si="32"/>
        <v>109</v>
      </c>
      <c r="M112" s="95">
        <f t="shared" si="24"/>
        <v>496</v>
      </c>
      <c r="N112" s="95">
        <f t="shared" si="25"/>
        <v>259.00917431192659</v>
      </c>
      <c r="O112" s="95">
        <f t="shared" si="26"/>
        <v>73772.990825688001</v>
      </c>
      <c r="P112" s="95">
        <f t="shared" si="33"/>
        <v>26.015695831429685</v>
      </c>
      <c r="Q112" s="113">
        <f>_xlfn.STDEV.P(B$4:B112)</f>
        <v>26.015695831429703</v>
      </c>
      <c r="R112" s="95">
        <f t="shared" si="27"/>
        <v>317.54448993264339</v>
      </c>
      <c r="S112" s="95">
        <f t="shared" si="28"/>
        <v>200.47385869120976</v>
      </c>
      <c r="T112">
        <f t="shared" si="29"/>
        <v>0</v>
      </c>
      <c r="U112" s="102">
        <f>IF(W112&lt;180,V112,IF(#REF!&gt;T112,W112-360,360-W112))</f>
        <v>-10.009174311926586</v>
      </c>
      <c r="V112" s="102">
        <f t="shared" si="30"/>
        <v>-10.009174311926586</v>
      </c>
      <c r="W112" s="102">
        <f t="shared" si="31"/>
        <v>10.009174311926586</v>
      </c>
    </row>
    <row r="113" spans="1:23" x14ac:dyDescent="0.25">
      <c r="A113" s="110">
        <v>42638.372002314813</v>
      </c>
      <c r="B113">
        <v>259</v>
      </c>
      <c r="C113">
        <v>20.0932</v>
      </c>
      <c r="E113" s="95">
        <f>AVERAGE(B$4:B113)</f>
        <v>259.0090909090909</v>
      </c>
      <c r="F113" s="95">
        <f>AVERAGE(C$4:C113)</f>
        <v>18.706773636363625</v>
      </c>
      <c r="G113" s="95">
        <f t="shared" si="34"/>
        <v>-0.98162718344766398</v>
      </c>
      <c r="H113" s="95">
        <f t="shared" si="35"/>
        <v>-0.19080899537654461</v>
      </c>
      <c r="I113" s="95">
        <f t="shared" si="36"/>
        <v>-0.88624629708489855</v>
      </c>
      <c r="J113" s="95">
        <f t="shared" si="37"/>
        <v>-0.17974475995378236</v>
      </c>
      <c r="K113" s="95">
        <f t="shared" si="38"/>
        <v>25.700846414670306</v>
      </c>
      <c r="L113" s="95">
        <f t="shared" si="32"/>
        <v>110</v>
      </c>
      <c r="M113" s="95">
        <f t="shared" si="24"/>
        <v>-237</v>
      </c>
      <c r="N113" s="95">
        <f t="shared" si="25"/>
        <v>259.0090909090909</v>
      </c>
      <c r="O113" s="95">
        <f t="shared" si="26"/>
        <v>73772.990909090833</v>
      </c>
      <c r="P113" s="95">
        <f t="shared" si="33"/>
        <v>25.897172697400919</v>
      </c>
      <c r="Q113" s="113">
        <f>_xlfn.STDEV.P(B$4:B113)</f>
        <v>25.897172697400933</v>
      </c>
      <c r="R113" s="95">
        <f t="shared" si="27"/>
        <v>317.27772947824303</v>
      </c>
      <c r="S113" s="95">
        <f t="shared" si="28"/>
        <v>200.7404523399388</v>
      </c>
      <c r="T113">
        <f t="shared" si="29"/>
        <v>0</v>
      </c>
      <c r="U113" s="102">
        <f>IF(W113&lt;180,V113,IF(#REF!&gt;T113,W113-360,360-W113))</f>
        <v>-9.0909090909008228E-3</v>
      </c>
      <c r="V113" s="102">
        <f t="shared" si="30"/>
        <v>-9.0909090909008228E-3</v>
      </c>
      <c r="W113" s="102">
        <f t="shared" si="31"/>
        <v>9.0909090909008228E-3</v>
      </c>
    </row>
    <row r="114" spans="1:23" x14ac:dyDescent="0.25">
      <c r="A114" s="110">
        <v>42638.372048611112</v>
      </c>
      <c r="B114">
        <v>278</v>
      </c>
      <c r="C114">
        <v>17.7257</v>
      </c>
      <c r="E114" s="95">
        <f>AVERAGE(B$4:B114)</f>
        <v>259.18018018018017</v>
      </c>
      <c r="F114" s="95">
        <f>AVERAGE(C$4:C114)</f>
        <v>18.697935135135122</v>
      </c>
      <c r="G114" s="95">
        <f t="shared" si="34"/>
        <v>-0.99026806874157036</v>
      </c>
      <c r="H114" s="95">
        <f t="shared" si="35"/>
        <v>0.13917310096006547</v>
      </c>
      <c r="I114" s="95">
        <f t="shared" si="36"/>
        <v>-0.88718343016288659</v>
      </c>
      <c r="J114" s="95">
        <f t="shared" si="37"/>
        <v>-0.17687162607167561</v>
      </c>
      <c r="K114" s="95">
        <f t="shared" si="38"/>
        <v>25.651041695903739</v>
      </c>
      <c r="L114" s="95">
        <f t="shared" si="32"/>
        <v>111</v>
      </c>
      <c r="M114" s="95">
        <f t="shared" si="24"/>
        <v>515</v>
      </c>
      <c r="N114" s="95">
        <f t="shared" si="25"/>
        <v>259.18018018018017</v>
      </c>
      <c r="O114" s="95">
        <f t="shared" si="26"/>
        <v>74130.396396396318</v>
      </c>
      <c r="P114" s="95">
        <f t="shared" si="33"/>
        <v>25.842627749061112</v>
      </c>
      <c r="Q114" s="113">
        <f>_xlfn.STDEV.P(B$4:B114)</f>
        <v>25.842627749061123</v>
      </c>
      <c r="R114" s="95">
        <f t="shared" si="27"/>
        <v>317.32609261556769</v>
      </c>
      <c r="S114" s="95">
        <f t="shared" si="28"/>
        <v>201.03426774479266</v>
      </c>
      <c r="T114">
        <f t="shared" si="29"/>
        <v>0</v>
      </c>
      <c r="U114" s="102">
        <f>IF(W114&lt;180,V114,IF(#REF!&gt;T114,W114-360,360-W114))</f>
        <v>18.819819819819827</v>
      </c>
      <c r="V114" s="102">
        <f t="shared" si="30"/>
        <v>18.819819819819827</v>
      </c>
      <c r="W114" s="102">
        <f t="shared" si="31"/>
        <v>18.819819819819827</v>
      </c>
    </row>
    <row r="115" spans="1:23" x14ac:dyDescent="0.25">
      <c r="A115" s="110">
        <v>42638.372094907405</v>
      </c>
      <c r="B115">
        <v>264</v>
      </c>
      <c r="C115">
        <v>16.596299999999999</v>
      </c>
      <c r="E115" s="95">
        <f>AVERAGE(B$4:B115)</f>
        <v>259.22321428571428</v>
      </c>
      <c r="F115" s="95">
        <f>AVERAGE(C$4:C115)</f>
        <v>18.679170535714274</v>
      </c>
      <c r="G115" s="95">
        <f t="shared" si="34"/>
        <v>-0.9945218953682734</v>
      </c>
      <c r="H115" s="95">
        <f t="shared" si="35"/>
        <v>-0.10452846326765336</v>
      </c>
      <c r="I115" s="95">
        <f t="shared" si="36"/>
        <v>-0.8881418093165061</v>
      </c>
      <c r="J115" s="95">
        <f t="shared" si="37"/>
        <v>-0.17622570497521112</v>
      </c>
      <c r="K115" s="95">
        <f t="shared" si="38"/>
        <v>25.535682371901807</v>
      </c>
      <c r="L115" s="95">
        <f t="shared" si="32"/>
        <v>112</v>
      </c>
      <c r="M115" s="95">
        <f t="shared" si="24"/>
        <v>-251</v>
      </c>
      <c r="N115" s="95">
        <f t="shared" si="25"/>
        <v>259.22321428571428</v>
      </c>
      <c r="O115" s="95">
        <f t="shared" si="26"/>
        <v>74153.419642857058</v>
      </c>
      <c r="P115" s="95">
        <f t="shared" si="33"/>
        <v>25.730995005131085</v>
      </c>
      <c r="Q115" s="113">
        <f>_xlfn.STDEV.P(B$4:B115)</f>
        <v>25.730995005131103</v>
      </c>
      <c r="R115" s="95">
        <f t="shared" si="27"/>
        <v>317.11795304725928</v>
      </c>
      <c r="S115" s="95">
        <f t="shared" si="28"/>
        <v>201.32847552416931</v>
      </c>
      <c r="T115">
        <f t="shared" si="29"/>
        <v>0</v>
      </c>
      <c r="U115" s="102">
        <f>IF(W115&lt;180,V115,IF(#REF!&gt;T115,W115-360,360-W115))</f>
        <v>4.7767857142857224</v>
      </c>
      <c r="V115" s="102">
        <f t="shared" si="30"/>
        <v>4.7767857142857224</v>
      </c>
      <c r="W115" s="102">
        <f t="shared" si="31"/>
        <v>4.7767857142857224</v>
      </c>
    </row>
    <row r="116" spans="1:23" x14ac:dyDescent="0.25">
      <c r="A116" s="110">
        <v>42638.372141203705</v>
      </c>
      <c r="B116">
        <v>257</v>
      </c>
      <c r="C116">
        <v>16.9267</v>
      </c>
      <c r="E116" s="95">
        <f>AVERAGE(B$4:B116)</f>
        <v>259.20353982300884</v>
      </c>
      <c r="F116" s="95">
        <f>AVERAGE(C$4:C116)</f>
        <v>18.663661946902643</v>
      </c>
      <c r="G116" s="95">
        <f t="shared" si="34"/>
        <v>-0.97437006478523513</v>
      </c>
      <c r="H116" s="95">
        <f t="shared" si="35"/>
        <v>-0.22495105434386525</v>
      </c>
      <c r="I116" s="95">
        <f t="shared" si="36"/>
        <v>-0.88890489122330907</v>
      </c>
      <c r="J116" s="95">
        <f t="shared" si="37"/>
        <v>-0.17665690275723461</v>
      </c>
      <c r="K116" s="95">
        <f t="shared" si="38"/>
        <v>25.417269490432808</v>
      </c>
      <c r="L116" s="95">
        <f t="shared" si="32"/>
        <v>113</v>
      </c>
      <c r="M116" s="95">
        <f t="shared" si="24"/>
        <v>508</v>
      </c>
      <c r="N116" s="95">
        <f t="shared" si="25"/>
        <v>259.20353982300884</v>
      </c>
      <c r="O116" s="95">
        <f t="shared" si="26"/>
        <v>74158.318584070716</v>
      </c>
      <c r="P116" s="95">
        <f t="shared" si="33"/>
        <v>25.617734209990608</v>
      </c>
      <c r="Q116" s="113">
        <f>_xlfn.STDEV.P(B$4:B116)</f>
        <v>25.617734209990623</v>
      </c>
      <c r="R116" s="95">
        <f t="shared" si="27"/>
        <v>316.84344179548776</v>
      </c>
      <c r="S116" s="95">
        <f t="shared" si="28"/>
        <v>201.56363785052994</v>
      </c>
      <c r="T116">
        <f t="shared" si="29"/>
        <v>0</v>
      </c>
      <c r="U116" s="102">
        <f>IF(W116&lt;180,V116,IF(#REF!&gt;T116,W116-360,360-W116))</f>
        <v>-2.203539823008839</v>
      </c>
      <c r="V116" s="102">
        <f t="shared" si="30"/>
        <v>-2.203539823008839</v>
      </c>
      <c r="W116" s="102">
        <f t="shared" si="31"/>
        <v>2.203539823008839</v>
      </c>
    </row>
    <row r="117" spans="1:23" x14ac:dyDescent="0.25">
      <c r="A117" s="110">
        <v>42638.372187499997</v>
      </c>
      <c r="B117">
        <v>252</v>
      </c>
      <c r="C117">
        <v>17.4542</v>
      </c>
      <c r="E117" s="95">
        <f>AVERAGE(B$4:B117)</f>
        <v>259.14035087719299</v>
      </c>
      <c r="F117" s="95">
        <f>AVERAGE(C$4:C117)</f>
        <v>18.653052631578937</v>
      </c>
      <c r="G117" s="95">
        <f t="shared" si="34"/>
        <v>-0.95105651629515353</v>
      </c>
      <c r="H117" s="95">
        <f t="shared" si="35"/>
        <v>-0.30901699437494756</v>
      </c>
      <c r="I117" s="95">
        <f t="shared" si="36"/>
        <v>-0.88945008091692179</v>
      </c>
      <c r="J117" s="95">
        <f t="shared" si="37"/>
        <v>-0.1778179561924777</v>
      </c>
      <c r="K117" s="95">
        <f t="shared" si="38"/>
        <v>25.308540640773398</v>
      </c>
      <c r="L117" s="95">
        <f t="shared" si="32"/>
        <v>114</v>
      </c>
      <c r="M117" s="95">
        <f t="shared" si="24"/>
        <v>-256</v>
      </c>
      <c r="N117" s="95">
        <f t="shared" si="25"/>
        <v>259.14035087719299</v>
      </c>
      <c r="O117" s="95">
        <f t="shared" si="26"/>
        <v>74209.754385964829</v>
      </c>
      <c r="P117" s="95">
        <f t="shared" si="33"/>
        <v>25.513971814902149</v>
      </c>
      <c r="Q117" s="113">
        <f>_xlfn.STDEV.P(B$4:B117)</f>
        <v>25.513971814902167</v>
      </c>
      <c r="R117" s="95">
        <f t="shared" si="27"/>
        <v>316.54678746072284</v>
      </c>
      <c r="S117" s="95">
        <f t="shared" si="28"/>
        <v>201.7339142936631</v>
      </c>
      <c r="T117">
        <f t="shared" si="29"/>
        <v>0</v>
      </c>
      <c r="U117" s="102">
        <f>IF(W117&lt;180,V117,IF(#REF!&gt;T117,W117-360,360-W117))</f>
        <v>-7.1403508771929864</v>
      </c>
      <c r="V117" s="102">
        <f t="shared" si="30"/>
        <v>-7.1403508771929864</v>
      </c>
      <c r="W117" s="102">
        <f t="shared" si="31"/>
        <v>7.1403508771929864</v>
      </c>
    </row>
    <row r="118" spans="1:23" x14ac:dyDescent="0.25">
      <c r="A118" s="110">
        <v>42638.372233796297</v>
      </c>
      <c r="B118">
        <v>246</v>
      </c>
      <c r="C118">
        <v>17.186199999999999</v>
      </c>
      <c r="E118" s="95">
        <f>AVERAGE(B$4:B118)</f>
        <v>259.02608695652174</v>
      </c>
      <c r="F118" s="95">
        <f>AVERAGE(C$4:C118)</f>
        <v>18.64029739130434</v>
      </c>
      <c r="G118" s="95">
        <f t="shared" si="34"/>
        <v>-0.91354545764260098</v>
      </c>
      <c r="H118" s="95">
        <f t="shared" si="35"/>
        <v>-0.4067366430758001</v>
      </c>
      <c r="I118" s="95">
        <f t="shared" si="36"/>
        <v>-0.88965960593192772</v>
      </c>
      <c r="J118" s="95">
        <f t="shared" si="37"/>
        <v>-0.17980855346972399</v>
      </c>
      <c r="K118" s="95">
        <f t="shared" si="38"/>
        <v>25.222949851587511</v>
      </c>
      <c r="L118" s="95">
        <f t="shared" si="32"/>
        <v>115</v>
      </c>
      <c r="M118" s="95">
        <f t="shared" si="24"/>
        <v>502</v>
      </c>
      <c r="N118" s="95">
        <f t="shared" si="25"/>
        <v>259.02608695652174</v>
      </c>
      <c r="O118" s="95">
        <f t="shared" si="26"/>
        <v>74380.921739130354</v>
      </c>
      <c r="P118" s="95">
        <f t="shared" si="33"/>
        <v>25.432078637392674</v>
      </c>
      <c r="Q118" s="113">
        <f>_xlfn.STDEV.P(B$4:B118)</f>
        <v>25.432078637392689</v>
      </c>
      <c r="R118" s="95">
        <f t="shared" si="27"/>
        <v>316.24826389065527</v>
      </c>
      <c r="S118" s="95">
        <f t="shared" si="28"/>
        <v>201.80391002238818</v>
      </c>
      <c r="T118">
        <f t="shared" si="29"/>
        <v>0</v>
      </c>
      <c r="U118" s="102">
        <f>IF(W118&lt;180,V118,IF(#REF!&gt;T118,W118-360,360-W118))</f>
        <v>-13.026086956521738</v>
      </c>
      <c r="V118" s="102">
        <f t="shared" si="30"/>
        <v>-13.026086956521738</v>
      </c>
      <c r="W118" s="102">
        <f t="shared" si="31"/>
        <v>13.026086956521738</v>
      </c>
    </row>
    <row r="119" spans="1:23" x14ac:dyDescent="0.25">
      <c r="A119" s="110">
        <v>42638.37228009259</v>
      </c>
      <c r="B119">
        <v>235</v>
      </c>
      <c r="C119">
        <v>17.764900000000001</v>
      </c>
      <c r="E119" s="95">
        <f>AVERAGE(B$4:B119)</f>
        <v>258.81896551724139</v>
      </c>
      <c r="F119" s="95">
        <f>AVERAGE(C$4:C119)</f>
        <v>18.63275086206896</v>
      </c>
      <c r="G119" s="95">
        <f t="shared" si="34"/>
        <v>-0.81915204428899158</v>
      </c>
      <c r="H119" s="95">
        <f t="shared" si="35"/>
        <v>-0.57357643635104638</v>
      </c>
      <c r="I119" s="95">
        <f t="shared" si="36"/>
        <v>-0.88905178212466107</v>
      </c>
      <c r="J119" s="95">
        <f t="shared" si="37"/>
        <v>-0.18320310418421815</v>
      </c>
      <c r="K119" s="95">
        <f t="shared" si="38"/>
        <v>25.211010948355554</v>
      </c>
      <c r="L119" s="95">
        <f t="shared" si="32"/>
        <v>116</v>
      </c>
      <c r="M119" s="95">
        <f t="shared" si="24"/>
        <v>-267</v>
      </c>
      <c r="N119" s="95">
        <f t="shared" si="25"/>
        <v>258.81896551724139</v>
      </c>
      <c r="O119" s="95">
        <f t="shared" si="26"/>
        <v>74953.198275861985</v>
      </c>
      <c r="P119" s="95">
        <f t="shared" si="33"/>
        <v>25.419446512440238</v>
      </c>
      <c r="Q119" s="113">
        <f>_xlfn.STDEV.P(B$4:B119)</f>
        <v>25.41944651244026</v>
      </c>
      <c r="R119" s="95">
        <f t="shared" si="27"/>
        <v>316.012720170232</v>
      </c>
      <c r="S119" s="95">
        <f t="shared" si="28"/>
        <v>201.62521086425082</v>
      </c>
      <c r="T119">
        <f t="shared" si="29"/>
        <v>0</v>
      </c>
      <c r="U119" s="102">
        <f>IF(W119&lt;180,V119,IF(#REF!&gt;T119,W119-360,360-W119))</f>
        <v>-23.818965517241395</v>
      </c>
      <c r="V119" s="102">
        <f t="shared" si="30"/>
        <v>-23.818965517241395</v>
      </c>
      <c r="W119" s="102">
        <f t="shared" si="31"/>
        <v>23.818965517241395</v>
      </c>
    </row>
    <row r="120" spans="1:23" x14ac:dyDescent="0.25">
      <c r="A120" s="110">
        <v>42638.37232638889</v>
      </c>
      <c r="B120">
        <v>286</v>
      </c>
      <c r="C120">
        <v>16.668500000000002</v>
      </c>
      <c r="E120" s="95">
        <f>AVERAGE(B$4:B120)</f>
        <v>259.05128205128204</v>
      </c>
      <c r="F120" s="95">
        <f>AVERAGE(C$4:C120)</f>
        <v>18.615962393162388</v>
      </c>
      <c r="G120" s="95">
        <f t="shared" si="34"/>
        <v>-0.96126169593831878</v>
      </c>
      <c r="H120" s="95">
        <f t="shared" si="35"/>
        <v>0.27563735581699939</v>
      </c>
      <c r="I120" s="95">
        <f t="shared" si="36"/>
        <v>-0.88966896087520519</v>
      </c>
      <c r="J120" s="95">
        <f t="shared" si="37"/>
        <v>-0.17928139085087441</v>
      </c>
      <c r="K120" s="95">
        <f t="shared" si="38"/>
        <v>25.236585858524691</v>
      </c>
      <c r="L120" s="95">
        <f t="shared" si="32"/>
        <v>117</v>
      </c>
      <c r="M120" s="95">
        <f t="shared" si="24"/>
        <v>553</v>
      </c>
      <c r="N120" s="95">
        <f t="shared" si="25"/>
        <v>259.05128205128204</v>
      </c>
      <c r="O120" s="95">
        <f t="shared" si="26"/>
        <v>75685.692307692225</v>
      </c>
      <c r="P120" s="95">
        <f t="shared" si="33"/>
        <v>25.433958776409632</v>
      </c>
      <c r="Q120" s="113">
        <f>_xlfn.STDEV.P(B$4:B120)</f>
        <v>25.433958776409643</v>
      </c>
      <c r="R120" s="95">
        <f t="shared" si="27"/>
        <v>316.27768929820377</v>
      </c>
      <c r="S120" s="95">
        <f t="shared" si="28"/>
        <v>201.82487480436035</v>
      </c>
      <c r="T120">
        <f t="shared" si="29"/>
        <v>0</v>
      </c>
      <c r="U120" s="102">
        <f>IF(W120&lt;180,V120,IF(#REF!&gt;T120,W120-360,360-W120))</f>
        <v>26.948717948717956</v>
      </c>
      <c r="V120" s="102">
        <f t="shared" si="30"/>
        <v>26.948717948717956</v>
      </c>
      <c r="W120" s="102">
        <f t="shared" si="31"/>
        <v>26.948717948717956</v>
      </c>
    </row>
    <row r="121" spans="1:23" x14ac:dyDescent="0.25">
      <c r="A121" s="110">
        <v>42638.372372685182</v>
      </c>
      <c r="B121">
        <v>246</v>
      </c>
      <c r="C121">
        <v>14.7623</v>
      </c>
      <c r="E121" s="95">
        <f>AVERAGE(B$4:B121)</f>
        <v>258.9406779661017</v>
      </c>
      <c r="F121" s="95">
        <f>AVERAGE(C$4:C121)</f>
        <v>18.583304237288129</v>
      </c>
      <c r="G121" s="95">
        <f t="shared" si="34"/>
        <v>-0.91354545764260098</v>
      </c>
      <c r="H121" s="95">
        <f t="shared" si="35"/>
        <v>-0.4067366430758001</v>
      </c>
      <c r="I121" s="95">
        <f t="shared" si="36"/>
        <v>-0.88987130406814918</v>
      </c>
      <c r="J121" s="95">
        <f t="shared" si="37"/>
        <v>-0.18120897773413649</v>
      </c>
      <c r="K121" s="95">
        <f t="shared" si="38"/>
        <v>25.153195782751059</v>
      </c>
      <c r="L121" s="95">
        <f t="shared" si="32"/>
        <v>118</v>
      </c>
      <c r="M121" s="95">
        <f t="shared" si="24"/>
        <v>-307</v>
      </c>
      <c r="N121" s="95">
        <f t="shared" si="25"/>
        <v>258.9406779661017</v>
      </c>
      <c r="O121" s="95">
        <f t="shared" si="26"/>
        <v>75854.584745762622</v>
      </c>
      <c r="P121" s="95">
        <f t="shared" si="33"/>
        <v>25.354200124380593</v>
      </c>
      <c r="Q121" s="113">
        <f>_xlfn.STDEV.P(B$4:B121)</f>
        <v>25.354200124380608</v>
      </c>
      <c r="R121" s="95">
        <f t="shared" si="27"/>
        <v>315.98762824595809</v>
      </c>
      <c r="S121" s="95">
        <f t="shared" si="28"/>
        <v>201.89372768624534</v>
      </c>
      <c r="T121">
        <f t="shared" si="29"/>
        <v>0</v>
      </c>
      <c r="U121" s="102">
        <f>IF(W121&lt;180,V121,IF(#REF!&gt;T121,W121-360,360-W121))</f>
        <v>-12.940677966101703</v>
      </c>
      <c r="V121" s="102">
        <f t="shared" si="30"/>
        <v>-12.940677966101703</v>
      </c>
      <c r="W121" s="102">
        <f t="shared" si="31"/>
        <v>12.940677966101703</v>
      </c>
    </row>
    <row r="122" spans="1:23" x14ac:dyDescent="0.25">
      <c r="A122" s="110">
        <v>42638.372418981482</v>
      </c>
      <c r="B122">
        <v>239</v>
      </c>
      <c r="C122">
        <v>15.094799999999999</v>
      </c>
      <c r="E122" s="95">
        <f>AVERAGE(B$4:B122)</f>
        <v>258.77310924369749</v>
      </c>
      <c r="F122" s="95">
        <f>AVERAGE(C$4:C122)</f>
        <v>18.553989075630245</v>
      </c>
      <c r="G122" s="95">
        <f t="shared" si="34"/>
        <v>-0.85716730070211211</v>
      </c>
      <c r="H122" s="95">
        <f t="shared" si="35"/>
        <v>-0.51503807491005449</v>
      </c>
      <c r="I122" s="95">
        <f t="shared" si="36"/>
        <v>-0.88959648051045137</v>
      </c>
      <c r="J122" s="95">
        <f t="shared" si="37"/>
        <v>-0.18401426426502657</v>
      </c>
      <c r="K122" s="95">
        <f t="shared" si="38"/>
        <v>25.110800272475167</v>
      </c>
      <c r="L122" s="95">
        <f t="shared" si="32"/>
        <v>119</v>
      </c>
      <c r="M122" s="95">
        <f t="shared" si="24"/>
        <v>546</v>
      </c>
      <c r="N122" s="95">
        <f t="shared" si="25"/>
        <v>258.77310924369749</v>
      </c>
      <c r="O122" s="95">
        <f t="shared" si="26"/>
        <v>76248.873949579749</v>
      </c>
      <c r="P122" s="95">
        <f t="shared" si="33"/>
        <v>25.312977697466469</v>
      </c>
      <c r="Q122" s="113">
        <f>_xlfn.STDEV.P(B$4:B122)</f>
        <v>25.312977697466479</v>
      </c>
      <c r="R122" s="95">
        <f t="shared" si="27"/>
        <v>315.72730906299705</v>
      </c>
      <c r="S122" s="95">
        <f t="shared" si="28"/>
        <v>201.81890942439793</v>
      </c>
      <c r="T122">
        <f t="shared" si="29"/>
        <v>0</v>
      </c>
      <c r="U122" s="102">
        <f>IF(W122&lt;180,V122,IF(#REF!&gt;T122,W122-360,360-W122))</f>
        <v>-19.77310924369749</v>
      </c>
      <c r="V122" s="102">
        <f t="shared" si="30"/>
        <v>-19.77310924369749</v>
      </c>
      <c r="W122" s="102">
        <f t="shared" si="31"/>
        <v>19.77310924369749</v>
      </c>
    </row>
    <row r="123" spans="1:23" x14ac:dyDescent="0.25">
      <c r="A123" s="110">
        <v>42638.372465277775</v>
      </c>
      <c r="B123">
        <v>334</v>
      </c>
      <c r="C123">
        <v>25.949300000000001</v>
      </c>
      <c r="E123" s="95">
        <f>AVERAGE(B$4:B123)</f>
        <v>259.39999999999998</v>
      </c>
      <c r="F123" s="95">
        <f>AVERAGE(C$4:C123)</f>
        <v>18.615616666666661</v>
      </c>
      <c r="G123" s="95">
        <f t="shared" si="34"/>
        <v>-0.43837114678907779</v>
      </c>
      <c r="H123" s="95">
        <f t="shared" si="35"/>
        <v>0.89879404629916682</v>
      </c>
      <c r="I123" s="95">
        <f t="shared" si="36"/>
        <v>-0.8858362693961066</v>
      </c>
      <c r="J123" s="95">
        <f t="shared" si="37"/>
        <v>-0.17499086167699163</v>
      </c>
      <c r="K123" s="95">
        <f t="shared" si="38"/>
        <v>25.88889133493084</v>
      </c>
      <c r="L123" s="95">
        <f t="shared" si="32"/>
        <v>120</v>
      </c>
      <c r="M123" s="95">
        <f t="shared" si="24"/>
        <v>-212</v>
      </c>
      <c r="N123" s="95">
        <f t="shared" si="25"/>
        <v>259.40000000000003</v>
      </c>
      <c r="O123" s="95">
        <f t="shared" si="26"/>
        <v>81860.799999999916</v>
      </c>
      <c r="P123" s="95">
        <f t="shared" si="33"/>
        <v>26.118448141750928</v>
      </c>
      <c r="Q123" s="113">
        <f>_xlfn.STDEV.P(B$4:B123)</f>
        <v>26.118448141750942</v>
      </c>
      <c r="R123" s="95">
        <f t="shared" si="27"/>
        <v>318.16650831893958</v>
      </c>
      <c r="S123" s="95">
        <f t="shared" si="28"/>
        <v>200.63349168106035</v>
      </c>
      <c r="T123">
        <f t="shared" si="29"/>
        <v>1</v>
      </c>
      <c r="U123" s="102">
        <f>IF(W123&lt;180,V123,IF(#REF!&gt;T123,W123-360,360-W123))</f>
        <v>74.600000000000023</v>
      </c>
      <c r="V123" s="102">
        <f t="shared" si="30"/>
        <v>74.600000000000023</v>
      </c>
      <c r="W123" s="102">
        <f t="shared" si="31"/>
        <v>74.600000000000023</v>
      </c>
    </row>
    <row r="124" spans="1:23" x14ac:dyDescent="0.25">
      <c r="A124" s="110">
        <v>42638.372511574074</v>
      </c>
      <c r="B124">
        <v>328</v>
      </c>
      <c r="C124">
        <v>31.063400000000001</v>
      </c>
      <c r="E124" s="95">
        <f>AVERAGE(B$4:B124)</f>
        <v>259.96694214876032</v>
      </c>
      <c r="F124" s="95">
        <f>AVERAGE(C$4:C124)</f>
        <v>18.718490909090903</v>
      </c>
      <c r="G124" s="95">
        <f t="shared" si="34"/>
        <v>-0.52991926423320501</v>
      </c>
      <c r="H124" s="95">
        <f t="shared" si="35"/>
        <v>0.84804809615642596</v>
      </c>
      <c r="I124" s="95">
        <f t="shared" si="36"/>
        <v>-0.88289480654352059</v>
      </c>
      <c r="J124" s="95">
        <f t="shared" si="37"/>
        <v>-0.16653599425688073</v>
      </c>
      <c r="K124" s="95">
        <f t="shared" si="38"/>
        <v>26.513610849036361</v>
      </c>
      <c r="L124" s="95">
        <f t="shared" si="32"/>
        <v>121</v>
      </c>
      <c r="M124" s="95">
        <f t="shared" si="24"/>
        <v>540</v>
      </c>
      <c r="N124" s="95">
        <f t="shared" si="25"/>
        <v>259.96694214876038</v>
      </c>
      <c r="O124" s="95">
        <f t="shared" si="26"/>
        <v>86527.867768594951</v>
      </c>
      <c r="P124" s="95">
        <f t="shared" si="33"/>
        <v>26.741472382705474</v>
      </c>
      <c r="Q124" s="113">
        <f>_xlfn.STDEV.P(B$4:B124)</f>
        <v>26.741472382705489</v>
      </c>
      <c r="R124" s="95">
        <f t="shared" si="27"/>
        <v>320.1352550098477</v>
      </c>
      <c r="S124" s="95">
        <f t="shared" si="28"/>
        <v>199.79862928767298</v>
      </c>
      <c r="T124">
        <f t="shared" si="29"/>
        <v>1</v>
      </c>
      <c r="U124" s="102">
        <f>IF(W124&lt;180,V124,IF(#REF!&gt;T124,W124-360,360-W124))</f>
        <v>68.033057851239676</v>
      </c>
      <c r="V124" s="102">
        <f t="shared" si="30"/>
        <v>68.033057851239676</v>
      </c>
      <c r="W124" s="102">
        <f t="shared" si="31"/>
        <v>68.033057851239676</v>
      </c>
    </row>
    <row r="125" spans="1:23" x14ac:dyDescent="0.25">
      <c r="A125" s="110">
        <v>42638.372604166667</v>
      </c>
      <c r="B125">
        <v>274</v>
      </c>
      <c r="C125">
        <v>32.839100000000002</v>
      </c>
      <c r="E125" s="95">
        <f>AVERAGE(B$4:B125)</f>
        <v>260.08196721311475</v>
      </c>
      <c r="F125" s="95">
        <f>AVERAGE(C$4:C125)</f>
        <v>18.834233606557373</v>
      </c>
      <c r="G125" s="95">
        <f t="shared" si="34"/>
        <v>-0.99756405025982431</v>
      </c>
      <c r="H125" s="95">
        <f t="shared" si="35"/>
        <v>6.9756473744125219E-2</v>
      </c>
      <c r="I125" s="95">
        <f t="shared" si="36"/>
        <v>-0.8838347183772608</v>
      </c>
      <c r="J125" s="95">
        <f t="shared" si="37"/>
        <v>-0.16459917074867578</v>
      </c>
      <c r="K125" s="95">
        <f t="shared" si="38"/>
        <v>26.435379645601262</v>
      </c>
      <c r="L125" s="95">
        <f t="shared" si="32"/>
        <v>122</v>
      </c>
      <c r="M125" s="95">
        <f t="shared" si="24"/>
        <v>-266</v>
      </c>
      <c r="N125" s="95">
        <f t="shared" si="25"/>
        <v>260.08196721311481</v>
      </c>
      <c r="O125" s="95">
        <f t="shared" si="26"/>
        <v>86723.180327868758</v>
      </c>
      <c r="P125" s="95">
        <f t="shared" si="33"/>
        <v>26.661690501398574</v>
      </c>
      <c r="Q125" s="113">
        <f>_xlfn.STDEV.P(B$4:B125)</f>
        <v>26.661690501398585</v>
      </c>
      <c r="R125" s="95">
        <f t="shared" si="27"/>
        <v>320.07077084126155</v>
      </c>
      <c r="S125" s="95">
        <f t="shared" si="28"/>
        <v>200.09316358496793</v>
      </c>
      <c r="T125">
        <f t="shared" si="29"/>
        <v>0</v>
      </c>
      <c r="U125" s="102">
        <f>IF(W125&lt;180,V125,IF(#REF!&gt;T125,W125-360,360-W125))</f>
        <v>13.918032786885249</v>
      </c>
      <c r="V125" s="102">
        <f t="shared" si="30"/>
        <v>13.918032786885249</v>
      </c>
      <c r="W125" s="102">
        <f t="shared" si="31"/>
        <v>13.918032786885249</v>
      </c>
    </row>
    <row r="126" spans="1:23" x14ac:dyDescent="0.25">
      <c r="A126" s="110">
        <v>42638.372650462959</v>
      </c>
      <c r="B126">
        <v>323</v>
      </c>
      <c r="C126">
        <v>34.325299999999999</v>
      </c>
      <c r="E126" s="95">
        <f>AVERAGE(B$4:B126)</f>
        <v>260.59349593495932</v>
      </c>
      <c r="F126" s="95">
        <f>AVERAGE(C$4:C126)</f>
        <v>18.960177235772353</v>
      </c>
      <c r="G126" s="95">
        <f t="shared" si="34"/>
        <v>-0.60181502315204827</v>
      </c>
      <c r="H126" s="95">
        <f t="shared" si="35"/>
        <v>0.79863551004729283</v>
      </c>
      <c r="I126" s="95">
        <f t="shared" si="36"/>
        <v>-0.88154187532664929</v>
      </c>
      <c r="J126" s="95">
        <f t="shared" si="37"/>
        <v>-0.15676799448204187</v>
      </c>
      <c r="K126" s="95">
        <f t="shared" si="38"/>
        <v>26.93696547261478</v>
      </c>
      <c r="L126" s="95">
        <f t="shared" si="32"/>
        <v>123</v>
      </c>
      <c r="M126" s="95">
        <f t="shared" si="24"/>
        <v>589</v>
      </c>
      <c r="N126" s="95">
        <f t="shared" si="25"/>
        <v>260.59349593495938</v>
      </c>
      <c r="O126" s="95">
        <f t="shared" si="26"/>
        <v>90649.674796747873</v>
      </c>
      <c r="P126" s="95">
        <f t="shared" si="33"/>
        <v>27.14754548738836</v>
      </c>
      <c r="Q126" s="113">
        <f>_xlfn.STDEV.P(B$4:B126)</f>
        <v>27.147545487388374</v>
      </c>
      <c r="R126" s="95">
        <f t="shared" si="27"/>
        <v>321.67547328158315</v>
      </c>
      <c r="S126" s="95">
        <f t="shared" si="28"/>
        <v>199.51151858833549</v>
      </c>
      <c r="T126">
        <f t="shared" si="29"/>
        <v>1</v>
      </c>
      <c r="U126" s="102">
        <f>IF(W126&lt;180,V126,IF(#REF!&gt;T126,W126-360,360-W126))</f>
        <v>62.406504065040679</v>
      </c>
      <c r="V126" s="102">
        <f t="shared" si="30"/>
        <v>62.406504065040679</v>
      </c>
      <c r="W126" s="102">
        <f t="shared" si="31"/>
        <v>62.406504065040679</v>
      </c>
    </row>
    <row r="127" spans="1:23" x14ac:dyDescent="0.25">
      <c r="A127" s="110">
        <v>42638.372754629629</v>
      </c>
      <c r="B127">
        <v>265</v>
      </c>
      <c r="C127">
        <v>25.821200000000001</v>
      </c>
      <c r="E127" s="95">
        <f>AVERAGE(B$4:B127)</f>
        <v>260.62903225806451</v>
      </c>
      <c r="F127" s="95">
        <f>AVERAGE(C$4:C127)</f>
        <v>19.015508064516123</v>
      </c>
      <c r="G127" s="95">
        <f t="shared" si="34"/>
        <v>-0.99619469809174555</v>
      </c>
      <c r="H127" s="95">
        <f t="shared" si="35"/>
        <v>-8.7155742747658249E-2</v>
      </c>
      <c r="I127" s="95">
        <f t="shared" si="36"/>
        <v>-0.88246649486507744</v>
      </c>
      <c r="J127" s="95">
        <f t="shared" si="37"/>
        <v>-0.15620660535515168</v>
      </c>
      <c r="K127" s="95">
        <f t="shared" si="38"/>
        <v>26.826221025913352</v>
      </c>
      <c r="L127" s="95">
        <f t="shared" si="32"/>
        <v>124</v>
      </c>
      <c r="M127" s="95">
        <f t="shared" si="24"/>
        <v>-324</v>
      </c>
      <c r="N127" s="95">
        <f t="shared" si="25"/>
        <v>260.62903225806457</v>
      </c>
      <c r="O127" s="95">
        <f t="shared" si="26"/>
        <v>90668.935483870868</v>
      </c>
      <c r="P127" s="95">
        <f t="shared" si="33"/>
        <v>27.040730252932551</v>
      </c>
      <c r="Q127" s="113">
        <f>_xlfn.STDEV.P(B$4:B127)</f>
        <v>27.040730252932569</v>
      </c>
      <c r="R127" s="95">
        <f t="shared" si="27"/>
        <v>321.47067532716278</v>
      </c>
      <c r="S127" s="95">
        <f t="shared" si="28"/>
        <v>199.78738918896624</v>
      </c>
      <c r="T127">
        <f t="shared" si="29"/>
        <v>0</v>
      </c>
      <c r="U127" s="102">
        <f>IF(W127&lt;180,V127,IF(#REF!&gt;T127,W127-360,360-W127))</f>
        <v>4.3709677419354875</v>
      </c>
      <c r="V127" s="102">
        <f t="shared" si="30"/>
        <v>4.3709677419354875</v>
      </c>
      <c r="W127" s="102">
        <f t="shared" si="31"/>
        <v>4.3709677419354875</v>
      </c>
    </row>
    <row r="128" spans="1:23" x14ac:dyDescent="0.25">
      <c r="A128" s="110">
        <v>42638.372800925928</v>
      </c>
      <c r="B128">
        <v>272</v>
      </c>
      <c r="C128">
        <v>26.008600000000001</v>
      </c>
      <c r="E128" s="95">
        <f>AVERAGE(B$4:B128)</f>
        <v>260.72000000000003</v>
      </c>
      <c r="F128" s="95">
        <f>AVERAGE(C$4:C128)</f>
        <v>19.071452799999996</v>
      </c>
      <c r="G128" s="95">
        <f t="shared" si="34"/>
        <v>-0.99939082701909576</v>
      </c>
      <c r="H128" s="95">
        <f t="shared" si="35"/>
        <v>3.4899496702501281E-2</v>
      </c>
      <c r="I128" s="95">
        <f t="shared" si="36"/>
        <v>-0.88340188952230958</v>
      </c>
      <c r="J128" s="95">
        <f t="shared" si="37"/>
        <v>-0.15467775653869045</v>
      </c>
      <c r="K128" s="95">
        <f t="shared" si="38"/>
        <v>26.736507681180264</v>
      </c>
      <c r="L128" s="95">
        <f t="shared" si="32"/>
        <v>125</v>
      </c>
      <c r="M128" s="95">
        <f t="shared" si="24"/>
        <v>596</v>
      </c>
      <c r="N128" s="95">
        <f t="shared" si="25"/>
        <v>260.72000000000003</v>
      </c>
      <c r="O128" s="95">
        <f t="shared" si="26"/>
        <v>90797.199999999895</v>
      </c>
      <c r="P128" s="95">
        <f t="shared" si="33"/>
        <v>26.951393284949095</v>
      </c>
      <c r="Q128" s="113">
        <f>_xlfn.STDEV.P(B$4:B128)</f>
        <v>26.951393284949113</v>
      </c>
      <c r="R128" s="95">
        <f t="shared" si="27"/>
        <v>321.36063489113553</v>
      </c>
      <c r="S128" s="95">
        <f t="shared" si="28"/>
        <v>200.07936510886452</v>
      </c>
      <c r="T128">
        <f t="shared" si="29"/>
        <v>0</v>
      </c>
      <c r="U128" s="102">
        <f>IF(W128&lt;180,V128,IF(#REF!&gt;T128,W128-360,360-W128))</f>
        <v>11.279999999999973</v>
      </c>
      <c r="V128" s="102">
        <f t="shared" si="30"/>
        <v>11.279999999999973</v>
      </c>
      <c r="W128" s="102">
        <f t="shared" si="31"/>
        <v>11.279999999999973</v>
      </c>
    </row>
    <row r="129" spans="1:23" x14ac:dyDescent="0.25">
      <c r="A129" s="110">
        <v>42638.372847222221</v>
      </c>
      <c r="B129">
        <v>240</v>
      </c>
      <c r="C129">
        <v>21.470800000000001</v>
      </c>
      <c r="E129" s="95">
        <f>AVERAGE(B$4:B129)</f>
        <v>260.55555555555554</v>
      </c>
      <c r="F129" s="95">
        <f>AVERAGE(C$4:C129)</f>
        <v>19.090495238095233</v>
      </c>
      <c r="G129" s="95">
        <f t="shared" si="34"/>
        <v>-0.86602540378443837</v>
      </c>
      <c r="H129" s="95">
        <f t="shared" si="35"/>
        <v>-0.50000000000000044</v>
      </c>
      <c r="I129" s="95">
        <f t="shared" si="36"/>
        <v>-0.88326398090534231</v>
      </c>
      <c r="J129" s="95">
        <f t="shared" si="37"/>
        <v>-0.15741840926457387</v>
      </c>
      <c r="K129" s="95">
        <f t="shared" si="38"/>
        <v>26.689794583309684</v>
      </c>
      <c r="L129" s="95">
        <f t="shared" si="32"/>
        <v>126</v>
      </c>
      <c r="M129" s="95">
        <f t="shared" si="24"/>
        <v>-356</v>
      </c>
      <c r="N129" s="95">
        <f t="shared" si="25"/>
        <v>260.5555555555556</v>
      </c>
      <c r="O129" s="95">
        <f t="shared" si="26"/>
        <v>91223.111111111008</v>
      </c>
      <c r="P129" s="95">
        <f t="shared" si="33"/>
        <v>26.907117001386045</v>
      </c>
      <c r="Q129" s="113">
        <f>_xlfn.STDEV.P(B$4:B129)</f>
        <v>26.907117001386059</v>
      </c>
      <c r="R129" s="95">
        <f t="shared" si="27"/>
        <v>321.09656880867419</v>
      </c>
      <c r="S129" s="95">
        <f t="shared" si="28"/>
        <v>200.01454230243689</v>
      </c>
      <c r="T129">
        <f t="shared" si="29"/>
        <v>0</v>
      </c>
      <c r="U129" s="102">
        <f>IF(W129&lt;180,V129,IF(#REF!&gt;T129,W129-360,360-W129))</f>
        <v>-20.555555555555543</v>
      </c>
      <c r="V129" s="102">
        <f t="shared" si="30"/>
        <v>-20.555555555555543</v>
      </c>
      <c r="W129" s="102">
        <f t="shared" si="31"/>
        <v>20.555555555555543</v>
      </c>
    </row>
    <row r="130" spans="1:23" x14ac:dyDescent="0.25">
      <c r="A130" s="110">
        <v>42638.372893518521</v>
      </c>
      <c r="B130">
        <v>280</v>
      </c>
      <c r="C130">
        <v>24.3447</v>
      </c>
      <c r="E130" s="95">
        <f>AVERAGE(B$4:B130)</f>
        <v>260.70866141732284</v>
      </c>
      <c r="F130" s="95">
        <f>AVERAGE(C$4:C130)</f>
        <v>19.131866929133857</v>
      </c>
      <c r="G130" s="95">
        <f t="shared" si="34"/>
        <v>-0.98480775301220813</v>
      </c>
      <c r="H130" s="95">
        <f t="shared" si="35"/>
        <v>0.17364817766692997</v>
      </c>
      <c r="I130" s="95">
        <f t="shared" si="36"/>
        <v>-0.88406353816602634</v>
      </c>
      <c r="J130" s="95">
        <f t="shared" si="37"/>
        <v>-0.15481158574542817</v>
      </c>
      <c r="K130" s="95">
        <f t="shared" si="38"/>
        <v>26.643995549980428</v>
      </c>
      <c r="L130" s="95">
        <f t="shared" si="32"/>
        <v>127</v>
      </c>
      <c r="M130" s="95">
        <f t="shared" si="24"/>
        <v>636</v>
      </c>
      <c r="N130" s="95">
        <f t="shared" si="25"/>
        <v>260.7086614173229</v>
      </c>
      <c r="O130" s="95">
        <f t="shared" si="26"/>
        <v>91598.220472440837</v>
      </c>
      <c r="P130" s="95">
        <f t="shared" si="33"/>
        <v>26.856020377033904</v>
      </c>
      <c r="Q130" s="113">
        <f>_xlfn.STDEV.P(B$4:B130)</f>
        <v>26.856020377033918</v>
      </c>
      <c r="R130" s="95">
        <f t="shared" si="27"/>
        <v>321.13470726564918</v>
      </c>
      <c r="S130" s="95">
        <f t="shared" si="28"/>
        <v>200.28261556899653</v>
      </c>
      <c r="T130">
        <f t="shared" si="29"/>
        <v>0</v>
      </c>
      <c r="U130" s="102">
        <f>IF(W130&lt;180,V130,IF(#REF!&gt;T130,W130-360,360-W130))</f>
        <v>19.291338582677156</v>
      </c>
      <c r="V130" s="102">
        <f t="shared" si="30"/>
        <v>19.291338582677156</v>
      </c>
      <c r="W130" s="102">
        <f t="shared" si="31"/>
        <v>19.291338582677156</v>
      </c>
    </row>
    <row r="131" spans="1:23" x14ac:dyDescent="0.25">
      <c r="A131" s="110">
        <v>42638.372939814813</v>
      </c>
      <c r="B131">
        <v>270</v>
      </c>
      <c r="C131">
        <v>25.028199999999998</v>
      </c>
      <c r="E131" s="95">
        <f>AVERAGE(B$4:B131)</f>
        <v>260.78125</v>
      </c>
      <c r="F131" s="95">
        <f>AVERAGE(C$4:C131)</f>
        <v>19.177932031249998</v>
      </c>
      <c r="G131" s="95">
        <f t="shared" si="34"/>
        <v>-1</v>
      </c>
      <c r="H131" s="95">
        <f t="shared" si="35"/>
        <v>-1.83772268236293E-16</v>
      </c>
      <c r="I131" s="95">
        <f t="shared" si="36"/>
        <v>-0.88496929177410422</v>
      </c>
      <c r="J131" s="95">
        <f t="shared" si="37"/>
        <v>-0.15360212023179201</v>
      </c>
      <c r="K131" s="95">
        <f t="shared" si="38"/>
        <v>26.549888296448298</v>
      </c>
      <c r="L131" s="95">
        <f t="shared" si="32"/>
        <v>128</v>
      </c>
      <c r="M131" s="95">
        <f t="shared" si="24"/>
        <v>-366</v>
      </c>
      <c r="N131" s="95">
        <f t="shared" si="25"/>
        <v>260.78125000000006</v>
      </c>
      <c r="O131" s="95">
        <f t="shared" si="26"/>
        <v>91683.874999999884</v>
      </c>
      <c r="P131" s="95">
        <f t="shared" si="33"/>
        <v>26.763412963176037</v>
      </c>
      <c r="Q131" s="113">
        <f>_xlfn.STDEV.P(B$4:B131)</f>
        <v>26.763412963176052</v>
      </c>
      <c r="R131" s="95">
        <f t="shared" si="27"/>
        <v>320.99892916714612</v>
      </c>
      <c r="S131" s="95">
        <f t="shared" si="28"/>
        <v>200.56357083285388</v>
      </c>
      <c r="T131">
        <f t="shared" si="29"/>
        <v>0</v>
      </c>
      <c r="U131" s="102">
        <f>IF(W131&lt;180,V131,IF(#REF!&gt;T131,W131-360,360-W131))</f>
        <v>9.21875</v>
      </c>
      <c r="V131" s="102">
        <f t="shared" si="30"/>
        <v>9.21875</v>
      </c>
      <c r="W131" s="102">
        <f t="shared" si="31"/>
        <v>9.21875</v>
      </c>
    </row>
    <row r="132" spans="1:23" x14ac:dyDescent="0.25">
      <c r="A132" s="110">
        <v>42638.372986111113</v>
      </c>
      <c r="B132">
        <v>248</v>
      </c>
      <c r="C132">
        <v>24.4956</v>
      </c>
      <c r="E132" s="95">
        <f>AVERAGE(B$4:B132)</f>
        <v>260.68217054263567</v>
      </c>
      <c r="F132" s="95">
        <f>AVERAGE(C$4:C132)</f>
        <v>19.219154263565891</v>
      </c>
      <c r="G132" s="95">
        <f t="shared" si="34"/>
        <v>-0.92718385456678731</v>
      </c>
      <c r="H132" s="95">
        <f t="shared" si="35"/>
        <v>-0.37460659341591229</v>
      </c>
      <c r="I132" s="95">
        <f t="shared" si="36"/>
        <v>-0.88529653644691575</v>
      </c>
      <c r="J132" s="95">
        <f t="shared" si="37"/>
        <v>-0.15531533320221155</v>
      </c>
      <c r="K132" s="95">
        <f t="shared" si="38"/>
        <v>26.464860768246101</v>
      </c>
      <c r="L132" s="95">
        <f t="shared" si="32"/>
        <v>129</v>
      </c>
      <c r="M132" s="95">
        <f t="shared" ref="M132:M195" si="39">B132-M131</f>
        <v>614</v>
      </c>
      <c r="N132" s="95">
        <f t="shared" ref="N132:N195" si="40">N131+(B132-N131)/L132</f>
        <v>260.68217054263573</v>
      </c>
      <c r="O132" s="95">
        <f t="shared" ref="O132:O195" si="41">O131+(B132-N132)*(B132-N131)</f>
        <v>91845.968992247945</v>
      </c>
      <c r="P132" s="95">
        <f t="shared" si="33"/>
        <v>26.683033106336694</v>
      </c>
      <c r="Q132" s="113">
        <f>_xlfn.STDEV.P(B$4:B132)</f>
        <v>26.683033106336712</v>
      </c>
      <c r="R132" s="95">
        <f t="shared" ref="R132:R195" si="42">E132+$T$2*Q132</f>
        <v>320.71899503189326</v>
      </c>
      <c r="S132" s="95">
        <f t="shared" ref="S132:S195" si="43">E132-$T$2*Q132</f>
        <v>200.64534605337806</v>
      </c>
      <c r="T132">
        <f t="shared" si="29"/>
        <v>0</v>
      </c>
      <c r="U132" s="102">
        <f>IF(W132&lt;180,V132,IF(#REF!&gt;T132,W132-360,360-W132))</f>
        <v>-12.682170542635674</v>
      </c>
      <c r="V132" s="102">
        <f t="shared" si="30"/>
        <v>-12.682170542635674</v>
      </c>
      <c r="W132" s="102">
        <f t="shared" si="31"/>
        <v>12.682170542635674</v>
      </c>
    </row>
    <row r="133" spans="1:23" x14ac:dyDescent="0.25">
      <c r="A133" s="110">
        <v>42638.373032407406</v>
      </c>
      <c r="B133">
        <v>271</v>
      </c>
      <c r="C133">
        <v>25.864799999999999</v>
      </c>
      <c r="E133" s="95">
        <f>AVERAGE(B$4:B133)</f>
        <v>260.76153846153846</v>
      </c>
      <c r="F133" s="95">
        <f>AVERAGE(C$4:C133)</f>
        <v>19.270274615384615</v>
      </c>
      <c r="G133" s="95">
        <f t="shared" si="34"/>
        <v>-0.99984769515639127</v>
      </c>
      <c r="H133" s="95">
        <f t="shared" si="35"/>
        <v>1.745240643728313E-2</v>
      </c>
      <c r="I133" s="95">
        <f t="shared" si="36"/>
        <v>-0.88617769920621936</v>
      </c>
      <c r="J133" s="95">
        <f t="shared" si="37"/>
        <v>-0.15398635058960006</v>
      </c>
      <c r="K133" s="95">
        <f t="shared" si="38"/>
        <v>26.376495885774801</v>
      </c>
      <c r="L133" s="95">
        <f t="shared" si="32"/>
        <v>130</v>
      </c>
      <c r="M133" s="95">
        <f t="shared" si="39"/>
        <v>-343</v>
      </c>
      <c r="N133" s="95">
        <f t="shared" si="40"/>
        <v>260.76153846153852</v>
      </c>
      <c r="O133" s="95">
        <f t="shared" si="41"/>
        <v>91951.607692307574</v>
      </c>
      <c r="P133" s="95">
        <f t="shared" si="33"/>
        <v>26.595489451626882</v>
      </c>
      <c r="Q133" s="113">
        <f>_xlfn.STDEV.P(B$4:B133)</f>
        <v>26.5954894516269</v>
      </c>
      <c r="R133" s="95">
        <f t="shared" si="42"/>
        <v>320.60138972769897</v>
      </c>
      <c r="S133" s="95">
        <f t="shared" si="43"/>
        <v>200.92168719537796</v>
      </c>
      <c r="T133">
        <f t="shared" si="29"/>
        <v>0</v>
      </c>
      <c r="U133" s="102">
        <f>IF(W133&lt;180,V133,IF(#REF!&gt;T133,W133-360,360-W133))</f>
        <v>10.238461538461536</v>
      </c>
      <c r="V133" s="102">
        <f t="shared" si="30"/>
        <v>10.238461538461536</v>
      </c>
      <c r="W133" s="102">
        <f t="shared" si="31"/>
        <v>10.238461538461536</v>
      </c>
    </row>
    <row r="134" spans="1:23" x14ac:dyDescent="0.25">
      <c r="A134" s="110">
        <v>42638.373078703706</v>
      </c>
      <c r="B134">
        <v>268</v>
      </c>
      <c r="C134">
        <v>24.717199999999998</v>
      </c>
      <c r="E134" s="95">
        <f>AVERAGE(B$4:B134)</f>
        <v>260.81679389312978</v>
      </c>
      <c r="F134" s="95">
        <f>AVERAGE(C$4:C134)</f>
        <v>19.311854198473281</v>
      </c>
      <c r="G134" s="95">
        <f t="shared" si="34"/>
        <v>-0.99939082701909576</v>
      </c>
      <c r="H134" s="95">
        <f t="shared" si="35"/>
        <v>-3.4899496702500761E-2</v>
      </c>
      <c r="I134" s="95">
        <f t="shared" si="36"/>
        <v>-0.88704192155593597</v>
      </c>
      <c r="J134" s="95">
        <f t="shared" si="37"/>
        <v>-0.15307729063626341</v>
      </c>
      <c r="K134" s="95">
        <f t="shared" si="38"/>
        <v>26.279989210554199</v>
      </c>
      <c r="L134" s="95">
        <f t="shared" si="32"/>
        <v>131</v>
      </c>
      <c r="M134" s="95">
        <f t="shared" si="39"/>
        <v>611</v>
      </c>
      <c r="N134" s="95">
        <f t="shared" si="40"/>
        <v>260.81679389312984</v>
      </c>
      <c r="O134" s="95">
        <f t="shared" si="41"/>
        <v>92003.603053434999</v>
      </c>
      <c r="P134" s="95">
        <f t="shared" si="33"/>
        <v>26.50127507424072</v>
      </c>
      <c r="Q134" s="113">
        <f>_xlfn.STDEV.P(B$4:B134)</f>
        <v>26.501275074240738</v>
      </c>
      <c r="R134" s="95">
        <f t="shared" si="42"/>
        <v>320.44466281017145</v>
      </c>
      <c r="S134" s="95">
        <f t="shared" si="43"/>
        <v>201.18892497608812</v>
      </c>
      <c r="T134">
        <f t="shared" ref="T134:T197" si="44">IF(ABS(U134)&gt;$T$2*Q134,1,0)</f>
        <v>0</v>
      </c>
      <c r="U134" s="102">
        <f>IF(W134&lt;180,V134,IF(#REF!&gt;T134,W134-360,360-W134))</f>
        <v>7.183206106870216</v>
      </c>
      <c r="V134" s="102">
        <f t="shared" ref="V134:V197" si="45">$B134-$E134</f>
        <v>7.183206106870216</v>
      </c>
      <c r="W134" s="102">
        <f t="shared" ref="W134:W197" si="46">ABS(V134)</f>
        <v>7.183206106870216</v>
      </c>
    </row>
    <row r="135" spans="1:23" x14ac:dyDescent="0.25">
      <c r="A135" s="110">
        <v>42638.373124999998</v>
      </c>
      <c r="B135">
        <v>267</v>
      </c>
      <c r="C135">
        <v>22.496700000000001</v>
      </c>
      <c r="E135" s="95">
        <f>AVERAGE(B$4:B135)</f>
        <v>260.86363636363637</v>
      </c>
      <c r="F135" s="95">
        <f>AVERAGE(C$4:C135)</f>
        <v>19.335981818181818</v>
      </c>
      <c r="G135" s="95">
        <f t="shared" si="34"/>
        <v>-0.99862953475457383</v>
      </c>
      <c r="H135" s="95">
        <f t="shared" si="35"/>
        <v>-5.2335956242944306E-2</v>
      </c>
      <c r="I135" s="95">
        <f t="shared" si="36"/>
        <v>-0.88788728226198621</v>
      </c>
      <c r="J135" s="95">
        <f t="shared" si="37"/>
        <v>-0.15231409870904131</v>
      </c>
      <c r="K135" s="95">
        <f t="shared" si="38"/>
        <v>26.182190201986685</v>
      </c>
      <c r="L135" s="95">
        <f t="shared" si="32"/>
        <v>132</v>
      </c>
      <c r="M135" s="95">
        <f t="shared" si="39"/>
        <v>-344</v>
      </c>
      <c r="N135" s="95">
        <f t="shared" si="40"/>
        <v>260.86363636363643</v>
      </c>
      <c r="O135" s="95">
        <f t="shared" si="41"/>
        <v>92041.545454545339</v>
      </c>
      <c r="P135" s="95">
        <f t="shared" si="33"/>
        <v>26.40614389231618</v>
      </c>
      <c r="Q135" s="113">
        <f>_xlfn.STDEV.P(B$4:B135)</f>
        <v>26.406143892316198</v>
      </c>
      <c r="R135" s="95">
        <f t="shared" si="42"/>
        <v>320.27746012134781</v>
      </c>
      <c r="S135" s="95">
        <f t="shared" si="43"/>
        <v>201.44981260592493</v>
      </c>
      <c r="T135">
        <f t="shared" si="44"/>
        <v>0</v>
      </c>
      <c r="U135" s="102">
        <f>IF(W135&lt;180,V135,IF(#REF!&gt;T135,W135-360,360-W135))</f>
        <v>6.136363636363626</v>
      </c>
      <c r="V135" s="102">
        <f t="shared" si="45"/>
        <v>6.136363636363626</v>
      </c>
      <c r="W135" s="102">
        <f t="shared" si="46"/>
        <v>6.136363636363626</v>
      </c>
    </row>
    <row r="136" spans="1:23" x14ac:dyDescent="0.25">
      <c r="A136" s="110">
        <v>42638.373171296298</v>
      </c>
      <c r="B136">
        <v>263</v>
      </c>
      <c r="C136">
        <v>22.945799999999998</v>
      </c>
      <c r="E136" s="95">
        <f>AVERAGE(B$4:B136)</f>
        <v>260.87969924812029</v>
      </c>
      <c r="F136" s="95">
        <f>AVERAGE(C$4:C136)</f>
        <v>19.363123308270676</v>
      </c>
      <c r="G136" s="95">
        <f t="shared" si="34"/>
        <v>-0.99254615164132209</v>
      </c>
      <c r="H136" s="95">
        <f t="shared" si="35"/>
        <v>-0.12186934340514717</v>
      </c>
      <c r="I136" s="95">
        <f t="shared" si="36"/>
        <v>-0.888674191054312</v>
      </c>
      <c r="J136" s="95">
        <f t="shared" si="37"/>
        <v>-0.15208519077442556</v>
      </c>
      <c r="K136" s="95">
        <f t="shared" si="38"/>
        <v>26.079460638387669</v>
      </c>
      <c r="L136" s="95">
        <f t="shared" si="32"/>
        <v>133</v>
      </c>
      <c r="M136" s="95">
        <f t="shared" si="39"/>
        <v>607</v>
      </c>
      <c r="N136" s="95">
        <f t="shared" si="40"/>
        <v>260.87969924812035</v>
      </c>
      <c r="O136" s="95">
        <f t="shared" si="41"/>
        <v>92046.075187969807</v>
      </c>
      <c r="P136" s="95">
        <f t="shared" si="33"/>
        <v>26.307332690582793</v>
      </c>
      <c r="Q136" s="113">
        <f>_xlfn.STDEV.P(B$4:B136)</f>
        <v>26.307332690582811</v>
      </c>
      <c r="R136" s="95">
        <f t="shared" si="42"/>
        <v>320.07119780193159</v>
      </c>
      <c r="S136" s="95">
        <f t="shared" si="43"/>
        <v>201.68820069430896</v>
      </c>
      <c r="T136">
        <f t="shared" si="44"/>
        <v>0</v>
      </c>
      <c r="U136" s="102">
        <f>IF(W136&lt;180,V136,IF(#REF!&gt;T136,W136-360,360-W136))</f>
        <v>2.1203007518797108</v>
      </c>
      <c r="V136" s="102">
        <f t="shared" si="45"/>
        <v>2.1203007518797108</v>
      </c>
      <c r="W136" s="102">
        <f t="shared" si="46"/>
        <v>2.1203007518797108</v>
      </c>
    </row>
    <row r="137" spans="1:23" x14ac:dyDescent="0.25">
      <c r="A137" s="110">
        <v>42638.373217592591</v>
      </c>
      <c r="B137">
        <v>286</v>
      </c>
      <c r="C137">
        <v>23.558</v>
      </c>
      <c r="E137" s="95">
        <f>AVERAGE(B$4:B137)</f>
        <v>261.06716417910445</v>
      </c>
      <c r="F137" s="95">
        <f>AVERAGE(C$4:C137)</f>
        <v>19.394428358208955</v>
      </c>
      <c r="G137" s="95">
        <f t="shared" si="34"/>
        <v>-0.96126169593831878</v>
      </c>
      <c r="H137" s="95">
        <f t="shared" si="35"/>
        <v>0.27563735581699939</v>
      </c>
      <c r="I137" s="95">
        <f t="shared" si="36"/>
        <v>-0.8892158888519538</v>
      </c>
      <c r="J137" s="95">
        <f t="shared" si="37"/>
        <v>-0.14889323147150449</v>
      </c>
      <c r="K137" s="95">
        <f t="shared" si="38"/>
        <v>26.079277269353447</v>
      </c>
      <c r="L137" s="95">
        <f t="shared" si="32"/>
        <v>134</v>
      </c>
      <c r="M137" s="95">
        <f t="shared" si="39"/>
        <v>-321</v>
      </c>
      <c r="N137" s="95">
        <f t="shared" si="40"/>
        <v>261.06716417910451</v>
      </c>
      <c r="O137" s="95">
        <f t="shared" si="41"/>
        <v>92672.395522387946</v>
      </c>
      <c r="P137" s="95">
        <f t="shared" si="33"/>
        <v>26.298004510073579</v>
      </c>
      <c r="Q137" s="113">
        <f>_xlfn.STDEV.P(B$4:B137)</f>
        <v>26.298004510073596</v>
      </c>
      <c r="R137" s="95">
        <f t="shared" si="42"/>
        <v>320.23767432677005</v>
      </c>
      <c r="S137" s="95">
        <f t="shared" si="43"/>
        <v>201.89665403143886</v>
      </c>
      <c r="T137">
        <f t="shared" si="44"/>
        <v>0</v>
      </c>
      <c r="U137" s="102">
        <f>IF(W137&lt;180,V137,IF(#REF!&gt;T137,W137-360,360-W137))</f>
        <v>24.932835820895548</v>
      </c>
      <c r="V137" s="102">
        <f t="shared" si="45"/>
        <v>24.932835820895548</v>
      </c>
      <c r="W137" s="102">
        <f t="shared" si="46"/>
        <v>24.932835820895548</v>
      </c>
    </row>
    <row r="138" spans="1:23" x14ac:dyDescent="0.25">
      <c r="A138" s="110">
        <v>42638.373263888891</v>
      </c>
      <c r="B138">
        <v>328</v>
      </c>
      <c r="C138">
        <v>26.272600000000001</v>
      </c>
      <c r="E138" s="95">
        <f>AVERAGE(B$4:B138)</f>
        <v>261.56296296296296</v>
      </c>
      <c r="F138" s="95">
        <f>AVERAGE(C$4:C138)</f>
        <v>19.445377777777775</v>
      </c>
      <c r="G138" s="95">
        <f t="shared" si="34"/>
        <v>-0.52991926423320501</v>
      </c>
      <c r="H138" s="95">
        <f t="shared" si="35"/>
        <v>0.84804809615642596</v>
      </c>
      <c r="I138" s="95">
        <f t="shared" si="36"/>
        <v>-0.88655443237329634</v>
      </c>
      <c r="J138" s="95">
        <f t="shared" si="37"/>
        <v>-0.14150848089648277</v>
      </c>
      <c r="K138" s="95">
        <f t="shared" si="38"/>
        <v>26.608156525029589</v>
      </c>
      <c r="L138" s="95">
        <f t="shared" si="32"/>
        <v>135</v>
      </c>
      <c r="M138" s="95">
        <f t="shared" si="39"/>
        <v>649</v>
      </c>
      <c r="N138" s="95">
        <f t="shared" si="40"/>
        <v>261.56296296296301</v>
      </c>
      <c r="O138" s="95">
        <f t="shared" si="41"/>
        <v>97119.214814814695</v>
      </c>
      <c r="P138" s="95">
        <f t="shared" si="33"/>
        <v>26.82166272289713</v>
      </c>
      <c r="Q138" s="113">
        <f>_xlfn.STDEV.P(B$4:B138)</f>
        <v>26.821662722897148</v>
      </c>
      <c r="R138" s="95">
        <f t="shared" si="42"/>
        <v>321.91170408948153</v>
      </c>
      <c r="S138" s="95">
        <f t="shared" si="43"/>
        <v>201.21422183644438</v>
      </c>
      <c r="T138">
        <f t="shared" si="44"/>
        <v>1</v>
      </c>
      <c r="U138" s="102">
        <f>IF(W138&lt;180,V138,IF(#REF!&gt;T138,W138-360,360-W138))</f>
        <v>66.437037037037044</v>
      </c>
      <c r="V138" s="102">
        <f t="shared" si="45"/>
        <v>66.437037037037044</v>
      </c>
      <c r="W138" s="102">
        <f t="shared" si="46"/>
        <v>66.437037037037044</v>
      </c>
    </row>
    <row r="139" spans="1:23" x14ac:dyDescent="0.25">
      <c r="A139" s="110">
        <v>42638.373310185183</v>
      </c>
      <c r="B139">
        <v>255</v>
      </c>
      <c r="C139">
        <v>17.7638</v>
      </c>
      <c r="E139" s="95">
        <f>AVERAGE(B$4:B139)</f>
        <v>261.51470588235293</v>
      </c>
      <c r="F139" s="95">
        <f>AVERAGE(C$4:C139)</f>
        <v>19.433013235294116</v>
      </c>
      <c r="G139" s="95">
        <f t="shared" si="34"/>
        <v>-0.96592582628906831</v>
      </c>
      <c r="H139" s="95">
        <f t="shared" si="35"/>
        <v>-0.25881904510252063</v>
      </c>
      <c r="I139" s="95">
        <f t="shared" si="36"/>
        <v>-0.88713804556385345</v>
      </c>
      <c r="J139" s="95">
        <f t="shared" si="37"/>
        <v>-0.14237105857446833</v>
      </c>
      <c r="K139" s="95">
        <f t="shared" si="38"/>
        <v>26.510086497292001</v>
      </c>
      <c r="L139" s="95">
        <f t="shared" si="32"/>
        <v>136</v>
      </c>
      <c r="M139" s="95">
        <f t="shared" si="39"/>
        <v>-394</v>
      </c>
      <c r="N139" s="95">
        <f t="shared" si="40"/>
        <v>261.51470588235298</v>
      </c>
      <c r="O139" s="95">
        <f t="shared" si="41"/>
        <v>97161.97058823517</v>
      </c>
      <c r="P139" s="95">
        <f t="shared" si="33"/>
        <v>26.728753325309778</v>
      </c>
      <c r="Q139" s="113">
        <f>_xlfn.STDEV.P(B$4:B139)</f>
        <v>26.728753325309796</v>
      </c>
      <c r="R139" s="95">
        <f t="shared" si="42"/>
        <v>321.65440086429999</v>
      </c>
      <c r="S139" s="95">
        <f t="shared" si="43"/>
        <v>201.37501090040587</v>
      </c>
      <c r="T139">
        <f t="shared" si="44"/>
        <v>0</v>
      </c>
      <c r="U139" s="102">
        <f>IF(W139&lt;180,V139,IF(#REF!&gt;T139,W139-360,360-W139))</f>
        <v>-6.5147058823529278</v>
      </c>
      <c r="V139" s="102">
        <f t="shared" si="45"/>
        <v>-6.5147058823529278</v>
      </c>
      <c r="W139" s="102">
        <f t="shared" si="46"/>
        <v>6.5147058823529278</v>
      </c>
    </row>
    <row r="140" spans="1:23" x14ac:dyDescent="0.25">
      <c r="A140" s="110">
        <v>42638.373356481483</v>
      </c>
      <c r="B140">
        <v>247</v>
      </c>
      <c r="C140">
        <v>18.3871</v>
      </c>
      <c r="E140" s="95">
        <f>AVERAGE(B$4:B140)</f>
        <v>261.40875912408757</v>
      </c>
      <c r="F140" s="95">
        <f>AVERAGE(C$4:C140)</f>
        <v>19.425378832116788</v>
      </c>
      <c r="G140" s="95">
        <f t="shared" si="34"/>
        <v>-0.92050485345244026</v>
      </c>
      <c r="H140" s="95">
        <f t="shared" si="35"/>
        <v>-0.39073112848927383</v>
      </c>
      <c r="I140" s="95">
        <f t="shared" si="36"/>
        <v>-0.88738159890610591</v>
      </c>
      <c r="J140" s="95">
        <f t="shared" si="37"/>
        <v>-0.14418390580012386</v>
      </c>
      <c r="K140" s="95">
        <f t="shared" si="38"/>
        <v>26.437038616950819</v>
      </c>
      <c r="L140" s="95">
        <f t="shared" si="32"/>
        <v>137</v>
      </c>
      <c r="M140" s="95">
        <f t="shared" si="39"/>
        <v>641</v>
      </c>
      <c r="N140" s="95">
        <f t="shared" si="40"/>
        <v>261.40875912408762</v>
      </c>
      <c r="O140" s="95">
        <f t="shared" si="41"/>
        <v>97371.10948905097</v>
      </c>
      <c r="P140" s="95">
        <f t="shared" si="33"/>
        <v>26.659670393077356</v>
      </c>
      <c r="Q140" s="113">
        <f>_xlfn.STDEV.P(B$4:B140)</f>
        <v>26.659670393077374</v>
      </c>
      <c r="R140" s="95">
        <f t="shared" si="42"/>
        <v>321.39301750851166</v>
      </c>
      <c r="S140" s="95">
        <f t="shared" si="43"/>
        <v>201.42450073966347</v>
      </c>
      <c r="T140">
        <f t="shared" si="44"/>
        <v>0</v>
      </c>
      <c r="U140" s="102">
        <f>IF(W140&lt;180,V140,IF(#REF!&gt;T140,W140-360,360-W140))</f>
        <v>-14.408759124087567</v>
      </c>
      <c r="V140" s="102">
        <f t="shared" si="45"/>
        <v>-14.408759124087567</v>
      </c>
      <c r="W140" s="102">
        <f t="shared" si="46"/>
        <v>14.408759124087567</v>
      </c>
    </row>
    <row r="141" spans="1:23" x14ac:dyDescent="0.25">
      <c r="A141" s="110">
        <v>42638.373402777775</v>
      </c>
      <c r="B141">
        <v>257</v>
      </c>
      <c r="C141">
        <v>21.8005</v>
      </c>
      <c r="E141" s="95">
        <f>AVERAGE(B$4:B141)</f>
        <v>261.37681159420288</v>
      </c>
      <c r="F141" s="95">
        <f>AVERAGE(C$4:C141)</f>
        <v>19.442589855072463</v>
      </c>
      <c r="G141" s="95">
        <f t="shared" si="34"/>
        <v>-0.97437006478523513</v>
      </c>
      <c r="H141" s="95">
        <f t="shared" si="35"/>
        <v>-0.22495105434386525</v>
      </c>
      <c r="I141" s="95">
        <f t="shared" si="36"/>
        <v>-0.88801195010812861</v>
      </c>
      <c r="J141" s="95">
        <f t="shared" si="37"/>
        <v>-0.1447691749924698</v>
      </c>
      <c r="K141" s="95">
        <f t="shared" si="38"/>
        <v>26.337971607878515</v>
      </c>
      <c r="L141" s="95">
        <f t="shared" si="32"/>
        <v>138</v>
      </c>
      <c r="M141" s="95">
        <f t="shared" si="39"/>
        <v>-384</v>
      </c>
      <c r="N141" s="95">
        <f t="shared" si="40"/>
        <v>261.37681159420293</v>
      </c>
      <c r="O141" s="95">
        <f t="shared" si="41"/>
        <v>97390.405797101324</v>
      </c>
      <c r="P141" s="95">
        <f t="shared" si="33"/>
        <v>26.565533652457741</v>
      </c>
      <c r="Q141" s="113">
        <f>_xlfn.STDEV.P(B$4:B141)</f>
        <v>26.565533652457756</v>
      </c>
      <c r="R141" s="95">
        <f t="shared" si="42"/>
        <v>321.14926231223285</v>
      </c>
      <c r="S141" s="95">
        <f t="shared" si="43"/>
        <v>201.60436087617293</v>
      </c>
      <c r="T141">
        <f t="shared" si="44"/>
        <v>0</v>
      </c>
      <c r="U141" s="102">
        <f>IF(W141&lt;180,V141,IF(#REF!&gt;T141,W141-360,360-W141))</f>
        <v>-4.3768115942028771</v>
      </c>
      <c r="V141" s="102">
        <f t="shared" si="45"/>
        <v>-4.3768115942028771</v>
      </c>
      <c r="W141" s="102">
        <f t="shared" si="46"/>
        <v>4.3768115942028771</v>
      </c>
    </row>
    <row r="142" spans="1:23" x14ac:dyDescent="0.25">
      <c r="A142" s="110">
        <v>42638.373449074075</v>
      </c>
      <c r="B142">
        <v>277</v>
      </c>
      <c r="C142">
        <v>22.7666</v>
      </c>
      <c r="E142" s="95">
        <f>AVERAGE(B$4:B142)</f>
        <v>261.48920863309354</v>
      </c>
      <c r="F142" s="95">
        <f>AVERAGE(C$4:C142)</f>
        <v>19.466503597122298</v>
      </c>
      <c r="G142" s="95">
        <f t="shared" si="34"/>
        <v>-0.99254615164132198</v>
      </c>
      <c r="H142" s="95">
        <f t="shared" si="35"/>
        <v>0.12186934340514768</v>
      </c>
      <c r="I142" s="95">
        <f t="shared" si="36"/>
        <v>-0.88876399472347534</v>
      </c>
      <c r="J142" s="95">
        <f t="shared" si="37"/>
        <v>-0.14285091227018479</v>
      </c>
      <c r="K142" s="95">
        <f t="shared" si="38"/>
        <v>26.277538380067114</v>
      </c>
      <c r="L142" s="95">
        <f t="shared" si="32"/>
        <v>139</v>
      </c>
      <c r="M142" s="95">
        <f t="shared" si="39"/>
        <v>661</v>
      </c>
      <c r="N142" s="95">
        <f t="shared" si="40"/>
        <v>261.48920863309354</v>
      </c>
      <c r="O142" s="95">
        <f t="shared" si="41"/>
        <v>97632.733812949518</v>
      </c>
      <c r="P142" s="95">
        <f t="shared" si="33"/>
        <v>26.502712473225937</v>
      </c>
      <c r="Q142" s="113">
        <f>_xlfn.STDEV.P(B$4:B142)</f>
        <v>26.502712473225955</v>
      </c>
      <c r="R142" s="95">
        <f t="shared" si="42"/>
        <v>321.12031169785195</v>
      </c>
      <c r="S142" s="95">
        <f t="shared" si="43"/>
        <v>201.85810556833513</v>
      </c>
      <c r="T142">
        <f t="shared" si="44"/>
        <v>0</v>
      </c>
      <c r="U142" s="102">
        <f>IF(W142&lt;180,V142,IF(#REF!&gt;T142,W142-360,360-W142))</f>
        <v>15.51079136690646</v>
      </c>
      <c r="V142" s="102">
        <f t="shared" si="45"/>
        <v>15.51079136690646</v>
      </c>
      <c r="W142" s="102">
        <f t="shared" si="46"/>
        <v>15.51079136690646</v>
      </c>
    </row>
    <row r="143" spans="1:23" x14ac:dyDescent="0.25">
      <c r="A143" s="110">
        <v>42638.373495370368</v>
      </c>
      <c r="B143">
        <v>294</v>
      </c>
      <c r="C143">
        <v>23.0289</v>
      </c>
      <c r="E143" s="95">
        <f>AVERAGE(B$4:B143)</f>
        <v>261.72142857142859</v>
      </c>
      <c r="F143" s="95">
        <f>AVERAGE(C$4:C143)</f>
        <v>19.491949285714281</v>
      </c>
      <c r="G143" s="95">
        <f t="shared" si="34"/>
        <v>-0.91354545764260109</v>
      </c>
      <c r="H143" s="95">
        <f t="shared" si="35"/>
        <v>0.40673664307579976</v>
      </c>
      <c r="I143" s="95">
        <f t="shared" si="36"/>
        <v>-0.88894100517289765</v>
      </c>
      <c r="J143" s="95">
        <f t="shared" si="37"/>
        <v>-0.13892528687485634</v>
      </c>
      <c r="K143" s="95">
        <f t="shared" si="38"/>
        <v>26.338509846164492</v>
      </c>
      <c r="L143" s="95">
        <f t="shared" si="32"/>
        <v>140</v>
      </c>
      <c r="M143" s="95">
        <f t="shared" si="39"/>
        <v>-367</v>
      </c>
      <c r="N143" s="95">
        <f t="shared" si="40"/>
        <v>261.72142857142859</v>
      </c>
      <c r="O143" s="95">
        <f t="shared" si="41"/>
        <v>98682.135714285585</v>
      </c>
      <c r="P143" s="95">
        <f t="shared" si="33"/>
        <v>26.549433100523686</v>
      </c>
      <c r="Q143" s="113">
        <f>_xlfn.STDEV.P(B$4:B143)</f>
        <v>26.549433100523704</v>
      </c>
      <c r="R143" s="95">
        <f t="shared" si="42"/>
        <v>321.45765304760693</v>
      </c>
      <c r="S143" s="95">
        <f t="shared" si="43"/>
        <v>201.98520409525025</v>
      </c>
      <c r="T143">
        <f t="shared" si="44"/>
        <v>0</v>
      </c>
      <c r="U143" s="102">
        <f>IF(W143&lt;180,V143,IF(#REF!&gt;T143,W143-360,360-W143))</f>
        <v>32.278571428571411</v>
      </c>
      <c r="V143" s="102">
        <f t="shared" si="45"/>
        <v>32.278571428571411</v>
      </c>
      <c r="W143" s="102">
        <f t="shared" si="46"/>
        <v>32.278571428571411</v>
      </c>
    </row>
    <row r="144" spans="1:23" x14ac:dyDescent="0.25">
      <c r="A144" s="110">
        <v>42638.373541666668</v>
      </c>
      <c r="B144">
        <v>264</v>
      </c>
      <c r="C144">
        <v>21.238600000000002</v>
      </c>
      <c r="E144" s="95">
        <f>AVERAGE(B$4:B144)</f>
        <v>261.73758865248226</v>
      </c>
      <c r="F144" s="95">
        <f>AVERAGE(C$4:C144)</f>
        <v>19.504336879432621</v>
      </c>
      <c r="G144" s="95">
        <f t="shared" si="34"/>
        <v>-0.9945218953682734</v>
      </c>
      <c r="H144" s="95">
        <f t="shared" si="35"/>
        <v>-0.10452846326765336</v>
      </c>
      <c r="I144" s="95">
        <f t="shared" si="36"/>
        <v>-0.88968980581258117</v>
      </c>
      <c r="J144" s="95">
        <f t="shared" si="37"/>
        <v>-0.13868133777125916</v>
      </c>
      <c r="K144" s="95">
        <f t="shared" si="38"/>
        <v>26.24108917487554</v>
      </c>
      <c r="L144" s="95">
        <f t="shared" si="32"/>
        <v>141</v>
      </c>
      <c r="M144" s="95">
        <f t="shared" si="39"/>
        <v>631</v>
      </c>
      <c r="N144" s="95">
        <f t="shared" si="40"/>
        <v>261.73758865248226</v>
      </c>
      <c r="O144" s="95">
        <f t="shared" si="41"/>
        <v>98687.290780141717</v>
      </c>
      <c r="P144" s="95">
        <f t="shared" si="33"/>
        <v>26.455809639641505</v>
      </c>
      <c r="Q144" s="113">
        <f>_xlfn.STDEV.P(B$4:B144)</f>
        <v>26.455809639641522</v>
      </c>
      <c r="R144" s="95">
        <f t="shared" si="42"/>
        <v>321.2631603416757</v>
      </c>
      <c r="S144" s="95">
        <f t="shared" si="43"/>
        <v>202.21201696328882</v>
      </c>
      <c r="T144">
        <f t="shared" si="44"/>
        <v>0</v>
      </c>
      <c r="U144" s="102">
        <f>IF(W144&lt;180,V144,IF(#REF!&gt;T144,W144-360,360-W144))</f>
        <v>2.262411347517741</v>
      </c>
      <c r="V144" s="102">
        <f t="shared" si="45"/>
        <v>2.262411347517741</v>
      </c>
      <c r="W144" s="102">
        <f t="shared" si="46"/>
        <v>2.262411347517741</v>
      </c>
    </row>
    <row r="145" spans="1:23" x14ac:dyDescent="0.25">
      <c r="A145" s="110">
        <v>42638.37358796296</v>
      </c>
      <c r="B145">
        <v>261</v>
      </c>
      <c r="C145">
        <v>21.423100000000002</v>
      </c>
      <c r="E145" s="95">
        <f>AVERAGE(B$4:B145)</f>
        <v>261.73239436619718</v>
      </c>
      <c r="F145" s="95">
        <f>AVERAGE(C$4:C145)</f>
        <v>19.517849295774646</v>
      </c>
      <c r="G145" s="95">
        <f t="shared" si="34"/>
        <v>-0.98768834059513766</v>
      </c>
      <c r="H145" s="95">
        <f t="shared" si="35"/>
        <v>-0.15643446504023104</v>
      </c>
      <c r="I145" s="95">
        <f t="shared" si="36"/>
        <v>-0.89037993633921886</v>
      </c>
      <c r="J145" s="95">
        <f t="shared" si="37"/>
        <v>-0.13880635979428008</v>
      </c>
      <c r="K145" s="95">
        <f t="shared" si="38"/>
        <v>26.143531200333882</v>
      </c>
      <c r="L145" s="95">
        <f t="shared" si="32"/>
        <v>142</v>
      </c>
      <c r="M145" s="95">
        <f t="shared" si="39"/>
        <v>-370</v>
      </c>
      <c r="N145" s="95">
        <f t="shared" si="40"/>
        <v>261.73239436619718</v>
      </c>
      <c r="O145" s="95">
        <f t="shared" si="41"/>
        <v>98687.830985915367</v>
      </c>
      <c r="P145" s="95">
        <f t="shared" si="33"/>
        <v>26.36256294924538</v>
      </c>
      <c r="Q145" s="113">
        <f>_xlfn.STDEV.P(B$4:B145)</f>
        <v>26.362562949245394</v>
      </c>
      <c r="R145" s="95">
        <f t="shared" si="42"/>
        <v>321.04816100199935</v>
      </c>
      <c r="S145" s="95">
        <f t="shared" si="43"/>
        <v>202.41662773039505</v>
      </c>
      <c r="T145">
        <f t="shared" si="44"/>
        <v>0</v>
      </c>
      <c r="U145" s="102">
        <f>IF(W145&lt;180,V145,IF(#REF!&gt;T145,W145-360,360-W145))</f>
        <v>-0.7323943661971839</v>
      </c>
      <c r="V145" s="102">
        <f t="shared" si="45"/>
        <v>-0.7323943661971839</v>
      </c>
      <c r="W145" s="102">
        <f t="shared" si="46"/>
        <v>0.7323943661971839</v>
      </c>
    </row>
    <row r="146" spans="1:23" x14ac:dyDescent="0.25">
      <c r="A146" s="110">
        <v>42638.37363425926</v>
      </c>
      <c r="B146">
        <v>353</v>
      </c>
      <c r="C146">
        <v>25.3065</v>
      </c>
      <c r="E146" s="95">
        <f>AVERAGE(B$4:B146)</f>
        <v>262.37062937062939</v>
      </c>
      <c r="F146" s="95">
        <f>AVERAGE(C$4:C146)</f>
        <v>19.558329370629369</v>
      </c>
      <c r="G146" s="95">
        <f t="shared" si="34"/>
        <v>-0.12186934340514723</v>
      </c>
      <c r="H146" s="95">
        <f t="shared" si="35"/>
        <v>0.99254615164132209</v>
      </c>
      <c r="I146" s="95">
        <f t="shared" si="36"/>
        <v>-0.88500573638863089</v>
      </c>
      <c r="J146" s="95">
        <f t="shared" si="37"/>
        <v>-0.13089480377025489</v>
      </c>
      <c r="K146" s="95">
        <f t="shared" si="38"/>
        <v>27.037471217668656</v>
      </c>
      <c r="L146" s="95">
        <f t="shared" si="32"/>
        <v>143</v>
      </c>
      <c r="M146" s="95">
        <f t="shared" si="39"/>
        <v>723</v>
      </c>
      <c r="N146" s="95">
        <f t="shared" si="40"/>
        <v>262.37062937062939</v>
      </c>
      <c r="O146" s="95">
        <f t="shared" si="41"/>
        <v>106959.35664335651</v>
      </c>
      <c r="P146" s="95">
        <f t="shared" si="33"/>
        <v>27.348995026774222</v>
      </c>
      <c r="Q146" s="113">
        <f>_xlfn.STDEV.P(B$4:B146)</f>
        <v>27.348995026774237</v>
      </c>
      <c r="R146" s="95">
        <f t="shared" si="42"/>
        <v>323.90586818087144</v>
      </c>
      <c r="S146" s="95">
        <f t="shared" si="43"/>
        <v>200.83539056038734</v>
      </c>
      <c r="T146">
        <f t="shared" si="44"/>
        <v>1</v>
      </c>
      <c r="U146" s="102">
        <f>IF(W146&lt;180,V146,IF(#REF!&gt;T146,W146-360,360-W146))</f>
        <v>90.629370629370612</v>
      </c>
      <c r="V146" s="102">
        <f t="shared" si="45"/>
        <v>90.629370629370612</v>
      </c>
      <c r="W146" s="102">
        <f t="shared" si="46"/>
        <v>90.629370629370612</v>
      </c>
    </row>
    <row r="147" spans="1:23" x14ac:dyDescent="0.25">
      <c r="A147" s="110">
        <v>42638.373680555553</v>
      </c>
      <c r="B147">
        <v>285</v>
      </c>
      <c r="C147">
        <v>20.940799999999999</v>
      </c>
      <c r="E147" s="95">
        <f>AVERAGE(B$4:B147)</f>
        <v>262.52777777777777</v>
      </c>
      <c r="F147" s="95">
        <f>AVERAGE(C$4:C147)</f>
        <v>19.567929861111107</v>
      </c>
      <c r="G147" s="95">
        <f t="shared" si="34"/>
        <v>-0.96592582628906842</v>
      </c>
      <c r="H147" s="95">
        <f t="shared" si="35"/>
        <v>0.2588190451025203</v>
      </c>
      <c r="I147" s="95">
        <f t="shared" si="36"/>
        <v>-0.88556768145738396</v>
      </c>
      <c r="J147" s="95">
        <f t="shared" si="37"/>
        <v>-0.12818845759752728</v>
      </c>
      <c r="K147" s="95">
        <f t="shared" si="38"/>
        <v>27.015181508500945</v>
      </c>
      <c r="L147" s="95">
        <f t="shared" si="32"/>
        <v>144</v>
      </c>
      <c r="M147" s="95">
        <f t="shared" si="39"/>
        <v>-438</v>
      </c>
      <c r="N147" s="95">
        <f t="shared" si="40"/>
        <v>262.52777777777777</v>
      </c>
      <c r="O147" s="95">
        <f t="shared" si="41"/>
        <v>107467.88888888876</v>
      </c>
      <c r="P147" s="95">
        <f t="shared" si="33"/>
        <v>27.318579464361182</v>
      </c>
      <c r="Q147" s="113">
        <f>_xlfn.STDEV.P(B$4:B147)</f>
        <v>27.318579464361196</v>
      </c>
      <c r="R147" s="95">
        <f t="shared" si="42"/>
        <v>323.99458157259045</v>
      </c>
      <c r="S147" s="95">
        <f t="shared" si="43"/>
        <v>201.06097398296509</v>
      </c>
      <c r="T147">
        <f t="shared" si="44"/>
        <v>0</v>
      </c>
      <c r="U147" s="102">
        <f>IF(W147&lt;180,V147,IF(#REF!&gt;T147,W147-360,360-W147))</f>
        <v>22.472222222222229</v>
      </c>
      <c r="V147" s="102">
        <f t="shared" si="45"/>
        <v>22.472222222222229</v>
      </c>
      <c r="W147" s="102">
        <f t="shared" si="46"/>
        <v>22.472222222222229</v>
      </c>
    </row>
    <row r="148" spans="1:23" x14ac:dyDescent="0.25">
      <c r="A148" s="110">
        <v>42638.373726851853</v>
      </c>
      <c r="B148">
        <v>253</v>
      </c>
      <c r="C148">
        <v>18.444500000000001</v>
      </c>
      <c r="E148" s="95">
        <f>AVERAGE(B$4:B148)</f>
        <v>262.46206896551723</v>
      </c>
      <c r="F148" s="95">
        <f>AVERAGE(C$4:C148)</f>
        <v>19.560182068965513</v>
      </c>
      <c r="G148" s="95">
        <f t="shared" si="34"/>
        <v>-0.95630475596303532</v>
      </c>
      <c r="H148" s="95">
        <f t="shared" si="35"/>
        <v>-0.2923717047227371</v>
      </c>
      <c r="I148" s="95">
        <f t="shared" si="36"/>
        <v>-0.8860555233505264</v>
      </c>
      <c r="J148" s="95">
        <f t="shared" si="37"/>
        <v>-0.1293207558535632</v>
      </c>
      <c r="K148" s="95">
        <f t="shared" si="38"/>
        <v>26.927390084829554</v>
      </c>
      <c r="L148" s="95">
        <f t="shared" si="32"/>
        <v>145</v>
      </c>
      <c r="M148" s="95">
        <f t="shared" si="39"/>
        <v>691</v>
      </c>
      <c r="N148" s="95">
        <f t="shared" si="40"/>
        <v>262.46206896551723</v>
      </c>
      <c r="O148" s="95">
        <f t="shared" si="41"/>
        <v>107558.04137931022</v>
      </c>
      <c r="P148" s="95">
        <f t="shared" si="33"/>
        <v>27.235630995432818</v>
      </c>
      <c r="Q148" s="113">
        <f>_xlfn.STDEV.P(B$4:B148)</f>
        <v>27.235630995432832</v>
      </c>
      <c r="R148" s="95">
        <f t="shared" si="42"/>
        <v>323.74223870524111</v>
      </c>
      <c r="S148" s="95">
        <f t="shared" si="43"/>
        <v>201.18189922579336</v>
      </c>
      <c r="T148">
        <f t="shared" si="44"/>
        <v>0</v>
      </c>
      <c r="U148" s="102">
        <f>IF(W148&lt;180,V148,IF(#REF!&gt;T148,W148-360,360-W148))</f>
        <v>-9.4620689655172328</v>
      </c>
      <c r="V148" s="102">
        <f t="shared" si="45"/>
        <v>-9.4620689655172328</v>
      </c>
      <c r="W148" s="102">
        <f t="shared" si="46"/>
        <v>9.4620689655172328</v>
      </c>
    </row>
    <row r="149" spans="1:23" x14ac:dyDescent="0.25">
      <c r="A149" s="110">
        <v>42638.373773148145</v>
      </c>
      <c r="B149">
        <v>239</v>
      </c>
      <c r="C149">
        <v>16.307400000000001</v>
      </c>
      <c r="E149" s="95">
        <f>AVERAGE(B$4:B149)</f>
        <v>262.30136986301369</v>
      </c>
      <c r="F149" s="95">
        <f>AVERAGE(C$4:C149)</f>
        <v>19.537902739726025</v>
      </c>
      <c r="G149" s="95">
        <f t="shared" si="34"/>
        <v>-0.85716730070211211</v>
      </c>
      <c r="H149" s="95">
        <f t="shared" si="35"/>
        <v>-0.51503807491005449</v>
      </c>
      <c r="I149" s="95">
        <f t="shared" si="36"/>
        <v>-0.88585765881183864</v>
      </c>
      <c r="J149" s="95">
        <f t="shared" si="37"/>
        <v>-0.1319626552991556</v>
      </c>
      <c r="K149" s="95">
        <f t="shared" si="38"/>
        <v>26.901559232768598</v>
      </c>
      <c r="L149" s="95">
        <f t="shared" si="32"/>
        <v>146</v>
      </c>
      <c r="M149" s="95">
        <f t="shared" si="39"/>
        <v>-452</v>
      </c>
      <c r="N149" s="95">
        <f t="shared" si="40"/>
        <v>262.30136986301369</v>
      </c>
      <c r="O149" s="95">
        <f t="shared" si="41"/>
        <v>108104.73972602727</v>
      </c>
      <c r="P149" s="95">
        <f t="shared" si="33"/>
        <v>27.211090069694173</v>
      </c>
      <c r="Q149" s="113">
        <f>_xlfn.STDEV.P(B$4:B149)</f>
        <v>27.211090069694187</v>
      </c>
      <c r="R149" s="95">
        <f t="shared" si="42"/>
        <v>323.52632251982561</v>
      </c>
      <c r="S149" s="95">
        <f t="shared" si="43"/>
        <v>201.07641720620177</v>
      </c>
      <c r="T149">
        <f t="shared" si="44"/>
        <v>0</v>
      </c>
      <c r="U149" s="102">
        <f>IF(W149&lt;180,V149,IF(#REF!&gt;T149,W149-360,360-W149))</f>
        <v>-23.30136986301369</v>
      </c>
      <c r="V149" s="102">
        <f t="shared" si="45"/>
        <v>-23.30136986301369</v>
      </c>
      <c r="W149" s="102">
        <f t="shared" si="46"/>
        <v>23.30136986301369</v>
      </c>
    </row>
    <row r="150" spans="1:23" x14ac:dyDescent="0.25">
      <c r="A150" s="110">
        <v>42638.373819444445</v>
      </c>
      <c r="B150">
        <v>241</v>
      </c>
      <c r="C150">
        <v>16.4542</v>
      </c>
      <c r="E150" s="95">
        <f>AVERAGE(B$4:B150)</f>
        <v>262.15646258503403</v>
      </c>
      <c r="F150" s="95">
        <f>AVERAGE(C$4:C150)</f>
        <v>19.516925170068028</v>
      </c>
      <c r="G150" s="95">
        <f t="shared" si="34"/>
        <v>-0.87461970713939596</v>
      </c>
      <c r="H150" s="95">
        <f t="shared" si="35"/>
        <v>-0.48480962024633684</v>
      </c>
      <c r="I150" s="95">
        <f t="shared" si="36"/>
        <v>-0.88578121016100575</v>
      </c>
      <c r="J150" s="95">
        <f t="shared" si="37"/>
        <v>-0.13436297478859222</v>
      </c>
      <c r="K150" s="95">
        <f t="shared" si="38"/>
        <v>26.863220940500163</v>
      </c>
      <c r="L150" s="95">
        <f t="shared" si="32"/>
        <v>147</v>
      </c>
      <c r="M150" s="95">
        <f t="shared" si="39"/>
        <v>693</v>
      </c>
      <c r="N150" s="95">
        <f t="shared" si="40"/>
        <v>262.15646258503398</v>
      </c>
      <c r="O150" s="95">
        <f t="shared" si="41"/>
        <v>108555.40136054409</v>
      </c>
      <c r="P150" s="95">
        <f t="shared" si="33"/>
        <v>27.174843478830553</v>
      </c>
      <c r="Q150" s="113">
        <f>_xlfn.STDEV.P(B$4:B150)</f>
        <v>27.174843478830567</v>
      </c>
      <c r="R150" s="95">
        <f t="shared" si="42"/>
        <v>323.29986041240284</v>
      </c>
      <c r="S150" s="95">
        <f t="shared" si="43"/>
        <v>201.01306475766526</v>
      </c>
      <c r="T150">
        <f t="shared" si="44"/>
        <v>0</v>
      </c>
      <c r="U150" s="102">
        <f>IF(W150&lt;180,V150,IF(#REF!&gt;T150,W150-360,360-W150))</f>
        <v>-21.156462585034035</v>
      </c>
      <c r="V150" s="102">
        <f t="shared" si="45"/>
        <v>-21.156462585034035</v>
      </c>
      <c r="W150" s="102">
        <f t="shared" si="46"/>
        <v>21.156462585034035</v>
      </c>
    </row>
    <row r="151" spans="1:23" x14ac:dyDescent="0.25">
      <c r="A151" s="110">
        <v>42638.373865740738</v>
      </c>
      <c r="B151">
        <v>250</v>
      </c>
      <c r="C151">
        <v>14.6983</v>
      </c>
      <c r="E151" s="95">
        <f>AVERAGE(B$4:B151)</f>
        <v>262.07432432432432</v>
      </c>
      <c r="F151" s="95">
        <f>AVERAGE(C$4:C151)</f>
        <v>19.484366891891892</v>
      </c>
      <c r="G151" s="95">
        <f t="shared" si="34"/>
        <v>-0.93969262078590843</v>
      </c>
      <c r="H151" s="95">
        <f t="shared" si="35"/>
        <v>-0.34202014332566855</v>
      </c>
      <c r="I151" s="95">
        <f t="shared" si="36"/>
        <v>-0.88614547644901187</v>
      </c>
      <c r="J151" s="95">
        <f t="shared" si="37"/>
        <v>-0.13576606376519409</v>
      </c>
      <c r="K151" s="95">
        <f t="shared" si="38"/>
        <v>26.785170118833733</v>
      </c>
      <c r="L151" s="95">
        <f t="shared" ref="L151:L214" si="47">L150+1</f>
        <v>148</v>
      </c>
      <c r="M151" s="95">
        <f t="shared" si="39"/>
        <v>-443</v>
      </c>
      <c r="N151" s="95">
        <f t="shared" si="40"/>
        <v>262.07432432432427</v>
      </c>
      <c r="O151" s="95">
        <f t="shared" si="41"/>
        <v>108702.1824324323</v>
      </c>
      <c r="P151" s="95">
        <f t="shared" ref="P151:P214" si="48">SQRT(O151/L151)</f>
        <v>27.101184579729029</v>
      </c>
      <c r="Q151" s="113">
        <f>_xlfn.STDEV.P(B$4:B151)</f>
        <v>27.101184579729047</v>
      </c>
      <c r="R151" s="95">
        <f t="shared" si="42"/>
        <v>323.05198962871469</v>
      </c>
      <c r="S151" s="95">
        <f t="shared" si="43"/>
        <v>201.09665901993395</v>
      </c>
      <c r="T151">
        <f t="shared" si="44"/>
        <v>0</v>
      </c>
      <c r="U151" s="102">
        <f>IF(W151&lt;180,V151,IF(#REF!&gt;T151,W151-360,360-W151))</f>
        <v>-12.074324324324323</v>
      </c>
      <c r="V151" s="102">
        <f t="shared" si="45"/>
        <v>-12.074324324324323</v>
      </c>
      <c r="W151" s="102">
        <f t="shared" si="46"/>
        <v>12.074324324324323</v>
      </c>
    </row>
    <row r="152" spans="1:23" x14ac:dyDescent="0.25">
      <c r="A152" s="110">
        <v>42638.373912037037</v>
      </c>
      <c r="B152">
        <v>348</v>
      </c>
      <c r="C152">
        <v>22.981100000000001</v>
      </c>
      <c r="E152" s="95">
        <f>AVERAGE(B$4:B152)</f>
        <v>262.65100671140942</v>
      </c>
      <c r="F152" s="95">
        <f>AVERAGE(C$4:C152)</f>
        <v>19.507834899328859</v>
      </c>
      <c r="G152" s="95">
        <f t="shared" si="34"/>
        <v>-0.20791169081775987</v>
      </c>
      <c r="H152" s="95">
        <f t="shared" si="35"/>
        <v>0.97814760073380558</v>
      </c>
      <c r="I152" s="95">
        <f t="shared" si="36"/>
        <v>-0.88159357184745979</v>
      </c>
      <c r="J152" s="95">
        <f t="shared" si="37"/>
        <v>-0.12829013313097262</v>
      </c>
      <c r="K152" s="95">
        <f t="shared" si="38"/>
        <v>27.543308572247952</v>
      </c>
      <c r="L152" s="95">
        <f t="shared" si="47"/>
        <v>149</v>
      </c>
      <c r="M152" s="95">
        <f t="shared" si="39"/>
        <v>791</v>
      </c>
      <c r="N152" s="95">
        <f t="shared" si="40"/>
        <v>262.65100671140937</v>
      </c>
      <c r="O152" s="95">
        <f t="shared" si="41"/>
        <v>116035.85234899315</v>
      </c>
      <c r="P152" s="95">
        <f t="shared" si="48"/>
        <v>27.906345330852378</v>
      </c>
      <c r="Q152" s="113">
        <f>_xlfn.STDEV.P(B$4:B152)</f>
        <v>27.906345330852393</v>
      </c>
      <c r="R152" s="95">
        <f t="shared" si="42"/>
        <v>325.44028370582731</v>
      </c>
      <c r="S152" s="95">
        <f t="shared" si="43"/>
        <v>199.86172971699153</v>
      </c>
      <c r="T152">
        <f t="shared" si="44"/>
        <v>1</v>
      </c>
      <c r="U152" s="102">
        <f>IF(W152&lt;180,V152,IF(#REF!&gt;T152,W152-360,360-W152))</f>
        <v>85.348993288590577</v>
      </c>
      <c r="V152" s="102">
        <f t="shared" si="45"/>
        <v>85.348993288590577</v>
      </c>
      <c r="W152" s="102">
        <f t="shared" si="46"/>
        <v>85.348993288590577</v>
      </c>
    </row>
    <row r="153" spans="1:23" x14ac:dyDescent="0.25">
      <c r="A153" s="110">
        <v>42638.37395833333</v>
      </c>
      <c r="B153">
        <v>279</v>
      </c>
      <c r="C153">
        <v>17.642199999999999</v>
      </c>
      <c r="E153" s="95">
        <f>AVERAGE(B$4:B153)</f>
        <v>262.76</v>
      </c>
      <c r="F153" s="95">
        <f>AVERAGE(C$4:C153)</f>
        <v>19.495397333333329</v>
      </c>
      <c r="G153" s="95">
        <f t="shared" si="34"/>
        <v>-0.98768834059513777</v>
      </c>
      <c r="H153" s="95">
        <f t="shared" si="35"/>
        <v>0.15643446504023067</v>
      </c>
      <c r="I153" s="95">
        <f t="shared" si="36"/>
        <v>-0.88230087030577764</v>
      </c>
      <c r="J153" s="95">
        <f t="shared" si="37"/>
        <v>-0.12639196914316461</v>
      </c>
      <c r="K153" s="95">
        <f t="shared" si="38"/>
        <v>27.485897419125497</v>
      </c>
      <c r="L153" s="95">
        <f t="shared" si="47"/>
        <v>150</v>
      </c>
      <c r="M153" s="95">
        <f t="shared" si="39"/>
        <v>-512</v>
      </c>
      <c r="N153" s="95">
        <f t="shared" si="40"/>
        <v>262.76</v>
      </c>
      <c r="O153" s="95">
        <f t="shared" si="41"/>
        <v>116301.35999999987</v>
      </c>
      <c r="P153" s="95">
        <f t="shared" si="48"/>
        <v>27.84497082059881</v>
      </c>
      <c r="Q153" s="113">
        <f>_xlfn.STDEV.P(B$4:B153)</f>
        <v>27.844970820598824</v>
      </c>
      <c r="R153" s="95">
        <f t="shared" si="42"/>
        <v>325.41118434634734</v>
      </c>
      <c r="S153" s="95">
        <f t="shared" si="43"/>
        <v>200.10881565365264</v>
      </c>
      <c r="T153">
        <f t="shared" si="44"/>
        <v>0</v>
      </c>
      <c r="U153" s="102">
        <f>IF(W153&lt;180,V153,IF(#REF!&gt;T153,W153-360,360-W153))</f>
        <v>16.240000000000009</v>
      </c>
      <c r="V153" s="102">
        <f t="shared" si="45"/>
        <v>16.240000000000009</v>
      </c>
      <c r="W153" s="102">
        <f t="shared" si="46"/>
        <v>16.240000000000009</v>
      </c>
    </row>
    <row r="154" spans="1:23" x14ac:dyDescent="0.25">
      <c r="A154" s="110">
        <v>42638.37400462963</v>
      </c>
      <c r="B154">
        <v>238</v>
      </c>
      <c r="C154">
        <v>16.1798</v>
      </c>
      <c r="E154" s="95">
        <f>AVERAGE(B$4:B154)</f>
        <v>262.59602649006621</v>
      </c>
      <c r="F154" s="95">
        <f>AVERAGE(C$4:C154)</f>
        <v>19.473439735099333</v>
      </c>
      <c r="G154" s="95">
        <f t="shared" si="34"/>
        <v>-0.84804809615642596</v>
      </c>
      <c r="H154" s="95">
        <f t="shared" si="35"/>
        <v>-0.52991926423320501</v>
      </c>
      <c r="I154" s="95">
        <f t="shared" si="36"/>
        <v>-0.88207403074187463</v>
      </c>
      <c r="J154" s="95">
        <f t="shared" si="37"/>
        <v>-0.12906433533581388</v>
      </c>
      <c r="K154" s="95">
        <f t="shared" si="38"/>
        <v>27.464661507848717</v>
      </c>
      <c r="L154" s="95">
        <f t="shared" si="47"/>
        <v>151</v>
      </c>
      <c r="M154" s="95">
        <f t="shared" si="39"/>
        <v>750</v>
      </c>
      <c r="N154" s="95">
        <f t="shared" si="40"/>
        <v>262.59602649006621</v>
      </c>
      <c r="O154" s="95">
        <f t="shared" si="41"/>
        <v>116910.35761589391</v>
      </c>
      <c r="P154" s="95">
        <f t="shared" si="48"/>
        <v>27.825182459657022</v>
      </c>
      <c r="Q154" s="113">
        <f>_xlfn.STDEV.P(B$4:B154)</f>
        <v>27.825182459657036</v>
      </c>
      <c r="R154" s="95">
        <f t="shared" si="42"/>
        <v>325.20268702429456</v>
      </c>
      <c r="S154" s="95">
        <f t="shared" si="43"/>
        <v>199.98936595583788</v>
      </c>
      <c r="T154">
        <f t="shared" si="44"/>
        <v>0</v>
      </c>
      <c r="U154" s="102">
        <f>IF(W154&lt;180,V154,IF(#REF!&gt;T154,W154-360,360-W154))</f>
        <v>-24.596026490066208</v>
      </c>
      <c r="V154" s="102">
        <f t="shared" si="45"/>
        <v>-24.596026490066208</v>
      </c>
      <c r="W154" s="102">
        <f t="shared" si="46"/>
        <v>24.596026490066208</v>
      </c>
    </row>
    <row r="155" spans="1:23" x14ac:dyDescent="0.25">
      <c r="A155" s="110">
        <v>42638.374050925922</v>
      </c>
      <c r="B155">
        <v>268</v>
      </c>
      <c r="C155">
        <v>21.1084</v>
      </c>
      <c r="E155" s="95">
        <f>AVERAGE(B$4:B155)</f>
        <v>262.63157894736844</v>
      </c>
      <c r="F155" s="95">
        <f>AVERAGE(C$4:C155)</f>
        <v>19.484196052631575</v>
      </c>
      <c r="G155" s="95">
        <f t="shared" si="34"/>
        <v>-0.99939082701909576</v>
      </c>
      <c r="H155" s="95">
        <f t="shared" si="35"/>
        <v>-3.4899496702500761E-2</v>
      </c>
      <c r="I155" s="95">
        <f t="shared" si="36"/>
        <v>-0.88284585177001429</v>
      </c>
      <c r="J155" s="95">
        <f t="shared" si="37"/>
        <v>-0.12844482981848945</v>
      </c>
      <c r="K155" s="95">
        <f t="shared" si="38"/>
        <v>27.37413683978809</v>
      </c>
      <c r="L155" s="95">
        <f t="shared" si="47"/>
        <v>152</v>
      </c>
      <c r="M155" s="95">
        <f t="shared" si="39"/>
        <v>-482</v>
      </c>
      <c r="N155" s="95">
        <f t="shared" si="40"/>
        <v>262.63157894736838</v>
      </c>
      <c r="O155" s="95">
        <f t="shared" si="41"/>
        <v>116939.36842105251</v>
      </c>
      <c r="P155" s="95">
        <f t="shared" si="48"/>
        <v>27.736941975252126</v>
      </c>
      <c r="Q155" s="113">
        <f>_xlfn.STDEV.P(B$4:B155)</f>
        <v>27.736941975252144</v>
      </c>
      <c r="R155" s="95">
        <f t="shared" si="42"/>
        <v>325.03969839168576</v>
      </c>
      <c r="S155" s="95">
        <f t="shared" si="43"/>
        <v>200.22345950305112</v>
      </c>
      <c r="T155">
        <f t="shared" si="44"/>
        <v>0</v>
      </c>
      <c r="U155" s="102">
        <f>IF(W155&lt;180,V155,IF(#REF!&gt;T155,W155-360,360-W155))</f>
        <v>5.368421052631561</v>
      </c>
      <c r="V155" s="102">
        <f t="shared" si="45"/>
        <v>5.368421052631561</v>
      </c>
      <c r="W155" s="102">
        <f t="shared" si="46"/>
        <v>5.368421052631561</v>
      </c>
    </row>
    <row r="156" spans="1:23" x14ac:dyDescent="0.25">
      <c r="A156" s="110">
        <v>42638.374097222222</v>
      </c>
      <c r="B156">
        <v>305</v>
      </c>
      <c r="C156">
        <v>23.858599999999999</v>
      </c>
      <c r="E156" s="95">
        <f>AVERAGE(B$4:B156)</f>
        <v>262.90849673202615</v>
      </c>
      <c r="F156" s="95">
        <f>AVERAGE(C$4:C156)</f>
        <v>19.512786928104571</v>
      </c>
      <c r="G156" s="95">
        <f t="shared" ref="G156:G219" si="49">SIN(RADIANS(B156))</f>
        <v>-0.8191520442889918</v>
      </c>
      <c r="H156" s="95">
        <f t="shared" ref="H156:H219" si="50">COS(RADIANS(B156))</f>
        <v>0.57357643635104605</v>
      </c>
      <c r="I156" s="95">
        <f t="shared" ref="I156:I219" si="51">I155+(G156-I155)/$L156</f>
        <v>-0.88242955237471354</v>
      </c>
      <c r="J156" s="95">
        <f t="shared" ref="J156:J219" si="52">J155+(H156-J155)/$L156</f>
        <v>-0.12385645552979968</v>
      </c>
      <c r="K156" s="95">
        <f t="shared" ref="K156:K219" si="53">DEGREES(SQRT(-LN(I156*I156+J156*J156)))</f>
        <v>27.516514291846626</v>
      </c>
      <c r="L156" s="95">
        <f t="shared" si="47"/>
        <v>153</v>
      </c>
      <c r="M156" s="95">
        <f t="shared" si="39"/>
        <v>787</v>
      </c>
      <c r="N156" s="95">
        <f t="shared" si="40"/>
        <v>262.90849673202609</v>
      </c>
      <c r="O156" s="95">
        <f t="shared" si="41"/>
        <v>118722.71895424825</v>
      </c>
      <c r="P156" s="95">
        <f t="shared" si="48"/>
        <v>27.856157009916132</v>
      </c>
      <c r="Q156" s="113">
        <f>_xlfn.STDEV.P(B$4:B156)</f>
        <v>27.856157009916146</v>
      </c>
      <c r="R156" s="95">
        <f t="shared" si="42"/>
        <v>325.58485000433745</v>
      </c>
      <c r="S156" s="95">
        <f t="shared" si="43"/>
        <v>200.23214345971482</v>
      </c>
      <c r="T156">
        <f t="shared" si="44"/>
        <v>0</v>
      </c>
      <c r="U156" s="102">
        <f>IF(W156&lt;180,V156,IF(#REF!&gt;T156,W156-360,360-W156))</f>
        <v>42.091503267973849</v>
      </c>
      <c r="V156" s="102">
        <f t="shared" si="45"/>
        <v>42.091503267973849</v>
      </c>
      <c r="W156" s="102">
        <f t="shared" si="46"/>
        <v>42.091503267973849</v>
      </c>
    </row>
    <row r="157" spans="1:23" x14ac:dyDescent="0.25">
      <c r="A157" s="110">
        <v>42638.374143518522</v>
      </c>
      <c r="B157">
        <v>269</v>
      </c>
      <c r="C157">
        <v>19.915800000000001</v>
      </c>
      <c r="E157" s="95">
        <f>AVERAGE(B$4:B157)</f>
        <v>262.94805194805195</v>
      </c>
      <c r="F157" s="95">
        <f>AVERAGE(C$4:C157)</f>
        <v>19.515403896103894</v>
      </c>
      <c r="G157" s="95">
        <f t="shared" si="49"/>
        <v>-0.99984769515639127</v>
      </c>
      <c r="H157" s="95">
        <f t="shared" si="50"/>
        <v>-1.7452406437283498E-2</v>
      </c>
      <c r="I157" s="95">
        <f t="shared" si="51"/>
        <v>-0.88319200784732188</v>
      </c>
      <c r="J157" s="95">
        <f t="shared" si="52"/>
        <v>-0.12316552014608205</v>
      </c>
      <c r="K157" s="95">
        <f t="shared" si="53"/>
        <v>27.428124880135414</v>
      </c>
      <c r="L157" s="95">
        <f t="shared" si="47"/>
        <v>154</v>
      </c>
      <c r="M157" s="95">
        <f t="shared" si="39"/>
        <v>-518</v>
      </c>
      <c r="N157" s="95">
        <f t="shared" si="40"/>
        <v>262.9480519480519</v>
      </c>
      <c r="O157" s="95">
        <f t="shared" si="41"/>
        <v>118759.58441558431</v>
      </c>
      <c r="P157" s="95">
        <f t="shared" si="48"/>
        <v>27.769878151852399</v>
      </c>
      <c r="Q157" s="113">
        <f>_xlfn.STDEV.P(B$4:B157)</f>
        <v>27.769878151852414</v>
      </c>
      <c r="R157" s="95">
        <f t="shared" si="42"/>
        <v>325.43027778971987</v>
      </c>
      <c r="S157" s="95">
        <f t="shared" si="43"/>
        <v>200.46582610638401</v>
      </c>
      <c r="T157">
        <f t="shared" si="44"/>
        <v>0</v>
      </c>
      <c r="U157" s="102">
        <f>IF(W157&lt;180,V157,IF(#REF!&gt;T157,W157-360,360-W157))</f>
        <v>6.0519480519480453</v>
      </c>
      <c r="V157" s="102">
        <f t="shared" si="45"/>
        <v>6.0519480519480453</v>
      </c>
      <c r="W157" s="102">
        <f t="shared" si="46"/>
        <v>6.0519480519480453</v>
      </c>
    </row>
    <row r="158" spans="1:23" x14ac:dyDescent="0.25">
      <c r="A158" s="110">
        <v>42638.374189814815</v>
      </c>
      <c r="B158">
        <v>249</v>
      </c>
      <c r="C158">
        <v>18.0397</v>
      </c>
      <c r="E158" s="95">
        <f>AVERAGE(B$4:B158)</f>
        <v>262.85806451612905</v>
      </c>
      <c r="F158" s="95">
        <f>AVERAGE(C$4:C158)</f>
        <v>19.50588322580645</v>
      </c>
      <c r="G158" s="95">
        <f t="shared" si="49"/>
        <v>-0.93358042649720163</v>
      </c>
      <c r="H158" s="95">
        <f t="shared" si="50"/>
        <v>-0.35836794954530071</v>
      </c>
      <c r="I158" s="95">
        <f t="shared" si="51"/>
        <v>-0.88351709441925663</v>
      </c>
      <c r="J158" s="95">
        <f t="shared" si="52"/>
        <v>-0.12468295517446411</v>
      </c>
      <c r="K158" s="95">
        <f t="shared" si="53"/>
        <v>27.35654837215727</v>
      </c>
      <c r="L158" s="95">
        <f t="shared" si="47"/>
        <v>155</v>
      </c>
      <c r="M158" s="95">
        <f t="shared" si="39"/>
        <v>767</v>
      </c>
      <c r="N158" s="95">
        <f t="shared" si="40"/>
        <v>262.85806451612899</v>
      </c>
      <c r="O158" s="95">
        <f t="shared" si="41"/>
        <v>118952.87741935473</v>
      </c>
      <c r="P158" s="95">
        <f t="shared" si="48"/>
        <v>27.702669886394464</v>
      </c>
      <c r="Q158" s="113">
        <f>_xlfn.STDEV.P(B$4:B158)</f>
        <v>27.702669886394474</v>
      </c>
      <c r="R158" s="95">
        <f t="shared" si="42"/>
        <v>325.18907176051664</v>
      </c>
      <c r="S158" s="95">
        <f t="shared" si="43"/>
        <v>200.52705727174148</v>
      </c>
      <c r="T158">
        <f t="shared" si="44"/>
        <v>0</v>
      </c>
      <c r="U158" s="102">
        <f>IF(W158&lt;180,V158,IF(#REF!&gt;T158,W158-360,360-W158))</f>
        <v>-13.858064516129048</v>
      </c>
      <c r="V158" s="102">
        <f t="shared" si="45"/>
        <v>-13.858064516129048</v>
      </c>
      <c r="W158" s="102">
        <f t="shared" si="46"/>
        <v>13.858064516129048</v>
      </c>
    </row>
    <row r="159" spans="1:23" x14ac:dyDescent="0.25">
      <c r="A159" s="110">
        <v>42638.374236111114</v>
      </c>
      <c r="B159">
        <v>328</v>
      </c>
      <c r="C159">
        <v>24.0823</v>
      </c>
      <c r="E159" s="95">
        <f>AVERAGE(B$4:B159)</f>
        <v>263.27564102564105</v>
      </c>
      <c r="F159" s="95">
        <f>AVERAGE(C$4:C159)</f>
        <v>19.535219230769229</v>
      </c>
      <c r="G159" s="95">
        <f t="shared" si="49"/>
        <v>-0.52991926423320501</v>
      </c>
      <c r="H159" s="95">
        <f t="shared" si="50"/>
        <v>0.84804809615642596</v>
      </c>
      <c r="I159" s="95">
        <f t="shared" si="51"/>
        <v>-0.88125044166165378</v>
      </c>
      <c r="J159" s="95">
        <f t="shared" si="52"/>
        <v>-0.11844749971721481</v>
      </c>
      <c r="K159" s="95">
        <f t="shared" si="53"/>
        <v>27.770577068522087</v>
      </c>
      <c r="L159" s="95">
        <f t="shared" si="47"/>
        <v>156</v>
      </c>
      <c r="M159" s="95">
        <f t="shared" si="39"/>
        <v>-439</v>
      </c>
      <c r="N159" s="95">
        <f t="shared" si="40"/>
        <v>263.27564102564099</v>
      </c>
      <c r="O159" s="95">
        <f t="shared" si="41"/>
        <v>123169.14743589734</v>
      </c>
      <c r="P159" s="95">
        <f t="shared" si="48"/>
        <v>28.098857928691295</v>
      </c>
      <c r="Q159" s="113">
        <f>_xlfn.STDEV.P(B$4:B159)</f>
        <v>28.098857928691309</v>
      </c>
      <c r="R159" s="95">
        <f t="shared" si="42"/>
        <v>326.49807136519649</v>
      </c>
      <c r="S159" s="95">
        <f t="shared" si="43"/>
        <v>200.05321068608561</v>
      </c>
      <c r="T159">
        <f t="shared" si="44"/>
        <v>1</v>
      </c>
      <c r="U159" s="102">
        <f>IF(W159&lt;180,V159,IF(#REF!&gt;T159,W159-360,360-W159))</f>
        <v>64.72435897435895</v>
      </c>
      <c r="V159" s="102">
        <f t="shared" si="45"/>
        <v>64.72435897435895</v>
      </c>
      <c r="W159" s="102">
        <f t="shared" si="46"/>
        <v>64.72435897435895</v>
      </c>
    </row>
    <row r="160" spans="1:23" x14ac:dyDescent="0.25">
      <c r="A160" s="110">
        <v>42638.374293981484</v>
      </c>
      <c r="B160">
        <v>247</v>
      </c>
      <c r="C160">
        <v>15.413600000000001</v>
      </c>
      <c r="E160" s="95">
        <f>AVERAGE(B$4:B160)</f>
        <v>263.171974522293</v>
      </c>
      <c r="F160" s="95">
        <f>AVERAGE(C$4:C160)</f>
        <v>19.508966878980889</v>
      </c>
      <c r="G160" s="95">
        <f t="shared" si="49"/>
        <v>-0.92050485345244026</v>
      </c>
      <c r="H160" s="95">
        <f t="shared" si="50"/>
        <v>-0.39073112848927383</v>
      </c>
      <c r="I160" s="95">
        <f t="shared" si="51"/>
        <v>-0.88150046976223206</v>
      </c>
      <c r="J160" s="95">
        <f t="shared" si="52"/>
        <v>-0.12018179034633621</v>
      </c>
      <c r="K160" s="95">
        <f t="shared" si="53"/>
        <v>27.706650831438985</v>
      </c>
      <c r="L160" s="95">
        <f t="shared" si="47"/>
        <v>157</v>
      </c>
      <c r="M160" s="95">
        <f t="shared" si="39"/>
        <v>686</v>
      </c>
      <c r="N160" s="95">
        <f t="shared" si="40"/>
        <v>263.17197452229294</v>
      </c>
      <c r="O160" s="95">
        <f t="shared" si="41"/>
        <v>123432.35668789799</v>
      </c>
      <c r="P160" s="95">
        <f t="shared" si="48"/>
        <v>28.0391396925795</v>
      </c>
      <c r="Q160" s="113">
        <f>_xlfn.STDEV.P(B$4:B160)</f>
        <v>28.039139692579511</v>
      </c>
      <c r="R160" s="95">
        <f t="shared" si="42"/>
        <v>326.2600388305969</v>
      </c>
      <c r="S160" s="95">
        <f t="shared" si="43"/>
        <v>200.0839102139891</v>
      </c>
      <c r="T160">
        <f t="shared" si="44"/>
        <v>0</v>
      </c>
      <c r="U160" s="102">
        <f>IF(W160&lt;180,V160,IF(#REF!&gt;T160,W160-360,360-W160))</f>
        <v>-16.171974522292999</v>
      </c>
      <c r="V160" s="102">
        <f t="shared" si="45"/>
        <v>-16.171974522292999</v>
      </c>
      <c r="W160" s="102">
        <f t="shared" si="46"/>
        <v>16.171974522292999</v>
      </c>
    </row>
    <row r="161" spans="1:23" x14ac:dyDescent="0.25">
      <c r="A161" s="110">
        <v>42638.374340277776</v>
      </c>
      <c r="B161">
        <v>243</v>
      </c>
      <c r="C161">
        <v>14.0312</v>
      </c>
      <c r="E161" s="95">
        <f>AVERAGE(B$4:B161)</f>
        <v>263.04430379746833</v>
      </c>
      <c r="F161" s="95">
        <f>AVERAGE(C$4:C161)</f>
        <v>19.474297468354425</v>
      </c>
      <c r="G161" s="95">
        <f t="shared" si="49"/>
        <v>-0.89100652418836779</v>
      </c>
      <c r="H161" s="95">
        <f t="shared" si="50"/>
        <v>-0.45399049973954692</v>
      </c>
      <c r="I161" s="95">
        <f t="shared" si="51"/>
        <v>-0.8815606346636633</v>
      </c>
      <c r="J161" s="95">
        <f t="shared" si="52"/>
        <v>-0.12229450369692615</v>
      </c>
      <c r="K161" s="95">
        <f t="shared" si="53"/>
        <v>27.660346614062185</v>
      </c>
      <c r="L161" s="95">
        <f t="shared" si="47"/>
        <v>158</v>
      </c>
      <c r="M161" s="95">
        <f t="shared" si="39"/>
        <v>-443</v>
      </c>
      <c r="N161" s="95">
        <f t="shared" si="40"/>
        <v>263.04430379746833</v>
      </c>
      <c r="O161" s="95">
        <f t="shared" si="41"/>
        <v>123836.68987341762</v>
      </c>
      <c r="P161" s="95">
        <f t="shared" si="48"/>
        <v>27.996008968890322</v>
      </c>
      <c r="Q161" s="113">
        <f>_xlfn.STDEV.P(B$4:B161)</f>
        <v>27.996008968890337</v>
      </c>
      <c r="R161" s="95">
        <f t="shared" si="42"/>
        <v>326.03532397747159</v>
      </c>
      <c r="S161" s="95">
        <f t="shared" si="43"/>
        <v>200.05328361746507</v>
      </c>
      <c r="T161">
        <f t="shared" si="44"/>
        <v>0</v>
      </c>
      <c r="U161" s="102">
        <f>IF(W161&lt;180,V161,IF(#REF!&gt;T161,W161-360,360-W161))</f>
        <v>-20.044303797468331</v>
      </c>
      <c r="V161" s="102">
        <f t="shared" si="45"/>
        <v>-20.044303797468331</v>
      </c>
      <c r="W161" s="102">
        <f t="shared" si="46"/>
        <v>20.044303797468331</v>
      </c>
    </row>
    <row r="162" spans="1:23" x14ac:dyDescent="0.25">
      <c r="A162" s="110">
        <v>42638.374386574076</v>
      </c>
      <c r="B162">
        <v>236</v>
      </c>
      <c r="C162">
        <v>14.179</v>
      </c>
      <c r="E162" s="95">
        <f>AVERAGE(B$4:B162)</f>
        <v>262.87421383647796</v>
      </c>
      <c r="F162" s="95">
        <f>AVERAGE(C$4:C162)</f>
        <v>19.440993710691821</v>
      </c>
      <c r="G162" s="95">
        <f t="shared" si="49"/>
        <v>-0.82903757255504185</v>
      </c>
      <c r="H162" s="95">
        <f t="shared" si="50"/>
        <v>-0.55919290347074657</v>
      </c>
      <c r="I162" s="95">
        <f t="shared" si="51"/>
        <v>-0.88123030093970967</v>
      </c>
      <c r="J162" s="95">
        <f t="shared" si="52"/>
        <v>-0.12504229237474893</v>
      </c>
      <c r="K162" s="95">
        <f t="shared" si="53"/>
        <v>27.653055274869654</v>
      </c>
      <c r="L162" s="95">
        <f t="shared" si="47"/>
        <v>159</v>
      </c>
      <c r="M162" s="95">
        <f t="shared" si="39"/>
        <v>679</v>
      </c>
      <c r="N162" s="95">
        <f t="shared" si="40"/>
        <v>262.87421383647796</v>
      </c>
      <c r="O162" s="95">
        <f t="shared" si="41"/>
        <v>124563.48427672946</v>
      </c>
      <c r="P162" s="95">
        <f t="shared" si="48"/>
        <v>27.989607716172387</v>
      </c>
      <c r="Q162" s="113">
        <f>_xlfn.STDEV.P(B$4:B162)</f>
        <v>27.989607716172397</v>
      </c>
      <c r="R162" s="95">
        <f t="shared" si="42"/>
        <v>325.85083119786589</v>
      </c>
      <c r="S162" s="95">
        <f t="shared" si="43"/>
        <v>199.89759647509007</v>
      </c>
      <c r="T162">
        <f t="shared" si="44"/>
        <v>0</v>
      </c>
      <c r="U162" s="102">
        <f>IF(W162&lt;180,V162,IF(#REF!&gt;T162,W162-360,360-W162))</f>
        <v>-26.874213836477963</v>
      </c>
      <c r="V162" s="102">
        <f t="shared" si="45"/>
        <v>-26.874213836477963</v>
      </c>
      <c r="W162" s="102">
        <f t="shared" si="46"/>
        <v>26.874213836477963</v>
      </c>
    </row>
    <row r="163" spans="1:23" x14ac:dyDescent="0.25">
      <c r="A163" s="110">
        <v>42638.374432870369</v>
      </c>
      <c r="B163">
        <v>227</v>
      </c>
      <c r="C163">
        <v>13.741300000000001</v>
      </c>
      <c r="E163" s="95">
        <f>AVERAGE(B$4:B163)</f>
        <v>262.64999999999998</v>
      </c>
      <c r="F163" s="95">
        <f>AVERAGE(C$4:C163)</f>
        <v>19.405370624999996</v>
      </c>
      <c r="G163" s="95">
        <f t="shared" si="49"/>
        <v>-0.73135370161917046</v>
      </c>
      <c r="H163" s="95">
        <f t="shared" si="50"/>
        <v>-0.68199836006249859</v>
      </c>
      <c r="I163" s="95">
        <f t="shared" si="51"/>
        <v>-0.88029357219395632</v>
      </c>
      <c r="J163" s="95">
        <f t="shared" si="52"/>
        <v>-0.12852326779779735</v>
      </c>
      <c r="K163" s="95">
        <f t="shared" si="53"/>
        <v>27.710523187545668</v>
      </c>
      <c r="L163" s="95">
        <f t="shared" si="47"/>
        <v>160</v>
      </c>
      <c r="M163" s="95">
        <f t="shared" si="39"/>
        <v>-452</v>
      </c>
      <c r="N163" s="95">
        <f t="shared" si="40"/>
        <v>262.64999999999998</v>
      </c>
      <c r="O163" s="95">
        <f t="shared" si="41"/>
        <v>125842.39999999991</v>
      </c>
      <c r="P163" s="95">
        <f t="shared" si="48"/>
        <v>28.044874754578586</v>
      </c>
      <c r="Q163" s="113">
        <f>_xlfn.STDEV.P(B$4:B163)</f>
        <v>28.044874754578597</v>
      </c>
      <c r="R163" s="95">
        <f t="shared" si="42"/>
        <v>325.7509681978018</v>
      </c>
      <c r="S163" s="95">
        <f t="shared" si="43"/>
        <v>199.54903180219813</v>
      </c>
      <c r="T163">
        <f t="shared" si="44"/>
        <v>0</v>
      </c>
      <c r="U163" s="102">
        <f>IF(W163&lt;180,V163,IF(#REF!&gt;T163,W163-360,360-W163))</f>
        <v>-35.649999999999977</v>
      </c>
      <c r="V163" s="102">
        <f t="shared" si="45"/>
        <v>-35.649999999999977</v>
      </c>
      <c r="W163" s="102">
        <f t="shared" si="46"/>
        <v>35.649999999999977</v>
      </c>
    </row>
    <row r="164" spans="1:23" x14ac:dyDescent="0.25">
      <c r="A164" s="110">
        <v>42638.374479166669</v>
      </c>
      <c r="B164">
        <v>251</v>
      </c>
      <c r="C164">
        <v>14.645899999999999</v>
      </c>
      <c r="E164" s="95">
        <f>AVERAGE(B$4:B164)</f>
        <v>262.57763975155279</v>
      </c>
      <c r="F164" s="95">
        <f>AVERAGE(C$4:C164)</f>
        <v>19.375808695652172</v>
      </c>
      <c r="G164" s="95">
        <f t="shared" si="49"/>
        <v>-0.94551857559931685</v>
      </c>
      <c r="H164" s="95">
        <f t="shared" si="50"/>
        <v>-0.32556815445715664</v>
      </c>
      <c r="I164" s="95">
        <f t="shared" si="51"/>
        <v>-0.88069869643871013</v>
      </c>
      <c r="J164" s="95">
        <f t="shared" si="52"/>
        <v>-0.12974714908139587</v>
      </c>
      <c r="K164" s="95">
        <f t="shared" si="53"/>
        <v>27.633413404899297</v>
      </c>
      <c r="L164" s="95">
        <f t="shared" si="47"/>
        <v>161</v>
      </c>
      <c r="M164" s="95">
        <f t="shared" si="39"/>
        <v>703</v>
      </c>
      <c r="N164" s="95">
        <f t="shared" si="40"/>
        <v>262.57763975155279</v>
      </c>
      <c r="O164" s="95">
        <f t="shared" si="41"/>
        <v>125977.2795031055</v>
      </c>
      <c r="P164" s="95">
        <f t="shared" si="48"/>
        <v>27.972621874852031</v>
      </c>
      <c r="Q164" s="113">
        <f>_xlfn.STDEV.P(B$4:B164)</f>
        <v>27.972621874852038</v>
      </c>
      <c r="R164" s="95">
        <f t="shared" si="42"/>
        <v>325.51603896996988</v>
      </c>
      <c r="S164" s="95">
        <f t="shared" si="43"/>
        <v>199.63924053313571</v>
      </c>
      <c r="T164">
        <f t="shared" si="44"/>
        <v>0</v>
      </c>
      <c r="U164" s="102">
        <f>IF(W164&lt;180,V164,IF(#REF!&gt;T164,W164-360,360-W164))</f>
        <v>-11.577639751552795</v>
      </c>
      <c r="V164" s="102">
        <f t="shared" si="45"/>
        <v>-11.577639751552795</v>
      </c>
      <c r="W164" s="102">
        <f t="shared" si="46"/>
        <v>11.577639751552795</v>
      </c>
    </row>
    <row r="165" spans="1:23" x14ac:dyDescent="0.25">
      <c r="A165" s="110">
        <v>42638.374525462961</v>
      </c>
      <c r="B165">
        <v>246</v>
      </c>
      <c r="C165">
        <v>12.8734</v>
      </c>
      <c r="E165" s="95">
        <f>AVERAGE(B$4:B165)</f>
        <v>262.47530864197529</v>
      </c>
      <c r="F165" s="95">
        <f>AVERAGE(C$4:C165)</f>
        <v>19.335670370370366</v>
      </c>
      <c r="G165" s="95">
        <f t="shared" si="49"/>
        <v>-0.91354545764260098</v>
      </c>
      <c r="H165" s="95">
        <f t="shared" si="50"/>
        <v>-0.4067366430758001</v>
      </c>
      <c r="I165" s="95">
        <f t="shared" si="51"/>
        <v>-0.8809014542239193</v>
      </c>
      <c r="J165" s="95">
        <f t="shared" si="52"/>
        <v>-0.13145696077271934</v>
      </c>
      <c r="K165" s="95">
        <f t="shared" si="53"/>
        <v>27.573130213566333</v>
      </c>
      <c r="L165" s="95">
        <f t="shared" si="47"/>
        <v>162</v>
      </c>
      <c r="M165" s="95">
        <f t="shared" si="39"/>
        <v>-457</v>
      </c>
      <c r="N165" s="95">
        <f t="shared" si="40"/>
        <v>262.47530864197529</v>
      </c>
      <c r="O165" s="95">
        <f t="shared" si="41"/>
        <v>126250.40123456781</v>
      </c>
      <c r="P165" s="95">
        <f t="shared" si="48"/>
        <v>27.916365530113556</v>
      </c>
      <c r="Q165" s="113">
        <f>_xlfn.STDEV.P(B$4:B165)</f>
        <v>27.916365530113566</v>
      </c>
      <c r="R165" s="95">
        <f t="shared" si="42"/>
        <v>325.28713108473085</v>
      </c>
      <c r="S165" s="95">
        <f t="shared" si="43"/>
        <v>199.66348619921976</v>
      </c>
      <c r="T165">
        <f t="shared" si="44"/>
        <v>0</v>
      </c>
      <c r="U165" s="102">
        <f>IF(W165&lt;180,V165,IF(#REF!&gt;T165,W165-360,360-W165))</f>
        <v>-16.475308641975289</v>
      </c>
      <c r="V165" s="102">
        <f t="shared" si="45"/>
        <v>-16.475308641975289</v>
      </c>
      <c r="W165" s="102">
        <f t="shared" si="46"/>
        <v>16.475308641975289</v>
      </c>
    </row>
    <row r="166" spans="1:23" x14ac:dyDescent="0.25">
      <c r="A166" s="110">
        <v>42638.374571759261</v>
      </c>
      <c r="B166">
        <v>284</v>
      </c>
      <c r="C166">
        <v>16.608000000000001</v>
      </c>
      <c r="E166" s="95">
        <f>AVERAGE(B$4:B166)</f>
        <v>262.60736196319016</v>
      </c>
      <c r="F166" s="95">
        <f>AVERAGE(C$4:C166)</f>
        <v>19.318936196319015</v>
      </c>
      <c r="G166" s="95">
        <f t="shared" si="49"/>
        <v>-0.97029572627599658</v>
      </c>
      <c r="H166" s="95">
        <f t="shared" si="50"/>
        <v>0.24192189559966745</v>
      </c>
      <c r="I166" s="95">
        <f t="shared" si="51"/>
        <v>-0.88144988534080326</v>
      </c>
      <c r="J166" s="95">
        <f t="shared" si="52"/>
        <v>-0.12916629294221391</v>
      </c>
      <c r="K166" s="95">
        <f t="shared" si="53"/>
        <v>27.54539237289902</v>
      </c>
      <c r="L166" s="95">
        <f t="shared" si="47"/>
        <v>163</v>
      </c>
      <c r="M166" s="95">
        <f t="shared" si="39"/>
        <v>741</v>
      </c>
      <c r="N166" s="95">
        <f t="shared" si="40"/>
        <v>262.60736196319016</v>
      </c>
      <c r="O166" s="95">
        <f t="shared" si="41"/>
        <v>126710.87116564407</v>
      </c>
      <c r="P166" s="95">
        <f t="shared" si="48"/>
        <v>27.881307497402045</v>
      </c>
      <c r="Q166" s="113">
        <f>_xlfn.STDEV.P(B$4:B166)</f>
        <v>27.881307497402055</v>
      </c>
      <c r="R166" s="95">
        <f t="shared" si="42"/>
        <v>325.34030383234477</v>
      </c>
      <c r="S166" s="95">
        <f t="shared" si="43"/>
        <v>199.87442009403554</v>
      </c>
      <c r="T166">
        <f t="shared" si="44"/>
        <v>0</v>
      </c>
      <c r="U166" s="102">
        <f>IF(W166&lt;180,V166,IF(#REF!&gt;T166,W166-360,360-W166))</f>
        <v>21.392638036809842</v>
      </c>
      <c r="V166" s="102">
        <f t="shared" si="45"/>
        <v>21.392638036809842</v>
      </c>
      <c r="W166" s="102">
        <f t="shared" si="46"/>
        <v>21.392638036809842</v>
      </c>
    </row>
    <row r="167" spans="1:23" x14ac:dyDescent="0.25">
      <c r="A167" s="110">
        <v>42638.374618055554</v>
      </c>
      <c r="B167">
        <v>293</v>
      </c>
      <c r="C167">
        <v>18.442699999999999</v>
      </c>
      <c r="E167" s="95">
        <f>AVERAGE(B$4:B167)</f>
        <v>262.79268292682929</v>
      </c>
      <c r="F167" s="95">
        <f>AVERAGE(C$4:C167)</f>
        <v>19.313593292682924</v>
      </c>
      <c r="G167" s="95">
        <f t="shared" si="49"/>
        <v>-0.92050485345244049</v>
      </c>
      <c r="H167" s="95">
        <f t="shared" si="50"/>
        <v>0.39073112848927349</v>
      </c>
      <c r="I167" s="95">
        <f t="shared" si="51"/>
        <v>-0.88168802539026447</v>
      </c>
      <c r="J167" s="95">
        <f t="shared" si="52"/>
        <v>-0.12599618671397314</v>
      </c>
      <c r="K167" s="95">
        <f t="shared" si="53"/>
        <v>27.574592882670675</v>
      </c>
      <c r="L167" s="95">
        <f t="shared" si="47"/>
        <v>164</v>
      </c>
      <c r="M167" s="95">
        <f t="shared" si="39"/>
        <v>-448</v>
      </c>
      <c r="N167" s="95">
        <f t="shared" si="40"/>
        <v>262.79268292682923</v>
      </c>
      <c r="O167" s="95">
        <f t="shared" si="41"/>
        <v>127628.95121951209</v>
      </c>
      <c r="P167" s="95">
        <f t="shared" si="48"/>
        <v>27.896689988493225</v>
      </c>
      <c r="Q167" s="113">
        <f>_xlfn.STDEV.P(B$4:B167)</f>
        <v>27.896689988493236</v>
      </c>
      <c r="R167" s="95">
        <f t="shared" si="42"/>
        <v>325.56023540093906</v>
      </c>
      <c r="S167" s="95">
        <f t="shared" si="43"/>
        <v>200.02513045271951</v>
      </c>
      <c r="T167">
        <f t="shared" si="44"/>
        <v>0</v>
      </c>
      <c r="U167" s="102">
        <f>IF(W167&lt;180,V167,IF(#REF!&gt;T167,W167-360,360-W167))</f>
        <v>30.207317073170714</v>
      </c>
      <c r="V167" s="102">
        <f t="shared" si="45"/>
        <v>30.207317073170714</v>
      </c>
      <c r="W167" s="102">
        <f t="shared" si="46"/>
        <v>30.207317073170714</v>
      </c>
    </row>
    <row r="168" spans="1:23" x14ac:dyDescent="0.25">
      <c r="A168" s="110">
        <v>42638.374664351853</v>
      </c>
      <c r="B168">
        <v>285</v>
      </c>
      <c r="C168">
        <v>19.541399999999999</v>
      </c>
      <c r="E168" s="95">
        <f>AVERAGE(B$4:B168)</f>
        <v>262.92727272727274</v>
      </c>
      <c r="F168" s="95">
        <f>AVERAGE(C$4:C168)</f>
        <v>19.314973939393937</v>
      </c>
      <c r="G168" s="95">
        <f t="shared" si="49"/>
        <v>-0.96592582628906842</v>
      </c>
      <c r="H168" s="95">
        <f t="shared" si="50"/>
        <v>0.2588190451025203</v>
      </c>
      <c r="I168" s="95">
        <f t="shared" si="51"/>
        <v>-0.88219855751692389</v>
      </c>
      <c r="J168" s="95">
        <f t="shared" si="52"/>
        <v>-0.12366397318781257</v>
      </c>
      <c r="K168" s="95">
        <f t="shared" si="53"/>
        <v>27.550704882641668</v>
      </c>
      <c r="L168" s="95">
        <f t="shared" si="47"/>
        <v>165</v>
      </c>
      <c r="M168" s="95">
        <f t="shared" si="39"/>
        <v>733</v>
      </c>
      <c r="N168" s="95">
        <f t="shared" si="40"/>
        <v>262.92727272727268</v>
      </c>
      <c r="O168" s="95">
        <f t="shared" si="41"/>
        <v>128119.12727272717</v>
      </c>
      <c r="P168" s="95">
        <f t="shared" si="48"/>
        <v>27.865382811449937</v>
      </c>
      <c r="Q168" s="113">
        <f>_xlfn.STDEV.P(B$4:B168)</f>
        <v>27.865382811449948</v>
      </c>
      <c r="R168" s="95">
        <f t="shared" si="42"/>
        <v>325.6243840530351</v>
      </c>
      <c r="S168" s="95">
        <f t="shared" si="43"/>
        <v>200.23016140151037</v>
      </c>
      <c r="T168">
        <f t="shared" si="44"/>
        <v>0</v>
      </c>
      <c r="U168" s="102">
        <f>IF(W168&lt;180,V168,IF(#REF!&gt;T168,W168-360,360-W168))</f>
        <v>22.072727272727263</v>
      </c>
      <c r="V168" s="102">
        <f t="shared" si="45"/>
        <v>22.072727272727263</v>
      </c>
      <c r="W168" s="102">
        <f t="shared" si="46"/>
        <v>22.072727272727263</v>
      </c>
    </row>
    <row r="169" spans="1:23" x14ac:dyDescent="0.25">
      <c r="A169" s="110">
        <v>42638.374710648146</v>
      </c>
      <c r="B169">
        <v>259</v>
      </c>
      <c r="C169">
        <v>18.657900000000001</v>
      </c>
      <c r="E169" s="95">
        <f>AVERAGE(B$4:B169)</f>
        <v>262.90361445783134</v>
      </c>
      <c r="F169" s="95">
        <f>AVERAGE(C$4:C169)</f>
        <v>19.311015662650604</v>
      </c>
      <c r="G169" s="95">
        <f t="shared" si="49"/>
        <v>-0.98162718344766398</v>
      </c>
      <c r="H169" s="95">
        <f t="shared" si="50"/>
        <v>-0.19080899537654461</v>
      </c>
      <c r="I169" s="95">
        <f t="shared" si="51"/>
        <v>-0.88279752514301268</v>
      </c>
      <c r="J169" s="95">
        <f t="shared" si="52"/>
        <v>-0.12406846127328686</v>
      </c>
      <c r="K169" s="95">
        <f t="shared" si="53"/>
        <v>27.463739886513757</v>
      </c>
      <c r="L169" s="95">
        <f t="shared" si="47"/>
        <v>166</v>
      </c>
      <c r="M169" s="95">
        <f t="shared" si="39"/>
        <v>-474</v>
      </c>
      <c r="N169" s="95">
        <f t="shared" si="40"/>
        <v>262.90361445783128</v>
      </c>
      <c r="O169" s="95">
        <f t="shared" si="41"/>
        <v>128134.4578313252</v>
      </c>
      <c r="P169" s="95">
        <f t="shared" si="48"/>
        <v>27.782986237715548</v>
      </c>
      <c r="Q169" s="113">
        <f>_xlfn.STDEV.P(B$4:B169)</f>
        <v>27.782986237715559</v>
      </c>
      <c r="R169" s="95">
        <f t="shared" si="42"/>
        <v>325.41533349269133</v>
      </c>
      <c r="S169" s="95">
        <f t="shared" si="43"/>
        <v>200.39189542297134</v>
      </c>
      <c r="T169">
        <f t="shared" si="44"/>
        <v>0</v>
      </c>
      <c r="U169" s="102">
        <f>IF(W169&lt;180,V169,IF(#REF!&gt;T169,W169-360,360-W169))</f>
        <v>-3.9036144578313383</v>
      </c>
      <c r="V169" s="102">
        <f t="shared" si="45"/>
        <v>-3.9036144578313383</v>
      </c>
      <c r="W169" s="102">
        <f t="shared" si="46"/>
        <v>3.9036144578313383</v>
      </c>
    </row>
    <row r="170" spans="1:23" x14ac:dyDescent="0.25">
      <c r="A170" s="110">
        <v>42638.374756944446</v>
      </c>
      <c r="B170">
        <v>265</v>
      </c>
      <c r="C170">
        <v>20.2989</v>
      </c>
      <c r="E170" s="95">
        <f>AVERAGE(B$4:B170)</f>
        <v>262.91616766467064</v>
      </c>
      <c r="F170" s="95">
        <f>AVERAGE(C$4:C170)</f>
        <v>19.316931137724549</v>
      </c>
      <c r="G170" s="95">
        <f t="shared" si="49"/>
        <v>-0.99619469809174555</v>
      </c>
      <c r="H170" s="95">
        <f t="shared" si="50"/>
        <v>-8.7155742747658249E-2</v>
      </c>
      <c r="I170" s="95">
        <f t="shared" si="51"/>
        <v>-0.88347655013072968</v>
      </c>
      <c r="J170" s="95">
        <f t="shared" si="52"/>
        <v>-0.12384742703061842</v>
      </c>
      <c r="K170" s="95">
        <f t="shared" si="53"/>
        <v>27.377592615547453</v>
      </c>
      <c r="L170" s="95">
        <f t="shared" si="47"/>
        <v>167</v>
      </c>
      <c r="M170" s="95">
        <f t="shared" si="39"/>
        <v>739</v>
      </c>
      <c r="N170" s="95">
        <f t="shared" si="40"/>
        <v>262.91616766467064</v>
      </c>
      <c r="O170" s="95">
        <f t="shared" si="41"/>
        <v>128138.82634730529</v>
      </c>
      <c r="P170" s="95">
        <f t="shared" si="48"/>
        <v>27.700150926684667</v>
      </c>
      <c r="Q170" s="113">
        <f>_xlfn.STDEV.P(B$4:B170)</f>
        <v>27.700150926684678</v>
      </c>
      <c r="R170" s="95">
        <f t="shared" si="42"/>
        <v>325.24150724971116</v>
      </c>
      <c r="S170" s="95">
        <f t="shared" si="43"/>
        <v>200.59082807963011</v>
      </c>
      <c r="T170">
        <f t="shared" si="44"/>
        <v>0</v>
      </c>
      <c r="U170" s="102">
        <f>IF(W170&lt;180,V170,IF(#REF!&gt;T170,W170-360,360-W170))</f>
        <v>2.0838323353293617</v>
      </c>
      <c r="V170" s="102">
        <f t="shared" si="45"/>
        <v>2.0838323353293617</v>
      </c>
      <c r="W170" s="102">
        <f t="shared" si="46"/>
        <v>2.0838323353293617</v>
      </c>
    </row>
    <row r="171" spans="1:23" x14ac:dyDescent="0.25">
      <c r="A171" s="110">
        <v>42638.374803240738</v>
      </c>
      <c r="B171">
        <v>331</v>
      </c>
      <c r="C171">
        <v>26.5136</v>
      </c>
      <c r="E171" s="95">
        <f>AVERAGE(B$4:B171)</f>
        <v>263.32142857142856</v>
      </c>
      <c r="F171" s="95">
        <f>AVERAGE(C$4:C171)</f>
        <v>19.359768452380951</v>
      </c>
      <c r="G171" s="95">
        <f t="shared" si="49"/>
        <v>-0.48480962024633689</v>
      </c>
      <c r="H171" s="95">
        <f t="shared" si="50"/>
        <v>0.87461970713939585</v>
      </c>
      <c r="I171" s="95">
        <f t="shared" si="51"/>
        <v>-0.88110353269094166</v>
      </c>
      <c r="J171" s="95">
        <f t="shared" si="52"/>
        <v>-0.11790417027960642</v>
      </c>
      <c r="K171" s="95">
        <f t="shared" si="53"/>
        <v>27.799524407705544</v>
      </c>
      <c r="L171" s="95">
        <f t="shared" si="47"/>
        <v>168</v>
      </c>
      <c r="M171" s="95">
        <f t="shared" si="39"/>
        <v>-408</v>
      </c>
      <c r="N171" s="95">
        <f t="shared" si="40"/>
        <v>263.32142857142856</v>
      </c>
      <c r="O171" s="95">
        <f t="shared" si="41"/>
        <v>132746.64285714275</v>
      </c>
      <c r="P171" s="95">
        <f t="shared" si="48"/>
        <v>28.109759665201221</v>
      </c>
      <c r="Q171" s="113">
        <f>_xlfn.STDEV.P(B$4:B171)</f>
        <v>28.109759665201231</v>
      </c>
      <c r="R171" s="95">
        <f t="shared" si="42"/>
        <v>326.56838781813133</v>
      </c>
      <c r="S171" s="95">
        <f t="shared" si="43"/>
        <v>200.07446932472578</v>
      </c>
      <c r="T171">
        <f t="shared" si="44"/>
        <v>1</v>
      </c>
      <c r="U171" s="102">
        <f>IF(W171&lt;180,V171,IF(#REF!&gt;T171,W171-360,360-W171))</f>
        <v>67.678571428571445</v>
      </c>
      <c r="V171" s="102">
        <f t="shared" si="45"/>
        <v>67.678571428571445</v>
      </c>
      <c r="W171" s="102">
        <f t="shared" si="46"/>
        <v>67.678571428571445</v>
      </c>
    </row>
    <row r="172" spans="1:23" x14ac:dyDescent="0.25">
      <c r="A172" s="110">
        <v>42638.374849537038</v>
      </c>
      <c r="B172">
        <v>287</v>
      </c>
      <c r="C172">
        <v>17.378499999999999</v>
      </c>
      <c r="E172" s="95">
        <f>AVERAGE(B$4:B172)</f>
        <v>263.46153846153845</v>
      </c>
      <c r="F172" s="95">
        <f>AVERAGE(C$4:C172)</f>
        <v>19.3480449704142</v>
      </c>
      <c r="G172" s="95">
        <f t="shared" si="49"/>
        <v>-0.95630475596303544</v>
      </c>
      <c r="H172" s="95">
        <f t="shared" si="50"/>
        <v>0.29237170472273671</v>
      </c>
      <c r="I172" s="95">
        <f t="shared" si="51"/>
        <v>-0.88154851034343928</v>
      </c>
      <c r="J172" s="95">
        <f t="shared" si="52"/>
        <v>-0.11547650238018428</v>
      </c>
      <c r="K172" s="95">
        <f t="shared" si="53"/>
        <v>27.783250884236164</v>
      </c>
      <c r="L172" s="95">
        <f t="shared" si="47"/>
        <v>169</v>
      </c>
      <c r="M172" s="95">
        <f t="shared" si="39"/>
        <v>695</v>
      </c>
      <c r="N172" s="95">
        <f t="shared" si="40"/>
        <v>263.46153846153845</v>
      </c>
      <c r="O172" s="95">
        <f t="shared" si="41"/>
        <v>133303.99999999988</v>
      </c>
      <c r="P172" s="95">
        <f t="shared" si="48"/>
        <v>28.085246395372014</v>
      </c>
      <c r="Q172" s="113">
        <f>_xlfn.STDEV.P(B$4:B172)</f>
        <v>28.085246395372025</v>
      </c>
      <c r="R172" s="95">
        <f t="shared" si="42"/>
        <v>326.6533428511255</v>
      </c>
      <c r="S172" s="95">
        <f t="shared" si="43"/>
        <v>200.2697340719514</v>
      </c>
      <c r="T172">
        <f t="shared" si="44"/>
        <v>0</v>
      </c>
      <c r="U172" s="102">
        <f>IF(W172&lt;180,V172,IF(#REF!&gt;T172,W172-360,360-W172))</f>
        <v>23.538461538461547</v>
      </c>
      <c r="V172" s="102">
        <f t="shared" si="45"/>
        <v>23.538461538461547</v>
      </c>
      <c r="W172" s="102">
        <f t="shared" si="46"/>
        <v>23.538461538461547</v>
      </c>
    </row>
    <row r="173" spans="1:23" x14ac:dyDescent="0.25">
      <c r="A173" s="110">
        <v>42638.374895833331</v>
      </c>
      <c r="B173">
        <v>302</v>
      </c>
      <c r="C173">
        <v>16.2639</v>
      </c>
      <c r="E173" s="95">
        <f>AVERAGE(B$4:B173)</f>
        <v>263.68823529411765</v>
      </c>
      <c r="F173" s="95">
        <f>AVERAGE(C$4:C173)</f>
        <v>19.329902941176471</v>
      </c>
      <c r="G173" s="95">
        <f t="shared" si="49"/>
        <v>-0.84804809615642618</v>
      </c>
      <c r="H173" s="95">
        <f t="shared" si="50"/>
        <v>0.52991926423320468</v>
      </c>
      <c r="I173" s="95">
        <f t="shared" si="51"/>
        <v>-0.8813514490835157</v>
      </c>
      <c r="J173" s="95">
        <f t="shared" si="52"/>
        <v>-0.11168005669422316</v>
      </c>
      <c r="K173" s="95">
        <f t="shared" si="53"/>
        <v>27.873592274952415</v>
      </c>
      <c r="L173" s="95">
        <f t="shared" si="47"/>
        <v>170</v>
      </c>
      <c r="M173" s="95">
        <f t="shared" si="39"/>
        <v>-393</v>
      </c>
      <c r="N173" s="95">
        <f t="shared" si="40"/>
        <v>263.68823529411765</v>
      </c>
      <c r="O173" s="95">
        <f t="shared" si="41"/>
        <v>134780.47647058812</v>
      </c>
      <c r="P173" s="95">
        <f t="shared" si="48"/>
        <v>28.157171949255311</v>
      </c>
      <c r="Q173" s="113">
        <f>_xlfn.STDEV.P(B$4:B173)</f>
        <v>28.157171949255321</v>
      </c>
      <c r="R173" s="95">
        <f t="shared" si="42"/>
        <v>327.04187217994212</v>
      </c>
      <c r="S173" s="95">
        <f t="shared" si="43"/>
        <v>200.33459840829317</v>
      </c>
      <c r="T173">
        <f t="shared" si="44"/>
        <v>0</v>
      </c>
      <c r="U173" s="102">
        <f>IF(W173&lt;180,V173,IF(#REF!&gt;T173,W173-360,360-W173))</f>
        <v>38.311764705882354</v>
      </c>
      <c r="V173" s="102">
        <f t="shared" si="45"/>
        <v>38.311764705882354</v>
      </c>
      <c r="W173" s="102">
        <f t="shared" si="46"/>
        <v>38.311764705882354</v>
      </c>
    </row>
    <row r="174" spans="1:23" x14ac:dyDescent="0.25">
      <c r="A174" s="110">
        <v>42638.374942129631</v>
      </c>
      <c r="B174">
        <v>258</v>
      </c>
      <c r="C174">
        <v>14.4046</v>
      </c>
      <c r="E174" s="95">
        <f>AVERAGE(B$4:B174)</f>
        <v>263.65497076023394</v>
      </c>
      <c r="F174" s="95">
        <f>AVERAGE(C$4:C174)</f>
        <v>19.301099999999998</v>
      </c>
      <c r="G174" s="95">
        <f t="shared" si="49"/>
        <v>-0.97814760073380558</v>
      </c>
      <c r="H174" s="95">
        <f t="shared" si="50"/>
        <v>-0.20791169081775979</v>
      </c>
      <c r="I174" s="95">
        <f t="shared" si="51"/>
        <v>-0.8819175084498917</v>
      </c>
      <c r="J174" s="95">
        <f t="shared" si="52"/>
        <v>-0.11224281478851285</v>
      </c>
      <c r="K174" s="95">
        <f t="shared" si="53"/>
        <v>27.789652503228197</v>
      </c>
      <c r="L174" s="95">
        <f t="shared" si="47"/>
        <v>171</v>
      </c>
      <c r="M174" s="95">
        <f t="shared" si="39"/>
        <v>651</v>
      </c>
      <c r="N174" s="95">
        <f t="shared" si="40"/>
        <v>263.65497076023394</v>
      </c>
      <c r="O174" s="95">
        <f t="shared" si="41"/>
        <v>134812.6432748537</v>
      </c>
      <c r="P174" s="95">
        <f t="shared" si="48"/>
        <v>28.078070283534402</v>
      </c>
      <c r="Q174" s="113">
        <f>_xlfn.STDEV.P(B$4:B174)</f>
        <v>28.078070283534412</v>
      </c>
      <c r="R174" s="95">
        <f t="shared" si="42"/>
        <v>326.83062889818638</v>
      </c>
      <c r="S174" s="95">
        <f t="shared" si="43"/>
        <v>200.4793126222815</v>
      </c>
      <c r="T174">
        <f t="shared" si="44"/>
        <v>0</v>
      </c>
      <c r="U174" s="102">
        <f>IF(W174&lt;180,V174,IF(#REF!&gt;T174,W174-360,360-W174))</f>
        <v>-5.6549707602339367</v>
      </c>
      <c r="V174" s="102">
        <f t="shared" si="45"/>
        <v>-5.6549707602339367</v>
      </c>
      <c r="W174" s="102">
        <f t="shared" si="46"/>
        <v>5.6549707602339367</v>
      </c>
    </row>
    <row r="175" spans="1:23" x14ac:dyDescent="0.25">
      <c r="A175" s="110">
        <v>42638.374988425923</v>
      </c>
      <c r="B175">
        <v>284</v>
      </c>
      <c r="C175">
        <v>13.3963</v>
      </c>
      <c r="E175" s="95">
        <f>AVERAGE(B$4:B175)</f>
        <v>263.77325581395348</v>
      </c>
      <c r="F175" s="95">
        <f>AVERAGE(C$4:C175)</f>
        <v>19.266769767441858</v>
      </c>
      <c r="G175" s="95">
        <f t="shared" si="49"/>
        <v>-0.97029572627599658</v>
      </c>
      <c r="H175" s="95">
        <f t="shared" si="50"/>
        <v>0.24192189559966745</v>
      </c>
      <c r="I175" s="95">
        <f t="shared" si="51"/>
        <v>-0.88243133529771789</v>
      </c>
      <c r="J175" s="95">
        <f t="shared" si="52"/>
        <v>-0.1101837176350932</v>
      </c>
      <c r="K175" s="95">
        <f t="shared" si="53"/>
        <v>27.756119773348413</v>
      </c>
      <c r="L175" s="95">
        <f t="shared" si="47"/>
        <v>172</v>
      </c>
      <c r="M175" s="95">
        <f t="shared" si="39"/>
        <v>-367</v>
      </c>
      <c r="N175" s="95">
        <f t="shared" si="40"/>
        <v>263.77325581395348</v>
      </c>
      <c r="O175" s="95">
        <f t="shared" si="41"/>
        <v>135224.1569767441</v>
      </c>
      <c r="P175" s="95">
        <f t="shared" si="48"/>
        <v>28.039025645822946</v>
      </c>
      <c r="Q175" s="113">
        <f>_xlfn.STDEV.P(B$4:B175)</f>
        <v>28.039025645822957</v>
      </c>
      <c r="R175" s="95">
        <f t="shared" si="42"/>
        <v>326.86106351705513</v>
      </c>
      <c r="S175" s="95">
        <f t="shared" si="43"/>
        <v>200.68544811085184</v>
      </c>
      <c r="T175">
        <f t="shared" si="44"/>
        <v>0</v>
      </c>
      <c r="U175" s="102">
        <f>IF(W175&lt;180,V175,IF(#REF!&gt;T175,W175-360,360-W175))</f>
        <v>20.226744186046517</v>
      </c>
      <c r="V175" s="102">
        <f t="shared" si="45"/>
        <v>20.226744186046517</v>
      </c>
      <c r="W175" s="102">
        <f t="shared" si="46"/>
        <v>20.226744186046517</v>
      </c>
    </row>
    <row r="176" spans="1:23" x14ac:dyDescent="0.25">
      <c r="A176" s="110">
        <v>42638.375034722223</v>
      </c>
      <c r="B176">
        <v>346</v>
      </c>
      <c r="C176">
        <v>13.095800000000001</v>
      </c>
      <c r="E176" s="95">
        <f>AVERAGE(B$4:B176)</f>
        <v>264.24855491329481</v>
      </c>
      <c r="F176" s="95">
        <f>AVERAGE(C$4:C176)</f>
        <v>19.231099421965315</v>
      </c>
      <c r="G176" s="95">
        <f t="shared" si="49"/>
        <v>-0.24192189559966787</v>
      </c>
      <c r="H176" s="95">
        <f t="shared" si="50"/>
        <v>0.97029572627599647</v>
      </c>
      <c r="I176" s="95">
        <f t="shared" si="51"/>
        <v>-0.87872896859426097</v>
      </c>
      <c r="J176" s="95">
        <f t="shared" si="52"/>
        <v>-0.103938171716532</v>
      </c>
      <c r="K176" s="95">
        <f t="shared" si="53"/>
        <v>28.340497684572185</v>
      </c>
      <c r="L176" s="95">
        <f t="shared" si="47"/>
        <v>173</v>
      </c>
      <c r="M176" s="95">
        <f t="shared" si="39"/>
        <v>713</v>
      </c>
      <c r="N176" s="95">
        <f t="shared" si="40"/>
        <v>264.24855491329481</v>
      </c>
      <c r="O176" s="95">
        <f t="shared" si="41"/>
        <v>141946.31213872824</v>
      </c>
      <c r="P176" s="95">
        <f t="shared" si="48"/>
        <v>28.644352219882634</v>
      </c>
      <c r="Q176" s="113">
        <f>_xlfn.STDEV.P(B$4:B176)</f>
        <v>28.644352219882641</v>
      </c>
      <c r="R176" s="95">
        <f t="shared" si="42"/>
        <v>328.69834740803077</v>
      </c>
      <c r="S176" s="95">
        <f t="shared" si="43"/>
        <v>199.79876241855885</v>
      </c>
      <c r="T176">
        <f t="shared" si="44"/>
        <v>1</v>
      </c>
      <c r="U176" s="102">
        <f>IF(W176&lt;180,V176,IF(#REF!&gt;T176,W176-360,360-W176))</f>
        <v>81.751445086705189</v>
      </c>
      <c r="V176" s="102">
        <f t="shared" si="45"/>
        <v>81.751445086705189</v>
      </c>
      <c r="W176" s="102">
        <f t="shared" si="46"/>
        <v>81.751445086705189</v>
      </c>
    </row>
    <row r="177" spans="1:23" x14ac:dyDescent="0.25">
      <c r="A177" s="110">
        <v>42638.375081018516</v>
      </c>
      <c r="B177">
        <v>357</v>
      </c>
      <c r="C177">
        <v>15.5626</v>
      </c>
      <c r="E177" s="95">
        <f>AVERAGE(B$4:B177)</f>
        <v>264.78160919540232</v>
      </c>
      <c r="F177" s="95">
        <f>AVERAGE(C$4:C177)</f>
        <v>19.210016091954021</v>
      </c>
      <c r="G177" s="95">
        <f t="shared" si="49"/>
        <v>-5.2335956242944369E-2</v>
      </c>
      <c r="H177" s="95">
        <f t="shared" si="50"/>
        <v>0.99862953475457383</v>
      </c>
      <c r="I177" s="95">
        <f t="shared" si="51"/>
        <v>-0.87397958346580518</v>
      </c>
      <c r="J177" s="95">
        <f t="shared" si="52"/>
        <v>-9.7601575702330245E-2</v>
      </c>
      <c r="K177" s="95">
        <f t="shared" si="53"/>
        <v>29.046325351200288</v>
      </c>
      <c r="L177" s="95">
        <f t="shared" si="47"/>
        <v>174</v>
      </c>
      <c r="M177" s="95">
        <f t="shared" si="39"/>
        <v>-356</v>
      </c>
      <c r="N177" s="95">
        <f t="shared" si="40"/>
        <v>264.78160919540232</v>
      </c>
      <c r="O177" s="95">
        <f t="shared" si="41"/>
        <v>150499.70114942521</v>
      </c>
      <c r="P177" s="95">
        <f t="shared" si="48"/>
        <v>29.409876082765006</v>
      </c>
      <c r="Q177" s="113">
        <f>_xlfn.STDEV.P(B$4:B177)</f>
        <v>29.409876082765013</v>
      </c>
      <c r="R177" s="95">
        <f t="shared" si="42"/>
        <v>330.95383038162362</v>
      </c>
      <c r="S177" s="95">
        <f t="shared" si="43"/>
        <v>198.60938800918103</v>
      </c>
      <c r="T177">
        <f t="shared" si="44"/>
        <v>1</v>
      </c>
      <c r="U177" s="102">
        <f>IF(W177&lt;180,V177,IF(#REF!&gt;T177,W177-360,360-W177))</f>
        <v>92.218390804597675</v>
      </c>
      <c r="V177" s="102">
        <f t="shared" si="45"/>
        <v>92.218390804597675</v>
      </c>
      <c r="W177" s="102">
        <f t="shared" si="46"/>
        <v>92.218390804597675</v>
      </c>
    </row>
    <row r="178" spans="1:23" x14ac:dyDescent="0.25">
      <c r="A178" s="110">
        <v>42638.375127314815</v>
      </c>
      <c r="B178">
        <v>272</v>
      </c>
      <c r="C178">
        <v>13.8658</v>
      </c>
      <c r="E178" s="95">
        <f>AVERAGE(B$4:B178)</f>
        <v>264.82285714285712</v>
      </c>
      <c r="F178" s="95">
        <f>AVERAGE(C$4:C178)</f>
        <v>19.179477714285714</v>
      </c>
      <c r="G178" s="95">
        <f t="shared" si="49"/>
        <v>-0.99939082701909576</v>
      </c>
      <c r="H178" s="95">
        <f t="shared" si="50"/>
        <v>3.4899496702501281E-2</v>
      </c>
      <c r="I178" s="95">
        <f t="shared" si="51"/>
        <v>-0.87469621914325257</v>
      </c>
      <c r="J178" s="95">
        <f t="shared" si="52"/>
        <v>-9.6844426717159773E-2</v>
      </c>
      <c r="K178" s="95">
        <f t="shared" si="53"/>
        <v>28.965459617817341</v>
      </c>
      <c r="L178" s="95">
        <f t="shared" si="47"/>
        <v>175</v>
      </c>
      <c r="M178" s="95">
        <f t="shared" si="39"/>
        <v>628</v>
      </c>
      <c r="N178" s="95">
        <f t="shared" si="40"/>
        <v>264.82285714285717</v>
      </c>
      <c r="O178" s="95">
        <f t="shared" si="41"/>
        <v>150551.50857142848</v>
      </c>
      <c r="P178" s="95">
        <f t="shared" si="48"/>
        <v>29.33077453279877</v>
      </c>
      <c r="Q178" s="113">
        <f>_xlfn.STDEV.P(B$4:B178)</f>
        <v>29.330774532798781</v>
      </c>
      <c r="R178" s="95">
        <f t="shared" si="42"/>
        <v>330.81709984165434</v>
      </c>
      <c r="S178" s="95">
        <f t="shared" si="43"/>
        <v>198.82861444405987</v>
      </c>
      <c r="T178">
        <f t="shared" si="44"/>
        <v>0</v>
      </c>
      <c r="U178" s="102">
        <f>IF(W178&lt;180,V178,IF(#REF!&gt;T178,W178-360,360-W178))</f>
        <v>7.1771428571428828</v>
      </c>
      <c r="V178" s="102">
        <f t="shared" si="45"/>
        <v>7.1771428571428828</v>
      </c>
      <c r="W178" s="102">
        <f t="shared" si="46"/>
        <v>7.1771428571428828</v>
      </c>
    </row>
    <row r="179" spans="1:23" x14ac:dyDescent="0.25">
      <c r="A179" s="110">
        <v>42638.375173611108</v>
      </c>
      <c r="B179">
        <v>250</v>
      </c>
      <c r="C179">
        <v>12.7784</v>
      </c>
      <c r="E179" s="95">
        <f>AVERAGE(B$4:B179)</f>
        <v>264.73863636363637</v>
      </c>
      <c r="F179" s="95">
        <f>AVERAGE(C$4:C179)</f>
        <v>19.143107954545453</v>
      </c>
      <c r="G179" s="95">
        <f t="shared" si="49"/>
        <v>-0.93969262078590843</v>
      </c>
      <c r="H179" s="95">
        <f t="shared" si="50"/>
        <v>-0.34202014332566855</v>
      </c>
      <c r="I179" s="95">
        <f t="shared" si="51"/>
        <v>-0.87506551687985856</v>
      </c>
      <c r="J179" s="95">
        <f t="shared" si="52"/>
        <v>-9.8237470561526305E-2</v>
      </c>
      <c r="K179" s="95">
        <f t="shared" si="53"/>
        <v>28.89825634593662</v>
      </c>
      <c r="L179" s="95">
        <f t="shared" si="47"/>
        <v>176</v>
      </c>
      <c r="M179" s="95">
        <f t="shared" si="39"/>
        <v>-378</v>
      </c>
      <c r="N179" s="95">
        <f t="shared" si="40"/>
        <v>264.73863636363637</v>
      </c>
      <c r="O179" s="95">
        <f t="shared" si="41"/>
        <v>150769.97727272718</v>
      </c>
      <c r="P179" s="95">
        <f t="shared" si="48"/>
        <v>29.268542808628094</v>
      </c>
      <c r="Q179" s="113">
        <f>_xlfn.STDEV.P(B$4:B179)</f>
        <v>29.268542808628105</v>
      </c>
      <c r="R179" s="95">
        <f t="shared" si="42"/>
        <v>330.5928576830496</v>
      </c>
      <c r="S179" s="95">
        <f t="shared" si="43"/>
        <v>198.88441504422315</v>
      </c>
      <c r="T179">
        <f t="shared" si="44"/>
        <v>0</v>
      </c>
      <c r="U179" s="102">
        <f>IF(W179&lt;180,V179,IF(#REF!&gt;T179,W179-360,360-W179))</f>
        <v>-14.738636363636374</v>
      </c>
      <c r="V179" s="102">
        <f t="shared" si="45"/>
        <v>-14.738636363636374</v>
      </c>
      <c r="W179" s="102">
        <f t="shared" si="46"/>
        <v>14.738636363636374</v>
      </c>
    </row>
    <row r="180" spans="1:23" x14ac:dyDescent="0.25">
      <c r="A180" s="110">
        <v>42638.375219907408</v>
      </c>
      <c r="B180">
        <v>234</v>
      </c>
      <c r="C180">
        <v>13.2097</v>
      </c>
      <c r="E180" s="95">
        <f>AVERAGE(B$4:B180)</f>
        <v>264.56497175141243</v>
      </c>
      <c r="F180" s="95">
        <f>AVERAGE(C$4:C180)</f>
        <v>19.109585875706212</v>
      </c>
      <c r="G180" s="95">
        <f t="shared" si="49"/>
        <v>-0.80901699437494734</v>
      </c>
      <c r="H180" s="95">
        <f t="shared" si="50"/>
        <v>-0.58778525229247325</v>
      </c>
      <c r="I180" s="95">
        <f t="shared" si="51"/>
        <v>-0.87469236138548057</v>
      </c>
      <c r="J180" s="95">
        <f t="shared" si="52"/>
        <v>-0.10100327723797234</v>
      </c>
      <c r="K180" s="95">
        <f t="shared" si="53"/>
        <v>28.905718146906271</v>
      </c>
      <c r="L180" s="95">
        <f t="shared" si="47"/>
        <v>177</v>
      </c>
      <c r="M180" s="95">
        <f t="shared" si="39"/>
        <v>612</v>
      </c>
      <c r="N180" s="95">
        <f t="shared" si="40"/>
        <v>264.56497175141243</v>
      </c>
      <c r="O180" s="95">
        <f t="shared" si="41"/>
        <v>151709.50282485868</v>
      </c>
      <c r="P180" s="95">
        <f t="shared" si="48"/>
        <v>29.276540696753997</v>
      </c>
      <c r="Q180" s="113">
        <f>_xlfn.STDEV.P(B$4:B180)</f>
        <v>29.276540696754008</v>
      </c>
      <c r="R180" s="95">
        <f t="shared" si="42"/>
        <v>330.43718831910894</v>
      </c>
      <c r="S180" s="95">
        <f t="shared" si="43"/>
        <v>198.69275518371592</v>
      </c>
      <c r="T180">
        <f t="shared" si="44"/>
        <v>0</v>
      </c>
      <c r="U180" s="102">
        <f>IF(W180&lt;180,V180,IF(#REF!&gt;T180,W180-360,360-W180))</f>
        <v>-30.564971751412429</v>
      </c>
      <c r="V180" s="102">
        <f t="shared" si="45"/>
        <v>-30.564971751412429</v>
      </c>
      <c r="W180" s="102">
        <f t="shared" si="46"/>
        <v>30.564971751412429</v>
      </c>
    </row>
    <row r="181" spans="1:23" x14ac:dyDescent="0.25">
      <c r="A181" s="110">
        <v>42638.3752662037</v>
      </c>
      <c r="B181">
        <v>233</v>
      </c>
      <c r="C181">
        <v>13.172499999999999</v>
      </c>
      <c r="E181" s="95">
        <f>AVERAGE(B$4:B181)</f>
        <v>264.38764044943821</v>
      </c>
      <c r="F181" s="95">
        <f>AVERAGE(C$4:C181)</f>
        <v>19.076231460674158</v>
      </c>
      <c r="G181" s="95">
        <f t="shared" si="49"/>
        <v>-0.79863551004729283</v>
      </c>
      <c r="H181" s="95">
        <f t="shared" si="50"/>
        <v>-0.60181502315204827</v>
      </c>
      <c r="I181" s="95">
        <f t="shared" si="51"/>
        <v>-0.87426507570380541</v>
      </c>
      <c r="J181" s="95">
        <f t="shared" si="52"/>
        <v>-0.10381682637232108</v>
      </c>
      <c r="K181" s="95">
        <f t="shared" si="53"/>
        <v>28.918243848956347</v>
      </c>
      <c r="L181" s="95">
        <f t="shared" si="47"/>
        <v>178</v>
      </c>
      <c r="M181" s="95">
        <f t="shared" si="39"/>
        <v>-379</v>
      </c>
      <c r="N181" s="95">
        <f t="shared" si="40"/>
        <v>264.38764044943821</v>
      </c>
      <c r="O181" s="95">
        <f t="shared" si="41"/>
        <v>152700.25280898868</v>
      </c>
      <c r="P181" s="95">
        <f t="shared" si="48"/>
        <v>29.289359651835053</v>
      </c>
      <c r="Q181" s="113">
        <f>_xlfn.STDEV.P(B$4:B181)</f>
        <v>29.28935965183506</v>
      </c>
      <c r="R181" s="95">
        <f t="shared" si="42"/>
        <v>330.28869966606709</v>
      </c>
      <c r="S181" s="95">
        <f t="shared" si="43"/>
        <v>198.48658123280933</v>
      </c>
      <c r="T181">
        <f t="shared" si="44"/>
        <v>0</v>
      </c>
      <c r="U181" s="102">
        <f>IF(W181&lt;180,V181,IF(#REF!&gt;T181,W181-360,360-W181))</f>
        <v>-31.387640449438209</v>
      </c>
      <c r="V181" s="102">
        <f t="shared" si="45"/>
        <v>-31.387640449438209</v>
      </c>
      <c r="W181" s="102">
        <f t="shared" si="46"/>
        <v>31.387640449438209</v>
      </c>
    </row>
    <row r="182" spans="1:23" x14ac:dyDescent="0.25">
      <c r="A182" s="110">
        <v>42638.3753125</v>
      </c>
      <c r="B182">
        <v>233</v>
      </c>
      <c r="C182">
        <v>11.7014</v>
      </c>
      <c r="E182" s="95">
        <f>AVERAGE(B$4:B182)</f>
        <v>264.21229050279328</v>
      </c>
      <c r="F182" s="95">
        <f>AVERAGE(C$4:C182)</f>
        <v>19.035031284916201</v>
      </c>
      <c r="G182" s="95">
        <f t="shared" si="49"/>
        <v>-0.79863551004729283</v>
      </c>
      <c r="H182" s="95">
        <f t="shared" si="50"/>
        <v>-0.60181502315204827</v>
      </c>
      <c r="I182" s="95">
        <f t="shared" si="51"/>
        <v>-0.87384256416382489</v>
      </c>
      <c r="J182" s="95">
        <f t="shared" si="52"/>
        <v>-0.10659893920349274</v>
      </c>
      <c r="K182" s="95">
        <f t="shared" si="53"/>
        <v>28.929460930854887</v>
      </c>
      <c r="L182" s="95">
        <f t="shared" si="47"/>
        <v>179</v>
      </c>
      <c r="M182" s="95">
        <f t="shared" si="39"/>
        <v>612</v>
      </c>
      <c r="N182" s="95">
        <f t="shared" si="40"/>
        <v>264.21229050279328</v>
      </c>
      <c r="O182" s="95">
        <f t="shared" si="41"/>
        <v>153679.93296089376</v>
      </c>
      <c r="P182" s="95">
        <f t="shared" si="48"/>
        <v>29.30097458299592</v>
      </c>
      <c r="Q182" s="113">
        <f>_xlfn.STDEV.P(B$4:B182)</f>
        <v>29.300974582995931</v>
      </c>
      <c r="R182" s="95">
        <f t="shared" si="42"/>
        <v>330.13948331453412</v>
      </c>
      <c r="S182" s="95">
        <f t="shared" si="43"/>
        <v>198.28509769105244</v>
      </c>
      <c r="T182">
        <f t="shared" si="44"/>
        <v>0</v>
      </c>
      <c r="U182" s="102">
        <f>IF(W182&lt;180,V182,IF(#REF!&gt;T182,W182-360,360-W182))</f>
        <v>-31.21229050279328</v>
      </c>
      <c r="V182" s="102">
        <f t="shared" si="45"/>
        <v>-31.21229050279328</v>
      </c>
      <c r="W182" s="102">
        <f t="shared" si="46"/>
        <v>31.21229050279328</v>
      </c>
    </row>
    <row r="183" spans="1:23" x14ac:dyDescent="0.25">
      <c r="A183" s="110">
        <v>42638.375358796293</v>
      </c>
      <c r="B183">
        <v>237</v>
      </c>
      <c r="C183">
        <v>11.8566</v>
      </c>
      <c r="E183" s="95">
        <f>AVERAGE(B$4:B183)</f>
        <v>264.06111111111113</v>
      </c>
      <c r="F183" s="95">
        <f>AVERAGE(C$4:C183)</f>
        <v>18.99515111111111</v>
      </c>
      <c r="G183" s="95">
        <f t="shared" si="49"/>
        <v>-0.83867056794542405</v>
      </c>
      <c r="H183" s="95">
        <f t="shared" si="50"/>
        <v>-0.54463903501502697</v>
      </c>
      <c r="I183" s="95">
        <f t="shared" si="51"/>
        <v>-0.87364716418483379</v>
      </c>
      <c r="J183" s="95">
        <f t="shared" si="52"/>
        <v>-0.1090324952913346</v>
      </c>
      <c r="K183" s="95">
        <f t="shared" si="53"/>
        <v>28.916039908908118</v>
      </c>
      <c r="L183" s="95">
        <f t="shared" si="47"/>
        <v>180</v>
      </c>
      <c r="M183" s="95">
        <f t="shared" si="39"/>
        <v>-375</v>
      </c>
      <c r="N183" s="95">
        <f t="shared" si="40"/>
        <v>264.06111111111107</v>
      </c>
      <c r="O183" s="95">
        <f t="shared" si="41"/>
        <v>154416.32777777768</v>
      </c>
      <c r="P183" s="95">
        <f t="shared" si="48"/>
        <v>29.289392066997916</v>
      </c>
      <c r="Q183" s="113">
        <f>_xlfn.STDEV.P(B$4:B183)</f>
        <v>29.289392066997927</v>
      </c>
      <c r="R183" s="95">
        <f t="shared" si="42"/>
        <v>329.96224326185649</v>
      </c>
      <c r="S183" s="95">
        <f t="shared" si="43"/>
        <v>198.15997896036578</v>
      </c>
      <c r="T183">
        <f t="shared" si="44"/>
        <v>0</v>
      </c>
      <c r="U183" s="102">
        <f>IF(W183&lt;180,V183,IF(#REF!&gt;T183,W183-360,360-W183))</f>
        <v>-27.061111111111131</v>
      </c>
      <c r="V183" s="102">
        <f t="shared" si="45"/>
        <v>-27.061111111111131</v>
      </c>
      <c r="W183" s="102">
        <f t="shared" si="46"/>
        <v>27.061111111111131</v>
      </c>
    </row>
    <row r="184" spans="1:23" x14ac:dyDescent="0.25">
      <c r="A184" s="110">
        <v>42638.375405092593</v>
      </c>
      <c r="B184">
        <v>238</v>
      </c>
      <c r="C184">
        <v>11.5905</v>
      </c>
      <c r="E184" s="95">
        <f>AVERAGE(B$4:B184)</f>
        <v>263.91712707182319</v>
      </c>
      <c r="F184" s="95">
        <f>AVERAGE(C$4:C184)</f>
        <v>18.954241436464088</v>
      </c>
      <c r="G184" s="95">
        <f t="shared" si="49"/>
        <v>-0.84804809615642596</v>
      </c>
      <c r="H184" s="95">
        <f t="shared" si="50"/>
        <v>-0.52991926423320501</v>
      </c>
      <c r="I184" s="95">
        <f t="shared" si="51"/>
        <v>-0.87350573286975974</v>
      </c>
      <c r="J184" s="95">
        <f t="shared" si="52"/>
        <v>-0.11135783655620682</v>
      </c>
      <c r="K184" s="95">
        <f t="shared" si="53"/>
        <v>28.896602742163214</v>
      </c>
      <c r="L184" s="95">
        <f t="shared" si="47"/>
        <v>181</v>
      </c>
      <c r="M184" s="95">
        <f t="shared" si="39"/>
        <v>613</v>
      </c>
      <c r="N184" s="95">
        <f t="shared" si="40"/>
        <v>263.91712707182319</v>
      </c>
      <c r="O184" s="95">
        <f t="shared" si="41"/>
        <v>155091.75690607724</v>
      </c>
      <c r="P184" s="95">
        <f t="shared" si="48"/>
        <v>29.272180229574495</v>
      </c>
      <c r="Q184" s="113">
        <f>_xlfn.STDEV.P(B$4:B184)</f>
        <v>29.272180229574506</v>
      </c>
      <c r="R184" s="95">
        <f t="shared" si="42"/>
        <v>329.77953258836584</v>
      </c>
      <c r="S184" s="95">
        <f t="shared" si="43"/>
        <v>198.05472155528054</v>
      </c>
      <c r="T184">
        <f t="shared" si="44"/>
        <v>0</v>
      </c>
      <c r="U184" s="102">
        <f>IF(W184&lt;180,V184,IF(#REF!&gt;T184,W184-360,360-W184))</f>
        <v>-25.917127071823188</v>
      </c>
      <c r="V184" s="102">
        <f t="shared" si="45"/>
        <v>-25.917127071823188</v>
      </c>
      <c r="W184" s="102">
        <f t="shared" si="46"/>
        <v>25.917127071823188</v>
      </c>
    </row>
    <row r="185" spans="1:23" x14ac:dyDescent="0.25">
      <c r="A185" s="110">
        <v>42638.375451388885</v>
      </c>
      <c r="B185">
        <v>233</v>
      </c>
      <c r="C185">
        <v>11.3064</v>
      </c>
      <c r="E185" s="95">
        <f>AVERAGE(B$4:B185)</f>
        <v>263.74725274725273</v>
      </c>
      <c r="F185" s="95">
        <f>AVERAGE(C$4:C185)</f>
        <v>18.912220329670326</v>
      </c>
      <c r="G185" s="95">
        <f t="shared" si="49"/>
        <v>-0.79863551004729283</v>
      </c>
      <c r="H185" s="95">
        <f t="shared" si="50"/>
        <v>-0.60181502315204827</v>
      </c>
      <c r="I185" s="95">
        <f t="shared" si="51"/>
        <v>-0.87309435801908686</v>
      </c>
      <c r="J185" s="95">
        <f t="shared" si="52"/>
        <v>-0.11405265626277737</v>
      </c>
      <c r="K185" s="95">
        <f t="shared" si="53"/>
        <v>28.90473833849261</v>
      </c>
      <c r="L185" s="95">
        <f t="shared" si="47"/>
        <v>182</v>
      </c>
      <c r="M185" s="95">
        <f t="shared" si="39"/>
        <v>-380</v>
      </c>
      <c r="N185" s="95">
        <f t="shared" si="40"/>
        <v>263.74725274725273</v>
      </c>
      <c r="O185" s="95">
        <f t="shared" si="41"/>
        <v>156042.3736263735</v>
      </c>
      <c r="P185" s="95">
        <f t="shared" si="48"/>
        <v>29.280978113201556</v>
      </c>
      <c r="Q185" s="113">
        <f>_xlfn.STDEV.P(B$4:B185)</f>
        <v>29.280978113201567</v>
      </c>
      <c r="R185" s="95">
        <f t="shared" si="42"/>
        <v>329.62945350195628</v>
      </c>
      <c r="S185" s="95">
        <f t="shared" si="43"/>
        <v>197.86505199254921</v>
      </c>
      <c r="T185">
        <f t="shared" si="44"/>
        <v>0</v>
      </c>
      <c r="U185" s="102">
        <f>IF(W185&lt;180,V185,IF(#REF!&gt;T185,W185-360,360-W185))</f>
        <v>-30.74725274725273</v>
      </c>
      <c r="V185" s="102">
        <f t="shared" si="45"/>
        <v>-30.74725274725273</v>
      </c>
      <c r="W185" s="102">
        <f t="shared" si="46"/>
        <v>30.74725274725273</v>
      </c>
    </row>
    <row r="186" spans="1:23" x14ac:dyDescent="0.25">
      <c r="A186" s="110">
        <v>42638.375497685185</v>
      </c>
      <c r="B186">
        <v>233</v>
      </c>
      <c r="C186">
        <v>11.091100000000001</v>
      </c>
      <c r="E186" s="95">
        <f>AVERAGE(B$4:B186)</f>
        <v>263.57923497267757</v>
      </c>
      <c r="F186" s="95">
        <f>AVERAGE(C$4:C186)</f>
        <v>18.869481967213112</v>
      </c>
      <c r="G186" s="95">
        <f t="shared" si="49"/>
        <v>-0.79863551004729283</v>
      </c>
      <c r="H186" s="95">
        <f t="shared" si="50"/>
        <v>-0.60181502315204827</v>
      </c>
      <c r="I186" s="95">
        <f t="shared" si="51"/>
        <v>-0.87268747906842137</v>
      </c>
      <c r="J186" s="95">
        <f t="shared" si="52"/>
        <v>-0.11671802438785535</v>
      </c>
      <c r="K186" s="95">
        <f t="shared" si="53"/>
        <v>28.911713230639585</v>
      </c>
      <c r="L186" s="95">
        <f t="shared" si="47"/>
        <v>183</v>
      </c>
      <c r="M186" s="95">
        <f t="shared" si="39"/>
        <v>613</v>
      </c>
      <c r="N186" s="95">
        <f t="shared" si="40"/>
        <v>263.57923497267757</v>
      </c>
      <c r="O186" s="95">
        <f t="shared" si="41"/>
        <v>156982.60109289605</v>
      </c>
      <c r="P186" s="95">
        <f t="shared" si="48"/>
        <v>29.288708084732178</v>
      </c>
      <c r="Q186" s="113">
        <f>_xlfn.STDEV.P(B$4:B186)</f>
        <v>29.288708084732189</v>
      </c>
      <c r="R186" s="95">
        <f t="shared" si="42"/>
        <v>329.47882816332498</v>
      </c>
      <c r="S186" s="95">
        <f t="shared" si="43"/>
        <v>197.67964178203016</v>
      </c>
      <c r="T186">
        <f t="shared" si="44"/>
        <v>0</v>
      </c>
      <c r="U186" s="102">
        <f>IF(W186&lt;180,V186,IF(#REF!&gt;T186,W186-360,360-W186))</f>
        <v>-30.579234972677568</v>
      </c>
      <c r="V186" s="102">
        <f t="shared" si="45"/>
        <v>-30.579234972677568</v>
      </c>
      <c r="W186" s="102">
        <f t="shared" si="46"/>
        <v>30.579234972677568</v>
      </c>
    </row>
    <row r="187" spans="1:23" x14ac:dyDescent="0.25">
      <c r="A187" s="110">
        <v>42638.375543981485</v>
      </c>
      <c r="B187">
        <v>245</v>
      </c>
      <c r="C187">
        <v>13.9292</v>
      </c>
      <c r="E187" s="95">
        <f>AVERAGE(B$4:B187)</f>
        <v>263.47826086956519</v>
      </c>
      <c r="F187" s="95">
        <f>AVERAGE(C$4:C187)</f>
        <v>18.842632608695652</v>
      </c>
      <c r="G187" s="95">
        <f t="shared" si="49"/>
        <v>-0.90630778703665005</v>
      </c>
      <c r="H187" s="95">
        <f t="shared" si="50"/>
        <v>-0.42261826174069916</v>
      </c>
      <c r="I187" s="95">
        <f t="shared" si="51"/>
        <v>-0.87287019813346611</v>
      </c>
      <c r="J187" s="95">
        <f t="shared" si="52"/>
        <v>-0.11838052567781646</v>
      </c>
      <c r="K187" s="95">
        <f t="shared" si="53"/>
        <v>28.859707523795397</v>
      </c>
      <c r="L187" s="95">
        <f t="shared" si="47"/>
        <v>184</v>
      </c>
      <c r="M187" s="95">
        <f t="shared" si="39"/>
        <v>-368</v>
      </c>
      <c r="N187" s="95">
        <f t="shared" si="40"/>
        <v>263.47826086956519</v>
      </c>
      <c r="O187" s="95">
        <f t="shared" si="41"/>
        <v>157325.91304347813</v>
      </c>
      <c r="P187" s="95">
        <f t="shared" si="48"/>
        <v>29.240932545078987</v>
      </c>
      <c r="Q187" s="113">
        <f>_xlfn.STDEV.P(B$4:B187)</f>
        <v>29.240932545078998</v>
      </c>
      <c r="R187" s="95">
        <f t="shared" si="42"/>
        <v>329.27035909599294</v>
      </c>
      <c r="S187" s="95">
        <f t="shared" si="43"/>
        <v>197.68616264313744</v>
      </c>
      <c r="T187">
        <f t="shared" si="44"/>
        <v>0</v>
      </c>
      <c r="U187" s="102">
        <f>IF(W187&lt;180,V187,IF(#REF!&gt;T187,W187-360,360-W187))</f>
        <v>-18.47826086956519</v>
      </c>
      <c r="V187" s="102">
        <f t="shared" si="45"/>
        <v>-18.47826086956519</v>
      </c>
      <c r="W187" s="102">
        <f t="shared" si="46"/>
        <v>18.47826086956519</v>
      </c>
    </row>
    <row r="188" spans="1:23" x14ac:dyDescent="0.25">
      <c r="A188" s="110">
        <v>42638.375590277778</v>
      </c>
      <c r="B188">
        <v>249</v>
      </c>
      <c r="C188">
        <v>13.128500000000001</v>
      </c>
      <c r="E188" s="95">
        <f>AVERAGE(B$4:B188)</f>
        <v>263.39999999999998</v>
      </c>
      <c r="F188" s="95">
        <f>AVERAGE(C$4:C188)</f>
        <v>18.811745405405404</v>
      </c>
      <c r="G188" s="95">
        <f t="shared" si="49"/>
        <v>-0.93358042649720163</v>
      </c>
      <c r="H188" s="95">
        <f t="shared" si="50"/>
        <v>-0.35836794954530071</v>
      </c>
      <c r="I188" s="95">
        <f t="shared" si="51"/>
        <v>-0.87319836153002683</v>
      </c>
      <c r="J188" s="95">
        <f t="shared" si="52"/>
        <v>-0.11967775499601907</v>
      </c>
      <c r="K188" s="95">
        <f t="shared" si="53"/>
        <v>28.795034277091322</v>
      </c>
      <c r="L188" s="95">
        <f t="shared" si="47"/>
        <v>185</v>
      </c>
      <c r="M188" s="95">
        <f t="shared" si="39"/>
        <v>617</v>
      </c>
      <c r="N188" s="95">
        <f t="shared" si="40"/>
        <v>263.39999999999998</v>
      </c>
      <c r="O188" s="95">
        <f t="shared" si="41"/>
        <v>157534.39999999988</v>
      </c>
      <c r="P188" s="95">
        <f t="shared" si="48"/>
        <v>29.181111995557959</v>
      </c>
      <c r="Q188" s="113">
        <f>_xlfn.STDEV.P(B$4:B188)</f>
        <v>29.18111199555797</v>
      </c>
      <c r="R188" s="95">
        <f t="shared" si="42"/>
        <v>329.05750199000539</v>
      </c>
      <c r="S188" s="95">
        <f t="shared" si="43"/>
        <v>197.74249800999456</v>
      </c>
      <c r="T188">
        <f t="shared" si="44"/>
        <v>0</v>
      </c>
      <c r="U188" s="102">
        <f>IF(W188&lt;180,V188,IF(#REF!&gt;T188,W188-360,360-W188))</f>
        <v>-14.399999999999977</v>
      </c>
      <c r="V188" s="102">
        <f t="shared" si="45"/>
        <v>-14.399999999999977</v>
      </c>
      <c r="W188" s="102">
        <f t="shared" si="46"/>
        <v>14.399999999999977</v>
      </c>
    </row>
    <row r="189" spans="1:23" x14ac:dyDescent="0.25">
      <c r="A189" s="110">
        <v>42638.375636574077</v>
      </c>
      <c r="B189">
        <v>252</v>
      </c>
      <c r="C189">
        <v>14.6723</v>
      </c>
      <c r="E189" s="95">
        <f>AVERAGE(B$4:B189)</f>
        <v>263.33870967741933</v>
      </c>
      <c r="F189" s="95">
        <f>AVERAGE(C$4:C189)</f>
        <v>18.789490322580644</v>
      </c>
      <c r="G189" s="95">
        <f t="shared" si="49"/>
        <v>-0.95105651629515353</v>
      </c>
      <c r="H189" s="95">
        <f t="shared" si="50"/>
        <v>-0.30901699437494756</v>
      </c>
      <c r="I189" s="95">
        <f t="shared" si="51"/>
        <v>-0.87361695375994686</v>
      </c>
      <c r="J189" s="95">
        <f t="shared" si="52"/>
        <v>-0.12069570789590578</v>
      </c>
      <c r="K189" s="95">
        <f t="shared" si="53"/>
        <v>28.723377151706092</v>
      </c>
      <c r="L189" s="95">
        <f t="shared" si="47"/>
        <v>186</v>
      </c>
      <c r="M189" s="95">
        <f t="shared" si="39"/>
        <v>-365</v>
      </c>
      <c r="N189" s="95">
        <f t="shared" si="40"/>
        <v>263.33870967741933</v>
      </c>
      <c r="O189" s="95">
        <f t="shared" si="41"/>
        <v>157663.66129032246</v>
      </c>
      <c r="P189" s="95">
        <f t="shared" si="48"/>
        <v>29.114499703046985</v>
      </c>
      <c r="Q189" s="113">
        <f>_xlfn.STDEV.P(B$4:B189)</f>
        <v>29.114499703046995</v>
      </c>
      <c r="R189" s="95">
        <f t="shared" si="42"/>
        <v>328.8463340092751</v>
      </c>
      <c r="S189" s="95">
        <f t="shared" si="43"/>
        <v>197.83108534556359</v>
      </c>
      <c r="T189">
        <f t="shared" si="44"/>
        <v>0</v>
      </c>
      <c r="U189" s="102">
        <f>IF(W189&lt;180,V189,IF(#REF!&gt;T189,W189-360,360-W189))</f>
        <v>-11.338709677419331</v>
      </c>
      <c r="V189" s="102">
        <f t="shared" si="45"/>
        <v>-11.338709677419331</v>
      </c>
      <c r="W189" s="102">
        <f t="shared" si="46"/>
        <v>11.338709677419331</v>
      </c>
    </row>
    <row r="190" spans="1:23" x14ac:dyDescent="0.25">
      <c r="A190" s="110">
        <v>42638.37568287037</v>
      </c>
      <c r="B190">
        <v>241</v>
      </c>
      <c r="C190">
        <v>14.9033</v>
      </c>
      <c r="E190" s="95">
        <f>AVERAGE(B$4:B190)</f>
        <v>263.21925133689842</v>
      </c>
      <c r="F190" s="95">
        <f>AVERAGE(C$4:C190)</f>
        <v>18.768708556149733</v>
      </c>
      <c r="G190" s="95">
        <f t="shared" si="49"/>
        <v>-0.87461970713939596</v>
      </c>
      <c r="H190" s="95">
        <f t="shared" si="50"/>
        <v>-0.48480962024633684</v>
      </c>
      <c r="I190" s="95">
        <f t="shared" si="51"/>
        <v>-0.87362231607748397</v>
      </c>
      <c r="J190" s="95">
        <f t="shared" si="52"/>
        <v>-0.12264284111703108</v>
      </c>
      <c r="K190" s="95">
        <f t="shared" si="53"/>
        <v>28.687865522216516</v>
      </c>
      <c r="L190" s="95">
        <f t="shared" si="47"/>
        <v>187</v>
      </c>
      <c r="M190" s="95">
        <f t="shared" si="39"/>
        <v>606</v>
      </c>
      <c r="N190" s="95">
        <f t="shared" si="40"/>
        <v>263.21925133689837</v>
      </c>
      <c r="O190" s="95">
        <f t="shared" si="41"/>
        <v>158160.01069518705</v>
      </c>
      <c r="P190" s="95">
        <f t="shared" si="48"/>
        <v>29.082218936371284</v>
      </c>
      <c r="Q190" s="113">
        <f>_xlfn.STDEV.P(B$4:B190)</f>
        <v>29.082218936371291</v>
      </c>
      <c r="R190" s="95">
        <f t="shared" si="42"/>
        <v>328.65424394373383</v>
      </c>
      <c r="S190" s="95">
        <f t="shared" si="43"/>
        <v>197.78425873006302</v>
      </c>
      <c r="T190">
        <f t="shared" si="44"/>
        <v>0</v>
      </c>
      <c r="U190" s="102">
        <f>IF(W190&lt;180,V190,IF(#REF!&gt;T190,W190-360,360-W190))</f>
        <v>-22.219251336898424</v>
      </c>
      <c r="V190" s="102">
        <f t="shared" si="45"/>
        <v>-22.219251336898424</v>
      </c>
      <c r="W190" s="102">
        <f t="shared" si="46"/>
        <v>22.219251336898424</v>
      </c>
    </row>
    <row r="191" spans="1:23" x14ac:dyDescent="0.25">
      <c r="A191" s="110">
        <v>42638.37572916667</v>
      </c>
      <c r="B191">
        <v>221</v>
      </c>
      <c r="C191">
        <v>15.794700000000001</v>
      </c>
      <c r="E191" s="95">
        <f>AVERAGE(B$4:B191)</f>
        <v>262.99468085106383</v>
      </c>
      <c r="F191" s="95">
        <f>AVERAGE(C$4:C191)</f>
        <v>18.752889361702124</v>
      </c>
      <c r="G191" s="95">
        <f t="shared" si="49"/>
        <v>-0.65605902899050705</v>
      </c>
      <c r="H191" s="95">
        <f t="shared" si="50"/>
        <v>-0.75470958022277213</v>
      </c>
      <c r="I191" s="95">
        <f t="shared" si="51"/>
        <v>-0.87246506455042561</v>
      </c>
      <c r="J191" s="95">
        <f t="shared" si="52"/>
        <v>-0.12600489823993397</v>
      </c>
      <c r="K191" s="95">
        <f t="shared" si="53"/>
        <v>28.774896267457219</v>
      </c>
      <c r="L191" s="95">
        <f t="shared" si="47"/>
        <v>188</v>
      </c>
      <c r="M191" s="95">
        <f t="shared" si="39"/>
        <v>-385</v>
      </c>
      <c r="N191" s="95">
        <f t="shared" si="40"/>
        <v>262.99468085106378</v>
      </c>
      <c r="O191" s="95">
        <f t="shared" si="41"/>
        <v>159932.99468085094</v>
      </c>
      <c r="P191" s="95">
        <f t="shared" si="48"/>
        <v>29.166889078459576</v>
      </c>
      <c r="Q191" s="113">
        <f>_xlfn.STDEV.P(B$4:B191)</f>
        <v>29.16688907845959</v>
      </c>
      <c r="R191" s="95">
        <f t="shared" si="42"/>
        <v>328.62018127759791</v>
      </c>
      <c r="S191" s="95">
        <f t="shared" si="43"/>
        <v>197.36918042452976</v>
      </c>
      <c r="T191">
        <f t="shared" si="44"/>
        <v>0</v>
      </c>
      <c r="U191" s="102">
        <f>IF(W191&lt;180,V191,IF(#REF!&gt;T191,W191-360,360-W191))</f>
        <v>-41.994680851063833</v>
      </c>
      <c r="V191" s="102">
        <f t="shared" si="45"/>
        <v>-41.994680851063833</v>
      </c>
      <c r="W191" s="102">
        <f t="shared" si="46"/>
        <v>41.994680851063833</v>
      </c>
    </row>
    <row r="192" spans="1:23" x14ac:dyDescent="0.25">
      <c r="A192" s="110">
        <v>42638.375775462962</v>
      </c>
      <c r="B192">
        <v>214</v>
      </c>
      <c r="C192">
        <v>15.238799999999999</v>
      </c>
      <c r="E192" s="95">
        <f>AVERAGE(B$4:B192)</f>
        <v>262.73544973544972</v>
      </c>
      <c r="F192" s="95">
        <f>AVERAGE(C$4:C192)</f>
        <v>18.734296296296296</v>
      </c>
      <c r="G192" s="95">
        <f t="shared" si="49"/>
        <v>-0.55919290347074668</v>
      </c>
      <c r="H192" s="95">
        <f t="shared" si="50"/>
        <v>-0.82903757255504185</v>
      </c>
      <c r="I192" s="95">
        <f t="shared" si="51"/>
        <v>-0.87080753988862836</v>
      </c>
      <c r="J192" s="95">
        <f t="shared" si="52"/>
        <v>-0.12972464783948481</v>
      </c>
      <c r="K192" s="95">
        <f t="shared" si="53"/>
        <v>28.917006304682229</v>
      </c>
      <c r="L192" s="95">
        <f t="shared" si="47"/>
        <v>189</v>
      </c>
      <c r="M192" s="95">
        <f t="shared" si="39"/>
        <v>599</v>
      </c>
      <c r="N192" s="95">
        <f t="shared" si="40"/>
        <v>262.73544973544966</v>
      </c>
      <c r="O192" s="95">
        <f t="shared" si="41"/>
        <v>162320.77248677236</v>
      </c>
      <c r="P192" s="95">
        <f t="shared" si="48"/>
        <v>29.305973214817122</v>
      </c>
      <c r="Q192" s="113">
        <f>_xlfn.STDEV.P(B$4:B192)</f>
        <v>29.305973214817133</v>
      </c>
      <c r="R192" s="95">
        <f t="shared" si="42"/>
        <v>328.67388946878827</v>
      </c>
      <c r="S192" s="95">
        <f t="shared" si="43"/>
        <v>196.79701000211116</v>
      </c>
      <c r="T192">
        <f t="shared" si="44"/>
        <v>0</v>
      </c>
      <c r="U192" s="102">
        <f>IF(W192&lt;180,V192,IF(#REF!&gt;T192,W192-360,360-W192))</f>
        <v>-48.73544973544972</v>
      </c>
      <c r="V192" s="102">
        <f t="shared" si="45"/>
        <v>-48.73544973544972</v>
      </c>
      <c r="W192" s="102">
        <f t="shared" si="46"/>
        <v>48.73544973544972</v>
      </c>
    </row>
    <row r="193" spans="1:23" x14ac:dyDescent="0.25">
      <c r="A193" s="110">
        <v>42638.375821759262</v>
      </c>
      <c r="B193">
        <v>205</v>
      </c>
      <c r="C193">
        <v>15.387</v>
      </c>
      <c r="E193" s="95">
        <f>AVERAGE(B$4:B193)</f>
        <v>262.43157894736839</v>
      </c>
      <c r="F193" s="95">
        <f>AVERAGE(C$4:C193)</f>
        <v>18.716678947368422</v>
      </c>
      <c r="G193" s="95">
        <f t="shared" si="49"/>
        <v>-0.42261826174069927</v>
      </c>
      <c r="H193" s="95">
        <f t="shared" si="50"/>
        <v>-0.90630778703665005</v>
      </c>
      <c r="I193" s="95">
        <f t="shared" si="51"/>
        <v>-0.86844864895100771</v>
      </c>
      <c r="J193" s="95">
        <f t="shared" si="52"/>
        <v>-0.13381192751946988</v>
      </c>
      <c r="K193" s="95">
        <f t="shared" si="53"/>
        <v>29.138154492700377</v>
      </c>
      <c r="L193" s="95">
        <f t="shared" si="47"/>
        <v>190</v>
      </c>
      <c r="M193" s="95">
        <f t="shared" si="39"/>
        <v>-394</v>
      </c>
      <c r="N193" s="95">
        <f t="shared" si="40"/>
        <v>262.43157894736834</v>
      </c>
      <c r="O193" s="95">
        <f t="shared" si="41"/>
        <v>165636.61052631566</v>
      </c>
      <c r="P193" s="95">
        <f t="shared" si="48"/>
        <v>29.525779148890038</v>
      </c>
      <c r="Q193" s="113">
        <f>_xlfn.STDEV.P(B$4:B193)</f>
        <v>29.525779148890052</v>
      </c>
      <c r="R193" s="95">
        <f t="shared" si="42"/>
        <v>328.864582032371</v>
      </c>
      <c r="S193" s="95">
        <f t="shared" si="43"/>
        <v>195.99857586236578</v>
      </c>
      <c r="T193">
        <f t="shared" si="44"/>
        <v>0</v>
      </c>
      <c r="U193" s="102">
        <f>IF(W193&lt;180,V193,IF(#REF!&gt;T193,W193-360,360-W193))</f>
        <v>-57.431578947368394</v>
      </c>
      <c r="V193" s="102">
        <f t="shared" si="45"/>
        <v>-57.431578947368394</v>
      </c>
      <c r="W193" s="102">
        <f t="shared" si="46"/>
        <v>57.431578947368394</v>
      </c>
    </row>
    <row r="194" spans="1:23" x14ac:dyDescent="0.25">
      <c r="A194" s="110">
        <v>42638.375868055555</v>
      </c>
      <c r="B194">
        <v>207</v>
      </c>
      <c r="C194">
        <v>15.223599999999999</v>
      </c>
      <c r="E194" s="95">
        <f>AVERAGE(B$4:B194)</f>
        <v>262.14136125654449</v>
      </c>
      <c r="F194" s="95">
        <f>AVERAGE(C$4:C194)</f>
        <v>18.698390575916228</v>
      </c>
      <c r="G194" s="95">
        <f t="shared" si="49"/>
        <v>-0.45399049973954669</v>
      </c>
      <c r="H194" s="95">
        <f t="shared" si="50"/>
        <v>-0.8910065241883679</v>
      </c>
      <c r="I194" s="95">
        <f t="shared" si="51"/>
        <v>-0.86627871099702103</v>
      </c>
      <c r="J194" s="95">
        <f t="shared" si="52"/>
        <v>-0.13777629713553741</v>
      </c>
      <c r="K194" s="95">
        <f t="shared" si="53"/>
        <v>29.333919834860563</v>
      </c>
      <c r="L194" s="95">
        <f t="shared" si="47"/>
        <v>191</v>
      </c>
      <c r="M194" s="95">
        <f t="shared" si="39"/>
        <v>601</v>
      </c>
      <c r="N194" s="95">
        <f t="shared" si="40"/>
        <v>262.14136125654443</v>
      </c>
      <c r="O194" s="95">
        <f t="shared" si="41"/>
        <v>168693.18324607317</v>
      </c>
      <c r="P194" s="95">
        <f t="shared" si="48"/>
        <v>29.718855689398509</v>
      </c>
      <c r="Q194" s="113">
        <f>_xlfn.STDEV.P(B$4:B194)</f>
        <v>29.71885568939852</v>
      </c>
      <c r="R194" s="95">
        <f t="shared" si="42"/>
        <v>329.00878655769117</v>
      </c>
      <c r="S194" s="95">
        <f t="shared" si="43"/>
        <v>195.2739359553978</v>
      </c>
      <c r="T194">
        <f t="shared" si="44"/>
        <v>0</v>
      </c>
      <c r="U194" s="102">
        <f>IF(W194&lt;180,V194,IF(#REF!&gt;T194,W194-360,360-W194))</f>
        <v>-55.141361256544485</v>
      </c>
      <c r="V194" s="102">
        <f t="shared" si="45"/>
        <v>-55.141361256544485</v>
      </c>
      <c r="W194" s="102">
        <f t="shared" si="46"/>
        <v>55.141361256544485</v>
      </c>
    </row>
    <row r="195" spans="1:23" x14ac:dyDescent="0.25">
      <c r="A195" s="110">
        <v>42638.375925925924</v>
      </c>
      <c r="B195">
        <v>215</v>
      </c>
      <c r="C195">
        <v>16.395800000000001</v>
      </c>
      <c r="E195" s="95">
        <f>AVERAGE(B$4:B195)</f>
        <v>261.89583333333331</v>
      </c>
      <c r="F195" s="95">
        <f>AVERAGE(C$4:C195)</f>
        <v>18.686397916666664</v>
      </c>
      <c r="G195" s="95">
        <f t="shared" si="49"/>
        <v>-0.57357643635104616</v>
      </c>
      <c r="H195" s="95">
        <f t="shared" si="50"/>
        <v>-0.8191520442889918</v>
      </c>
      <c r="I195" s="95">
        <f t="shared" si="51"/>
        <v>-0.86475421998323987</v>
      </c>
      <c r="J195" s="95">
        <f t="shared" si="52"/>
        <v>-0.14132512915196166</v>
      </c>
      <c r="K195" s="95">
        <f t="shared" si="53"/>
        <v>29.453687466014465</v>
      </c>
      <c r="L195" s="95">
        <f t="shared" si="47"/>
        <v>192</v>
      </c>
      <c r="M195" s="95">
        <f t="shared" si="39"/>
        <v>-386</v>
      </c>
      <c r="N195" s="95">
        <f t="shared" si="40"/>
        <v>261.89583333333326</v>
      </c>
      <c r="O195" s="95">
        <f t="shared" si="41"/>
        <v>170903.91666666654</v>
      </c>
      <c r="P195" s="95">
        <f t="shared" si="48"/>
        <v>29.83495543774486</v>
      </c>
      <c r="Q195" s="113">
        <f>_xlfn.STDEV.P(B$4:B195)</f>
        <v>29.83495543774487</v>
      </c>
      <c r="R195" s="95">
        <f t="shared" si="42"/>
        <v>329.02448306825926</v>
      </c>
      <c r="S195" s="95">
        <f t="shared" si="43"/>
        <v>194.76718359840737</v>
      </c>
      <c r="T195">
        <f t="shared" si="44"/>
        <v>0</v>
      </c>
      <c r="U195" s="102">
        <f>IF(W195&lt;180,V195,IF(#REF!&gt;T195,W195-360,360-W195))</f>
        <v>-46.895833333333314</v>
      </c>
      <c r="V195" s="102">
        <f t="shared" si="45"/>
        <v>-46.895833333333314</v>
      </c>
      <c r="W195" s="102">
        <f t="shared" si="46"/>
        <v>46.895833333333314</v>
      </c>
    </row>
    <row r="196" spans="1:23" x14ac:dyDescent="0.25">
      <c r="A196" s="110">
        <v>42638.375972222224</v>
      </c>
      <c r="B196">
        <v>236</v>
      </c>
      <c r="C196">
        <v>18.875599999999999</v>
      </c>
      <c r="E196" s="95">
        <f>AVERAGE(B$4:B196)</f>
        <v>261.76165803108807</v>
      </c>
      <c r="F196" s="95">
        <f>AVERAGE(C$4:C196)</f>
        <v>18.687378238341964</v>
      </c>
      <c r="G196" s="95">
        <f t="shared" si="49"/>
        <v>-0.82903757255504185</v>
      </c>
      <c r="H196" s="95">
        <f t="shared" si="50"/>
        <v>-0.55919290347074657</v>
      </c>
      <c r="I196" s="95">
        <f t="shared" si="51"/>
        <v>-0.86456915963387093</v>
      </c>
      <c r="J196" s="95">
        <f t="shared" si="52"/>
        <v>-0.14349024715361339</v>
      </c>
      <c r="K196" s="95">
        <f t="shared" si="53"/>
        <v>29.43215307909059</v>
      </c>
      <c r="L196" s="95">
        <f t="shared" si="47"/>
        <v>193</v>
      </c>
      <c r="M196" s="95">
        <f t="shared" ref="M196:M259" si="54">B196-M195</f>
        <v>622</v>
      </c>
      <c r="N196" s="95">
        <f t="shared" ref="N196:N259" si="55">N195+(B196-N195)/L196</f>
        <v>261.76165803108802</v>
      </c>
      <c r="O196" s="95">
        <f t="shared" ref="O196:O259" si="56">O195+(B196-N196)*(B196-N195)</f>
        <v>171571.03626942993</v>
      </c>
      <c r="P196" s="95">
        <f t="shared" si="48"/>
        <v>29.815584848223352</v>
      </c>
      <c r="Q196" s="113">
        <f>_xlfn.STDEV.P(B$4:B196)</f>
        <v>29.815584848223363</v>
      </c>
      <c r="R196" s="95">
        <f t="shared" ref="R196:R259" si="57">E196+$T$2*Q196</f>
        <v>328.84672393959067</v>
      </c>
      <c r="S196" s="95">
        <f t="shared" ref="S196:S259" si="58">E196-$T$2*Q196</f>
        <v>194.6765921225855</v>
      </c>
      <c r="T196">
        <f t="shared" si="44"/>
        <v>0</v>
      </c>
      <c r="U196" s="102">
        <f>IF(W196&lt;180,V196,IF(#REF!&gt;T196,W196-360,360-W196))</f>
        <v>-25.761658031088075</v>
      </c>
      <c r="V196" s="102">
        <f t="shared" si="45"/>
        <v>-25.761658031088075</v>
      </c>
      <c r="W196" s="102">
        <f t="shared" si="46"/>
        <v>25.761658031088075</v>
      </c>
    </row>
    <row r="197" spans="1:23" x14ac:dyDescent="0.25">
      <c r="A197" s="110">
        <v>42638.376018518517</v>
      </c>
      <c r="B197">
        <v>232</v>
      </c>
      <c r="C197">
        <v>19.214700000000001</v>
      </c>
      <c r="E197" s="95">
        <f>AVERAGE(B$4:B197)</f>
        <v>261.60824742268039</v>
      </c>
      <c r="F197" s="95">
        <f>AVERAGE(C$4:C197)</f>
        <v>18.690096391752572</v>
      </c>
      <c r="G197" s="95">
        <f t="shared" si="49"/>
        <v>-0.78801075360672213</v>
      </c>
      <c r="H197" s="95">
        <f t="shared" si="50"/>
        <v>-0.61566147532565807</v>
      </c>
      <c r="I197" s="95">
        <f t="shared" si="51"/>
        <v>-0.86417452867496813</v>
      </c>
      <c r="J197" s="95">
        <f t="shared" si="52"/>
        <v>-0.14592411946377856</v>
      </c>
      <c r="K197" s="95">
        <f t="shared" si="53"/>
        <v>29.430542448679386</v>
      </c>
      <c r="L197" s="95">
        <f t="shared" si="47"/>
        <v>194</v>
      </c>
      <c r="M197" s="95">
        <f t="shared" si="54"/>
        <v>-390</v>
      </c>
      <c r="N197" s="95">
        <f t="shared" si="55"/>
        <v>261.60824742268034</v>
      </c>
      <c r="O197" s="95">
        <f t="shared" si="56"/>
        <v>172452.22680412358</v>
      </c>
      <c r="P197" s="95">
        <f t="shared" si="48"/>
        <v>29.814912445703524</v>
      </c>
      <c r="Q197" s="113">
        <f>_xlfn.STDEV.P(B$4:B197)</f>
        <v>29.814912445703538</v>
      </c>
      <c r="R197" s="95">
        <f t="shared" si="57"/>
        <v>328.69180042551335</v>
      </c>
      <c r="S197" s="95">
        <f t="shared" si="58"/>
        <v>194.52469441984744</v>
      </c>
      <c r="T197">
        <f t="shared" si="44"/>
        <v>0</v>
      </c>
      <c r="U197" s="102">
        <f>IF(W197&lt;180,V197,IF(#REF!&gt;T197,W197-360,360-W197))</f>
        <v>-29.608247422680392</v>
      </c>
      <c r="V197" s="102">
        <f t="shared" si="45"/>
        <v>-29.608247422680392</v>
      </c>
      <c r="W197" s="102">
        <f t="shared" si="46"/>
        <v>29.608247422680392</v>
      </c>
    </row>
    <row r="198" spans="1:23" x14ac:dyDescent="0.25">
      <c r="A198" s="110">
        <v>42638.376064814816</v>
      </c>
      <c r="B198">
        <v>230</v>
      </c>
      <c r="C198">
        <v>16.658300000000001</v>
      </c>
      <c r="E198" s="95">
        <f>AVERAGE(B$4:B198)</f>
        <v>261.44615384615383</v>
      </c>
      <c r="F198" s="95">
        <f>AVERAGE(C$4:C198)</f>
        <v>18.679676923076919</v>
      </c>
      <c r="G198" s="95">
        <f t="shared" si="49"/>
        <v>-0.7660444431189779</v>
      </c>
      <c r="H198" s="95">
        <f t="shared" si="50"/>
        <v>-0.64278760968653947</v>
      </c>
      <c r="I198" s="95">
        <f t="shared" si="51"/>
        <v>-0.86367129746698867</v>
      </c>
      <c r="J198" s="95">
        <f t="shared" si="52"/>
        <v>-0.14847213736235682</v>
      </c>
      <c r="K198" s="95">
        <f t="shared" si="53"/>
        <v>29.43921010818546</v>
      </c>
      <c r="L198" s="95">
        <f t="shared" si="47"/>
        <v>195</v>
      </c>
      <c r="M198" s="95">
        <f t="shared" si="54"/>
        <v>620</v>
      </c>
      <c r="N198" s="95">
        <f t="shared" si="55"/>
        <v>261.44615384615378</v>
      </c>
      <c r="O198" s="95">
        <f t="shared" si="56"/>
        <v>173446.18461538447</v>
      </c>
      <c r="P198" s="95">
        <f t="shared" si="48"/>
        <v>29.823943626090564</v>
      </c>
      <c r="Q198" s="113">
        <f>_xlfn.STDEV.P(B$4:B198)</f>
        <v>29.823943626090578</v>
      </c>
      <c r="R198" s="95">
        <f t="shared" si="57"/>
        <v>328.55002700485761</v>
      </c>
      <c r="S198" s="95">
        <f t="shared" si="58"/>
        <v>194.34228068745003</v>
      </c>
      <c r="T198">
        <f t="shared" ref="T198:T261" si="59">IF(ABS(U198)&gt;$T$2*Q198,1,0)</f>
        <v>0</v>
      </c>
      <c r="U198" s="102">
        <f>IF(W198&lt;180,V198,IF(#REF!&gt;T198,W198-360,360-W198))</f>
        <v>-31.446153846153834</v>
      </c>
      <c r="V198" s="102">
        <f t="shared" ref="V198:V261" si="60">$B198-$E198</f>
        <v>-31.446153846153834</v>
      </c>
      <c r="W198" s="102">
        <f t="shared" ref="W198:W261" si="61">ABS(V198)</f>
        <v>31.446153846153834</v>
      </c>
    </row>
    <row r="199" spans="1:23" x14ac:dyDescent="0.25">
      <c r="A199" s="110">
        <v>42638.376111111109</v>
      </c>
      <c r="B199">
        <v>234</v>
      </c>
      <c r="C199">
        <v>16.197500000000002</v>
      </c>
      <c r="E199" s="95">
        <f>AVERAGE(B$4:B199)</f>
        <v>261.30612244897958</v>
      </c>
      <c r="F199" s="95">
        <f>AVERAGE(C$4:C199)</f>
        <v>18.667012755102039</v>
      </c>
      <c r="G199" s="95">
        <f t="shared" si="49"/>
        <v>-0.80901699437494734</v>
      </c>
      <c r="H199" s="95">
        <f t="shared" si="50"/>
        <v>-0.58778525229247325</v>
      </c>
      <c r="I199" s="95">
        <f t="shared" si="51"/>
        <v>-0.86339244898182521</v>
      </c>
      <c r="J199" s="95">
        <f t="shared" si="52"/>
        <v>-0.15071353080587782</v>
      </c>
      <c r="K199" s="95">
        <f t="shared" si="53"/>
        <v>29.425486707123248</v>
      </c>
      <c r="L199" s="95">
        <f t="shared" si="47"/>
        <v>196</v>
      </c>
      <c r="M199" s="95">
        <f t="shared" si="54"/>
        <v>-386</v>
      </c>
      <c r="N199" s="95">
        <f t="shared" si="55"/>
        <v>261.30612244897952</v>
      </c>
      <c r="O199" s="95">
        <f t="shared" si="56"/>
        <v>174195.63265306107</v>
      </c>
      <c r="P199" s="95">
        <f t="shared" si="48"/>
        <v>29.811964507924333</v>
      </c>
      <c r="Q199" s="113">
        <f>_xlfn.STDEV.P(B$4:B199)</f>
        <v>29.811964507924348</v>
      </c>
      <c r="R199" s="95">
        <f t="shared" si="57"/>
        <v>328.38304259180939</v>
      </c>
      <c r="S199" s="95">
        <f t="shared" si="58"/>
        <v>194.2292023061498</v>
      </c>
      <c r="T199">
        <f t="shared" si="59"/>
        <v>0</v>
      </c>
      <c r="U199" s="102">
        <f>IF(W199&lt;180,V199,IF(#REF!&gt;T199,W199-360,360-W199))</f>
        <v>-27.306122448979579</v>
      </c>
      <c r="V199" s="102">
        <f t="shared" si="60"/>
        <v>-27.306122448979579</v>
      </c>
      <c r="W199" s="102">
        <f t="shared" si="61"/>
        <v>27.306122448979579</v>
      </c>
    </row>
    <row r="200" spans="1:23" x14ac:dyDescent="0.25">
      <c r="A200" s="110">
        <v>42638.376157407409</v>
      </c>
      <c r="B200">
        <v>235</v>
      </c>
      <c r="C200">
        <v>13.3955</v>
      </c>
      <c r="E200" s="95">
        <f>AVERAGE(B$4:B200)</f>
        <v>261.17258883248729</v>
      </c>
      <c r="F200" s="95">
        <f>AVERAGE(C$4:C200)</f>
        <v>18.640253807106596</v>
      </c>
      <c r="G200" s="95">
        <f t="shared" si="49"/>
        <v>-0.81915204428899158</v>
      </c>
      <c r="H200" s="95">
        <f t="shared" si="50"/>
        <v>-0.57357643635104638</v>
      </c>
      <c r="I200" s="95">
        <f t="shared" si="51"/>
        <v>-0.86316787839962805</v>
      </c>
      <c r="J200" s="95">
        <f t="shared" si="52"/>
        <v>-0.15286004301676701</v>
      </c>
      <c r="K200" s="95">
        <f t="shared" si="53"/>
        <v>29.406320831629255</v>
      </c>
      <c r="L200" s="95">
        <f t="shared" si="47"/>
        <v>197</v>
      </c>
      <c r="M200" s="95">
        <f t="shared" si="54"/>
        <v>621</v>
      </c>
      <c r="N200" s="95">
        <f t="shared" si="55"/>
        <v>261.17258883248724</v>
      </c>
      <c r="O200" s="95">
        <f t="shared" si="56"/>
        <v>174884.13197969526</v>
      </c>
      <c r="P200" s="95">
        <f t="shared" si="48"/>
        <v>29.794910816393269</v>
      </c>
      <c r="Q200" s="113">
        <f>_xlfn.STDEV.P(B$4:B200)</f>
        <v>29.794910816393287</v>
      </c>
      <c r="R200" s="95">
        <f t="shared" si="57"/>
        <v>328.21113816937219</v>
      </c>
      <c r="S200" s="95">
        <f t="shared" si="58"/>
        <v>194.13403949560239</v>
      </c>
      <c r="T200">
        <f t="shared" si="59"/>
        <v>0</v>
      </c>
      <c r="U200" s="102">
        <f>IF(W200&lt;180,V200,IF(#REF!&gt;T200,W200-360,360-W200))</f>
        <v>-26.172588832487293</v>
      </c>
      <c r="V200" s="102">
        <f t="shared" si="60"/>
        <v>-26.172588832487293</v>
      </c>
      <c r="W200" s="102">
        <f t="shared" si="61"/>
        <v>26.172588832487293</v>
      </c>
    </row>
    <row r="201" spans="1:23" x14ac:dyDescent="0.25">
      <c r="A201" s="110">
        <v>42638.376203703701</v>
      </c>
      <c r="B201">
        <v>226</v>
      </c>
      <c r="C201">
        <v>13.318199999999999</v>
      </c>
      <c r="E201" s="95">
        <f>AVERAGE(B$4:B201)</f>
        <v>260.99494949494948</v>
      </c>
      <c r="F201" s="95">
        <f>AVERAGE(C$4:C201)</f>
        <v>18.613374747474747</v>
      </c>
      <c r="G201" s="95">
        <f t="shared" si="49"/>
        <v>-0.71933980033865119</v>
      </c>
      <c r="H201" s="95">
        <f t="shared" si="50"/>
        <v>-0.69465837045899725</v>
      </c>
      <c r="I201" s="95">
        <f t="shared" si="51"/>
        <v>-0.86244147396497661</v>
      </c>
      <c r="J201" s="95">
        <f t="shared" si="52"/>
        <v>-0.15559639820586918</v>
      </c>
      <c r="K201" s="95">
        <f t="shared" si="53"/>
        <v>29.43605554281827</v>
      </c>
      <c r="L201" s="95">
        <f t="shared" si="47"/>
        <v>198</v>
      </c>
      <c r="M201" s="95">
        <f t="shared" si="54"/>
        <v>-395</v>
      </c>
      <c r="N201" s="95">
        <f t="shared" si="55"/>
        <v>260.99494949494942</v>
      </c>
      <c r="O201" s="95">
        <f t="shared" si="56"/>
        <v>176114.99494949478</v>
      </c>
      <c r="P201" s="95">
        <f t="shared" si="48"/>
        <v>29.823978129386006</v>
      </c>
      <c r="Q201" s="113">
        <f>_xlfn.STDEV.P(B$4:B201)</f>
        <v>29.82397812938602</v>
      </c>
      <c r="R201" s="95">
        <f t="shared" si="57"/>
        <v>328.09890028606804</v>
      </c>
      <c r="S201" s="95">
        <f t="shared" si="58"/>
        <v>193.89099870383092</v>
      </c>
      <c r="T201">
        <f t="shared" si="59"/>
        <v>0</v>
      </c>
      <c r="U201" s="102">
        <f>IF(W201&lt;180,V201,IF(#REF!&gt;T201,W201-360,360-W201))</f>
        <v>-34.994949494949481</v>
      </c>
      <c r="V201" s="102">
        <f t="shared" si="60"/>
        <v>-34.994949494949481</v>
      </c>
      <c r="W201" s="102">
        <f t="shared" si="61"/>
        <v>34.994949494949481</v>
      </c>
    </row>
    <row r="202" spans="1:23" x14ac:dyDescent="0.25">
      <c r="A202" s="110">
        <v>42638.376250000001</v>
      </c>
      <c r="B202">
        <v>215</v>
      </c>
      <c r="C202">
        <v>16.249500000000001</v>
      </c>
      <c r="E202" s="95">
        <f>AVERAGE(B$4:B202)</f>
        <v>260.7638190954774</v>
      </c>
      <c r="F202" s="95">
        <f>AVERAGE(C$4:C202)</f>
        <v>18.601495979899497</v>
      </c>
      <c r="G202" s="95">
        <f t="shared" si="49"/>
        <v>-0.57357643635104616</v>
      </c>
      <c r="H202" s="95">
        <f t="shared" si="50"/>
        <v>-0.8191520442889918</v>
      </c>
      <c r="I202" s="95">
        <f t="shared" si="51"/>
        <v>-0.860989890861389</v>
      </c>
      <c r="J202" s="95">
        <f t="shared" si="52"/>
        <v>-0.15893084868869894</v>
      </c>
      <c r="K202" s="95">
        <f t="shared" si="53"/>
        <v>29.541456395383875</v>
      </c>
      <c r="L202" s="95">
        <f t="shared" si="47"/>
        <v>199</v>
      </c>
      <c r="M202" s="95">
        <f t="shared" si="54"/>
        <v>610</v>
      </c>
      <c r="N202" s="95">
        <f t="shared" si="55"/>
        <v>260.76381909547729</v>
      </c>
      <c r="O202" s="95">
        <f t="shared" si="56"/>
        <v>178219.89949748726</v>
      </c>
      <c r="P202" s="95">
        <f t="shared" si="48"/>
        <v>29.92619896360852</v>
      </c>
      <c r="Q202" s="113">
        <f>_xlfn.STDEV.P(B$4:B202)</f>
        <v>29.926198963608535</v>
      </c>
      <c r="R202" s="95">
        <f t="shared" si="57"/>
        <v>328.09776676359661</v>
      </c>
      <c r="S202" s="95">
        <f t="shared" si="58"/>
        <v>193.42987142735819</v>
      </c>
      <c r="T202">
        <f t="shared" si="59"/>
        <v>0</v>
      </c>
      <c r="U202" s="102">
        <f>IF(W202&lt;180,V202,IF(#REF!&gt;T202,W202-360,360-W202))</f>
        <v>-45.763819095477402</v>
      </c>
      <c r="V202" s="102">
        <f t="shared" si="60"/>
        <v>-45.763819095477402</v>
      </c>
      <c r="W202" s="102">
        <f t="shared" si="61"/>
        <v>45.763819095477402</v>
      </c>
    </row>
    <row r="203" spans="1:23" x14ac:dyDescent="0.25">
      <c r="A203" s="110">
        <v>42638.376296296294</v>
      </c>
      <c r="B203">
        <v>229</v>
      </c>
      <c r="C203">
        <v>15.7064</v>
      </c>
      <c r="E203" s="95">
        <f>AVERAGE(B$4:B203)</f>
        <v>260.60500000000002</v>
      </c>
      <c r="F203" s="95">
        <f>AVERAGE(C$4:C203)</f>
        <v>18.587020499999998</v>
      </c>
      <c r="G203" s="95">
        <f t="shared" si="49"/>
        <v>-0.75470958022277201</v>
      </c>
      <c r="H203" s="95">
        <f t="shared" si="50"/>
        <v>-0.65605902899050728</v>
      </c>
      <c r="I203" s="95">
        <f t="shared" si="51"/>
        <v>-0.86045848930819591</v>
      </c>
      <c r="J203" s="95">
        <f t="shared" si="52"/>
        <v>-0.16141648959020799</v>
      </c>
      <c r="K203" s="95">
        <f t="shared" si="53"/>
        <v>29.550045900124843</v>
      </c>
      <c r="L203" s="95">
        <f t="shared" si="47"/>
        <v>200</v>
      </c>
      <c r="M203" s="95">
        <f t="shared" si="54"/>
        <v>-381</v>
      </c>
      <c r="N203" s="95">
        <f t="shared" si="55"/>
        <v>260.6049999999999</v>
      </c>
      <c r="O203" s="95">
        <f t="shared" si="56"/>
        <v>179223.79499999981</v>
      </c>
      <c r="P203" s="95">
        <f t="shared" si="48"/>
        <v>29.935246366114963</v>
      </c>
      <c r="Q203" s="113">
        <f>_xlfn.STDEV.P(B$4:B203)</f>
        <v>29.935246366114978</v>
      </c>
      <c r="R203" s="95">
        <f t="shared" si="57"/>
        <v>327.95930432375872</v>
      </c>
      <c r="S203" s="95">
        <f t="shared" si="58"/>
        <v>193.25069567624132</v>
      </c>
      <c r="T203">
        <f t="shared" si="59"/>
        <v>0</v>
      </c>
      <c r="U203" s="102">
        <f>IF(W203&lt;180,V203,IF(#REF!&gt;T203,W203-360,360-W203))</f>
        <v>-31.605000000000018</v>
      </c>
      <c r="V203" s="102">
        <f t="shared" si="60"/>
        <v>-31.605000000000018</v>
      </c>
      <c r="W203" s="102">
        <f t="shared" si="61"/>
        <v>31.605000000000018</v>
      </c>
    </row>
    <row r="204" spans="1:23" x14ac:dyDescent="0.25">
      <c r="A204" s="110">
        <v>42638.376342592594</v>
      </c>
      <c r="B204">
        <v>272</v>
      </c>
      <c r="C204">
        <v>15.657999999999999</v>
      </c>
      <c r="E204" s="95">
        <f>AVERAGE(B$4:B204)</f>
        <v>260.66169154228857</v>
      </c>
      <c r="F204" s="95">
        <f>AVERAGE(C$4:C204)</f>
        <v>18.572448258706466</v>
      </c>
      <c r="G204" s="95">
        <f t="shared" si="49"/>
        <v>-0.99939082701909576</v>
      </c>
      <c r="H204" s="95">
        <f t="shared" si="50"/>
        <v>3.4899496702501281E-2</v>
      </c>
      <c r="I204" s="95">
        <f t="shared" si="51"/>
        <v>-0.86114969496844918</v>
      </c>
      <c r="J204" s="95">
        <f t="shared" si="52"/>
        <v>-0.16043979314099052</v>
      </c>
      <c r="K204" s="95">
        <f t="shared" si="53"/>
        <v>29.486554364605574</v>
      </c>
      <c r="L204" s="95">
        <f t="shared" si="47"/>
        <v>201</v>
      </c>
      <c r="M204" s="95">
        <f t="shared" si="54"/>
        <v>653</v>
      </c>
      <c r="N204" s="95">
        <f t="shared" si="55"/>
        <v>260.66169154228845</v>
      </c>
      <c r="O204" s="95">
        <f t="shared" si="56"/>
        <v>179352.99502487545</v>
      </c>
      <c r="P204" s="95">
        <f t="shared" si="48"/>
        <v>29.871448874053652</v>
      </c>
      <c r="Q204" s="113">
        <f>_xlfn.STDEV.P(B$4:B204)</f>
        <v>29.871448874053669</v>
      </c>
      <c r="R204" s="95">
        <f t="shared" si="57"/>
        <v>327.87245150890931</v>
      </c>
      <c r="S204" s="95">
        <f t="shared" si="58"/>
        <v>193.45093157566782</v>
      </c>
      <c r="T204">
        <f t="shared" si="59"/>
        <v>0</v>
      </c>
      <c r="U204" s="102">
        <f>IF(W204&lt;180,V204,IF(#REF!&gt;T204,W204-360,360-W204))</f>
        <v>11.338308457711435</v>
      </c>
      <c r="V204" s="102">
        <f t="shared" si="60"/>
        <v>11.338308457711435</v>
      </c>
      <c r="W204" s="102">
        <f t="shared" si="61"/>
        <v>11.338308457711435</v>
      </c>
    </row>
    <row r="205" spans="1:23" x14ac:dyDescent="0.25">
      <c r="A205" s="110">
        <v>42638.376388888886</v>
      </c>
      <c r="B205">
        <v>277</v>
      </c>
      <c r="C205">
        <v>13.1357</v>
      </c>
      <c r="E205" s="95">
        <f>AVERAGE(B$4:B205)</f>
        <v>260.74257425742576</v>
      </c>
      <c r="F205" s="95">
        <f>AVERAGE(C$4:C205)</f>
        <v>18.545533663366335</v>
      </c>
      <c r="G205" s="95">
        <f t="shared" si="49"/>
        <v>-0.99254615164132198</v>
      </c>
      <c r="H205" s="95">
        <f t="shared" si="50"/>
        <v>0.12186934340514768</v>
      </c>
      <c r="I205" s="95">
        <f t="shared" si="51"/>
        <v>-0.86180017247673069</v>
      </c>
      <c r="J205" s="95">
        <f t="shared" si="52"/>
        <v>-0.15904222315808886</v>
      </c>
      <c r="K205" s="95">
        <f t="shared" si="53"/>
        <v>29.437621546051542</v>
      </c>
      <c r="L205" s="95">
        <f t="shared" si="47"/>
        <v>202</v>
      </c>
      <c r="M205" s="95">
        <f t="shared" si="54"/>
        <v>-376</v>
      </c>
      <c r="N205" s="95">
        <f t="shared" si="55"/>
        <v>260.74257425742564</v>
      </c>
      <c r="O205" s="95">
        <f t="shared" si="56"/>
        <v>179618.61386138597</v>
      </c>
      <c r="P205" s="95">
        <f t="shared" si="48"/>
        <v>29.819474487652066</v>
      </c>
      <c r="Q205" s="113">
        <f>_xlfn.STDEV.P(B$4:B205)</f>
        <v>29.819474487652084</v>
      </c>
      <c r="R205" s="95">
        <f t="shared" si="57"/>
        <v>327.83639185464295</v>
      </c>
      <c r="S205" s="95">
        <f t="shared" si="58"/>
        <v>193.64875666020856</v>
      </c>
      <c r="T205">
        <f t="shared" si="59"/>
        <v>0</v>
      </c>
      <c r="U205" s="102">
        <f>IF(W205&lt;180,V205,IF(#REF!&gt;T205,W205-360,360-W205))</f>
        <v>16.257425742574242</v>
      </c>
      <c r="V205" s="102">
        <f t="shared" si="60"/>
        <v>16.257425742574242</v>
      </c>
      <c r="W205" s="102">
        <f t="shared" si="61"/>
        <v>16.257425742574242</v>
      </c>
    </row>
    <row r="206" spans="1:23" x14ac:dyDescent="0.25">
      <c r="A206" s="110">
        <v>42638.376435185186</v>
      </c>
      <c r="B206">
        <v>243</v>
      </c>
      <c r="C206">
        <v>15.9802</v>
      </c>
      <c r="E206" s="95">
        <f>AVERAGE(B$4:B206)</f>
        <v>260.65517241379308</v>
      </c>
      <c r="F206" s="95">
        <f>AVERAGE(C$4:C206)</f>
        <v>18.532896551724136</v>
      </c>
      <c r="G206" s="95">
        <f t="shared" si="49"/>
        <v>-0.89100652418836779</v>
      </c>
      <c r="H206" s="95">
        <f t="shared" si="50"/>
        <v>-0.45399049973954692</v>
      </c>
      <c r="I206" s="95">
        <f t="shared" si="51"/>
        <v>-0.86194404613048259</v>
      </c>
      <c r="J206" s="95">
        <f t="shared" si="52"/>
        <v>-0.16049517033336697</v>
      </c>
      <c r="K206" s="95">
        <f t="shared" si="53"/>
        <v>29.385886922501218</v>
      </c>
      <c r="L206" s="95">
        <f t="shared" si="47"/>
        <v>203</v>
      </c>
      <c r="M206" s="95">
        <f t="shared" si="54"/>
        <v>619</v>
      </c>
      <c r="N206" s="95">
        <f t="shared" si="55"/>
        <v>260.65517241379303</v>
      </c>
      <c r="O206" s="95">
        <f t="shared" si="56"/>
        <v>179931.86206896533</v>
      </c>
      <c r="P206" s="95">
        <f t="shared" si="48"/>
        <v>29.77186343775746</v>
      </c>
      <c r="Q206" s="113">
        <f>_xlfn.STDEV.P(B$4:B206)</f>
        <v>29.771863437757478</v>
      </c>
      <c r="R206" s="95">
        <f t="shared" si="57"/>
        <v>327.6418651487474</v>
      </c>
      <c r="S206" s="95">
        <f t="shared" si="58"/>
        <v>193.66847967883876</v>
      </c>
      <c r="T206">
        <f t="shared" si="59"/>
        <v>0</v>
      </c>
      <c r="U206" s="102">
        <f>IF(W206&lt;180,V206,IF(#REF!&gt;T206,W206-360,360-W206))</f>
        <v>-17.655172413793082</v>
      </c>
      <c r="V206" s="102">
        <f t="shared" si="60"/>
        <v>-17.655172413793082</v>
      </c>
      <c r="W206" s="102">
        <f t="shared" si="61"/>
        <v>17.655172413793082</v>
      </c>
    </row>
    <row r="207" spans="1:23" x14ac:dyDescent="0.25">
      <c r="A207" s="110">
        <v>42638.376481481479</v>
      </c>
      <c r="B207">
        <v>255</v>
      </c>
      <c r="C207">
        <v>15.913600000000001</v>
      </c>
      <c r="E207" s="95">
        <f>AVERAGE(B$4:B207)</f>
        <v>260.62745098039215</v>
      </c>
      <c r="F207" s="95">
        <f>AVERAGE(C$4:C207)</f>
        <v>18.520056862745093</v>
      </c>
      <c r="G207" s="95">
        <f t="shared" si="49"/>
        <v>-0.96592582628906831</v>
      </c>
      <c r="H207" s="95">
        <f t="shared" si="50"/>
        <v>-0.25881904510252063</v>
      </c>
      <c r="I207" s="95">
        <f t="shared" si="51"/>
        <v>-0.86245376073910307</v>
      </c>
      <c r="J207" s="95">
        <f t="shared" si="52"/>
        <v>-0.16097715011164712</v>
      </c>
      <c r="K207" s="95">
        <f t="shared" si="53"/>
        <v>29.310714943704838</v>
      </c>
      <c r="L207" s="95">
        <f t="shared" si="47"/>
        <v>204</v>
      </c>
      <c r="M207" s="95">
        <f t="shared" si="54"/>
        <v>-364</v>
      </c>
      <c r="N207" s="95">
        <f t="shared" si="55"/>
        <v>260.6274509803921</v>
      </c>
      <c r="O207" s="95">
        <f t="shared" si="56"/>
        <v>179963.68627450962</v>
      </c>
      <c r="P207" s="95">
        <f t="shared" si="48"/>
        <v>29.701429809323734</v>
      </c>
      <c r="Q207" s="113">
        <f>_xlfn.STDEV.P(B$4:B207)</f>
        <v>29.701429809323749</v>
      </c>
      <c r="R207" s="95">
        <f t="shared" si="57"/>
        <v>327.45566805137059</v>
      </c>
      <c r="S207" s="95">
        <f t="shared" si="58"/>
        <v>193.79923390941372</v>
      </c>
      <c r="T207">
        <f t="shared" si="59"/>
        <v>0</v>
      </c>
      <c r="U207" s="102">
        <f>IF(W207&lt;180,V207,IF(#REF!&gt;T207,W207-360,360-W207))</f>
        <v>-5.6274509803921546</v>
      </c>
      <c r="V207" s="102">
        <f t="shared" si="60"/>
        <v>-5.6274509803921546</v>
      </c>
      <c r="W207" s="102">
        <f t="shared" si="61"/>
        <v>5.6274509803921546</v>
      </c>
    </row>
    <row r="208" spans="1:23" x14ac:dyDescent="0.25">
      <c r="A208" s="110">
        <v>42638.376527777778</v>
      </c>
      <c r="B208">
        <v>256</v>
      </c>
      <c r="C208">
        <v>15.4566</v>
      </c>
      <c r="E208" s="95">
        <f>AVERAGE(B$4:B208)</f>
        <v>260.60487804878051</v>
      </c>
      <c r="F208" s="95">
        <f>AVERAGE(C$4:C208)</f>
        <v>18.505113170731704</v>
      </c>
      <c r="G208" s="95">
        <f t="shared" si="49"/>
        <v>-0.97029572627599647</v>
      </c>
      <c r="H208" s="95">
        <f t="shared" si="50"/>
        <v>-0.24192189559966779</v>
      </c>
      <c r="I208" s="95">
        <f t="shared" si="51"/>
        <v>-0.86297981910757571</v>
      </c>
      <c r="J208" s="95">
        <f t="shared" si="52"/>
        <v>-0.16137200252866185</v>
      </c>
      <c r="K208" s="95">
        <f t="shared" si="53"/>
        <v>29.235373377868992</v>
      </c>
      <c r="L208" s="95">
        <f t="shared" si="47"/>
        <v>205</v>
      </c>
      <c r="M208" s="95">
        <f t="shared" si="54"/>
        <v>620</v>
      </c>
      <c r="N208" s="95">
        <f t="shared" si="55"/>
        <v>260.60487804878045</v>
      </c>
      <c r="O208" s="95">
        <f t="shared" si="56"/>
        <v>179984.99512195104</v>
      </c>
      <c r="P208" s="95">
        <f t="shared" si="48"/>
        <v>29.630652810235834</v>
      </c>
      <c r="Q208" s="113">
        <f>_xlfn.STDEV.P(B$4:B208)</f>
        <v>29.630652810235851</v>
      </c>
      <c r="R208" s="95">
        <f t="shared" si="57"/>
        <v>327.2738468718112</v>
      </c>
      <c r="S208" s="95">
        <f t="shared" si="58"/>
        <v>193.93590922574984</v>
      </c>
      <c r="T208">
        <f t="shared" si="59"/>
        <v>0</v>
      </c>
      <c r="U208" s="102">
        <f>IF(W208&lt;180,V208,IF(#REF!&gt;T208,W208-360,360-W208))</f>
        <v>-4.6048780487805061</v>
      </c>
      <c r="V208" s="102">
        <f t="shared" si="60"/>
        <v>-4.6048780487805061</v>
      </c>
      <c r="W208" s="102">
        <f t="shared" si="61"/>
        <v>4.6048780487805061</v>
      </c>
    </row>
    <row r="209" spans="1:23" x14ac:dyDescent="0.25">
      <c r="A209" s="110">
        <v>42638.376574074071</v>
      </c>
      <c r="B209">
        <v>259</v>
      </c>
      <c r="C209">
        <v>17.718699999999998</v>
      </c>
      <c r="E209" s="95">
        <f>AVERAGE(B$4:B209)</f>
        <v>260.59708737864077</v>
      </c>
      <c r="F209" s="95">
        <f>AVERAGE(C$4:C209)</f>
        <v>18.501295631067958</v>
      </c>
      <c r="G209" s="95">
        <f t="shared" si="49"/>
        <v>-0.98162718344766398</v>
      </c>
      <c r="H209" s="95">
        <f t="shared" si="50"/>
        <v>-0.19080899537654461</v>
      </c>
      <c r="I209" s="95">
        <f t="shared" si="51"/>
        <v>-0.86355577718689658</v>
      </c>
      <c r="J209" s="95">
        <f t="shared" si="52"/>
        <v>-0.16151490055219525</v>
      </c>
      <c r="K209" s="95">
        <f t="shared" si="53"/>
        <v>29.159530735166587</v>
      </c>
      <c r="L209" s="95">
        <f t="shared" si="47"/>
        <v>206</v>
      </c>
      <c r="M209" s="95">
        <f t="shared" si="54"/>
        <v>-361</v>
      </c>
      <c r="N209" s="95">
        <f t="shared" si="55"/>
        <v>260.59708737864077</v>
      </c>
      <c r="O209" s="95">
        <f t="shared" si="56"/>
        <v>179987.558252427</v>
      </c>
      <c r="P209" s="95">
        <f t="shared" si="48"/>
        <v>29.558856725761768</v>
      </c>
      <c r="Q209" s="113">
        <f>_xlfn.STDEV.P(B$4:B209)</f>
        <v>29.558856725761782</v>
      </c>
      <c r="R209" s="95">
        <f t="shared" si="57"/>
        <v>327.1045150116048</v>
      </c>
      <c r="S209" s="95">
        <f t="shared" si="58"/>
        <v>194.08965974567676</v>
      </c>
      <c r="T209">
        <f t="shared" si="59"/>
        <v>0</v>
      </c>
      <c r="U209" s="102">
        <f>IF(W209&lt;180,V209,IF(#REF!&gt;T209,W209-360,360-W209))</f>
        <v>-1.5970873786407651</v>
      </c>
      <c r="V209" s="102">
        <f t="shared" si="60"/>
        <v>-1.5970873786407651</v>
      </c>
      <c r="W209" s="102">
        <f t="shared" si="61"/>
        <v>1.5970873786407651</v>
      </c>
    </row>
    <row r="210" spans="1:23" x14ac:dyDescent="0.25">
      <c r="A210" s="110">
        <v>42638.376620370371</v>
      </c>
      <c r="B210">
        <v>269</v>
      </c>
      <c r="C210">
        <v>14.360300000000001</v>
      </c>
      <c r="E210" s="95">
        <f>AVERAGE(B$4:B210)</f>
        <v>260.63768115942031</v>
      </c>
      <c r="F210" s="95">
        <f>AVERAGE(C$4:C210)</f>
        <v>18.481290821256035</v>
      </c>
      <c r="G210" s="95">
        <f t="shared" si="49"/>
        <v>-0.99984769515639127</v>
      </c>
      <c r="H210" s="95">
        <f t="shared" si="50"/>
        <v>-1.7452406437283498E-2</v>
      </c>
      <c r="I210" s="95">
        <f t="shared" si="51"/>
        <v>-0.86421419224955109</v>
      </c>
      <c r="J210" s="95">
        <f t="shared" si="52"/>
        <v>-0.16081894647434544</v>
      </c>
      <c r="K210" s="95">
        <f t="shared" si="53"/>
        <v>29.092887594975455</v>
      </c>
      <c r="L210" s="95">
        <f t="shared" si="47"/>
        <v>207</v>
      </c>
      <c r="M210" s="95">
        <f t="shared" si="54"/>
        <v>630</v>
      </c>
      <c r="N210" s="95">
        <f t="shared" si="55"/>
        <v>260.63768115942025</v>
      </c>
      <c r="O210" s="95">
        <f t="shared" si="56"/>
        <v>180057.82608695634</v>
      </c>
      <c r="P210" s="95">
        <f t="shared" si="48"/>
        <v>29.493127512496674</v>
      </c>
      <c r="Q210" s="113">
        <f>_xlfn.STDEV.P(B$4:B210)</f>
        <v>29.493127512496685</v>
      </c>
      <c r="R210" s="95">
        <f t="shared" si="57"/>
        <v>326.99721806253785</v>
      </c>
      <c r="S210" s="95">
        <f t="shared" si="58"/>
        <v>194.27814425630277</v>
      </c>
      <c r="T210">
        <f t="shared" si="59"/>
        <v>0</v>
      </c>
      <c r="U210" s="102">
        <f>IF(W210&lt;180,V210,IF(#REF!&gt;T210,W210-360,360-W210))</f>
        <v>8.3623188405796895</v>
      </c>
      <c r="V210" s="102">
        <f t="shared" si="60"/>
        <v>8.3623188405796895</v>
      </c>
      <c r="W210" s="102">
        <f t="shared" si="61"/>
        <v>8.3623188405796895</v>
      </c>
    </row>
    <row r="211" spans="1:23" x14ac:dyDescent="0.25">
      <c r="A211" s="110">
        <v>42638.376666666663</v>
      </c>
      <c r="B211">
        <v>248</v>
      </c>
      <c r="C211">
        <v>15.6173</v>
      </c>
      <c r="E211" s="95">
        <f>AVERAGE(B$4:B211)</f>
        <v>260.57692307692309</v>
      </c>
      <c r="F211" s="95">
        <f>AVERAGE(C$4:C211)</f>
        <v>18.46752163461538</v>
      </c>
      <c r="G211" s="95">
        <f t="shared" si="49"/>
        <v>-0.92718385456678731</v>
      </c>
      <c r="H211" s="95">
        <f t="shared" si="50"/>
        <v>-0.37460659341591229</v>
      </c>
      <c r="I211" s="95">
        <f t="shared" si="51"/>
        <v>-0.8645169310106916</v>
      </c>
      <c r="J211" s="95">
        <f t="shared" si="52"/>
        <v>-0.16184677170002607</v>
      </c>
      <c r="K211" s="95">
        <f t="shared" si="53"/>
        <v>29.030428943313712</v>
      </c>
      <c r="L211" s="95">
        <f t="shared" si="47"/>
        <v>208</v>
      </c>
      <c r="M211" s="95">
        <f t="shared" si="54"/>
        <v>-382</v>
      </c>
      <c r="N211" s="95">
        <f t="shared" si="55"/>
        <v>260.57692307692304</v>
      </c>
      <c r="O211" s="95">
        <f t="shared" si="56"/>
        <v>180216.76923076904</v>
      </c>
      <c r="P211" s="95">
        <f t="shared" si="48"/>
        <v>29.435128250916932</v>
      </c>
      <c r="Q211" s="113">
        <f>_xlfn.STDEV.P(B$4:B211)</f>
        <v>29.435128250916947</v>
      </c>
      <c r="R211" s="95">
        <f t="shared" si="57"/>
        <v>326.80596164148619</v>
      </c>
      <c r="S211" s="95">
        <f t="shared" si="58"/>
        <v>194.34788451235997</v>
      </c>
      <c r="T211">
        <f t="shared" si="59"/>
        <v>0</v>
      </c>
      <c r="U211" s="102">
        <f>IF(W211&lt;180,V211,IF(#REF!&gt;T211,W211-360,360-W211))</f>
        <v>-12.576923076923094</v>
      </c>
      <c r="V211" s="102">
        <f t="shared" si="60"/>
        <v>-12.576923076923094</v>
      </c>
      <c r="W211" s="102">
        <f t="shared" si="61"/>
        <v>12.576923076923094</v>
      </c>
    </row>
    <row r="212" spans="1:23" x14ac:dyDescent="0.25">
      <c r="A212" s="110">
        <v>42638.376712962963</v>
      </c>
      <c r="B212">
        <v>258</v>
      </c>
      <c r="C212">
        <v>13.4808</v>
      </c>
      <c r="E212" s="95">
        <f>AVERAGE(B$4:B212)</f>
        <v>260.56459330143542</v>
      </c>
      <c r="F212" s="95">
        <f>AVERAGE(C$4:C212)</f>
        <v>18.443661722488031</v>
      </c>
      <c r="G212" s="95">
        <f t="shared" si="49"/>
        <v>-0.97814760073380558</v>
      </c>
      <c r="H212" s="95">
        <f t="shared" si="50"/>
        <v>-0.20791169081775979</v>
      </c>
      <c r="I212" s="95">
        <f t="shared" si="51"/>
        <v>-0.86506061842563475</v>
      </c>
      <c r="J212" s="95">
        <f t="shared" si="52"/>
        <v>-0.16206717801159418</v>
      </c>
      <c r="K212" s="95">
        <f t="shared" si="53"/>
        <v>28.956435327759486</v>
      </c>
      <c r="L212" s="95">
        <f t="shared" si="47"/>
        <v>209</v>
      </c>
      <c r="M212" s="95">
        <f t="shared" si="54"/>
        <v>640</v>
      </c>
      <c r="N212" s="95">
        <f t="shared" si="55"/>
        <v>260.56459330143537</v>
      </c>
      <c r="O212" s="95">
        <f t="shared" si="56"/>
        <v>180223.37799043042</v>
      </c>
      <c r="P212" s="95">
        <f t="shared" si="48"/>
        <v>29.365163261104847</v>
      </c>
      <c r="Q212" s="113">
        <f>_xlfn.STDEV.P(B$4:B212)</f>
        <v>29.365163261104861</v>
      </c>
      <c r="R212" s="95">
        <f t="shared" si="57"/>
        <v>326.63621063892134</v>
      </c>
      <c r="S212" s="95">
        <f t="shared" si="58"/>
        <v>194.4929759639495</v>
      </c>
      <c r="T212">
        <f t="shared" si="59"/>
        <v>0</v>
      </c>
      <c r="U212" s="102">
        <f>IF(W212&lt;180,V212,IF(#REF!&gt;T212,W212-360,360-W212))</f>
        <v>-2.5645933014354227</v>
      </c>
      <c r="V212" s="102">
        <f t="shared" si="60"/>
        <v>-2.5645933014354227</v>
      </c>
      <c r="W212" s="102">
        <f t="shared" si="61"/>
        <v>2.5645933014354227</v>
      </c>
    </row>
    <row r="213" spans="1:23" x14ac:dyDescent="0.25">
      <c r="A213" s="110">
        <v>42638.376759259256</v>
      </c>
      <c r="B213">
        <v>262</v>
      </c>
      <c r="C213">
        <v>13.206099999999999</v>
      </c>
      <c r="E213" s="95">
        <f>AVERAGE(B$4:B213)</f>
        <v>260.57142857142856</v>
      </c>
      <c r="F213" s="95">
        <f>AVERAGE(C$4:C213)</f>
        <v>18.418720952380944</v>
      </c>
      <c r="G213" s="95">
        <f t="shared" si="49"/>
        <v>-0.99026806874157025</v>
      </c>
      <c r="H213" s="95">
        <f t="shared" si="50"/>
        <v>-0.13917310096006583</v>
      </c>
      <c r="I213" s="95">
        <f t="shared" si="51"/>
        <v>-0.86565684437952017</v>
      </c>
      <c r="J213" s="95">
        <f t="shared" si="52"/>
        <v>-0.16195815859706308</v>
      </c>
      <c r="K213" s="95">
        <f t="shared" si="53"/>
        <v>28.883460534705566</v>
      </c>
      <c r="L213" s="95">
        <f t="shared" si="47"/>
        <v>210</v>
      </c>
      <c r="M213" s="95">
        <f t="shared" si="54"/>
        <v>-378</v>
      </c>
      <c r="N213" s="95">
        <f t="shared" si="55"/>
        <v>260.57142857142856</v>
      </c>
      <c r="O213" s="95">
        <f t="shared" si="56"/>
        <v>180225.42857142838</v>
      </c>
      <c r="P213" s="95">
        <f t="shared" si="48"/>
        <v>29.295329432020583</v>
      </c>
      <c r="Q213" s="113">
        <f>_xlfn.STDEV.P(B$4:B213)</f>
        <v>29.295329432020598</v>
      </c>
      <c r="R213" s="95">
        <f t="shared" si="57"/>
        <v>326.48591979347492</v>
      </c>
      <c r="S213" s="95">
        <f t="shared" si="58"/>
        <v>194.65693734938219</v>
      </c>
      <c r="T213">
        <f t="shared" si="59"/>
        <v>0</v>
      </c>
      <c r="U213" s="102">
        <f>IF(W213&lt;180,V213,IF(#REF!&gt;T213,W213-360,360-W213))</f>
        <v>1.4285714285714448</v>
      </c>
      <c r="V213" s="102">
        <f t="shared" si="60"/>
        <v>1.4285714285714448</v>
      </c>
      <c r="W213" s="102">
        <f t="shared" si="61"/>
        <v>1.4285714285714448</v>
      </c>
    </row>
    <row r="214" spans="1:23" x14ac:dyDescent="0.25">
      <c r="A214" s="110">
        <v>42638.376805555556</v>
      </c>
      <c r="B214">
        <v>248</v>
      </c>
      <c r="C214">
        <v>16.848299999999998</v>
      </c>
      <c r="E214" s="95">
        <f>AVERAGE(B$4:B214)</f>
        <v>260.51184834123222</v>
      </c>
      <c r="F214" s="95">
        <f>AVERAGE(C$4:C214)</f>
        <v>18.411278199052127</v>
      </c>
      <c r="G214" s="95">
        <f t="shared" si="49"/>
        <v>-0.92718385456678731</v>
      </c>
      <c r="H214" s="95">
        <f t="shared" si="50"/>
        <v>-0.37460659341591229</v>
      </c>
      <c r="I214" s="95">
        <f t="shared" si="51"/>
        <v>-0.86594844158419915</v>
      </c>
      <c r="J214" s="95">
        <f t="shared" si="52"/>
        <v>-0.1629659710843562</v>
      </c>
      <c r="K214" s="95">
        <f t="shared" si="53"/>
        <v>28.822438380986817</v>
      </c>
      <c r="L214" s="95">
        <f t="shared" si="47"/>
        <v>211</v>
      </c>
      <c r="M214" s="95">
        <f t="shared" si="54"/>
        <v>626</v>
      </c>
      <c r="N214" s="95">
        <f t="shared" si="55"/>
        <v>260.51184834123222</v>
      </c>
      <c r="O214" s="95">
        <f t="shared" si="56"/>
        <v>180382.72037914672</v>
      </c>
      <c r="P214" s="95">
        <f t="shared" si="48"/>
        <v>29.238577417169978</v>
      </c>
      <c r="Q214" s="113">
        <f>_xlfn.STDEV.P(B$4:B214)</f>
        <v>29.238577417169996</v>
      </c>
      <c r="R214" s="95">
        <f t="shared" si="57"/>
        <v>326.2986475298647</v>
      </c>
      <c r="S214" s="95">
        <f t="shared" si="58"/>
        <v>194.72504915259975</v>
      </c>
      <c r="T214">
        <f t="shared" si="59"/>
        <v>0</v>
      </c>
      <c r="U214" s="102">
        <f>IF(W214&lt;180,V214,IF(#REF!&gt;T214,W214-360,360-W214))</f>
        <v>-12.511848341232223</v>
      </c>
      <c r="V214" s="102">
        <f t="shared" si="60"/>
        <v>-12.511848341232223</v>
      </c>
      <c r="W214" s="102">
        <f t="shared" si="61"/>
        <v>12.511848341232223</v>
      </c>
    </row>
    <row r="215" spans="1:23" x14ac:dyDescent="0.25">
      <c r="A215" s="110">
        <v>42638.376851851855</v>
      </c>
      <c r="B215">
        <v>250</v>
      </c>
      <c r="C215">
        <v>17.134799999999998</v>
      </c>
      <c r="E215" s="95">
        <f>AVERAGE(B$4:B215)</f>
        <v>260.46226415094338</v>
      </c>
      <c r="F215" s="95">
        <f>AVERAGE(C$4:C215)</f>
        <v>18.405257075471692</v>
      </c>
      <c r="G215" s="95">
        <f t="shared" si="49"/>
        <v>-0.93969262078590843</v>
      </c>
      <c r="H215" s="95">
        <f t="shared" si="50"/>
        <v>-0.34202014332566855</v>
      </c>
      <c r="I215" s="95">
        <f t="shared" si="51"/>
        <v>-0.86629629148609399</v>
      </c>
      <c r="J215" s="95">
        <f t="shared" si="52"/>
        <v>-0.16381056623643786</v>
      </c>
      <c r="K215" s="95">
        <f t="shared" si="53"/>
        <v>28.757962889122457</v>
      </c>
      <c r="L215" s="95">
        <f t="shared" ref="L215:L278" si="62">L214+1</f>
        <v>212</v>
      </c>
      <c r="M215" s="95">
        <f t="shared" si="54"/>
        <v>-376</v>
      </c>
      <c r="N215" s="95">
        <f t="shared" si="55"/>
        <v>260.46226415094338</v>
      </c>
      <c r="O215" s="95">
        <f t="shared" si="56"/>
        <v>180492.69811320736</v>
      </c>
      <c r="P215" s="95">
        <f t="shared" ref="P215:P278" si="63">SQRT(O215/L215)</f>
        <v>29.178427844511997</v>
      </c>
      <c r="Q215" s="113">
        <f>_xlfn.STDEV.P(B$4:B215)</f>
        <v>29.178427844512015</v>
      </c>
      <c r="R215" s="95">
        <f t="shared" si="57"/>
        <v>326.11372680109542</v>
      </c>
      <c r="S215" s="95">
        <f t="shared" si="58"/>
        <v>194.81080150079134</v>
      </c>
      <c r="T215">
        <f t="shared" si="59"/>
        <v>0</v>
      </c>
      <c r="U215" s="102">
        <f>IF(W215&lt;180,V215,IF(#REF!&gt;T215,W215-360,360-W215))</f>
        <v>-10.462264150943383</v>
      </c>
      <c r="V215" s="102">
        <f t="shared" si="60"/>
        <v>-10.462264150943383</v>
      </c>
      <c r="W215" s="102">
        <f t="shared" si="61"/>
        <v>10.462264150943383</v>
      </c>
    </row>
    <row r="216" spans="1:23" x14ac:dyDescent="0.25">
      <c r="A216" s="110">
        <v>42638.376898148148</v>
      </c>
      <c r="B216">
        <v>252</v>
      </c>
      <c r="C216">
        <v>17.713799999999999</v>
      </c>
      <c r="E216" s="95">
        <f>AVERAGE(B$4:B216)</f>
        <v>260.42253521126759</v>
      </c>
      <c r="F216" s="95">
        <f>AVERAGE(C$4:C216)</f>
        <v>18.40201079812206</v>
      </c>
      <c r="G216" s="95">
        <f t="shared" si="49"/>
        <v>-0.95105651629515353</v>
      </c>
      <c r="H216" s="95">
        <f t="shared" si="50"/>
        <v>-0.30901699437494756</v>
      </c>
      <c r="I216" s="95">
        <f t="shared" si="51"/>
        <v>-0.86669422681383601</v>
      </c>
      <c r="J216" s="95">
        <f t="shared" si="52"/>
        <v>-0.16449228655633696</v>
      </c>
      <c r="K216" s="95">
        <f t="shared" si="53"/>
        <v>28.690851930763429</v>
      </c>
      <c r="L216" s="95">
        <f t="shared" si="62"/>
        <v>213</v>
      </c>
      <c r="M216" s="95">
        <f t="shared" si="54"/>
        <v>628</v>
      </c>
      <c r="N216" s="95">
        <f t="shared" si="55"/>
        <v>260.42253521126759</v>
      </c>
      <c r="O216" s="95">
        <f t="shared" si="56"/>
        <v>180563.97183098571</v>
      </c>
      <c r="P216" s="95">
        <f t="shared" si="63"/>
        <v>29.115600244718664</v>
      </c>
      <c r="Q216" s="113">
        <f>_xlfn.STDEV.P(B$4:B216)</f>
        <v>29.115600244718681</v>
      </c>
      <c r="R216" s="95">
        <f t="shared" si="57"/>
        <v>325.93263576188463</v>
      </c>
      <c r="S216" s="95">
        <f t="shared" si="58"/>
        <v>194.91243466065055</v>
      </c>
      <c r="T216">
        <f t="shared" si="59"/>
        <v>0</v>
      </c>
      <c r="U216" s="102">
        <f>IF(W216&lt;180,V216,IF(#REF!&gt;T216,W216-360,360-W216))</f>
        <v>-8.4225352112675864</v>
      </c>
      <c r="V216" s="102">
        <f t="shared" si="60"/>
        <v>-8.4225352112675864</v>
      </c>
      <c r="W216" s="102">
        <f t="shared" si="61"/>
        <v>8.4225352112675864</v>
      </c>
    </row>
    <row r="217" spans="1:23" x14ac:dyDescent="0.25">
      <c r="A217" s="110">
        <v>42638.376944444448</v>
      </c>
      <c r="B217">
        <v>268</v>
      </c>
      <c r="C217">
        <v>15.4442</v>
      </c>
      <c r="E217" s="95">
        <f>AVERAGE(B$4:B217)</f>
        <v>260.45794392523362</v>
      </c>
      <c r="F217" s="95">
        <f>AVERAGE(C$4:C217)</f>
        <v>18.388189252336442</v>
      </c>
      <c r="G217" s="95">
        <f t="shared" si="49"/>
        <v>-0.99939082701909576</v>
      </c>
      <c r="H217" s="95">
        <f t="shared" si="50"/>
        <v>-3.4899496702500761E-2</v>
      </c>
      <c r="I217" s="95">
        <f t="shared" si="51"/>
        <v>-0.86731430438488866</v>
      </c>
      <c r="J217" s="95">
        <f t="shared" si="52"/>
        <v>-0.16388671277197325</v>
      </c>
      <c r="K217" s="95">
        <f t="shared" si="53"/>
        <v>28.626390691698976</v>
      </c>
      <c r="L217" s="95">
        <f t="shared" si="62"/>
        <v>214</v>
      </c>
      <c r="M217" s="95">
        <f t="shared" si="54"/>
        <v>-360</v>
      </c>
      <c r="N217" s="95">
        <f t="shared" si="55"/>
        <v>260.45794392523362</v>
      </c>
      <c r="O217" s="95">
        <f t="shared" si="56"/>
        <v>180621.12149532689</v>
      </c>
      <c r="P217" s="95">
        <f t="shared" si="63"/>
        <v>29.052089980260519</v>
      </c>
      <c r="Q217" s="113">
        <f>_xlfn.STDEV.P(B$4:B217)</f>
        <v>29.052089980260536</v>
      </c>
      <c r="R217" s="95">
        <f t="shared" si="57"/>
        <v>325.82514638081983</v>
      </c>
      <c r="S217" s="95">
        <f t="shared" si="58"/>
        <v>195.09074146964741</v>
      </c>
      <c r="T217">
        <f t="shared" si="59"/>
        <v>0</v>
      </c>
      <c r="U217" s="102">
        <f>IF(W217&lt;180,V217,IF(#REF!&gt;T217,W217-360,360-W217))</f>
        <v>7.5420560747663785</v>
      </c>
      <c r="V217" s="102">
        <f t="shared" si="60"/>
        <v>7.5420560747663785</v>
      </c>
      <c r="W217" s="102">
        <f t="shared" si="61"/>
        <v>7.5420560747663785</v>
      </c>
    </row>
    <row r="218" spans="1:23" x14ac:dyDescent="0.25">
      <c r="A218" s="110">
        <v>42638.37699074074</v>
      </c>
      <c r="B218">
        <v>260</v>
      </c>
      <c r="C218">
        <v>14.8537</v>
      </c>
      <c r="E218" s="95">
        <f>AVERAGE(B$4:B218)</f>
        <v>260.45581395348836</v>
      </c>
      <c r="F218" s="95">
        <f>AVERAGE(C$4:C218)</f>
        <v>18.371749767441855</v>
      </c>
      <c r="G218" s="95">
        <f t="shared" si="49"/>
        <v>-0.98480775301220802</v>
      </c>
      <c r="H218" s="95">
        <f t="shared" si="50"/>
        <v>-0.17364817766693033</v>
      </c>
      <c r="I218" s="95">
        <f t="shared" si="51"/>
        <v>-0.86786078554129475</v>
      </c>
      <c r="J218" s="95">
        <f t="shared" si="52"/>
        <v>-0.16393211493427537</v>
      </c>
      <c r="K218" s="95">
        <f t="shared" si="53"/>
        <v>28.555463668536731</v>
      </c>
      <c r="L218" s="95">
        <f t="shared" si="62"/>
        <v>215</v>
      </c>
      <c r="M218" s="95">
        <f t="shared" si="54"/>
        <v>620</v>
      </c>
      <c r="N218" s="95">
        <f t="shared" si="55"/>
        <v>260.45581395348836</v>
      </c>
      <c r="O218" s="95">
        <f t="shared" si="56"/>
        <v>180621.33023255793</v>
      </c>
      <c r="P218" s="95">
        <f t="shared" si="63"/>
        <v>28.984464983573361</v>
      </c>
      <c r="Q218" s="113">
        <f>_xlfn.STDEV.P(B$4:B218)</f>
        <v>28.984464983573378</v>
      </c>
      <c r="R218" s="95">
        <f t="shared" si="57"/>
        <v>325.67086016652843</v>
      </c>
      <c r="S218" s="95">
        <f t="shared" si="58"/>
        <v>195.24076774044826</v>
      </c>
      <c r="T218">
        <f t="shared" si="59"/>
        <v>0</v>
      </c>
      <c r="U218" s="102">
        <f>IF(W218&lt;180,V218,IF(#REF!&gt;T218,W218-360,360-W218))</f>
        <v>-0.4558139534883594</v>
      </c>
      <c r="V218" s="102">
        <f t="shared" si="60"/>
        <v>-0.4558139534883594</v>
      </c>
      <c r="W218" s="102">
        <f t="shared" si="61"/>
        <v>0.4558139534883594</v>
      </c>
    </row>
    <row r="219" spans="1:23" x14ac:dyDescent="0.25">
      <c r="A219" s="110">
        <v>42638.37703703704</v>
      </c>
      <c r="B219">
        <v>247</v>
      </c>
      <c r="C219">
        <v>16.336099999999998</v>
      </c>
      <c r="E219" s="95">
        <f>AVERAGE(B$4:B219)</f>
        <v>260.39351851851853</v>
      </c>
      <c r="F219" s="95">
        <f>AVERAGE(C$4:C219)</f>
        <v>18.362325462962957</v>
      </c>
      <c r="G219" s="95">
        <f t="shared" si="49"/>
        <v>-0.92050485345244026</v>
      </c>
      <c r="H219" s="95">
        <f t="shared" si="50"/>
        <v>-0.39073112848927383</v>
      </c>
      <c r="I219" s="95">
        <f t="shared" si="51"/>
        <v>-0.86810450807792039</v>
      </c>
      <c r="J219" s="95">
        <f t="shared" si="52"/>
        <v>-0.16498211036740038</v>
      </c>
      <c r="K219" s="95">
        <f t="shared" si="53"/>
        <v>28.498809176731339</v>
      </c>
      <c r="L219" s="95">
        <f t="shared" si="62"/>
        <v>216</v>
      </c>
      <c r="M219" s="95">
        <f t="shared" si="54"/>
        <v>-373</v>
      </c>
      <c r="N219" s="95">
        <f t="shared" si="55"/>
        <v>260.39351851851853</v>
      </c>
      <c r="O219" s="95">
        <f t="shared" si="56"/>
        <v>180801.55092592572</v>
      </c>
      <c r="P219" s="95">
        <f t="shared" si="63"/>
        <v>28.9317164587526</v>
      </c>
      <c r="Q219" s="113">
        <f>_xlfn.STDEV.P(B$4:B219)</f>
        <v>28.931716458752618</v>
      </c>
      <c r="R219" s="95">
        <f t="shared" si="57"/>
        <v>325.48988055071192</v>
      </c>
      <c r="S219" s="95">
        <f t="shared" si="58"/>
        <v>195.29715648632515</v>
      </c>
      <c r="T219">
        <f t="shared" si="59"/>
        <v>0</v>
      </c>
      <c r="U219" s="102">
        <f>IF(W219&lt;180,V219,IF(#REF!&gt;T219,W219-360,360-W219))</f>
        <v>-13.393518518518533</v>
      </c>
      <c r="V219" s="102">
        <f t="shared" si="60"/>
        <v>-13.393518518518533</v>
      </c>
      <c r="W219" s="102">
        <f t="shared" si="61"/>
        <v>13.393518518518533</v>
      </c>
    </row>
    <row r="220" spans="1:23" x14ac:dyDescent="0.25">
      <c r="A220" s="110">
        <v>42638.377083333333</v>
      </c>
      <c r="B220">
        <v>242</v>
      </c>
      <c r="C220">
        <v>17.342600000000001</v>
      </c>
      <c r="E220" s="95">
        <f>AVERAGE(B$4:B220)</f>
        <v>260.30875576036868</v>
      </c>
      <c r="F220" s="95">
        <f>AVERAGE(C$4:C220)</f>
        <v>18.357626267281098</v>
      </c>
      <c r="G220" s="95">
        <f t="shared" ref="G220:G283" si="64">SIN(RADIANS(B220))</f>
        <v>-0.88294759285892699</v>
      </c>
      <c r="H220" s="95">
        <f t="shared" ref="H220:H283" si="65">COS(RADIANS(B220))</f>
        <v>-0.46947156278589075</v>
      </c>
      <c r="I220" s="95">
        <f t="shared" ref="I220:I283" si="66">I219+(G220-I219)/$L220</f>
        <v>-0.86817290939027525</v>
      </c>
      <c r="J220" s="95">
        <f t="shared" ref="J220:J283" si="67">J219+(H220-J219)/$L220</f>
        <v>-0.16638528756748558</v>
      </c>
      <c r="K220" s="95">
        <f t="shared" ref="K220:K283" si="68">DEGREES(SQRT(-LN(I220*I220+J220*J220)))</f>
        <v>28.455735318030207</v>
      </c>
      <c r="L220" s="95">
        <f t="shared" si="62"/>
        <v>217</v>
      </c>
      <c r="M220" s="95">
        <f t="shared" si="54"/>
        <v>615</v>
      </c>
      <c r="N220" s="95">
        <f t="shared" si="55"/>
        <v>260.30875576036868</v>
      </c>
      <c r="O220" s="95">
        <f t="shared" si="56"/>
        <v>181138.3133640551</v>
      </c>
      <c r="P220" s="95">
        <f t="shared" si="63"/>
        <v>28.891846103406522</v>
      </c>
      <c r="Q220" s="113">
        <f>_xlfn.STDEV.P(B$4:B220)</f>
        <v>28.891846103406539</v>
      </c>
      <c r="R220" s="95">
        <f t="shared" si="57"/>
        <v>325.31540949303337</v>
      </c>
      <c r="S220" s="95">
        <f t="shared" si="58"/>
        <v>195.30210202770397</v>
      </c>
      <c r="T220">
        <f t="shared" si="59"/>
        <v>0</v>
      </c>
      <c r="U220" s="102">
        <f>IF(W220&lt;180,V220,IF(#REF!&gt;T220,W220-360,360-W220))</f>
        <v>-18.308755760368683</v>
      </c>
      <c r="V220" s="102">
        <f t="shared" si="60"/>
        <v>-18.308755760368683</v>
      </c>
      <c r="W220" s="102">
        <f t="shared" si="61"/>
        <v>18.308755760368683</v>
      </c>
    </row>
    <row r="221" spans="1:23" x14ac:dyDescent="0.25">
      <c r="A221" s="110">
        <v>42638.377129629633</v>
      </c>
      <c r="B221">
        <v>231</v>
      </c>
      <c r="C221">
        <v>18.023900000000001</v>
      </c>
      <c r="E221" s="95">
        <f>AVERAGE(B$4:B221)</f>
        <v>260.17431192660553</v>
      </c>
      <c r="F221" s="95">
        <f>AVERAGE(C$4:C221)</f>
        <v>18.356095412844031</v>
      </c>
      <c r="G221" s="95">
        <f t="shared" si="64"/>
        <v>-0.77714596145697057</v>
      </c>
      <c r="H221" s="95">
        <f t="shared" si="65"/>
        <v>-0.62932039104983784</v>
      </c>
      <c r="I221" s="95">
        <f t="shared" si="66"/>
        <v>-0.86775535458324171</v>
      </c>
      <c r="J221" s="95">
        <f t="shared" si="67"/>
        <v>-0.16850884308804684</v>
      </c>
      <c r="K221" s="95">
        <f t="shared" si="68"/>
        <v>28.456745070877844</v>
      </c>
      <c r="L221" s="95">
        <f t="shared" si="62"/>
        <v>218</v>
      </c>
      <c r="M221" s="95">
        <f t="shared" si="54"/>
        <v>-384</v>
      </c>
      <c r="N221" s="95">
        <f t="shared" si="55"/>
        <v>260.17431192660553</v>
      </c>
      <c r="O221" s="95">
        <f t="shared" si="56"/>
        <v>181993.3761467888</v>
      </c>
      <c r="P221" s="95">
        <f t="shared" si="63"/>
        <v>28.893459479151041</v>
      </c>
      <c r="Q221" s="113">
        <f>_xlfn.STDEV.P(B$4:B221)</f>
        <v>28.893459479151055</v>
      </c>
      <c r="R221" s="95">
        <f t="shared" si="57"/>
        <v>325.18459575469541</v>
      </c>
      <c r="S221" s="95">
        <f t="shared" si="58"/>
        <v>195.16402809851564</v>
      </c>
      <c r="T221">
        <f t="shared" si="59"/>
        <v>0</v>
      </c>
      <c r="U221" s="102">
        <f>IF(W221&lt;180,V221,IF(#REF!&gt;T221,W221-360,360-W221))</f>
        <v>-29.174311926605526</v>
      </c>
      <c r="V221" s="102">
        <f t="shared" si="60"/>
        <v>-29.174311926605526</v>
      </c>
      <c r="W221" s="102">
        <f t="shared" si="61"/>
        <v>29.174311926605526</v>
      </c>
    </row>
    <row r="222" spans="1:23" x14ac:dyDescent="0.25">
      <c r="A222" s="110">
        <v>42638.377175925925</v>
      </c>
      <c r="B222">
        <v>237</v>
      </c>
      <c r="C222">
        <v>17.250299999999999</v>
      </c>
      <c r="E222" s="95">
        <f>AVERAGE(B$4:B222)</f>
        <v>260.06849315068496</v>
      </c>
      <c r="F222" s="95">
        <f>AVERAGE(C$4:C222)</f>
        <v>18.351046118721456</v>
      </c>
      <c r="G222" s="95">
        <f t="shared" si="64"/>
        <v>-0.83867056794542405</v>
      </c>
      <c r="H222" s="95">
        <f t="shared" si="65"/>
        <v>-0.54463903501502697</v>
      </c>
      <c r="I222" s="95">
        <f t="shared" si="66"/>
        <v>-0.86762254733832012</v>
      </c>
      <c r="J222" s="95">
        <f t="shared" si="67"/>
        <v>-0.17022633254890063</v>
      </c>
      <c r="K222" s="95">
        <f t="shared" si="68"/>
        <v>28.430806724262329</v>
      </c>
      <c r="L222" s="95">
        <f t="shared" si="62"/>
        <v>219</v>
      </c>
      <c r="M222" s="95">
        <f t="shared" si="54"/>
        <v>621</v>
      </c>
      <c r="N222" s="95">
        <f t="shared" si="55"/>
        <v>260.06849315068496</v>
      </c>
      <c r="O222" s="95">
        <f t="shared" si="56"/>
        <v>182527.97260273952</v>
      </c>
      <c r="P222" s="95">
        <f t="shared" si="63"/>
        <v>28.869725702073545</v>
      </c>
      <c r="Q222" s="113">
        <f>_xlfn.STDEV.P(B$4:B222)</f>
        <v>28.869725702073563</v>
      </c>
      <c r="R222" s="95">
        <f t="shared" si="57"/>
        <v>325.02537598035047</v>
      </c>
      <c r="S222" s="95">
        <f t="shared" si="58"/>
        <v>195.11161032101944</v>
      </c>
      <c r="T222">
        <f t="shared" si="59"/>
        <v>0</v>
      </c>
      <c r="U222" s="102">
        <f>IF(W222&lt;180,V222,IF(#REF!&gt;T222,W222-360,360-W222))</f>
        <v>-23.068493150684958</v>
      </c>
      <c r="V222" s="102">
        <f t="shared" si="60"/>
        <v>-23.068493150684958</v>
      </c>
      <c r="W222" s="102">
        <f t="shared" si="61"/>
        <v>23.068493150684958</v>
      </c>
    </row>
    <row r="223" spans="1:23" x14ac:dyDescent="0.25">
      <c r="A223" s="110">
        <v>42638.377222222225</v>
      </c>
      <c r="B223">
        <v>237</v>
      </c>
      <c r="C223">
        <v>16.8505</v>
      </c>
      <c r="E223" s="95">
        <f>AVERAGE(B$4:B223)</f>
        <v>259.96363636363634</v>
      </c>
      <c r="F223" s="95">
        <f>AVERAGE(C$4:C223)</f>
        <v>18.344225454545448</v>
      </c>
      <c r="G223" s="95">
        <f t="shared" si="64"/>
        <v>-0.83867056794542405</v>
      </c>
      <c r="H223" s="95">
        <f t="shared" si="65"/>
        <v>-0.54463903501502697</v>
      </c>
      <c r="I223" s="95">
        <f t="shared" si="66"/>
        <v>-0.86749094743198873</v>
      </c>
      <c r="J223" s="95">
        <f t="shared" si="67"/>
        <v>-0.1719282084692012</v>
      </c>
      <c r="K223" s="95">
        <f t="shared" si="68"/>
        <v>28.404659789879759</v>
      </c>
      <c r="L223" s="95">
        <f t="shared" si="62"/>
        <v>220</v>
      </c>
      <c r="M223" s="95">
        <f t="shared" si="54"/>
        <v>-384</v>
      </c>
      <c r="N223" s="95">
        <f t="shared" si="55"/>
        <v>259.9636363636364</v>
      </c>
      <c r="O223" s="95">
        <f t="shared" si="56"/>
        <v>183057.7090909089</v>
      </c>
      <c r="P223" s="95">
        <f t="shared" si="63"/>
        <v>28.845805516015108</v>
      </c>
      <c r="Q223" s="113">
        <f>_xlfn.STDEV.P(B$4:B223)</f>
        <v>28.845805516015126</v>
      </c>
      <c r="R223" s="95">
        <f t="shared" si="57"/>
        <v>324.86669877467034</v>
      </c>
      <c r="S223" s="95">
        <f t="shared" si="58"/>
        <v>195.06057395260231</v>
      </c>
      <c r="T223">
        <f t="shared" si="59"/>
        <v>0</v>
      </c>
      <c r="U223" s="102">
        <f>IF(W223&lt;180,V223,IF(#REF!&gt;T223,W223-360,360-W223))</f>
        <v>-22.96363636363634</v>
      </c>
      <c r="V223" s="102">
        <f t="shared" si="60"/>
        <v>-22.96363636363634</v>
      </c>
      <c r="W223" s="102">
        <f t="shared" si="61"/>
        <v>22.96363636363634</v>
      </c>
    </row>
    <row r="224" spans="1:23" x14ac:dyDescent="0.25">
      <c r="A224" s="110">
        <v>42638.377268518518</v>
      </c>
      <c r="B224">
        <v>258</v>
      </c>
      <c r="C224">
        <v>16.5701</v>
      </c>
      <c r="E224" s="95">
        <f>AVERAGE(B$4:B224)</f>
        <v>259.95475113122171</v>
      </c>
      <c r="F224" s="95">
        <f>AVERAGE(C$4:C224)</f>
        <v>18.336197737556557</v>
      </c>
      <c r="G224" s="95">
        <f t="shared" si="64"/>
        <v>-0.97814760073380558</v>
      </c>
      <c r="H224" s="95">
        <f t="shared" si="65"/>
        <v>-0.20791169081775979</v>
      </c>
      <c r="I224" s="95">
        <f t="shared" si="66"/>
        <v>-0.86799165627045849</v>
      </c>
      <c r="J224" s="95">
        <f t="shared" si="67"/>
        <v>-0.17209102965629874</v>
      </c>
      <c r="K224" s="95">
        <f t="shared" si="68"/>
        <v>28.336274195676904</v>
      </c>
      <c r="L224" s="95">
        <f t="shared" si="62"/>
        <v>221</v>
      </c>
      <c r="M224" s="95">
        <f t="shared" si="54"/>
        <v>642</v>
      </c>
      <c r="N224" s="95">
        <f t="shared" si="55"/>
        <v>259.95475113122177</v>
      </c>
      <c r="O224" s="95">
        <f t="shared" si="56"/>
        <v>183061.54751131203</v>
      </c>
      <c r="P224" s="95">
        <f t="shared" si="63"/>
        <v>28.780771257366137</v>
      </c>
      <c r="Q224" s="113">
        <f>_xlfn.STDEV.P(B$4:B224)</f>
        <v>28.780771257366151</v>
      </c>
      <c r="R224" s="95">
        <f t="shared" si="57"/>
        <v>324.71148646029553</v>
      </c>
      <c r="S224" s="95">
        <f t="shared" si="58"/>
        <v>195.19801580214789</v>
      </c>
      <c r="T224">
        <f t="shared" si="59"/>
        <v>0</v>
      </c>
      <c r="U224" s="102">
        <f>IF(W224&lt;180,V224,IF(#REF!&gt;T224,W224-360,360-W224))</f>
        <v>-1.9547511312217125</v>
      </c>
      <c r="V224" s="102">
        <f t="shared" si="60"/>
        <v>-1.9547511312217125</v>
      </c>
      <c r="W224" s="102">
        <f t="shared" si="61"/>
        <v>1.9547511312217125</v>
      </c>
    </row>
    <row r="225" spans="1:23" x14ac:dyDescent="0.25">
      <c r="A225" s="110">
        <v>42638.377314814818</v>
      </c>
      <c r="B225">
        <v>255</v>
      </c>
      <c r="C225">
        <v>16.805900000000001</v>
      </c>
      <c r="E225" s="95">
        <f>AVERAGE(B$4:B225)</f>
        <v>259.93243243243245</v>
      </c>
      <c r="F225" s="95">
        <f>AVERAGE(C$4:C225)</f>
        <v>18.329304504504499</v>
      </c>
      <c r="G225" s="95">
        <f t="shared" si="64"/>
        <v>-0.96592582628906831</v>
      </c>
      <c r="H225" s="95">
        <f t="shared" si="65"/>
        <v>-0.25881904510252063</v>
      </c>
      <c r="I225" s="95">
        <f t="shared" si="66"/>
        <v>-0.86843280118045219</v>
      </c>
      <c r="J225" s="95">
        <f t="shared" si="67"/>
        <v>-0.17248169639254299</v>
      </c>
      <c r="K225" s="95">
        <f t="shared" si="68"/>
        <v>28.269608268566795</v>
      </c>
      <c r="L225" s="95">
        <f t="shared" si="62"/>
        <v>222</v>
      </c>
      <c r="M225" s="95">
        <f t="shared" si="54"/>
        <v>-387</v>
      </c>
      <c r="N225" s="95">
        <f t="shared" si="55"/>
        <v>259.93243243243251</v>
      </c>
      <c r="O225" s="95">
        <f t="shared" si="56"/>
        <v>183085.9864864863</v>
      </c>
      <c r="P225" s="95">
        <f t="shared" si="63"/>
        <v>28.717793279429191</v>
      </c>
      <c r="Q225" s="113">
        <f>_xlfn.STDEV.P(B$4:B225)</f>
        <v>28.717793279429205</v>
      </c>
      <c r="R225" s="95">
        <f t="shared" si="57"/>
        <v>324.54746731114818</v>
      </c>
      <c r="S225" s="95">
        <f t="shared" si="58"/>
        <v>195.31739755371672</v>
      </c>
      <c r="T225">
        <f t="shared" si="59"/>
        <v>0</v>
      </c>
      <c r="U225" s="102">
        <f>IF(W225&lt;180,V225,IF(#REF!&gt;T225,W225-360,360-W225))</f>
        <v>-4.9324324324324493</v>
      </c>
      <c r="V225" s="102">
        <f t="shared" si="60"/>
        <v>-4.9324324324324493</v>
      </c>
      <c r="W225" s="102">
        <f t="shared" si="61"/>
        <v>4.9324324324324493</v>
      </c>
    </row>
    <row r="226" spans="1:23" x14ac:dyDescent="0.25">
      <c r="A226" s="110">
        <v>42638.37736111111</v>
      </c>
      <c r="B226">
        <v>284</v>
      </c>
      <c r="C226">
        <v>16.3611</v>
      </c>
      <c r="E226" s="95">
        <f>AVERAGE(B$4:B226)</f>
        <v>260.04035874439461</v>
      </c>
      <c r="F226" s="95">
        <f>AVERAGE(C$4:C226)</f>
        <v>18.320478475336316</v>
      </c>
      <c r="G226" s="95">
        <f t="shared" si="64"/>
        <v>-0.97029572627599658</v>
      </c>
      <c r="H226" s="95">
        <f t="shared" si="65"/>
        <v>0.24192189559966745</v>
      </c>
      <c r="I226" s="95">
        <f t="shared" si="66"/>
        <v>-0.86888958559792095</v>
      </c>
      <c r="J226" s="95">
        <f t="shared" si="67"/>
        <v>-0.17062338432082905</v>
      </c>
      <c r="K226" s="95">
        <f t="shared" si="68"/>
        <v>28.258053787624256</v>
      </c>
      <c r="L226" s="95">
        <f t="shared" si="62"/>
        <v>223</v>
      </c>
      <c r="M226" s="95">
        <f t="shared" si="54"/>
        <v>671</v>
      </c>
      <c r="N226" s="95">
        <f t="shared" si="55"/>
        <v>260.04035874439467</v>
      </c>
      <c r="O226" s="95">
        <f t="shared" si="56"/>
        <v>183662.63677130025</v>
      </c>
      <c r="P226" s="95">
        <f t="shared" si="63"/>
        <v>28.698419260174184</v>
      </c>
      <c r="Q226" s="113">
        <f>_xlfn.STDEV.P(B$4:B226)</f>
        <v>28.698419260174198</v>
      </c>
      <c r="R226" s="95">
        <f t="shared" si="57"/>
        <v>324.61180207978657</v>
      </c>
      <c r="S226" s="95">
        <f t="shared" si="58"/>
        <v>195.46891540900265</v>
      </c>
      <c r="T226">
        <f t="shared" si="59"/>
        <v>0</v>
      </c>
      <c r="U226" s="102">
        <f>IF(W226&lt;180,V226,IF(#REF!&gt;T226,W226-360,360-W226))</f>
        <v>23.959641255605391</v>
      </c>
      <c r="V226" s="102">
        <f t="shared" si="60"/>
        <v>23.959641255605391</v>
      </c>
      <c r="W226" s="102">
        <f t="shared" si="61"/>
        <v>23.959641255605391</v>
      </c>
    </row>
    <row r="227" spans="1:23" x14ac:dyDescent="0.25">
      <c r="A227" s="110">
        <v>42638.37740740741</v>
      </c>
      <c r="B227">
        <v>295</v>
      </c>
      <c r="C227">
        <v>15.1854</v>
      </c>
      <c r="E227" s="95">
        <f>AVERAGE(B$4:B227)</f>
        <v>260.19642857142856</v>
      </c>
      <c r="F227" s="95">
        <f>AVERAGE(C$4:C227)</f>
        <v>18.306482589285707</v>
      </c>
      <c r="G227" s="95">
        <f t="shared" si="64"/>
        <v>-0.90630778703664994</v>
      </c>
      <c r="H227" s="95">
        <f t="shared" si="65"/>
        <v>0.42261826174069961</v>
      </c>
      <c r="I227" s="95">
        <f t="shared" si="66"/>
        <v>-0.86905663114005816</v>
      </c>
      <c r="J227" s="95">
        <f t="shared" si="67"/>
        <v>-0.16797498411519723</v>
      </c>
      <c r="K227" s="95">
        <f t="shared" si="68"/>
        <v>28.302960784380677</v>
      </c>
      <c r="L227" s="95">
        <f t="shared" si="62"/>
        <v>224</v>
      </c>
      <c r="M227" s="95">
        <f t="shared" si="54"/>
        <v>-376</v>
      </c>
      <c r="N227" s="95">
        <f t="shared" si="55"/>
        <v>260.19642857142861</v>
      </c>
      <c r="O227" s="95">
        <f t="shared" si="56"/>
        <v>184879.35714285696</v>
      </c>
      <c r="P227" s="95">
        <f t="shared" si="63"/>
        <v>28.728979671390746</v>
      </c>
      <c r="Q227" s="113">
        <f>_xlfn.STDEV.P(B$4:B227)</f>
        <v>28.728979671390761</v>
      </c>
      <c r="R227" s="95">
        <f t="shared" si="57"/>
        <v>324.83663283205777</v>
      </c>
      <c r="S227" s="95">
        <f t="shared" si="58"/>
        <v>195.55622431079934</v>
      </c>
      <c r="T227">
        <f t="shared" si="59"/>
        <v>0</v>
      </c>
      <c r="U227" s="102">
        <f>IF(W227&lt;180,V227,IF(#REF!&gt;T227,W227-360,360-W227))</f>
        <v>34.803571428571445</v>
      </c>
      <c r="V227" s="102">
        <f t="shared" si="60"/>
        <v>34.803571428571445</v>
      </c>
      <c r="W227" s="102">
        <f t="shared" si="61"/>
        <v>34.803571428571445</v>
      </c>
    </row>
    <row r="228" spans="1:23" x14ac:dyDescent="0.25">
      <c r="A228" s="110">
        <v>42638.377453703702</v>
      </c>
      <c r="B228">
        <v>307</v>
      </c>
      <c r="C228">
        <v>15.719799999999999</v>
      </c>
      <c r="E228" s="95">
        <f>AVERAGE(B$4:B228)</f>
        <v>260.40444444444444</v>
      </c>
      <c r="F228" s="95">
        <f>AVERAGE(C$4:C228)</f>
        <v>18.294986222222214</v>
      </c>
      <c r="G228" s="95">
        <f t="shared" si="64"/>
        <v>-0.79863551004729305</v>
      </c>
      <c r="H228" s="95">
        <f t="shared" si="65"/>
        <v>0.60181502315204793</v>
      </c>
      <c r="I228" s="95">
        <f t="shared" si="66"/>
        <v>-0.86874364837964591</v>
      </c>
      <c r="J228" s="95">
        <f t="shared" si="67"/>
        <v>-0.16455369519400947</v>
      </c>
      <c r="K228" s="95">
        <f t="shared" si="68"/>
        <v>28.427294503697563</v>
      </c>
      <c r="L228" s="95">
        <f t="shared" si="62"/>
        <v>225</v>
      </c>
      <c r="M228" s="95">
        <f t="shared" si="54"/>
        <v>683</v>
      </c>
      <c r="N228" s="95">
        <f t="shared" si="55"/>
        <v>260.40444444444449</v>
      </c>
      <c r="O228" s="95">
        <f t="shared" si="56"/>
        <v>187060.19555555537</v>
      </c>
      <c r="P228" s="95">
        <f t="shared" si="63"/>
        <v>28.833637420789966</v>
      </c>
      <c r="Q228" s="113">
        <f>_xlfn.STDEV.P(B$4:B228)</f>
        <v>28.83363742078998</v>
      </c>
      <c r="R228" s="95">
        <f t="shared" si="57"/>
        <v>325.28012864122189</v>
      </c>
      <c r="S228" s="95">
        <f t="shared" si="58"/>
        <v>195.52876024766698</v>
      </c>
      <c r="T228">
        <f t="shared" si="59"/>
        <v>0</v>
      </c>
      <c r="U228" s="102">
        <f>IF(W228&lt;180,V228,IF(#REF!&gt;T228,W228-360,360-W228))</f>
        <v>46.595555555555563</v>
      </c>
      <c r="V228" s="102">
        <f t="shared" si="60"/>
        <v>46.595555555555563</v>
      </c>
      <c r="W228" s="102">
        <f t="shared" si="61"/>
        <v>46.595555555555563</v>
      </c>
    </row>
    <row r="229" spans="1:23" x14ac:dyDescent="0.25">
      <c r="A229" s="110">
        <v>42638.377500000002</v>
      </c>
      <c r="B229">
        <v>242</v>
      </c>
      <c r="C229">
        <v>16.6128</v>
      </c>
      <c r="E229" s="95">
        <f>AVERAGE(B$4:B229)</f>
        <v>260.32300884955754</v>
      </c>
      <c r="F229" s="95">
        <f>AVERAGE(C$4:C229)</f>
        <v>18.287542920353975</v>
      </c>
      <c r="G229" s="95">
        <f t="shared" si="64"/>
        <v>-0.88294759285892699</v>
      </c>
      <c r="H229" s="95">
        <f t="shared" si="65"/>
        <v>-0.46947156278589075</v>
      </c>
      <c r="I229" s="95">
        <f t="shared" si="66"/>
        <v>-0.86880649769150109</v>
      </c>
      <c r="J229" s="95">
        <f t="shared" si="67"/>
        <v>-0.16590288929839833</v>
      </c>
      <c r="K229" s="95">
        <f t="shared" si="68"/>
        <v>28.386285225465215</v>
      </c>
      <c r="L229" s="95">
        <f t="shared" si="62"/>
        <v>226</v>
      </c>
      <c r="M229" s="95">
        <f t="shared" si="54"/>
        <v>-441</v>
      </c>
      <c r="N229" s="95">
        <f t="shared" si="55"/>
        <v>260.3230088495576</v>
      </c>
      <c r="O229" s="95">
        <f t="shared" si="56"/>
        <v>187397.42035398213</v>
      </c>
      <c r="P229" s="95">
        <f t="shared" si="63"/>
        <v>28.795696301011684</v>
      </c>
      <c r="Q229" s="113">
        <f>_xlfn.STDEV.P(B$4:B229)</f>
        <v>28.795696301011695</v>
      </c>
      <c r="R229" s="95">
        <f t="shared" si="57"/>
        <v>325.11332552683382</v>
      </c>
      <c r="S229" s="95">
        <f t="shared" si="58"/>
        <v>195.53269217228123</v>
      </c>
      <c r="T229">
        <f t="shared" si="59"/>
        <v>0</v>
      </c>
      <c r="U229" s="102">
        <f>IF(W229&lt;180,V229,IF(#REF!&gt;T229,W229-360,360-W229))</f>
        <v>-18.323008849557539</v>
      </c>
      <c r="V229" s="102">
        <f t="shared" si="60"/>
        <v>-18.323008849557539</v>
      </c>
      <c r="W229" s="102">
        <f t="shared" si="61"/>
        <v>18.323008849557539</v>
      </c>
    </row>
    <row r="230" spans="1:23" x14ac:dyDescent="0.25">
      <c r="A230" s="110">
        <v>42638.377546296295</v>
      </c>
      <c r="B230">
        <v>248</v>
      </c>
      <c r="C230">
        <v>16.2044</v>
      </c>
      <c r="E230" s="95">
        <f>AVERAGE(B$4:B230)</f>
        <v>260.26872246696036</v>
      </c>
      <c r="F230" s="95">
        <f>AVERAGE(C$4:C230)</f>
        <v>18.278366079295143</v>
      </c>
      <c r="G230" s="95">
        <f t="shared" si="64"/>
        <v>-0.92718385456678731</v>
      </c>
      <c r="H230" s="95">
        <f t="shared" si="65"/>
        <v>-0.37460659341591229</v>
      </c>
      <c r="I230" s="95">
        <f t="shared" si="66"/>
        <v>-0.86906366666451995</v>
      </c>
      <c r="J230" s="95">
        <f t="shared" si="67"/>
        <v>-0.16682228887600853</v>
      </c>
      <c r="K230" s="95">
        <f t="shared" si="68"/>
        <v>28.330615037359344</v>
      </c>
      <c r="L230" s="95">
        <f t="shared" si="62"/>
        <v>227</v>
      </c>
      <c r="M230" s="95">
        <f t="shared" si="54"/>
        <v>689</v>
      </c>
      <c r="N230" s="95">
        <f t="shared" si="55"/>
        <v>260.26872246696041</v>
      </c>
      <c r="O230" s="95">
        <f t="shared" si="56"/>
        <v>187548.60792951524</v>
      </c>
      <c r="P230" s="95">
        <f t="shared" si="63"/>
        <v>28.743787524879139</v>
      </c>
      <c r="Q230" s="113">
        <f>_xlfn.STDEV.P(B$4:B230)</f>
        <v>28.743787524879153</v>
      </c>
      <c r="R230" s="95">
        <f t="shared" si="57"/>
        <v>324.94224439793845</v>
      </c>
      <c r="S230" s="95">
        <f t="shared" si="58"/>
        <v>195.59520053598226</v>
      </c>
      <c r="T230">
        <f t="shared" si="59"/>
        <v>0</v>
      </c>
      <c r="U230" s="102">
        <f>IF(W230&lt;180,V230,IF(#REF!&gt;T230,W230-360,360-W230))</f>
        <v>-12.268722466960355</v>
      </c>
      <c r="V230" s="102">
        <f t="shared" si="60"/>
        <v>-12.268722466960355</v>
      </c>
      <c r="W230" s="102">
        <f t="shared" si="61"/>
        <v>12.268722466960355</v>
      </c>
    </row>
    <row r="231" spans="1:23" x14ac:dyDescent="0.25">
      <c r="A231" s="110">
        <v>42638.377592592595</v>
      </c>
      <c r="B231">
        <v>231</v>
      </c>
      <c r="C231">
        <v>15.823600000000001</v>
      </c>
      <c r="E231" s="95">
        <f>AVERAGE(B$4:B231)</f>
        <v>260.14035087719299</v>
      </c>
      <c r="F231" s="95">
        <f>AVERAGE(C$4:C231)</f>
        <v>18.267599561403497</v>
      </c>
      <c r="G231" s="95">
        <f t="shared" si="64"/>
        <v>-0.77714596145697057</v>
      </c>
      <c r="H231" s="95">
        <f t="shared" si="65"/>
        <v>-0.62932039104983784</v>
      </c>
      <c r="I231" s="95">
        <f t="shared" si="66"/>
        <v>-0.86866051883466233</v>
      </c>
      <c r="J231" s="95">
        <f t="shared" si="67"/>
        <v>-0.16885078932413936</v>
      </c>
      <c r="K231" s="95">
        <f t="shared" si="68"/>
        <v>28.332068574764932</v>
      </c>
      <c r="L231" s="95">
        <f t="shared" si="62"/>
        <v>228</v>
      </c>
      <c r="M231" s="95">
        <f t="shared" si="54"/>
        <v>-458</v>
      </c>
      <c r="N231" s="95">
        <f t="shared" si="55"/>
        <v>260.14035087719304</v>
      </c>
      <c r="O231" s="95">
        <f t="shared" si="56"/>
        <v>188401.50877192966</v>
      </c>
      <c r="P231" s="95">
        <f t="shared" si="63"/>
        <v>28.745824164466537</v>
      </c>
      <c r="Q231" s="113">
        <f>_xlfn.STDEV.P(B$4:B231)</f>
        <v>28.745824164466551</v>
      </c>
      <c r="R231" s="95">
        <f t="shared" si="57"/>
        <v>324.8184552472427</v>
      </c>
      <c r="S231" s="95">
        <f t="shared" si="58"/>
        <v>195.46224650714325</v>
      </c>
      <c r="T231">
        <f t="shared" si="59"/>
        <v>0</v>
      </c>
      <c r="U231" s="102">
        <f>IF(W231&lt;180,V231,IF(#REF!&gt;T231,W231-360,360-W231))</f>
        <v>-29.140350877192986</v>
      </c>
      <c r="V231" s="102">
        <f t="shared" si="60"/>
        <v>-29.140350877192986</v>
      </c>
      <c r="W231" s="102">
        <f t="shared" si="61"/>
        <v>29.140350877192986</v>
      </c>
    </row>
    <row r="232" spans="1:23" x14ac:dyDescent="0.25">
      <c r="A232" s="110">
        <v>42638.377638888887</v>
      </c>
      <c r="B232">
        <v>242</v>
      </c>
      <c r="C232">
        <v>14.7036</v>
      </c>
      <c r="E232" s="95">
        <f>AVERAGE(B$4:B232)</f>
        <v>260.06113537117903</v>
      </c>
      <c r="F232" s="95">
        <f>AVERAGE(C$4:C232)</f>
        <v>18.252036244541472</v>
      </c>
      <c r="G232" s="95">
        <f t="shared" si="64"/>
        <v>-0.88294759285892699</v>
      </c>
      <c r="H232" s="95">
        <f t="shared" si="65"/>
        <v>-0.46947156278589075</v>
      </c>
      <c r="I232" s="95">
        <f t="shared" si="66"/>
        <v>-0.86872290780420058</v>
      </c>
      <c r="J232" s="95">
        <f t="shared" si="67"/>
        <v>-0.17016354379340465</v>
      </c>
      <c r="K232" s="95">
        <f t="shared" si="68"/>
        <v>28.291108753011063</v>
      </c>
      <c r="L232" s="95">
        <f t="shared" si="62"/>
        <v>229</v>
      </c>
      <c r="M232" s="95">
        <f t="shared" si="54"/>
        <v>700</v>
      </c>
      <c r="N232" s="95">
        <f t="shared" si="55"/>
        <v>260.06113537117909</v>
      </c>
      <c r="O232" s="95">
        <f t="shared" si="56"/>
        <v>188729.14410480333</v>
      </c>
      <c r="P232" s="95">
        <f t="shared" si="63"/>
        <v>28.707921103453497</v>
      </c>
      <c r="Q232" s="113">
        <f>_xlfn.STDEV.P(B$4:B232)</f>
        <v>28.707921103453508</v>
      </c>
      <c r="R232" s="95">
        <f t="shared" si="57"/>
        <v>324.65395785394941</v>
      </c>
      <c r="S232" s="95">
        <f t="shared" si="58"/>
        <v>195.46831288840866</v>
      </c>
      <c r="T232">
        <f t="shared" si="59"/>
        <v>0</v>
      </c>
      <c r="U232" s="102">
        <f>IF(W232&lt;180,V232,IF(#REF!&gt;T232,W232-360,360-W232))</f>
        <v>-18.061135371179034</v>
      </c>
      <c r="V232" s="102">
        <f t="shared" si="60"/>
        <v>-18.061135371179034</v>
      </c>
      <c r="W232" s="102">
        <f t="shared" si="61"/>
        <v>18.061135371179034</v>
      </c>
    </row>
    <row r="233" spans="1:23" x14ac:dyDescent="0.25">
      <c r="A233" s="110">
        <v>42638.377685185187</v>
      </c>
      <c r="B233">
        <v>264</v>
      </c>
      <c r="C233">
        <v>13.061299999999999</v>
      </c>
      <c r="E233" s="95">
        <f>AVERAGE(B$4:B233)</f>
        <v>260.07826086956521</v>
      </c>
      <c r="F233" s="95">
        <f>AVERAGE(C$4:C233)</f>
        <v>18.229467826086946</v>
      </c>
      <c r="G233" s="95">
        <f t="shared" si="64"/>
        <v>-0.9945218953682734</v>
      </c>
      <c r="H233" s="95">
        <f t="shared" si="65"/>
        <v>-0.10452846326765336</v>
      </c>
      <c r="I233" s="95">
        <f t="shared" si="66"/>
        <v>-0.86926985992404437</v>
      </c>
      <c r="J233" s="95">
        <f t="shared" si="67"/>
        <v>-0.1698781738780753</v>
      </c>
      <c r="K233" s="95">
        <f t="shared" si="68"/>
        <v>28.227876997855248</v>
      </c>
      <c r="L233" s="95">
        <f t="shared" si="62"/>
        <v>230</v>
      </c>
      <c r="M233" s="95">
        <f t="shared" si="54"/>
        <v>-436</v>
      </c>
      <c r="N233" s="95">
        <f t="shared" si="55"/>
        <v>260.07826086956527</v>
      </c>
      <c r="O233" s="95">
        <f t="shared" si="56"/>
        <v>188744.59130434768</v>
      </c>
      <c r="P233" s="95">
        <f t="shared" si="63"/>
        <v>28.646616865608927</v>
      </c>
      <c r="Q233" s="113">
        <f>_xlfn.STDEV.P(B$4:B233)</f>
        <v>28.646616865608941</v>
      </c>
      <c r="R233" s="95">
        <f t="shared" si="57"/>
        <v>324.53314881718535</v>
      </c>
      <c r="S233" s="95">
        <f t="shared" si="58"/>
        <v>195.62337292194508</v>
      </c>
      <c r="T233">
        <f t="shared" si="59"/>
        <v>0</v>
      </c>
      <c r="U233" s="102">
        <f>IF(W233&lt;180,V233,IF(#REF!&gt;T233,W233-360,360-W233))</f>
        <v>3.9217391304347871</v>
      </c>
      <c r="V233" s="102">
        <f t="shared" si="60"/>
        <v>3.9217391304347871</v>
      </c>
      <c r="W233" s="102">
        <f t="shared" si="61"/>
        <v>3.9217391304347871</v>
      </c>
    </row>
    <row r="234" spans="1:23" x14ac:dyDescent="0.25">
      <c r="A234" s="110">
        <v>42638.37773148148</v>
      </c>
      <c r="B234">
        <v>322</v>
      </c>
      <c r="C234">
        <v>12.9498</v>
      </c>
      <c r="E234" s="95">
        <f>AVERAGE(B$4:B234)</f>
        <v>260.34632034632034</v>
      </c>
      <c r="F234" s="95">
        <f>AVERAGE(C$4:C234)</f>
        <v>18.206612121212114</v>
      </c>
      <c r="G234" s="95">
        <f t="shared" si="64"/>
        <v>-0.61566147532565818</v>
      </c>
      <c r="H234" s="95">
        <f t="shared" si="65"/>
        <v>0.78801075360672201</v>
      </c>
      <c r="I234" s="95">
        <f t="shared" si="66"/>
        <v>-0.86817198812924612</v>
      </c>
      <c r="J234" s="95">
        <f t="shared" si="67"/>
        <v>-0.1657314685642883</v>
      </c>
      <c r="K234" s="95">
        <f t="shared" si="68"/>
        <v>28.471880426305312</v>
      </c>
      <c r="L234" s="95">
        <f t="shared" si="62"/>
        <v>231</v>
      </c>
      <c r="M234" s="95">
        <f t="shared" si="54"/>
        <v>758</v>
      </c>
      <c r="N234" s="95">
        <f t="shared" si="55"/>
        <v>260.3463203463204</v>
      </c>
      <c r="O234" s="95">
        <f t="shared" si="56"/>
        <v>192562.29437229421</v>
      </c>
      <c r="P234" s="95">
        <f t="shared" si="63"/>
        <v>28.872183948234113</v>
      </c>
      <c r="Q234" s="113">
        <f>_xlfn.STDEV.P(B$4:B234)</f>
        <v>28.872183948234124</v>
      </c>
      <c r="R234" s="95">
        <f t="shared" si="57"/>
        <v>325.30873422984712</v>
      </c>
      <c r="S234" s="95">
        <f t="shared" si="58"/>
        <v>195.38390646279356</v>
      </c>
      <c r="T234">
        <f t="shared" si="59"/>
        <v>0</v>
      </c>
      <c r="U234" s="102">
        <f>IF(W234&lt;180,V234,IF(#REF!&gt;T234,W234-360,360-W234))</f>
        <v>61.65367965367966</v>
      </c>
      <c r="V234" s="102">
        <f t="shared" si="60"/>
        <v>61.65367965367966</v>
      </c>
      <c r="W234" s="102">
        <f t="shared" si="61"/>
        <v>61.65367965367966</v>
      </c>
    </row>
    <row r="235" spans="1:23" x14ac:dyDescent="0.25">
      <c r="A235" s="110">
        <v>42638.37777777778</v>
      </c>
      <c r="B235">
        <v>237</v>
      </c>
      <c r="C235">
        <v>14.141500000000001</v>
      </c>
      <c r="E235" s="95">
        <f>AVERAGE(B$4:B235)</f>
        <v>260.24568965517244</v>
      </c>
      <c r="F235" s="95">
        <f>AVERAGE(C$4:C235)</f>
        <v>18.189090086206885</v>
      </c>
      <c r="G235" s="95">
        <f t="shared" si="64"/>
        <v>-0.83867056794542405</v>
      </c>
      <c r="H235" s="95">
        <f t="shared" si="65"/>
        <v>-0.54463903501502697</v>
      </c>
      <c r="I235" s="95">
        <f t="shared" si="66"/>
        <v>-0.86804482683535034</v>
      </c>
      <c r="J235" s="95">
        <f t="shared" si="67"/>
        <v>-0.16736469083347252</v>
      </c>
      <c r="K235" s="95">
        <f t="shared" si="68"/>
        <v>28.448020964893562</v>
      </c>
      <c r="L235" s="95">
        <f t="shared" si="62"/>
        <v>232</v>
      </c>
      <c r="M235" s="95">
        <f t="shared" si="54"/>
        <v>-521</v>
      </c>
      <c r="N235" s="95">
        <f t="shared" si="55"/>
        <v>260.24568965517244</v>
      </c>
      <c r="O235" s="95">
        <f t="shared" si="56"/>
        <v>193104.99568965501</v>
      </c>
      <c r="P235" s="95">
        <f t="shared" si="63"/>
        <v>28.85046133689999</v>
      </c>
      <c r="Q235" s="113">
        <f>_xlfn.STDEV.P(B$4:B235)</f>
        <v>28.850461336900004</v>
      </c>
      <c r="R235" s="95">
        <f t="shared" si="57"/>
        <v>325.15922766319744</v>
      </c>
      <c r="S235" s="95">
        <f t="shared" si="58"/>
        <v>195.33215164714744</v>
      </c>
      <c r="T235">
        <f t="shared" si="59"/>
        <v>0</v>
      </c>
      <c r="U235" s="102">
        <f>IF(W235&lt;180,V235,IF(#REF!&gt;T235,W235-360,360-W235))</f>
        <v>-23.245689655172441</v>
      </c>
      <c r="V235" s="102">
        <f t="shared" si="60"/>
        <v>-23.245689655172441</v>
      </c>
      <c r="W235" s="102">
        <f t="shared" si="61"/>
        <v>23.245689655172441</v>
      </c>
    </row>
    <row r="236" spans="1:23" x14ac:dyDescent="0.25">
      <c r="A236" s="110">
        <v>42638.377824074072</v>
      </c>
      <c r="B236">
        <v>300</v>
      </c>
      <c r="C236">
        <v>16.419899999999998</v>
      </c>
      <c r="E236" s="95">
        <f>AVERAGE(B$4:B236)</f>
        <v>260.41630901287556</v>
      </c>
      <c r="F236" s="95">
        <f>AVERAGE(C$4:C236)</f>
        <v>18.181496995708144</v>
      </c>
      <c r="G236" s="95">
        <f t="shared" si="64"/>
        <v>-0.8660254037844386</v>
      </c>
      <c r="H236" s="95">
        <f t="shared" si="65"/>
        <v>0.50000000000000011</v>
      </c>
      <c r="I236" s="95">
        <f t="shared" si="66"/>
        <v>-0.86803615978362969</v>
      </c>
      <c r="J236" s="95">
        <f t="shared" si="67"/>
        <v>-0.16450046469255633</v>
      </c>
      <c r="K236" s="95">
        <f t="shared" si="68"/>
        <v>28.519263926001113</v>
      </c>
      <c r="L236" s="95">
        <f t="shared" si="62"/>
        <v>233</v>
      </c>
      <c r="M236" s="95">
        <f t="shared" si="54"/>
        <v>821</v>
      </c>
      <c r="N236" s="95">
        <f t="shared" si="55"/>
        <v>260.41630901287556</v>
      </c>
      <c r="O236" s="95">
        <f t="shared" si="56"/>
        <v>194678.61802575091</v>
      </c>
      <c r="P236" s="95">
        <f t="shared" si="63"/>
        <v>28.905545306510689</v>
      </c>
      <c r="Q236" s="113">
        <f>_xlfn.STDEV.P(B$4:B236)</f>
        <v>28.905545306510703</v>
      </c>
      <c r="R236" s="95">
        <f t="shared" si="57"/>
        <v>325.45378595252464</v>
      </c>
      <c r="S236" s="95">
        <f t="shared" si="58"/>
        <v>195.37883207322648</v>
      </c>
      <c r="T236">
        <f t="shared" si="59"/>
        <v>0</v>
      </c>
      <c r="U236" s="102">
        <f>IF(W236&lt;180,V236,IF(#REF!&gt;T236,W236-360,360-W236))</f>
        <v>39.583690987124442</v>
      </c>
      <c r="V236" s="102">
        <f t="shared" si="60"/>
        <v>39.583690987124442</v>
      </c>
      <c r="W236" s="102">
        <f t="shared" si="61"/>
        <v>39.583690987124442</v>
      </c>
    </row>
    <row r="237" spans="1:23" x14ac:dyDescent="0.25">
      <c r="A237" s="110">
        <v>42638.377881944441</v>
      </c>
      <c r="B237">
        <v>278</v>
      </c>
      <c r="C237">
        <v>20.097300000000001</v>
      </c>
      <c r="E237" s="95">
        <f>AVERAGE(B$4:B237)</f>
        <v>260.491452991453</v>
      </c>
      <c r="F237" s="95">
        <f>AVERAGE(C$4:C237)</f>
        <v>18.189684188034178</v>
      </c>
      <c r="G237" s="95">
        <f t="shared" si="64"/>
        <v>-0.99026806874157036</v>
      </c>
      <c r="H237" s="95">
        <f t="shared" si="65"/>
        <v>0.13917310096006547</v>
      </c>
      <c r="I237" s="95">
        <f t="shared" si="66"/>
        <v>-0.86855851836892006</v>
      </c>
      <c r="J237" s="95">
        <f t="shared" si="67"/>
        <v>-0.16320271441198958</v>
      </c>
      <c r="K237" s="95">
        <f t="shared" si="68"/>
        <v>28.483723325658417</v>
      </c>
      <c r="L237" s="95">
        <f t="shared" si="62"/>
        <v>234</v>
      </c>
      <c r="M237" s="95">
        <f t="shared" si="54"/>
        <v>-543</v>
      </c>
      <c r="N237" s="95">
        <f t="shared" si="55"/>
        <v>260.491452991453</v>
      </c>
      <c r="O237" s="95">
        <f t="shared" si="56"/>
        <v>194986.48290598273</v>
      </c>
      <c r="P237" s="95">
        <f t="shared" si="63"/>
        <v>28.866512916774088</v>
      </c>
      <c r="Q237" s="113">
        <f>_xlfn.STDEV.P(B$4:B237)</f>
        <v>28.866512916774099</v>
      </c>
      <c r="R237" s="95">
        <f t="shared" si="57"/>
        <v>325.44110705419473</v>
      </c>
      <c r="S237" s="95">
        <f t="shared" si="58"/>
        <v>195.54179892871127</v>
      </c>
      <c r="T237">
        <f t="shared" si="59"/>
        <v>0</v>
      </c>
      <c r="U237" s="102">
        <f>IF(W237&lt;180,V237,IF(#REF!&gt;T237,W237-360,360-W237))</f>
        <v>17.508547008546998</v>
      </c>
      <c r="V237" s="102">
        <f t="shared" si="60"/>
        <v>17.508547008546998</v>
      </c>
      <c r="W237" s="102">
        <f t="shared" si="61"/>
        <v>17.508547008546998</v>
      </c>
    </row>
    <row r="238" spans="1:23" x14ac:dyDescent="0.25">
      <c r="A238" s="110">
        <v>42638.377928240741</v>
      </c>
      <c r="B238">
        <v>174</v>
      </c>
      <c r="C238">
        <v>26.636099999999999</v>
      </c>
      <c r="E238" s="95">
        <f>AVERAGE(B$4:B238)</f>
        <v>260.12340425531914</v>
      </c>
      <c r="F238" s="95">
        <f>AVERAGE(C$4:C238)</f>
        <v>18.225626382978714</v>
      </c>
      <c r="G238" s="95">
        <f t="shared" si="64"/>
        <v>0.10452846326765373</v>
      </c>
      <c r="H238" s="95">
        <f t="shared" si="65"/>
        <v>-0.99452189536827329</v>
      </c>
      <c r="I238" s="95">
        <f t="shared" si="66"/>
        <v>-0.86441772270238149</v>
      </c>
      <c r="J238" s="95">
        <f t="shared" si="67"/>
        <v>-0.16674024284159078</v>
      </c>
      <c r="K238" s="95">
        <f t="shared" si="68"/>
        <v>28.925350040168222</v>
      </c>
      <c r="L238" s="95">
        <f t="shared" si="62"/>
        <v>235</v>
      </c>
      <c r="M238" s="95">
        <f t="shared" si="54"/>
        <v>717</v>
      </c>
      <c r="N238" s="95">
        <f t="shared" si="55"/>
        <v>260.12340425531914</v>
      </c>
      <c r="O238" s="95">
        <f t="shared" si="56"/>
        <v>202435.42127659556</v>
      </c>
      <c r="P238" s="95">
        <f t="shared" si="63"/>
        <v>29.350082190366312</v>
      </c>
      <c r="Q238" s="113">
        <f>_xlfn.STDEV.P(B$4:B238)</f>
        <v>29.350082190366326</v>
      </c>
      <c r="R238" s="95">
        <f t="shared" si="57"/>
        <v>326.16108918364341</v>
      </c>
      <c r="S238" s="95">
        <f t="shared" si="58"/>
        <v>194.08571932699491</v>
      </c>
      <c r="T238">
        <f t="shared" si="59"/>
        <v>1</v>
      </c>
      <c r="U238" s="102">
        <f>IF(W238&lt;180,V238,IF(#REF!&gt;T238,W238-360,360-W238))</f>
        <v>-86.123404255319144</v>
      </c>
      <c r="V238" s="102">
        <f t="shared" si="60"/>
        <v>-86.123404255319144</v>
      </c>
      <c r="W238" s="102">
        <f t="shared" si="61"/>
        <v>86.123404255319144</v>
      </c>
    </row>
    <row r="239" spans="1:23" x14ac:dyDescent="0.25">
      <c r="A239" s="110">
        <v>42638.377974537034</v>
      </c>
      <c r="B239">
        <v>225</v>
      </c>
      <c r="C239">
        <v>16.065100000000001</v>
      </c>
      <c r="E239" s="95">
        <f>AVERAGE(B$4:B239)</f>
        <v>259.97457627118644</v>
      </c>
      <c r="F239" s="95">
        <f>AVERAGE(C$4:C239)</f>
        <v>18.216471610169481</v>
      </c>
      <c r="G239" s="95">
        <f t="shared" si="64"/>
        <v>-0.70710678118654746</v>
      </c>
      <c r="H239" s="95">
        <f t="shared" si="65"/>
        <v>-0.70710678118654768</v>
      </c>
      <c r="I239" s="95">
        <f t="shared" si="66"/>
        <v>-0.86375115091629739</v>
      </c>
      <c r="J239" s="95">
        <f t="shared" si="67"/>
        <v>-0.16902993156339144</v>
      </c>
      <c r="K239" s="95">
        <f t="shared" si="68"/>
        <v>28.95339645070872</v>
      </c>
      <c r="L239" s="95">
        <f t="shared" si="62"/>
        <v>236</v>
      </c>
      <c r="M239" s="95">
        <f t="shared" si="54"/>
        <v>-492</v>
      </c>
      <c r="N239" s="95">
        <f t="shared" si="55"/>
        <v>259.97457627118644</v>
      </c>
      <c r="O239" s="95">
        <f t="shared" si="56"/>
        <v>203663.84745762692</v>
      </c>
      <c r="P239" s="95">
        <f t="shared" si="63"/>
        <v>29.376562162402021</v>
      </c>
      <c r="Q239" s="113">
        <f>_xlfn.STDEV.P(B$4:B239)</f>
        <v>29.376562162402035</v>
      </c>
      <c r="R239" s="95">
        <f t="shared" si="57"/>
        <v>326.07184113659105</v>
      </c>
      <c r="S239" s="95">
        <f t="shared" si="58"/>
        <v>193.87731140578185</v>
      </c>
      <c r="T239">
        <f t="shared" si="59"/>
        <v>0</v>
      </c>
      <c r="U239" s="102">
        <f>IF(W239&lt;180,V239,IF(#REF!&gt;T239,W239-360,360-W239))</f>
        <v>-34.974576271186436</v>
      </c>
      <c r="V239" s="102">
        <f t="shared" si="60"/>
        <v>-34.974576271186436</v>
      </c>
      <c r="W239" s="102">
        <f t="shared" si="61"/>
        <v>34.974576271186436</v>
      </c>
    </row>
    <row r="240" spans="1:23" x14ac:dyDescent="0.25">
      <c r="A240" s="110">
        <v>42638.378020833334</v>
      </c>
      <c r="B240">
        <v>304</v>
      </c>
      <c r="C240">
        <v>18.7257</v>
      </c>
      <c r="E240" s="95">
        <f>AVERAGE(B$4:B240)</f>
        <v>260.16033755274259</v>
      </c>
      <c r="F240" s="95">
        <f>AVERAGE(C$4:C240)</f>
        <v>18.218620253164545</v>
      </c>
      <c r="G240" s="95">
        <f t="shared" si="64"/>
        <v>-0.82903757255504162</v>
      </c>
      <c r="H240" s="95">
        <f t="shared" si="65"/>
        <v>0.55919290347074702</v>
      </c>
      <c r="I240" s="95">
        <f t="shared" si="66"/>
        <v>-0.86360468012152414</v>
      </c>
      <c r="J240" s="95">
        <f t="shared" si="67"/>
        <v>-0.16595726137337397</v>
      </c>
      <c r="K240" s="95">
        <f t="shared" si="68"/>
        <v>29.04716738609703</v>
      </c>
      <c r="L240" s="95">
        <f t="shared" si="62"/>
        <v>237</v>
      </c>
      <c r="M240" s="95">
        <f t="shared" si="54"/>
        <v>796</v>
      </c>
      <c r="N240" s="95">
        <f t="shared" si="55"/>
        <v>260.16033755274259</v>
      </c>
      <c r="O240" s="95">
        <f t="shared" si="56"/>
        <v>205593.90717299559</v>
      </c>
      <c r="P240" s="95">
        <f t="shared" si="63"/>
        <v>29.453095599484726</v>
      </c>
      <c r="Q240" s="113">
        <f>_xlfn.STDEV.P(B$4:B240)</f>
        <v>29.453095599484737</v>
      </c>
      <c r="R240" s="95">
        <f t="shared" si="57"/>
        <v>326.42980265158326</v>
      </c>
      <c r="S240" s="95">
        <f t="shared" si="58"/>
        <v>193.89087245390192</v>
      </c>
      <c r="T240">
        <f t="shared" si="59"/>
        <v>0</v>
      </c>
      <c r="U240" s="102">
        <f>IF(W240&lt;180,V240,IF(#REF!&gt;T240,W240-360,360-W240))</f>
        <v>43.83966244725741</v>
      </c>
      <c r="V240" s="102">
        <f t="shared" si="60"/>
        <v>43.83966244725741</v>
      </c>
      <c r="W240" s="102">
        <f t="shared" si="61"/>
        <v>43.83966244725741</v>
      </c>
    </row>
    <row r="241" spans="1:23" x14ac:dyDescent="0.25">
      <c r="A241" s="110">
        <v>42638.378067129626</v>
      </c>
      <c r="B241">
        <v>274</v>
      </c>
      <c r="C241">
        <v>13.934200000000001</v>
      </c>
      <c r="E241" s="95">
        <f>AVERAGE(B$4:B241)</f>
        <v>260.218487394958</v>
      </c>
      <c r="F241" s="95">
        <f>AVERAGE(C$4:C241)</f>
        <v>18.200618487394944</v>
      </c>
      <c r="G241" s="95">
        <f t="shared" si="64"/>
        <v>-0.99756405025982431</v>
      </c>
      <c r="H241" s="95">
        <f t="shared" si="65"/>
        <v>6.9756473744125219E-2</v>
      </c>
      <c r="I241" s="95">
        <f t="shared" si="66"/>
        <v>-0.86416753461790352</v>
      </c>
      <c r="J241" s="95">
        <f t="shared" si="67"/>
        <v>-0.16496686752834244</v>
      </c>
      <c r="K241" s="95">
        <f t="shared" si="68"/>
        <v>29.000038389524669</v>
      </c>
      <c r="L241" s="95">
        <f t="shared" si="62"/>
        <v>238</v>
      </c>
      <c r="M241" s="95">
        <f t="shared" si="54"/>
        <v>-522</v>
      </c>
      <c r="N241" s="95">
        <f t="shared" si="55"/>
        <v>260.21848739495795</v>
      </c>
      <c r="O241" s="95">
        <f t="shared" si="56"/>
        <v>205784.63865546198</v>
      </c>
      <c r="P241" s="95">
        <f t="shared" si="63"/>
        <v>29.404784285699083</v>
      </c>
      <c r="Q241" s="113">
        <f>_xlfn.STDEV.P(B$4:B241)</f>
        <v>29.404784285699098</v>
      </c>
      <c r="R241" s="95">
        <f t="shared" si="57"/>
        <v>326.37925203778099</v>
      </c>
      <c r="S241" s="95">
        <f t="shared" si="58"/>
        <v>194.05772275213502</v>
      </c>
      <c r="T241">
        <f t="shared" si="59"/>
        <v>0</v>
      </c>
      <c r="U241" s="102">
        <f>IF(W241&lt;180,V241,IF(#REF!&gt;T241,W241-360,360-W241))</f>
        <v>13.781512605041996</v>
      </c>
      <c r="V241" s="102">
        <f t="shared" si="60"/>
        <v>13.781512605041996</v>
      </c>
      <c r="W241" s="102">
        <f t="shared" si="61"/>
        <v>13.781512605041996</v>
      </c>
    </row>
    <row r="242" spans="1:23" x14ac:dyDescent="0.25">
      <c r="A242" s="110">
        <v>42638.378113425926</v>
      </c>
      <c r="B242">
        <v>333</v>
      </c>
      <c r="C242">
        <v>13.8506</v>
      </c>
      <c r="E242" s="95">
        <f>AVERAGE(B$4:B242)</f>
        <v>260.52301255230128</v>
      </c>
      <c r="F242" s="95">
        <f>AVERAGE(C$4:C242)</f>
        <v>18.182417573221745</v>
      </c>
      <c r="G242" s="95">
        <f t="shared" si="64"/>
        <v>-0.45399049973954697</v>
      </c>
      <c r="H242" s="95">
        <f t="shared" si="65"/>
        <v>0.89100652418836779</v>
      </c>
      <c r="I242" s="95">
        <f t="shared" si="66"/>
        <v>-0.86245131271464681</v>
      </c>
      <c r="J242" s="95">
        <f t="shared" si="67"/>
        <v>-0.16054856881823068</v>
      </c>
      <c r="K242" s="95">
        <f t="shared" si="68"/>
        <v>29.321046493434736</v>
      </c>
      <c r="L242" s="95">
        <f t="shared" si="62"/>
        <v>239</v>
      </c>
      <c r="M242" s="95">
        <f t="shared" si="54"/>
        <v>855</v>
      </c>
      <c r="N242" s="95">
        <f t="shared" si="55"/>
        <v>260.52301255230122</v>
      </c>
      <c r="O242" s="95">
        <f t="shared" si="56"/>
        <v>211059.62343096215</v>
      </c>
      <c r="P242" s="95">
        <f t="shared" si="63"/>
        <v>29.716908633082188</v>
      </c>
      <c r="Q242" s="113">
        <f>_xlfn.STDEV.P(B$4:B242)</f>
        <v>29.716908633082202</v>
      </c>
      <c r="R242" s="95">
        <f t="shared" si="57"/>
        <v>327.38605697673626</v>
      </c>
      <c r="S242" s="95">
        <f t="shared" si="58"/>
        <v>193.65996812786631</v>
      </c>
      <c r="T242">
        <f t="shared" si="59"/>
        <v>1</v>
      </c>
      <c r="U242" s="102">
        <f>IF(W242&lt;180,V242,IF(#REF!&gt;T242,W242-360,360-W242))</f>
        <v>72.476987447698718</v>
      </c>
      <c r="V242" s="102">
        <f t="shared" si="60"/>
        <v>72.476987447698718</v>
      </c>
      <c r="W242" s="102">
        <f t="shared" si="61"/>
        <v>72.476987447698718</v>
      </c>
    </row>
    <row r="243" spans="1:23" x14ac:dyDescent="0.25">
      <c r="A243" s="110">
        <v>42638.378159722219</v>
      </c>
      <c r="B243">
        <v>302</v>
      </c>
      <c r="C243">
        <v>16.134899999999998</v>
      </c>
      <c r="E243" s="95">
        <f>AVERAGE(B$4:B243)</f>
        <v>260.69583333333333</v>
      </c>
      <c r="F243" s="95">
        <f>AVERAGE(C$4:C243)</f>
        <v>18.173886249999988</v>
      </c>
      <c r="G243" s="95">
        <f t="shared" si="64"/>
        <v>-0.84804809615642618</v>
      </c>
      <c r="H243" s="95">
        <f t="shared" si="65"/>
        <v>0.52991926423320468</v>
      </c>
      <c r="I243" s="95">
        <f t="shared" si="66"/>
        <v>-0.86239129931232095</v>
      </c>
      <c r="J243" s="95">
        <f t="shared" si="67"/>
        <v>-0.1576716195138497</v>
      </c>
      <c r="K243" s="95">
        <f t="shared" si="68"/>
        <v>29.395125075679015</v>
      </c>
      <c r="L243" s="95">
        <f t="shared" si="62"/>
        <v>240</v>
      </c>
      <c r="M243" s="95">
        <f t="shared" si="54"/>
        <v>-553</v>
      </c>
      <c r="N243" s="95">
        <f t="shared" si="55"/>
        <v>260.69583333333333</v>
      </c>
      <c r="O243" s="95">
        <f t="shared" si="56"/>
        <v>212772.79583333313</v>
      </c>
      <c r="P243" s="95">
        <f t="shared" si="63"/>
        <v>29.775045188416112</v>
      </c>
      <c r="Q243" s="113">
        <f>_xlfn.STDEV.P(B$4:B243)</f>
        <v>29.775045188416126</v>
      </c>
      <c r="R243" s="95">
        <f t="shared" si="57"/>
        <v>327.68968500726959</v>
      </c>
      <c r="S243" s="95">
        <f t="shared" si="58"/>
        <v>193.70198165939706</v>
      </c>
      <c r="T243">
        <f t="shared" si="59"/>
        <v>0</v>
      </c>
      <c r="U243" s="102">
        <f>IF(W243&lt;180,V243,IF(#REF!&gt;T243,W243-360,360-W243))</f>
        <v>41.304166666666674</v>
      </c>
      <c r="V243" s="102">
        <f t="shared" si="60"/>
        <v>41.304166666666674</v>
      </c>
      <c r="W243" s="102">
        <f t="shared" si="61"/>
        <v>41.304166666666674</v>
      </c>
    </row>
    <row r="244" spans="1:23" x14ac:dyDescent="0.25">
      <c r="A244" s="110">
        <v>42638.378206018519</v>
      </c>
      <c r="B244">
        <v>298</v>
      </c>
      <c r="C244">
        <v>17.823699999999999</v>
      </c>
      <c r="E244" s="95">
        <f>AVERAGE(B$4:B244)</f>
        <v>260.85062240663899</v>
      </c>
      <c r="F244" s="95">
        <f>AVERAGE(C$4:C244)</f>
        <v>18.172433195020734</v>
      </c>
      <c r="G244" s="95">
        <f t="shared" si="64"/>
        <v>-0.8829475928589271</v>
      </c>
      <c r="H244" s="95">
        <f t="shared" si="65"/>
        <v>0.46947156278589042</v>
      </c>
      <c r="I244" s="95">
        <f t="shared" si="66"/>
        <v>-0.86247659513616581</v>
      </c>
      <c r="J244" s="95">
        <f t="shared" si="67"/>
        <v>-0.15506936564538604</v>
      </c>
      <c r="K244" s="95">
        <f t="shared" si="68"/>
        <v>29.443544271455565</v>
      </c>
      <c r="L244" s="95">
        <f t="shared" si="62"/>
        <v>241</v>
      </c>
      <c r="M244" s="95">
        <f t="shared" si="54"/>
        <v>851</v>
      </c>
      <c r="N244" s="95">
        <f t="shared" si="55"/>
        <v>260.85062240663899</v>
      </c>
      <c r="O244" s="95">
        <f t="shared" si="56"/>
        <v>214158.62240663881</v>
      </c>
      <c r="P244" s="95">
        <f t="shared" si="63"/>
        <v>29.809813639792605</v>
      </c>
      <c r="Q244" s="113">
        <f>_xlfn.STDEV.P(B$4:B244)</f>
        <v>29.809813639792619</v>
      </c>
      <c r="R244" s="95">
        <f t="shared" si="57"/>
        <v>327.92270309617237</v>
      </c>
      <c r="S244" s="95">
        <f t="shared" si="58"/>
        <v>193.77854171710561</v>
      </c>
      <c r="T244">
        <f t="shared" si="59"/>
        <v>0</v>
      </c>
      <c r="U244" s="102">
        <f>IF(W244&lt;180,V244,IF(#REF!&gt;T244,W244-360,360-W244))</f>
        <v>37.14937759336101</v>
      </c>
      <c r="V244" s="102">
        <f t="shared" si="60"/>
        <v>37.14937759336101</v>
      </c>
      <c r="W244" s="102">
        <f t="shared" si="61"/>
        <v>37.14937759336101</v>
      </c>
    </row>
    <row r="245" spans="1:23" x14ac:dyDescent="0.25">
      <c r="A245" s="110">
        <v>42638.378252314818</v>
      </c>
      <c r="B245">
        <v>342</v>
      </c>
      <c r="C245">
        <v>18.4894</v>
      </c>
      <c r="E245" s="95">
        <f>AVERAGE(B$4:B245)</f>
        <v>261.18595041322317</v>
      </c>
      <c r="F245" s="95">
        <f>AVERAGE(C$4:C245)</f>
        <v>18.173742975206601</v>
      </c>
      <c r="G245" s="95">
        <f t="shared" si="64"/>
        <v>-0.30901699437494762</v>
      </c>
      <c r="H245" s="95">
        <f t="shared" si="65"/>
        <v>0.95105651629515353</v>
      </c>
      <c r="I245" s="95">
        <f t="shared" si="66"/>
        <v>-0.86018957199252444</v>
      </c>
      <c r="J245" s="95">
        <f t="shared" si="67"/>
        <v>-0.15049859753819372</v>
      </c>
      <c r="K245" s="95">
        <f t="shared" si="68"/>
        <v>29.829769700530587</v>
      </c>
      <c r="L245" s="95">
        <f t="shared" si="62"/>
        <v>242</v>
      </c>
      <c r="M245" s="95">
        <f t="shared" si="54"/>
        <v>-509</v>
      </c>
      <c r="N245" s="95">
        <f t="shared" si="55"/>
        <v>261.18595041322311</v>
      </c>
      <c r="O245" s="95">
        <f t="shared" si="56"/>
        <v>220716.63223140477</v>
      </c>
      <c r="P245" s="95">
        <f t="shared" si="63"/>
        <v>30.20020197454523</v>
      </c>
      <c r="Q245" s="113">
        <f>_xlfn.STDEV.P(B$4:B245)</f>
        <v>30.200201974545241</v>
      </c>
      <c r="R245" s="95">
        <f t="shared" si="57"/>
        <v>329.13640485594999</v>
      </c>
      <c r="S245" s="95">
        <f t="shared" si="58"/>
        <v>193.23549597049637</v>
      </c>
      <c r="T245">
        <f t="shared" si="59"/>
        <v>1</v>
      </c>
      <c r="U245" s="102">
        <f>IF(W245&lt;180,V245,IF(#REF!&gt;T245,W245-360,360-W245))</f>
        <v>80.814049586776832</v>
      </c>
      <c r="V245" s="102">
        <f t="shared" si="60"/>
        <v>80.814049586776832</v>
      </c>
      <c r="W245" s="102">
        <f t="shared" si="61"/>
        <v>80.814049586776832</v>
      </c>
    </row>
    <row r="246" spans="1:23" x14ac:dyDescent="0.25">
      <c r="A246" s="110">
        <v>42638.378298611111</v>
      </c>
      <c r="B246">
        <v>299</v>
      </c>
      <c r="C246">
        <v>18.9192</v>
      </c>
      <c r="E246" s="95">
        <f>AVERAGE(B$4:B246)</f>
        <v>261.34156378600824</v>
      </c>
      <c r="F246" s="95">
        <f>AVERAGE(C$4:C246)</f>
        <v>18.176810699588465</v>
      </c>
      <c r="G246" s="95">
        <f t="shared" si="64"/>
        <v>-0.87461970713939563</v>
      </c>
      <c r="H246" s="95">
        <f t="shared" si="65"/>
        <v>0.48480962024633728</v>
      </c>
      <c r="I246" s="95">
        <f t="shared" si="66"/>
        <v>-0.86024895526473377</v>
      </c>
      <c r="J246" s="95">
        <f t="shared" si="67"/>
        <v>-0.14788416042796931</v>
      </c>
      <c r="K246" s="95">
        <f t="shared" si="68"/>
        <v>29.878669755450993</v>
      </c>
      <c r="L246" s="95">
        <f t="shared" si="62"/>
        <v>243</v>
      </c>
      <c r="M246" s="95">
        <f t="shared" si="54"/>
        <v>808</v>
      </c>
      <c r="N246" s="95">
        <f t="shared" si="55"/>
        <v>261.34156378600818</v>
      </c>
      <c r="O246" s="95">
        <f t="shared" si="56"/>
        <v>222140.65020576114</v>
      </c>
      <c r="P246" s="95">
        <f t="shared" si="63"/>
        <v>30.235063326288834</v>
      </c>
      <c r="Q246" s="113">
        <f>_xlfn.STDEV.P(B$4:B246)</f>
        <v>30.235063326288845</v>
      </c>
      <c r="R246" s="95">
        <f t="shared" si="57"/>
        <v>329.37045627015812</v>
      </c>
      <c r="S246" s="95">
        <f t="shared" si="58"/>
        <v>193.31267130185833</v>
      </c>
      <c r="T246">
        <f t="shared" si="59"/>
        <v>0</v>
      </c>
      <c r="U246" s="102">
        <f>IF(W246&lt;180,V246,IF(#REF!&gt;T246,W246-360,360-W246))</f>
        <v>37.658436213991763</v>
      </c>
      <c r="V246" s="102">
        <f t="shared" si="60"/>
        <v>37.658436213991763</v>
      </c>
      <c r="W246" s="102">
        <f t="shared" si="61"/>
        <v>37.658436213991763</v>
      </c>
    </row>
    <row r="247" spans="1:23" x14ac:dyDescent="0.25">
      <c r="A247" s="110">
        <v>42638.378344907411</v>
      </c>
      <c r="B247">
        <v>274</v>
      </c>
      <c r="C247">
        <v>17.931699999999999</v>
      </c>
      <c r="E247" s="95">
        <f>AVERAGE(B$4:B247)</f>
        <v>261.39344262295083</v>
      </c>
      <c r="F247" s="95">
        <f>AVERAGE(C$4:C247)</f>
        <v>18.175806147540975</v>
      </c>
      <c r="G247" s="95">
        <f t="shared" si="64"/>
        <v>-0.99756405025982431</v>
      </c>
      <c r="H247" s="95">
        <f t="shared" si="65"/>
        <v>6.9756473744125219E-2</v>
      </c>
      <c r="I247" s="95">
        <f t="shared" si="66"/>
        <v>-0.86081172204750056</v>
      </c>
      <c r="J247" s="95">
        <f t="shared" si="67"/>
        <v>-0.14699219061578861</v>
      </c>
      <c r="K247" s="95">
        <f t="shared" si="68"/>
        <v>29.827778314920028</v>
      </c>
      <c r="L247" s="95">
        <f t="shared" si="62"/>
        <v>244</v>
      </c>
      <c r="M247" s="95">
        <f t="shared" si="54"/>
        <v>-534</v>
      </c>
      <c r="N247" s="95">
        <f t="shared" si="55"/>
        <v>261.39344262295077</v>
      </c>
      <c r="O247" s="95">
        <f t="shared" si="56"/>
        <v>222300.22950819653</v>
      </c>
      <c r="P247" s="95">
        <f t="shared" si="63"/>
        <v>30.183878385287976</v>
      </c>
      <c r="Q247" s="113">
        <f>_xlfn.STDEV.P(B$4:B247)</f>
        <v>30.18387838528799</v>
      </c>
      <c r="R247" s="95">
        <f t="shared" si="57"/>
        <v>329.30716898984883</v>
      </c>
      <c r="S247" s="95">
        <f t="shared" si="58"/>
        <v>193.47971625605285</v>
      </c>
      <c r="T247">
        <f t="shared" si="59"/>
        <v>0</v>
      </c>
      <c r="U247" s="102">
        <f>IF(W247&lt;180,V247,IF(#REF!&gt;T247,W247-360,360-W247))</f>
        <v>12.606557377049171</v>
      </c>
      <c r="V247" s="102">
        <f t="shared" si="60"/>
        <v>12.606557377049171</v>
      </c>
      <c r="W247" s="102">
        <f t="shared" si="61"/>
        <v>12.606557377049171</v>
      </c>
    </row>
    <row r="248" spans="1:23" x14ac:dyDescent="0.25">
      <c r="A248" s="110">
        <v>42638.378391203703</v>
      </c>
      <c r="B248">
        <v>303</v>
      </c>
      <c r="C248">
        <v>17.5549</v>
      </c>
      <c r="E248" s="95">
        <f>AVERAGE(B$4:B248)</f>
        <v>261.56326530612245</v>
      </c>
      <c r="F248" s="95">
        <f>AVERAGE(C$4:C248)</f>
        <v>18.173271836734685</v>
      </c>
      <c r="G248" s="95">
        <f t="shared" si="64"/>
        <v>-0.83867056794542427</v>
      </c>
      <c r="H248" s="95">
        <f t="shared" si="65"/>
        <v>0.54463903501502664</v>
      </c>
      <c r="I248" s="95">
        <f t="shared" si="66"/>
        <v>-0.8607213499899411</v>
      </c>
      <c r="J248" s="95">
        <f t="shared" si="67"/>
        <v>-0.14416920602137712</v>
      </c>
      <c r="K248" s="95">
        <f t="shared" si="68"/>
        <v>29.898278121651924</v>
      </c>
      <c r="L248" s="95">
        <f t="shared" si="62"/>
        <v>245</v>
      </c>
      <c r="M248" s="95">
        <f t="shared" si="54"/>
        <v>837</v>
      </c>
      <c r="N248" s="95">
        <f t="shared" si="55"/>
        <v>261.56326530612239</v>
      </c>
      <c r="O248" s="95">
        <f t="shared" si="56"/>
        <v>224024.2693877549</v>
      </c>
      <c r="P248" s="95">
        <f t="shared" si="63"/>
        <v>30.238795826078203</v>
      </c>
      <c r="Q248" s="113">
        <f>_xlfn.STDEV.P(B$4:B248)</f>
        <v>30.238795826078217</v>
      </c>
      <c r="R248" s="95">
        <f t="shared" si="57"/>
        <v>329.60055591479841</v>
      </c>
      <c r="S248" s="95">
        <f t="shared" si="58"/>
        <v>193.52597469744646</v>
      </c>
      <c r="T248">
        <f t="shared" si="59"/>
        <v>0</v>
      </c>
      <c r="U248" s="102">
        <f>IF(W248&lt;180,V248,IF(#REF!&gt;T248,W248-360,360-W248))</f>
        <v>41.436734693877554</v>
      </c>
      <c r="V248" s="102">
        <f t="shared" si="60"/>
        <v>41.436734693877554</v>
      </c>
      <c r="W248" s="102">
        <f t="shared" si="61"/>
        <v>41.436734693877554</v>
      </c>
    </row>
    <row r="249" spans="1:23" x14ac:dyDescent="0.25">
      <c r="A249" s="110">
        <v>42638.378437500003</v>
      </c>
      <c r="B249">
        <v>335</v>
      </c>
      <c r="C249">
        <v>22.691800000000001</v>
      </c>
      <c r="E249" s="95">
        <f>AVERAGE(B$4:B249)</f>
        <v>261.86178861788619</v>
      </c>
      <c r="F249" s="95">
        <f>AVERAGE(C$4:C249)</f>
        <v>18.191639837398363</v>
      </c>
      <c r="G249" s="95">
        <f t="shared" si="64"/>
        <v>-0.42261826174069922</v>
      </c>
      <c r="H249" s="95">
        <f t="shared" si="65"/>
        <v>0.90630778703665005</v>
      </c>
      <c r="I249" s="95">
        <f t="shared" si="66"/>
        <v>-0.85894044312713935</v>
      </c>
      <c r="J249" s="95">
        <f t="shared" si="67"/>
        <v>-0.13989897434227944</v>
      </c>
      <c r="K249" s="95">
        <f t="shared" si="68"/>
        <v>30.205759087296666</v>
      </c>
      <c r="L249" s="95">
        <f t="shared" si="62"/>
        <v>246</v>
      </c>
      <c r="M249" s="95">
        <f t="shared" si="54"/>
        <v>-502</v>
      </c>
      <c r="N249" s="95">
        <f t="shared" si="55"/>
        <v>261.86178861788613</v>
      </c>
      <c r="O249" s="95">
        <f t="shared" si="56"/>
        <v>229395.30081300793</v>
      </c>
      <c r="P249" s="95">
        <f t="shared" si="63"/>
        <v>30.536882991181425</v>
      </c>
      <c r="Q249" s="113">
        <f>_xlfn.STDEV.P(B$4:B249)</f>
        <v>30.536882991181436</v>
      </c>
      <c r="R249" s="95">
        <f t="shared" si="57"/>
        <v>330.5697753480444</v>
      </c>
      <c r="S249" s="95">
        <f t="shared" si="58"/>
        <v>193.15380188772798</v>
      </c>
      <c r="T249">
        <f t="shared" si="59"/>
        <v>1</v>
      </c>
      <c r="U249" s="102">
        <f>IF(W249&lt;180,V249,IF(#REF!&gt;T249,W249-360,360-W249))</f>
        <v>73.138211382113809</v>
      </c>
      <c r="V249" s="102">
        <f t="shared" si="60"/>
        <v>73.138211382113809</v>
      </c>
      <c r="W249" s="102">
        <f t="shared" si="61"/>
        <v>73.138211382113809</v>
      </c>
    </row>
    <row r="250" spans="1:23" x14ac:dyDescent="0.25">
      <c r="A250" s="110">
        <v>42638.378483796296</v>
      </c>
      <c r="B250">
        <v>329</v>
      </c>
      <c r="C250">
        <v>24.158200000000001</v>
      </c>
      <c r="E250" s="95">
        <f>AVERAGE(B$4:B250)</f>
        <v>262.13360323886639</v>
      </c>
      <c r="F250" s="95">
        <f>AVERAGE(C$4:C250)</f>
        <v>18.215795951416993</v>
      </c>
      <c r="G250" s="95">
        <f t="shared" si="64"/>
        <v>-0.51503807491005449</v>
      </c>
      <c r="H250" s="95">
        <f t="shared" si="65"/>
        <v>0.85716730070211211</v>
      </c>
      <c r="I250" s="95">
        <f t="shared" si="66"/>
        <v>-0.8575481258469082</v>
      </c>
      <c r="J250" s="95">
        <f t="shared" si="67"/>
        <v>-0.13586226877529808</v>
      </c>
      <c r="K250" s="95">
        <f t="shared" si="68"/>
        <v>30.456648954043263</v>
      </c>
      <c r="L250" s="95">
        <f t="shared" si="62"/>
        <v>247</v>
      </c>
      <c r="M250" s="95">
        <f t="shared" si="54"/>
        <v>831</v>
      </c>
      <c r="N250" s="95">
        <f t="shared" si="55"/>
        <v>262.13360323886633</v>
      </c>
      <c r="O250" s="95">
        <f t="shared" si="56"/>
        <v>233884.5910931172</v>
      </c>
      <c r="P250" s="95">
        <f t="shared" si="63"/>
        <v>30.771759431573692</v>
      </c>
      <c r="Q250" s="113">
        <f>_xlfn.STDEV.P(B$4:B250)</f>
        <v>30.771759431573706</v>
      </c>
      <c r="R250" s="95">
        <f t="shared" si="57"/>
        <v>331.37006195990722</v>
      </c>
      <c r="S250" s="95">
        <f t="shared" si="58"/>
        <v>192.89714451782555</v>
      </c>
      <c r="T250">
        <f t="shared" si="59"/>
        <v>0</v>
      </c>
      <c r="U250" s="102">
        <f>IF(W250&lt;180,V250,IF(#REF!&gt;T250,W250-360,360-W250))</f>
        <v>66.866396761133615</v>
      </c>
      <c r="V250" s="102">
        <f t="shared" si="60"/>
        <v>66.866396761133615</v>
      </c>
      <c r="W250" s="102">
        <f t="shared" si="61"/>
        <v>66.866396761133615</v>
      </c>
    </row>
    <row r="251" spans="1:23" x14ac:dyDescent="0.25">
      <c r="A251" s="110">
        <v>42638.378530092596</v>
      </c>
      <c r="B251">
        <v>265</v>
      </c>
      <c r="C251">
        <v>20.4727</v>
      </c>
      <c r="E251" s="95">
        <f>AVERAGE(B$4:B251)</f>
        <v>262.14516129032256</v>
      </c>
      <c r="F251" s="95">
        <f>AVERAGE(C$4:C251)</f>
        <v>18.224896370967731</v>
      </c>
      <c r="G251" s="95">
        <f t="shared" si="64"/>
        <v>-0.99619469809174555</v>
      </c>
      <c r="H251" s="95">
        <f t="shared" si="65"/>
        <v>-8.7155742747658249E-2</v>
      </c>
      <c r="I251" s="95">
        <f t="shared" si="66"/>
        <v>-0.85810718460595992</v>
      </c>
      <c r="J251" s="95">
        <f t="shared" si="67"/>
        <v>-0.13566587149292858</v>
      </c>
      <c r="K251" s="95">
        <f t="shared" si="68"/>
        <v>30.391860846728743</v>
      </c>
      <c r="L251" s="95">
        <f t="shared" si="62"/>
        <v>248</v>
      </c>
      <c r="M251" s="95">
        <f t="shared" si="54"/>
        <v>-566</v>
      </c>
      <c r="N251" s="95">
        <f t="shared" si="55"/>
        <v>262.14516129032251</v>
      </c>
      <c r="O251" s="95">
        <f t="shared" si="56"/>
        <v>233892.77419354816</v>
      </c>
      <c r="P251" s="95">
        <f t="shared" si="63"/>
        <v>30.710194153961066</v>
      </c>
      <c r="Q251" s="113">
        <f>_xlfn.STDEV.P(B$4:B251)</f>
        <v>30.710194153961083</v>
      </c>
      <c r="R251" s="95">
        <f t="shared" si="57"/>
        <v>331.243098136735</v>
      </c>
      <c r="S251" s="95">
        <f t="shared" si="58"/>
        <v>193.04722444391012</v>
      </c>
      <c r="T251">
        <f t="shared" si="59"/>
        <v>0</v>
      </c>
      <c r="U251" s="102">
        <f>IF(W251&lt;180,V251,IF(#REF!&gt;T251,W251-360,360-W251))</f>
        <v>2.8548387096774377</v>
      </c>
      <c r="V251" s="102">
        <f t="shared" si="60"/>
        <v>2.8548387096774377</v>
      </c>
      <c r="W251" s="102">
        <f t="shared" si="61"/>
        <v>2.8548387096774377</v>
      </c>
    </row>
    <row r="252" spans="1:23" x14ac:dyDescent="0.25">
      <c r="A252" s="110">
        <v>42638.378576388888</v>
      </c>
      <c r="B252">
        <v>286</v>
      </c>
      <c r="C252">
        <v>23.849699999999999</v>
      </c>
      <c r="E252" s="95">
        <f>AVERAGE(B$4:B252)</f>
        <v>262.24096385542168</v>
      </c>
      <c r="F252" s="95">
        <f>AVERAGE(C$4:C252)</f>
        <v>18.247485943775089</v>
      </c>
      <c r="G252" s="95">
        <f t="shared" si="64"/>
        <v>-0.96126169593831878</v>
      </c>
      <c r="H252" s="95">
        <f t="shared" si="65"/>
        <v>0.27563735581699939</v>
      </c>
      <c r="I252" s="95">
        <f t="shared" si="66"/>
        <v>-0.858521459751873</v>
      </c>
      <c r="J252" s="95">
        <f t="shared" si="67"/>
        <v>-0.13401405130292887</v>
      </c>
      <c r="K252" s="95">
        <f t="shared" si="68"/>
        <v>30.372845950076869</v>
      </c>
      <c r="L252" s="95">
        <f t="shared" si="62"/>
        <v>249</v>
      </c>
      <c r="M252" s="95">
        <f t="shared" si="54"/>
        <v>852</v>
      </c>
      <c r="N252" s="95">
        <f t="shared" si="55"/>
        <v>262.24096385542163</v>
      </c>
      <c r="O252" s="95">
        <f t="shared" si="56"/>
        <v>234459.54216867447</v>
      </c>
      <c r="P252" s="95">
        <f t="shared" si="63"/>
        <v>30.685576204835865</v>
      </c>
      <c r="Q252" s="113">
        <f>_xlfn.STDEV.P(B$4:B252)</f>
        <v>30.685576204835879</v>
      </c>
      <c r="R252" s="95">
        <f t="shared" si="57"/>
        <v>331.2835103163024</v>
      </c>
      <c r="S252" s="95">
        <f t="shared" si="58"/>
        <v>193.19841739454097</v>
      </c>
      <c r="T252">
        <f t="shared" si="59"/>
        <v>0</v>
      </c>
      <c r="U252" s="102">
        <f>IF(W252&lt;180,V252,IF(#REF!&gt;T252,W252-360,360-W252))</f>
        <v>23.759036144578317</v>
      </c>
      <c r="V252" s="102">
        <f t="shared" si="60"/>
        <v>23.759036144578317</v>
      </c>
      <c r="W252" s="102">
        <f t="shared" si="61"/>
        <v>23.759036144578317</v>
      </c>
    </row>
    <row r="253" spans="1:23" x14ac:dyDescent="0.25">
      <c r="A253" s="110">
        <v>42638.378622685188</v>
      </c>
      <c r="B253">
        <v>311</v>
      </c>
      <c r="C253">
        <v>22.136299999999999</v>
      </c>
      <c r="E253" s="95">
        <f>AVERAGE(B$4:B253)</f>
        <v>262.43599999999998</v>
      </c>
      <c r="F253" s="95">
        <f>AVERAGE(C$4:C253)</f>
        <v>18.263041199999989</v>
      </c>
      <c r="G253" s="95">
        <f t="shared" si="64"/>
        <v>-0.75470958022277224</v>
      </c>
      <c r="H253" s="95">
        <f t="shared" si="65"/>
        <v>0.65605902899050705</v>
      </c>
      <c r="I253" s="95">
        <f t="shared" si="66"/>
        <v>-0.8581062122337566</v>
      </c>
      <c r="J253" s="95">
        <f t="shared" si="67"/>
        <v>-0.13085375898175514</v>
      </c>
      <c r="K253" s="95">
        <f t="shared" si="68"/>
        <v>30.483693435750528</v>
      </c>
      <c r="L253" s="95">
        <f t="shared" si="62"/>
        <v>250</v>
      </c>
      <c r="M253" s="95">
        <f t="shared" si="54"/>
        <v>-541</v>
      </c>
      <c r="N253" s="95">
        <f t="shared" si="55"/>
        <v>262.43599999999992</v>
      </c>
      <c r="O253" s="95">
        <f t="shared" si="56"/>
        <v>236827.47599999976</v>
      </c>
      <c r="P253" s="95">
        <f t="shared" si="63"/>
        <v>30.778399958412379</v>
      </c>
      <c r="Q253" s="113">
        <f>_xlfn.STDEV.P(B$4:B253)</f>
        <v>30.778399958412393</v>
      </c>
      <c r="R253" s="95">
        <f t="shared" si="57"/>
        <v>331.68739990642786</v>
      </c>
      <c r="S253" s="95">
        <f t="shared" si="58"/>
        <v>193.1846000935721</v>
      </c>
      <c r="T253">
        <f t="shared" si="59"/>
        <v>0</v>
      </c>
      <c r="U253" s="102">
        <f>IF(W253&lt;180,V253,IF(#REF!&gt;T253,W253-360,360-W253))</f>
        <v>48.564000000000021</v>
      </c>
      <c r="V253" s="102">
        <f t="shared" si="60"/>
        <v>48.564000000000021</v>
      </c>
      <c r="W253" s="102">
        <f t="shared" si="61"/>
        <v>48.564000000000021</v>
      </c>
    </row>
    <row r="254" spans="1:23" x14ac:dyDescent="0.25">
      <c r="A254" s="110">
        <v>42638.378668981481</v>
      </c>
      <c r="B254">
        <v>320</v>
      </c>
      <c r="C254">
        <v>22.130600000000001</v>
      </c>
      <c r="E254" s="95">
        <f>AVERAGE(B$4:B254)</f>
        <v>262.66533864541833</v>
      </c>
      <c r="F254" s="95">
        <f>AVERAGE(C$4:C254)</f>
        <v>18.278449800796803</v>
      </c>
      <c r="G254" s="95">
        <f t="shared" si="64"/>
        <v>-0.64278760968653958</v>
      </c>
      <c r="H254" s="95">
        <f t="shared" si="65"/>
        <v>0.76604444311897779</v>
      </c>
      <c r="I254" s="95">
        <f t="shared" si="66"/>
        <v>-0.85724836919571989</v>
      </c>
      <c r="J254" s="95">
        <f t="shared" si="67"/>
        <v>-0.12728045937179205</v>
      </c>
      <c r="K254" s="95">
        <f t="shared" si="68"/>
        <v>30.654562299355955</v>
      </c>
      <c r="L254" s="95">
        <f t="shared" si="62"/>
        <v>251</v>
      </c>
      <c r="M254" s="95">
        <f t="shared" si="54"/>
        <v>861</v>
      </c>
      <c r="N254" s="95">
        <f t="shared" si="55"/>
        <v>262.66533864541827</v>
      </c>
      <c r="O254" s="95">
        <f t="shared" si="56"/>
        <v>240127.8884462149</v>
      </c>
      <c r="P254" s="95">
        <f t="shared" si="63"/>
        <v>30.930321927305453</v>
      </c>
      <c r="Q254" s="113">
        <f>_xlfn.STDEV.P(B$4:B254)</f>
        <v>30.930321927305471</v>
      </c>
      <c r="R254" s="95">
        <f t="shared" si="57"/>
        <v>332.25856298185568</v>
      </c>
      <c r="S254" s="95">
        <f t="shared" si="58"/>
        <v>193.07211430898101</v>
      </c>
      <c r="T254">
        <f t="shared" si="59"/>
        <v>0</v>
      </c>
      <c r="U254" s="102">
        <f>IF(W254&lt;180,V254,IF(#REF!&gt;T254,W254-360,360-W254))</f>
        <v>57.334661354581669</v>
      </c>
      <c r="V254" s="102">
        <f t="shared" si="60"/>
        <v>57.334661354581669</v>
      </c>
      <c r="W254" s="102">
        <f t="shared" si="61"/>
        <v>57.334661354581669</v>
      </c>
    </row>
    <row r="255" spans="1:23" x14ac:dyDescent="0.25">
      <c r="A255" s="110">
        <v>42638.37871527778</v>
      </c>
      <c r="B255">
        <v>238</v>
      </c>
      <c r="C255">
        <v>22.484200000000001</v>
      </c>
      <c r="E255" s="95">
        <f>AVERAGE(B$4:B255)</f>
        <v>262.5674603174603</v>
      </c>
      <c r="F255" s="95">
        <f>AVERAGE(C$4:C255)</f>
        <v>18.295139285714274</v>
      </c>
      <c r="G255" s="95">
        <f t="shared" si="64"/>
        <v>-0.84804809615642596</v>
      </c>
      <c r="H255" s="95">
        <f t="shared" si="65"/>
        <v>-0.52991926423320501</v>
      </c>
      <c r="I255" s="95">
        <f t="shared" si="66"/>
        <v>-0.85721186017572271</v>
      </c>
      <c r="J255" s="95">
        <f t="shared" si="67"/>
        <v>-0.12887823240695639</v>
      </c>
      <c r="K255" s="95">
        <f t="shared" si="68"/>
        <v>30.629842025493872</v>
      </c>
      <c r="L255" s="95">
        <f t="shared" si="62"/>
        <v>252</v>
      </c>
      <c r="M255" s="95">
        <f t="shared" si="54"/>
        <v>-623</v>
      </c>
      <c r="N255" s="95">
        <f t="shared" si="55"/>
        <v>262.56746031746025</v>
      </c>
      <c r="O255" s="95">
        <f t="shared" si="56"/>
        <v>240733.85317460293</v>
      </c>
      <c r="P255" s="95">
        <f t="shared" si="63"/>
        <v>30.907815648362895</v>
      </c>
      <c r="Q255" s="113">
        <f>_xlfn.STDEV.P(B$4:B255)</f>
        <v>30.907815648362909</v>
      </c>
      <c r="R255" s="95">
        <f t="shared" si="57"/>
        <v>332.11004552627685</v>
      </c>
      <c r="S255" s="95">
        <f t="shared" si="58"/>
        <v>193.02487510864376</v>
      </c>
      <c r="T255">
        <f t="shared" si="59"/>
        <v>0</v>
      </c>
      <c r="U255" s="102">
        <f>IF(W255&lt;180,V255,IF(#REF!&gt;T255,W255-360,360-W255))</f>
        <v>-24.567460317460302</v>
      </c>
      <c r="V255" s="102">
        <f t="shared" si="60"/>
        <v>-24.567460317460302</v>
      </c>
      <c r="W255" s="102">
        <f t="shared" si="61"/>
        <v>24.567460317460302</v>
      </c>
    </row>
    <row r="256" spans="1:23" x14ac:dyDescent="0.25">
      <c r="A256" s="110">
        <v>42638.378761574073</v>
      </c>
      <c r="B256">
        <v>226</v>
      </c>
      <c r="C256">
        <v>23.002400000000002</v>
      </c>
      <c r="E256" s="95">
        <f>AVERAGE(B$4:B256)</f>
        <v>262.42292490118575</v>
      </c>
      <c r="F256" s="95">
        <f>AVERAGE(C$4:C256)</f>
        <v>18.313745059288529</v>
      </c>
      <c r="G256" s="95">
        <f t="shared" si="64"/>
        <v>-0.71933980033865119</v>
      </c>
      <c r="H256" s="95">
        <f t="shared" si="65"/>
        <v>-0.69465837045899725</v>
      </c>
      <c r="I256" s="95">
        <f t="shared" si="66"/>
        <v>-0.85666691132261175</v>
      </c>
      <c r="J256" s="95">
        <f t="shared" si="67"/>
        <v>-0.13111451753759687</v>
      </c>
      <c r="K256" s="95">
        <f t="shared" si="68"/>
        <v>30.654980647319267</v>
      </c>
      <c r="L256" s="95">
        <f t="shared" si="62"/>
        <v>253</v>
      </c>
      <c r="M256" s="95">
        <f t="shared" si="54"/>
        <v>849</v>
      </c>
      <c r="N256" s="95">
        <f t="shared" si="55"/>
        <v>262.4229249011857</v>
      </c>
      <c r="O256" s="95">
        <f t="shared" si="56"/>
        <v>242065.74703557289</v>
      </c>
      <c r="P256" s="95">
        <f t="shared" si="63"/>
        <v>30.931886603249026</v>
      </c>
      <c r="Q256" s="113">
        <f>_xlfn.STDEV.P(B$4:B256)</f>
        <v>30.93188660324904</v>
      </c>
      <c r="R256" s="95">
        <f t="shared" si="57"/>
        <v>332.01966975849609</v>
      </c>
      <c r="S256" s="95">
        <f t="shared" si="58"/>
        <v>192.82618004387541</v>
      </c>
      <c r="T256">
        <f t="shared" si="59"/>
        <v>0</v>
      </c>
      <c r="U256" s="102">
        <f>IF(W256&lt;180,V256,IF(#REF!&gt;T256,W256-360,360-W256))</f>
        <v>-36.422924901185752</v>
      </c>
      <c r="V256" s="102">
        <f t="shared" si="60"/>
        <v>-36.422924901185752</v>
      </c>
      <c r="W256" s="102">
        <f t="shared" si="61"/>
        <v>36.422924901185752</v>
      </c>
    </row>
    <row r="257" spans="1:23" x14ac:dyDescent="0.25">
      <c r="A257" s="110">
        <v>42638.378807870373</v>
      </c>
      <c r="B257">
        <v>239</v>
      </c>
      <c r="C257">
        <v>20.820399999999999</v>
      </c>
      <c r="E257" s="95">
        <f>AVERAGE(B$4:B257)</f>
        <v>262.3307086614173</v>
      </c>
      <c r="F257" s="95">
        <f>AVERAGE(C$4:C257)</f>
        <v>18.323613779527548</v>
      </c>
      <c r="G257" s="95">
        <f t="shared" si="64"/>
        <v>-0.85716730070211211</v>
      </c>
      <c r="H257" s="95">
        <f t="shared" si="65"/>
        <v>-0.51503807491005449</v>
      </c>
      <c r="I257" s="95">
        <f t="shared" si="66"/>
        <v>-0.85666888135953889</v>
      </c>
      <c r="J257" s="95">
        <f t="shared" si="67"/>
        <v>-0.13262602760599237</v>
      </c>
      <c r="K257" s="95">
        <f t="shared" si="68"/>
        <v>30.626314403272968</v>
      </c>
      <c r="L257" s="95">
        <f t="shared" si="62"/>
        <v>254</v>
      </c>
      <c r="M257" s="95">
        <f t="shared" si="54"/>
        <v>-610</v>
      </c>
      <c r="N257" s="95">
        <f t="shared" si="55"/>
        <v>262.33070866141725</v>
      </c>
      <c r="O257" s="95">
        <f t="shared" si="56"/>
        <v>242612.22047244071</v>
      </c>
      <c r="P257" s="95">
        <f t="shared" si="63"/>
        <v>30.905763577890188</v>
      </c>
      <c r="Q257" s="113">
        <f>_xlfn.STDEV.P(B$4:B257)</f>
        <v>30.905763577890205</v>
      </c>
      <c r="R257" s="95">
        <f t="shared" si="57"/>
        <v>331.86867671167028</v>
      </c>
      <c r="S257" s="95">
        <f t="shared" si="58"/>
        <v>192.79274061116433</v>
      </c>
      <c r="T257">
        <f t="shared" si="59"/>
        <v>0</v>
      </c>
      <c r="U257" s="102">
        <f>IF(W257&lt;180,V257,IF(#REF!&gt;T257,W257-360,360-W257))</f>
        <v>-23.330708661417304</v>
      </c>
      <c r="V257" s="102">
        <f t="shared" si="60"/>
        <v>-23.330708661417304</v>
      </c>
      <c r="W257" s="102">
        <f t="shared" si="61"/>
        <v>23.330708661417304</v>
      </c>
    </row>
    <row r="258" spans="1:23" x14ac:dyDescent="0.25">
      <c r="A258" s="110">
        <v>42638.378854166665</v>
      </c>
      <c r="B258">
        <v>265</v>
      </c>
      <c r="C258">
        <v>18.8508</v>
      </c>
      <c r="E258" s="95">
        <f>AVERAGE(B$4:B258)</f>
        <v>262.34117647058821</v>
      </c>
      <c r="F258" s="95">
        <f>AVERAGE(C$4:C258)</f>
        <v>18.325681176470578</v>
      </c>
      <c r="G258" s="95">
        <f t="shared" si="64"/>
        <v>-0.99619469809174555</v>
      </c>
      <c r="H258" s="95">
        <f t="shared" si="65"/>
        <v>-8.7155742747658249E-2</v>
      </c>
      <c r="I258" s="95">
        <f t="shared" si="66"/>
        <v>-0.8572160414251554</v>
      </c>
      <c r="J258" s="95">
        <f t="shared" si="67"/>
        <v>-0.13244771276341066</v>
      </c>
      <c r="K258" s="95">
        <f t="shared" si="68"/>
        <v>30.562775896664146</v>
      </c>
      <c r="L258" s="95">
        <f t="shared" si="62"/>
        <v>255</v>
      </c>
      <c r="M258" s="95">
        <f t="shared" si="54"/>
        <v>875</v>
      </c>
      <c r="N258" s="95">
        <f t="shared" si="55"/>
        <v>262.34117647058815</v>
      </c>
      <c r="O258" s="95">
        <f t="shared" si="56"/>
        <v>242619.31764705857</v>
      </c>
      <c r="P258" s="95">
        <f t="shared" si="63"/>
        <v>30.845555668495727</v>
      </c>
      <c r="Q258" s="113">
        <f>_xlfn.STDEV.P(B$4:B258)</f>
        <v>30.845555668495741</v>
      </c>
      <c r="R258" s="95">
        <f t="shared" si="57"/>
        <v>331.74367672470362</v>
      </c>
      <c r="S258" s="95">
        <f t="shared" si="58"/>
        <v>192.9386762164728</v>
      </c>
      <c r="T258">
        <f t="shared" si="59"/>
        <v>0</v>
      </c>
      <c r="U258" s="102">
        <f>IF(W258&lt;180,V258,IF(#REF!&gt;T258,W258-360,360-W258))</f>
        <v>2.6588235294117908</v>
      </c>
      <c r="V258" s="102">
        <f t="shared" si="60"/>
        <v>2.6588235294117908</v>
      </c>
      <c r="W258" s="102">
        <f t="shared" si="61"/>
        <v>2.6588235294117908</v>
      </c>
    </row>
    <row r="259" spans="1:23" x14ac:dyDescent="0.25">
      <c r="A259" s="110">
        <v>42638.378900462965</v>
      </c>
      <c r="B259">
        <v>331</v>
      </c>
      <c r="C259">
        <v>19.8033</v>
      </c>
      <c r="E259" s="95">
        <f>AVERAGE(B$4:B259)</f>
        <v>262.609375</v>
      </c>
      <c r="F259" s="95">
        <f>AVERAGE(C$4:C259)</f>
        <v>18.331453124999989</v>
      </c>
      <c r="G259" s="95">
        <f t="shared" si="64"/>
        <v>-0.48480962024633689</v>
      </c>
      <c r="H259" s="95">
        <f t="shared" si="65"/>
        <v>0.87461970713939585</v>
      </c>
      <c r="I259" s="95">
        <f t="shared" si="66"/>
        <v>-0.85576132884242562</v>
      </c>
      <c r="J259" s="95">
        <f t="shared" si="67"/>
        <v>-0.12851385565441534</v>
      </c>
      <c r="K259" s="95">
        <f t="shared" si="68"/>
        <v>30.813496512285052</v>
      </c>
      <c r="L259" s="95">
        <f t="shared" si="62"/>
        <v>256</v>
      </c>
      <c r="M259" s="95">
        <f t="shared" si="54"/>
        <v>-544</v>
      </c>
      <c r="N259" s="95">
        <f t="shared" si="55"/>
        <v>262.60937499999994</v>
      </c>
      <c r="O259" s="95">
        <f t="shared" si="56"/>
        <v>247314.93749999977</v>
      </c>
      <c r="P259" s="95">
        <f t="shared" si="63"/>
        <v>31.081730560079407</v>
      </c>
      <c r="Q259" s="113">
        <f>_xlfn.STDEV.P(B$4:B259)</f>
        <v>31.081730560079421</v>
      </c>
      <c r="R259" s="95">
        <f t="shared" si="57"/>
        <v>332.54326876017871</v>
      </c>
      <c r="S259" s="95">
        <f t="shared" si="58"/>
        <v>192.67548123982129</v>
      </c>
      <c r="T259">
        <f t="shared" si="59"/>
        <v>0</v>
      </c>
      <c r="U259" s="102">
        <f>IF(W259&lt;180,V259,IF(#REF!&gt;T259,W259-360,360-W259))</f>
        <v>68.390625</v>
      </c>
      <c r="V259" s="102">
        <f t="shared" si="60"/>
        <v>68.390625</v>
      </c>
      <c r="W259" s="102">
        <f t="shared" si="61"/>
        <v>68.390625</v>
      </c>
    </row>
    <row r="260" spans="1:23" x14ac:dyDescent="0.25">
      <c r="A260" s="110">
        <v>42638.378946759258</v>
      </c>
      <c r="B260">
        <v>302</v>
      </c>
      <c r="C260">
        <v>19.173100000000002</v>
      </c>
      <c r="E260" s="95">
        <f>AVERAGE(B$4:B260)</f>
        <v>262.7626459143969</v>
      </c>
      <c r="F260" s="95">
        <f>AVERAGE(C$4:C260)</f>
        <v>18.334728015564192</v>
      </c>
      <c r="G260" s="95">
        <f t="shared" si="64"/>
        <v>-0.84804809615642618</v>
      </c>
      <c r="H260" s="95">
        <f t="shared" si="65"/>
        <v>0.52991926423320468</v>
      </c>
      <c r="I260" s="95">
        <f t="shared" si="66"/>
        <v>-0.85573131626388088</v>
      </c>
      <c r="J260" s="95">
        <f t="shared" si="67"/>
        <v>-0.12595185907897713</v>
      </c>
      <c r="K260" s="95">
        <f t="shared" si="68"/>
        <v>30.863509151164958</v>
      </c>
      <c r="L260" s="95">
        <f t="shared" si="62"/>
        <v>257</v>
      </c>
      <c r="M260" s="95">
        <f t="shared" ref="M260:M323" si="69">B260-M259</f>
        <v>846</v>
      </c>
      <c r="N260" s="95">
        <f t="shared" ref="N260:N323" si="70">N259+(B260-N259)/L260</f>
        <v>262.76264591439684</v>
      </c>
      <c r="O260" s="95">
        <f t="shared" ref="O260:O323" si="71">O259+(B260-N260)*(B260-N259)</f>
        <v>248860.52140077797</v>
      </c>
      <c r="P260" s="95">
        <f t="shared" si="63"/>
        <v>31.117983177671213</v>
      </c>
      <c r="Q260" s="113">
        <f>_xlfn.STDEV.P(B$4:B260)</f>
        <v>31.117983177671228</v>
      </c>
      <c r="R260" s="95">
        <f t="shared" ref="R260:R323" si="72">E260+$T$2*Q260</f>
        <v>332.77810806415715</v>
      </c>
      <c r="S260" s="95">
        <f t="shared" ref="S260:S323" si="73">E260-$T$2*Q260</f>
        <v>192.74718376463665</v>
      </c>
      <c r="T260">
        <f t="shared" si="59"/>
        <v>0</v>
      </c>
      <c r="U260" s="102">
        <f>IF(W260&lt;180,V260,IF(#REF!&gt;T260,W260-360,360-W260))</f>
        <v>39.237354085603101</v>
      </c>
      <c r="V260" s="102">
        <f t="shared" si="60"/>
        <v>39.237354085603101</v>
      </c>
      <c r="W260" s="102">
        <f t="shared" si="61"/>
        <v>39.237354085603101</v>
      </c>
    </row>
    <row r="261" spans="1:23" x14ac:dyDescent="0.25">
      <c r="A261" s="110">
        <v>42638.378993055558</v>
      </c>
      <c r="B261">
        <v>275</v>
      </c>
      <c r="C261">
        <v>24.4222</v>
      </c>
      <c r="E261" s="95">
        <f>AVERAGE(B$4:B261)</f>
        <v>262.81007751937983</v>
      </c>
      <c r="F261" s="95">
        <f>AVERAGE(C$4:C261)</f>
        <v>18.358322868217044</v>
      </c>
      <c r="G261" s="95">
        <f t="shared" si="64"/>
        <v>-0.99619469809174555</v>
      </c>
      <c r="H261" s="95">
        <f t="shared" si="65"/>
        <v>8.7155742747657888E-2</v>
      </c>
      <c r="I261" s="95">
        <f t="shared" si="66"/>
        <v>-0.85627574797639194</v>
      </c>
      <c r="J261" s="95">
        <f t="shared" si="67"/>
        <v>-0.12512586062228476</v>
      </c>
      <c r="K261" s="95">
        <f t="shared" si="68"/>
        <v>30.81197601907396</v>
      </c>
      <c r="L261" s="95">
        <f t="shared" si="62"/>
        <v>258</v>
      </c>
      <c r="M261" s="95">
        <f t="shared" si="69"/>
        <v>-571</v>
      </c>
      <c r="N261" s="95">
        <f t="shared" si="70"/>
        <v>262.81007751937977</v>
      </c>
      <c r="O261" s="95">
        <f t="shared" si="71"/>
        <v>249009.69379844939</v>
      </c>
      <c r="P261" s="95">
        <f t="shared" si="63"/>
        <v>31.066925369787953</v>
      </c>
      <c r="Q261" s="113">
        <f>_xlfn.STDEV.P(B$4:B261)</f>
        <v>31.066925369787967</v>
      </c>
      <c r="R261" s="95">
        <f t="shared" si="72"/>
        <v>332.71065960140277</v>
      </c>
      <c r="S261" s="95">
        <f t="shared" si="73"/>
        <v>192.9094954373569</v>
      </c>
      <c r="T261">
        <f t="shared" si="59"/>
        <v>0</v>
      </c>
      <c r="U261" s="102">
        <f>IF(W261&lt;180,V261,IF(#REF!&gt;T261,W261-360,360-W261))</f>
        <v>12.189922480620169</v>
      </c>
      <c r="V261" s="102">
        <f t="shared" si="60"/>
        <v>12.189922480620169</v>
      </c>
      <c r="W261" s="102">
        <f t="shared" si="61"/>
        <v>12.189922480620169</v>
      </c>
    </row>
    <row r="262" spans="1:23" x14ac:dyDescent="0.25">
      <c r="A262" s="110">
        <v>42638.37903935185</v>
      </c>
      <c r="B262">
        <v>241</v>
      </c>
      <c r="C262">
        <v>25.802600000000002</v>
      </c>
      <c r="E262" s="95">
        <f>AVERAGE(B$4:B262)</f>
        <v>262.72586872586874</v>
      </c>
      <c r="F262" s="95">
        <f>AVERAGE(C$4:C262)</f>
        <v>18.387065250965239</v>
      </c>
      <c r="G262" s="95">
        <f t="shared" si="64"/>
        <v>-0.87461970713939596</v>
      </c>
      <c r="H262" s="95">
        <f t="shared" si="65"/>
        <v>-0.48480962024633684</v>
      </c>
      <c r="I262" s="95">
        <f t="shared" si="66"/>
        <v>-0.85634657407354642</v>
      </c>
      <c r="J262" s="95">
        <f t="shared" si="67"/>
        <v>-0.1265146010069336</v>
      </c>
      <c r="K262" s="95">
        <f t="shared" si="68"/>
        <v>30.778480006853531</v>
      </c>
      <c r="L262" s="95">
        <f t="shared" si="62"/>
        <v>259</v>
      </c>
      <c r="M262" s="95">
        <f t="shared" si="69"/>
        <v>812</v>
      </c>
      <c r="N262" s="95">
        <f t="shared" si="70"/>
        <v>262.72586872586868</v>
      </c>
      <c r="O262" s="95">
        <f t="shared" si="71"/>
        <v>249483.53667953645</v>
      </c>
      <c r="P262" s="95">
        <f t="shared" si="63"/>
        <v>31.036380239592837</v>
      </c>
      <c r="Q262" s="113">
        <f>_xlfn.STDEV.P(B$4:B262)</f>
        <v>31.036380239592848</v>
      </c>
      <c r="R262" s="95">
        <f t="shared" si="72"/>
        <v>332.55772426495264</v>
      </c>
      <c r="S262" s="95">
        <f t="shared" si="73"/>
        <v>192.89401318678483</v>
      </c>
      <c r="T262">
        <f t="shared" ref="T262:T325" si="74">IF(ABS(U262)&gt;$T$2*Q262,1,0)</f>
        <v>0</v>
      </c>
      <c r="U262" s="102">
        <f>IF(W262&lt;180,V262,IF(#REF!&gt;T262,W262-360,360-W262))</f>
        <v>-21.725868725868736</v>
      </c>
      <c r="V262" s="102">
        <f t="shared" ref="V262:V325" si="75">$B262-$E262</f>
        <v>-21.725868725868736</v>
      </c>
      <c r="W262" s="102">
        <f t="shared" ref="W262:W325" si="76">ABS(V262)</f>
        <v>21.725868725868736</v>
      </c>
    </row>
    <row r="263" spans="1:23" x14ac:dyDescent="0.25">
      <c r="A263" s="110">
        <v>42638.37908564815</v>
      </c>
      <c r="B263">
        <v>240</v>
      </c>
      <c r="C263">
        <v>26.6187</v>
      </c>
      <c r="E263" s="95">
        <f>AVERAGE(B$4:B263)</f>
        <v>262.63846153846151</v>
      </c>
      <c r="F263" s="95">
        <f>AVERAGE(C$4:C263)</f>
        <v>18.418725384615374</v>
      </c>
      <c r="G263" s="95">
        <f t="shared" si="64"/>
        <v>-0.86602540378443837</v>
      </c>
      <c r="H263" s="95">
        <f t="shared" si="65"/>
        <v>-0.50000000000000044</v>
      </c>
      <c r="I263" s="95">
        <f t="shared" si="66"/>
        <v>-0.85638380034166528</v>
      </c>
      <c r="J263" s="95">
        <f t="shared" si="67"/>
        <v>-0.12795108331075308</v>
      </c>
      <c r="K263" s="95">
        <f t="shared" si="68"/>
        <v>30.747921089745965</v>
      </c>
      <c r="L263" s="95">
        <f t="shared" si="62"/>
        <v>260</v>
      </c>
      <c r="M263" s="95">
        <f t="shared" si="69"/>
        <v>-572</v>
      </c>
      <c r="N263" s="95">
        <f t="shared" si="70"/>
        <v>262.63846153846151</v>
      </c>
      <c r="O263" s="95">
        <f t="shared" si="71"/>
        <v>249998.01538461517</v>
      </c>
      <c r="P263" s="95">
        <f t="shared" si="63"/>
        <v>31.008560566436586</v>
      </c>
      <c r="Q263" s="113">
        <f>_xlfn.STDEV.P(B$4:B263)</f>
        <v>31.0085605664366</v>
      </c>
      <c r="R263" s="95">
        <f t="shared" si="72"/>
        <v>332.40772281294386</v>
      </c>
      <c r="S263" s="95">
        <f t="shared" si="73"/>
        <v>192.86920026397917</v>
      </c>
      <c r="T263">
        <f t="shared" si="74"/>
        <v>0</v>
      </c>
      <c r="U263" s="102">
        <f>IF(W263&lt;180,V263,IF(#REF!&gt;T263,W263-360,360-W263))</f>
        <v>-22.638461538461513</v>
      </c>
      <c r="V263" s="102">
        <f t="shared" si="75"/>
        <v>-22.638461538461513</v>
      </c>
      <c r="W263" s="102">
        <f t="shared" si="76"/>
        <v>22.638461538461513</v>
      </c>
    </row>
    <row r="264" spans="1:23" x14ac:dyDescent="0.25">
      <c r="A264" s="110">
        <v>42638.379131944443</v>
      </c>
      <c r="B264">
        <v>249</v>
      </c>
      <c r="C264">
        <v>27.251100000000001</v>
      </c>
      <c r="E264" s="95">
        <f>AVERAGE(B$4:B264)</f>
        <v>262.58620689655174</v>
      </c>
      <c r="F264" s="95">
        <f>AVERAGE(C$4:C264)</f>
        <v>18.452565900383131</v>
      </c>
      <c r="G264" s="95">
        <f t="shared" si="64"/>
        <v>-0.93358042649720163</v>
      </c>
      <c r="H264" s="95">
        <f t="shared" si="65"/>
        <v>-0.35836794954530071</v>
      </c>
      <c r="I264" s="95">
        <f t="shared" si="66"/>
        <v>-0.8566795728556712</v>
      </c>
      <c r="J264" s="95">
        <f t="shared" si="67"/>
        <v>-0.12883390655303104</v>
      </c>
      <c r="K264" s="95">
        <f t="shared" si="68"/>
        <v>30.695686755181693</v>
      </c>
      <c r="L264" s="95">
        <f t="shared" si="62"/>
        <v>261</v>
      </c>
      <c r="M264" s="95">
        <f t="shared" si="69"/>
        <v>821</v>
      </c>
      <c r="N264" s="95">
        <f t="shared" si="70"/>
        <v>262.58620689655169</v>
      </c>
      <c r="O264" s="95">
        <f t="shared" si="71"/>
        <v>250183.31034482736</v>
      </c>
      <c r="P264" s="95">
        <f t="shared" si="63"/>
        <v>30.960567575808373</v>
      </c>
      <c r="Q264" s="113">
        <f>_xlfn.STDEV.P(B$4:B264)</f>
        <v>30.960567575808387</v>
      </c>
      <c r="R264" s="95">
        <f t="shared" si="72"/>
        <v>332.2474839421206</v>
      </c>
      <c r="S264" s="95">
        <f t="shared" si="73"/>
        <v>192.92492985098289</v>
      </c>
      <c r="T264">
        <f t="shared" si="74"/>
        <v>0</v>
      </c>
      <c r="U264" s="102">
        <f>IF(W264&lt;180,V264,IF(#REF!&gt;T264,W264-360,360-W264))</f>
        <v>-13.586206896551744</v>
      </c>
      <c r="V264" s="102">
        <f t="shared" si="75"/>
        <v>-13.586206896551744</v>
      </c>
      <c r="W264" s="102">
        <f t="shared" si="76"/>
        <v>13.586206896551744</v>
      </c>
    </row>
    <row r="265" spans="1:23" x14ac:dyDescent="0.25">
      <c r="A265" s="110">
        <v>42638.379178240742</v>
      </c>
      <c r="B265">
        <v>237</v>
      </c>
      <c r="C265">
        <v>23.962700000000002</v>
      </c>
      <c r="E265" s="95">
        <f>AVERAGE(B$4:B265)</f>
        <v>262.48854961832063</v>
      </c>
      <c r="F265" s="95">
        <f>AVERAGE(C$4:C265)</f>
        <v>18.473596946564875</v>
      </c>
      <c r="G265" s="95">
        <f t="shared" si="64"/>
        <v>-0.83867056794542405</v>
      </c>
      <c r="H265" s="95">
        <f t="shared" si="65"/>
        <v>-0.54463903501502697</v>
      </c>
      <c r="I265" s="95">
        <f t="shared" si="66"/>
        <v>-0.85661083619570844</v>
      </c>
      <c r="J265" s="95">
        <f t="shared" si="67"/>
        <v>-0.13042094902807683</v>
      </c>
      <c r="K265" s="95">
        <f t="shared" si="68"/>
        <v>30.674758661060864</v>
      </c>
      <c r="L265" s="95">
        <f t="shared" si="62"/>
        <v>262</v>
      </c>
      <c r="M265" s="95">
        <f t="shared" si="69"/>
        <v>-584</v>
      </c>
      <c r="N265" s="95">
        <f t="shared" si="70"/>
        <v>262.48854961832058</v>
      </c>
      <c r="O265" s="95">
        <f t="shared" si="71"/>
        <v>250835.46564885473</v>
      </c>
      <c r="P265" s="95">
        <f t="shared" si="63"/>
        <v>30.941675350066472</v>
      </c>
      <c r="Q265" s="113">
        <f>_xlfn.STDEV.P(B$4:B265)</f>
        <v>30.941675350066486</v>
      </c>
      <c r="R265" s="95">
        <f t="shared" si="72"/>
        <v>332.10731915597023</v>
      </c>
      <c r="S265" s="95">
        <f t="shared" si="73"/>
        <v>192.86978008067103</v>
      </c>
      <c r="T265">
        <f t="shared" si="74"/>
        <v>0</v>
      </c>
      <c r="U265" s="102">
        <f>IF(W265&lt;180,V265,IF(#REF!&gt;T265,W265-360,360-W265))</f>
        <v>-25.488549618320633</v>
      </c>
      <c r="V265" s="102">
        <f t="shared" si="75"/>
        <v>-25.488549618320633</v>
      </c>
      <c r="W265" s="102">
        <f t="shared" si="76"/>
        <v>25.488549618320633</v>
      </c>
    </row>
    <row r="266" spans="1:23" x14ac:dyDescent="0.25">
      <c r="A266" s="110">
        <v>42638.379224537035</v>
      </c>
      <c r="B266">
        <v>231</v>
      </c>
      <c r="C266">
        <v>23.851099999999999</v>
      </c>
      <c r="E266" s="95">
        <f>AVERAGE(B$4:B266)</f>
        <v>262.36882129277569</v>
      </c>
      <c r="F266" s="95">
        <f>AVERAGE(C$4:C266)</f>
        <v>18.494043726235731</v>
      </c>
      <c r="G266" s="95">
        <f t="shared" si="64"/>
        <v>-0.77714596145697057</v>
      </c>
      <c r="H266" s="95">
        <f t="shared" si="65"/>
        <v>-0.62932039104983784</v>
      </c>
      <c r="I266" s="95">
        <f t="shared" si="66"/>
        <v>-0.85630868838301366</v>
      </c>
      <c r="J266" s="95">
        <f t="shared" si="67"/>
        <v>-0.13231790508139152</v>
      </c>
      <c r="K266" s="95">
        <f t="shared" si="68"/>
        <v>30.676123552327024</v>
      </c>
      <c r="L266" s="95">
        <f t="shared" si="62"/>
        <v>263</v>
      </c>
      <c r="M266" s="95">
        <f t="shared" si="69"/>
        <v>815</v>
      </c>
      <c r="N266" s="95">
        <f t="shared" si="70"/>
        <v>262.36882129277564</v>
      </c>
      <c r="O266" s="95">
        <f t="shared" si="71"/>
        <v>251823.22433460053</v>
      </c>
      <c r="P266" s="95">
        <f t="shared" si="63"/>
        <v>30.943541395967532</v>
      </c>
      <c r="Q266" s="113">
        <f>_xlfn.STDEV.P(B$4:B266)</f>
        <v>30.94354139596755</v>
      </c>
      <c r="R266" s="95">
        <f t="shared" si="72"/>
        <v>331.99178943370271</v>
      </c>
      <c r="S266" s="95">
        <f t="shared" si="73"/>
        <v>192.74585315184871</v>
      </c>
      <c r="T266">
        <f t="shared" si="74"/>
        <v>0</v>
      </c>
      <c r="U266" s="102">
        <f>IF(W266&lt;180,V266,IF(#REF!&gt;T266,W266-360,360-W266))</f>
        <v>-31.368821292775692</v>
      </c>
      <c r="V266" s="102">
        <f t="shared" si="75"/>
        <v>-31.368821292775692</v>
      </c>
      <c r="W266" s="102">
        <f t="shared" si="76"/>
        <v>31.368821292775692</v>
      </c>
    </row>
    <row r="267" spans="1:23" x14ac:dyDescent="0.25">
      <c r="A267" s="110">
        <v>42638.379270833335</v>
      </c>
      <c r="B267">
        <v>233</v>
      </c>
      <c r="C267">
        <v>23.7044</v>
      </c>
      <c r="E267" s="95">
        <f>AVERAGE(B$4:B267)</f>
        <v>262.25757575757575</v>
      </c>
      <c r="F267" s="95">
        <f>AVERAGE(C$4:C267)</f>
        <v>18.513779924242414</v>
      </c>
      <c r="G267" s="95">
        <f t="shared" si="64"/>
        <v>-0.79863551004729283</v>
      </c>
      <c r="H267" s="95">
        <f t="shared" si="65"/>
        <v>-0.60181502315204827</v>
      </c>
      <c r="I267" s="95">
        <f t="shared" si="66"/>
        <v>-0.85609022937416623</v>
      </c>
      <c r="J267" s="95">
        <f t="shared" si="67"/>
        <v>-0.13409630325590158</v>
      </c>
      <c r="K267" s="95">
        <f t="shared" si="68"/>
        <v>30.66901747628155</v>
      </c>
      <c r="L267" s="95">
        <f t="shared" si="62"/>
        <v>264</v>
      </c>
      <c r="M267" s="95">
        <f t="shared" si="69"/>
        <v>-582</v>
      </c>
      <c r="N267" s="95">
        <f t="shared" si="70"/>
        <v>262.25757575757575</v>
      </c>
      <c r="O267" s="95">
        <f t="shared" si="71"/>
        <v>252682.4848484846</v>
      </c>
      <c r="P267" s="95">
        <f t="shared" si="63"/>
        <v>30.937527768489808</v>
      </c>
      <c r="Q267" s="113">
        <f>_xlfn.STDEV.P(B$4:B267)</f>
        <v>30.937527768489826</v>
      </c>
      <c r="R267" s="95">
        <f t="shared" si="72"/>
        <v>331.86701323667785</v>
      </c>
      <c r="S267" s="95">
        <f t="shared" si="73"/>
        <v>192.64813827847365</v>
      </c>
      <c r="T267">
        <f t="shared" si="74"/>
        <v>0</v>
      </c>
      <c r="U267" s="102">
        <f>IF(W267&lt;180,V267,IF(#REF!&gt;T267,W267-360,360-W267))</f>
        <v>-29.257575757575751</v>
      </c>
      <c r="V267" s="102">
        <f t="shared" si="75"/>
        <v>-29.257575757575751</v>
      </c>
      <c r="W267" s="102">
        <f t="shared" si="76"/>
        <v>29.257575757575751</v>
      </c>
    </row>
    <row r="268" spans="1:23" x14ac:dyDescent="0.25">
      <c r="A268" s="110">
        <v>42638.379317129627</v>
      </c>
      <c r="B268">
        <v>230</v>
      </c>
      <c r="C268">
        <v>22.811399999999999</v>
      </c>
      <c r="E268" s="95">
        <f>AVERAGE(B$4:B268)</f>
        <v>262.13584905660377</v>
      </c>
      <c r="F268" s="95">
        <f>AVERAGE(C$4:C268)</f>
        <v>18.529997358490554</v>
      </c>
      <c r="G268" s="95">
        <f t="shared" si="64"/>
        <v>-0.7660444431189779</v>
      </c>
      <c r="H268" s="95">
        <f t="shared" si="65"/>
        <v>-0.64278760968653947</v>
      </c>
      <c r="I268" s="95">
        <f t="shared" si="66"/>
        <v>-0.85575043395433537</v>
      </c>
      <c r="J268" s="95">
        <f t="shared" si="67"/>
        <v>-0.1360158930914889</v>
      </c>
      <c r="K268" s="95">
        <f t="shared" si="68"/>
        <v>30.673519972944359</v>
      </c>
      <c r="L268" s="95">
        <f t="shared" si="62"/>
        <v>265</v>
      </c>
      <c r="M268" s="95">
        <f t="shared" si="69"/>
        <v>812</v>
      </c>
      <c r="N268" s="95">
        <f t="shared" si="70"/>
        <v>262.13584905660377</v>
      </c>
      <c r="O268" s="95">
        <f t="shared" si="71"/>
        <v>253719.109433962</v>
      </c>
      <c r="P268" s="95">
        <f t="shared" si="63"/>
        <v>30.942375500882157</v>
      </c>
      <c r="Q268" s="113">
        <f>_xlfn.STDEV.P(B$4:B268)</f>
        <v>30.942375500882175</v>
      </c>
      <c r="R268" s="95">
        <f t="shared" si="72"/>
        <v>331.75619393358863</v>
      </c>
      <c r="S268" s="95">
        <f t="shared" si="73"/>
        <v>192.51550417961889</v>
      </c>
      <c r="T268">
        <f t="shared" si="74"/>
        <v>0</v>
      </c>
      <c r="U268" s="102">
        <f>IF(W268&lt;180,V268,IF(#REF!&gt;T268,W268-360,360-W268))</f>
        <v>-32.135849056603774</v>
      </c>
      <c r="V268" s="102">
        <f t="shared" si="75"/>
        <v>-32.135849056603774</v>
      </c>
      <c r="W268" s="102">
        <f t="shared" si="76"/>
        <v>32.135849056603774</v>
      </c>
    </row>
    <row r="269" spans="1:23" x14ac:dyDescent="0.25">
      <c r="A269" s="110">
        <v>42638.379363425927</v>
      </c>
      <c r="B269">
        <v>226</v>
      </c>
      <c r="C269">
        <v>22.625800000000002</v>
      </c>
      <c r="E269" s="95">
        <f>AVERAGE(B$4:B269)</f>
        <v>262</v>
      </c>
      <c r="F269" s="95">
        <f>AVERAGE(C$4:C269)</f>
        <v>18.545395112781943</v>
      </c>
      <c r="G269" s="95">
        <f t="shared" si="64"/>
        <v>-0.71933980033865119</v>
      </c>
      <c r="H269" s="95">
        <f t="shared" si="65"/>
        <v>-0.69465837045899725</v>
      </c>
      <c r="I269" s="95">
        <f t="shared" si="66"/>
        <v>-0.85523761202344939</v>
      </c>
      <c r="J269" s="95">
        <f t="shared" si="67"/>
        <v>-0.13811605278084044</v>
      </c>
      <c r="K269" s="95">
        <f t="shared" si="68"/>
        <v>30.695020485932321</v>
      </c>
      <c r="L269" s="95">
        <f t="shared" si="62"/>
        <v>266</v>
      </c>
      <c r="M269" s="95">
        <f t="shared" si="69"/>
        <v>-586</v>
      </c>
      <c r="N269" s="95">
        <f t="shared" si="70"/>
        <v>262</v>
      </c>
      <c r="O269" s="95">
        <f t="shared" si="71"/>
        <v>255019.99999999974</v>
      </c>
      <c r="P269" s="95">
        <f t="shared" si="63"/>
        <v>30.9632331081765</v>
      </c>
      <c r="Q269" s="113">
        <f>_xlfn.STDEV.P(B$4:B269)</f>
        <v>30.963233108176514</v>
      </c>
      <c r="R269" s="95">
        <f t="shared" si="72"/>
        <v>331.66727449339714</v>
      </c>
      <c r="S269" s="95">
        <f t="shared" si="73"/>
        <v>192.33272550660286</v>
      </c>
      <c r="T269">
        <f t="shared" si="74"/>
        <v>0</v>
      </c>
      <c r="U269" s="102">
        <f>IF(W269&lt;180,V269,IF(#REF!&gt;T269,W269-360,360-W269))</f>
        <v>-36</v>
      </c>
      <c r="V269" s="102">
        <f t="shared" si="75"/>
        <v>-36</v>
      </c>
      <c r="W269" s="102">
        <f t="shared" si="76"/>
        <v>36</v>
      </c>
    </row>
    <row r="270" spans="1:23" x14ac:dyDescent="0.25">
      <c r="A270" s="110">
        <v>42638.37940972222</v>
      </c>
      <c r="B270">
        <v>230</v>
      </c>
      <c r="C270">
        <v>24.133600000000001</v>
      </c>
      <c r="E270" s="95">
        <f>AVERAGE(B$4:B270)</f>
        <v>261.88014981273409</v>
      </c>
      <c r="F270" s="95">
        <f>AVERAGE(C$4:C270)</f>
        <v>18.566324719101111</v>
      </c>
      <c r="G270" s="95">
        <f t="shared" si="64"/>
        <v>-0.7660444431189779</v>
      </c>
      <c r="H270" s="95">
        <f t="shared" si="65"/>
        <v>-0.64278760968653947</v>
      </c>
      <c r="I270" s="95">
        <f t="shared" si="66"/>
        <v>-0.85490355521107309</v>
      </c>
      <c r="J270" s="95">
        <f t="shared" si="67"/>
        <v>-0.140006208424682</v>
      </c>
      <c r="K270" s="95">
        <f t="shared" si="68"/>
        <v>30.698268752309914</v>
      </c>
      <c r="L270" s="95">
        <f t="shared" si="62"/>
        <v>267</v>
      </c>
      <c r="M270" s="95">
        <f t="shared" si="69"/>
        <v>816</v>
      </c>
      <c r="N270" s="95">
        <f t="shared" si="70"/>
        <v>261.88014981273409</v>
      </c>
      <c r="O270" s="95">
        <f t="shared" si="71"/>
        <v>256040.16479400723</v>
      </c>
      <c r="P270" s="95">
        <f t="shared" si="63"/>
        <v>30.966948962844931</v>
      </c>
      <c r="Q270" s="113">
        <f>_xlfn.STDEV.P(B$4:B270)</f>
        <v>30.966948962844949</v>
      </c>
      <c r="R270" s="95">
        <f t="shared" si="72"/>
        <v>331.55578497913524</v>
      </c>
      <c r="S270" s="95">
        <f t="shared" si="73"/>
        <v>192.20451464633294</v>
      </c>
      <c r="T270">
        <f t="shared" si="74"/>
        <v>0</v>
      </c>
      <c r="U270" s="102">
        <f>IF(W270&lt;180,V270,IF(#REF!&gt;T270,W270-360,360-W270))</f>
        <v>-31.880149812734089</v>
      </c>
      <c r="V270" s="102">
        <f t="shared" si="75"/>
        <v>-31.880149812734089</v>
      </c>
      <c r="W270" s="102">
        <f t="shared" si="76"/>
        <v>31.880149812734089</v>
      </c>
    </row>
    <row r="271" spans="1:23" x14ac:dyDescent="0.25">
      <c r="A271" s="110">
        <v>42638.37945601852</v>
      </c>
      <c r="B271">
        <v>249</v>
      </c>
      <c r="C271">
        <v>26.698799999999999</v>
      </c>
      <c r="E271" s="95">
        <f>AVERAGE(B$4:B271)</f>
        <v>261.83208955223881</v>
      </c>
      <c r="F271" s="95">
        <f>AVERAGE(C$4:C271)</f>
        <v>18.596669776119391</v>
      </c>
      <c r="G271" s="95">
        <f t="shared" si="64"/>
        <v>-0.93358042649720163</v>
      </c>
      <c r="H271" s="95">
        <f t="shared" si="65"/>
        <v>-0.35836794954530071</v>
      </c>
      <c r="I271" s="95">
        <f t="shared" si="66"/>
        <v>-0.85519712562631989</v>
      </c>
      <c r="J271" s="95">
        <f t="shared" si="67"/>
        <v>-0.14082099104080373</v>
      </c>
      <c r="K271" s="95">
        <f t="shared" si="68"/>
        <v>30.64617841977552</v>
      </c>
      <c r="L271" s="95">
        <f t="shared" si="62"/>
        <v>268</v>
      </c>
      <c r="M271" s="95">
        <f t="shared" si="69"/>
        <v>-567</v>
      </c>
      <c r="N271" s="95">
        <f t="shared" si="70"/>
        <v>261.83208955223881</v>
      </c>
      <c r="O271" s="95">
        <f t="shared" si="71"/>
        <v>256205.44402985048</v>
      </c>
      <c r="P271" s="95">
        <f t="shared" si="63"/>
        <v>30.919095439516816</v>
      </c>
      <c r="Q271" s="113">
        <f>_xlfn.STDEV.P(B$4:B271)</f>
        <v>30.91909543951683</v>
      </c>
      <c r="R271" s="95">
        <f t="shared" si="72"/>
        <v>331.40005429115166</v>
      </c>
      <c r="S271" s="95">
        <f t="shared" si="73"/>
        <v>192.26412481332596</v>
      </c>
      <c r="T271">
        <f t="shared" si="74"/>
        <v>0</v>
      </c>
      <c r="U271" s="102">
        <f>IF(W271&lt;180,V271,IF(#REF!&gt;T271,W271-360,360-W271))</f>
        <v>-12.832089552238813</v>
      </c>
      <c r="V271" s="102">
        <f t="shared" si="75"/>
        <v>-12.832089552238813</v>
      </c>
      <c r="W271" s="102">
        <f t="shared" si="76"/>
        <v>12.832089552238813</v>
      </c>
    </row>
    <row r="272" spans="1:23" x14ac:dyDescent="0.25">
      <c r="A272" s="110">
        <v>42638.379513888889</v>
      </c>
      <c r="B272">
        <v>226</v>
      </c>
      <c r="C272">
        <v>21.9895</v>
      </c>
      <c r="E272" s="95">
        <f>AVERAGE(B$4:B272)</f>
        <v>261.69888475836433</v>
      </c>
      <c r="F272" s="95">
        <f>AVERAGE(C$4:C272)</f>
        <v>18.609282527881028</v>
      </c>
      <c r="G272" s="95">
        <f t="shared" si="64"/>
        <v>-0.71933980033865119</v>
      </c>
      <c r="H272" s="95">
        <f t="shared" si="65"/>
        <v>-0.69465837045899725</v>
      </c>
      <c r="I272" s="95">
        <f t="shared" si="66"/>
        <v>-0.85469207980740658</v>
      </c>
      <c r="J272" s="95">
        <f t="shared" si="67"/>
        <v>-0.14287986605722824</v>
      </c>
      <c r="K272" s="95">
        <f t="shared" si="68"/>
        <v>30.666101615806475</v>
      </c>
      <c r="L272" s="95">
        <f t="shared" si="62"/>
        <v>269</v>
      </c>
      <c r="M272" s="95">
        <f t="shared" si="69"/>
        <v>793</v>
      </c>
      <c r="N272" s="95">
        <f t="shared" si="70"/>
        <v>261.69888475836433</v>
      </c>
      <c r="O272" s="95">
        <f t="shared" si="71"/>
        <v>257484.60966542724</v>
      </c>
      <c r="P272" s="95">
        <f t="shared" si="63"/>
        <v>30.938517377086683</v>
      </c>
      <c r="Q272" s="113">
        <f>_xlfn.STDEV.P(B$4:B272)</f>
        <v>30.938517377086697</v>
      </c>
      <c r="R272" s="95">
        <f t="shared" si="72"/>
        <v>331.31054885680942</v>
      </c>
      <c r="S272" s="95">
        <f t="shared" si="73"/>
        <v>192.08722065991927</v>
      </c>
      <c r="T272">
        <f t="shared" si="74"/>
        <v>0</v>
      </c>
      <c r="U272" s="102">
        <f>IF(W272&lt;180,V272,IF(#REF!&gt;T272,W272-360,360-W272))</f>
        <v>-35.698884758364329</v>
      </c>
      <c r="V272" s="102">
        <f t="shared" si="75"/>
        <v>-35.698884758364329</v>
      </c>
      <c r="W272" s="102">
        <f t="shared" si="76"/>
        <v>35.698884758364329</v>
      </c>
    </row>
    <row r="273" spans="1:23" x14ac:dyDescent="0.25">
      <c r="A273" s="110">
        <v>42638.379560185182</v>
      </c>
      <c r="B273">
        <v>232</v>
      </c>
      <c r="C273">
        <v>23.5702</v>
      </c>
      <c r="E273" s="95">
        <f>AVERAGE(B$4:B273)</f>
        <v>261.5888888888889</v>
      </c>
      <c r="F273" s="95">
        <f>AVERAGE(C$4:C273)</f>
        <v>18.627656296296284</v>
      </c>
      <c r="G273" s="95">
        <f t="shared" si="64"/>
        <v>-0.78801075360672213</v>
      </c>
      <c r="H273" s="95">
        <f t="shared" si="65"/>
        <v>-0.61566147532565807</v>
      </c>
      <c r="I273" s="95">
        <f t="shared" si="66"/>
        <v>-0.85444511193258921</v>
      </c>
      <c r="J273" s="95">
        <f t="shared" si="67"/>
        <v>-0.14463090905451872</v>
      </c>
      <c r="K273" s="95">
        <f t="shared" si="68"/>
        <v>30.660303351575632</v>
      </c>
      <c r="L273" s="95">
        <f t="shared" si="62"/>
        <v>270</v>
      </c>
      <c r="M273" s="95">
        <f t="shared" si="69"/>
        <v>-561</v>
      </c>
      <c r="N273" s="95">
        <f t="shared" si="70"/>
        <v>261.5888888888889</v>
      </c>
      <c r="O273" s="95">
        <f t="shared" si="71"/>
        <v>258363.36666666641</v>
      </c>
      <c r="P273" s="95">
        <f t="shared" si="63"/>
        <v>30.933822234322907</v>
      </c>
      <c r="Q273" s="113">
        <f>_xlfn.STDEV.P(B$4:B273)</f>
        <v>30.933822234322925</v>
      </c>
      <c r="R273" s="95">
        <f t="shared" si="72"/>
        <v>331.18998891611545</v>
      </c>
      <c r="S273" s="95">
        <f t="shared" si="73"/>
        <v>191.98778886166232</v>
      </c>
      <c r="T273">
        <f t="shared" si="74"/>
        <v>0</v>
      </c>
      <c r="U273" s="102">
        <f>IF(W273&lt;180,V273,IF(#REF!&gt;T273,W273-360,360-W273))</f>
        <v>-29.588888888888903</v>
      </c>
      <c r="V273" s="102">
        <f t="shared" si="75"/>
        <v>-29.588888888888903</v>
      </c>
      <c r="W273" s="102">
        <f t="shared" si="76"/>
        <v>29.588888888888903</v>
      </c>
    </row>
    <row r="274" spans="1:23" x14ac:dyDescent="0.25">
      <c r="A274" s="110">
        <v>42638.379606481481</v>
      </c>
      <c r="B274">
        <v>249</v>
      </c>
      <c r="C274">
        <v>26.2257</v>
      </c>
      <c r="E274" s="95">
        <f>AVERAGE(B$4:B274)</f>
        <v>261.54243542435427</v>
      </c>
      <c r="F274" s="95">
        <f>AVERAGE(C$4:C274)</f>
        <v>18.655693357933565</v>
      </c>
      <c r="G274" s="95">
        <f t="shared" si="64"/>
        <v>-0.93358042649720163</v>
      </c>
      <c r="H274" s="95">
        <f t="shared" si="65"/>
        <v>-0.35836794954530071</v>
      </c>
      <c r="I274" s="95">
        <f t="shared" si="66"/>
        <v>-0.85473712416345493</v>
      </c>
      <c r="J274" s="95">
        <f t="shared" si="67"/>
        <v>-0.14541960662090536</v>
      </c>
      <c r="K274" s="95">
        <f t="shared" si="68"/>
        <v>30.608398276959093</v>
      </c>
      <c r="L274" s="95">
        <f t="shared" si="62"/>
        <v>271</v>
      </c>
      <c r="M274" s="95">
        <f t="shared" si="69"/>
        <v>810</v>
      </c>
      <c r="N274" s="95">
        <f t="shared" si="70"/>
        <v>261.54243542435427</v>
      </c>
      <c r="O274" s="95">
        <f t="shared" si="71"/>
        <v>258521.26199261966</v>
      </c>
      <c r="P274" s="95">
        <f t="shared" si="63"/>
        <v>30.886129512820627</v>
      </c>
      <c r="Q274" s="113">
        <f>_xlfn.STDEV.P(B$4:B274)</f>
        <v>30.886129512820645</v>
      </c>
      <c r="R274" s="95">
        <f t="shared" si="72"/>
        <v>331.03622682820071</v>
      </c>
      <c r="S274" s="95">
        <f t="shared" si="73"/>
        <v>192.04864402050782</v>
      </c>
      <c r="T274">
        <f t="shared" si="74"/>
        <v>0</v>
      </c>
      <c r="U274" s="102">
        <f>IF(W274&lt;180,V274,IF(#REF!&gt;T274,W274-360,360-W274))</f>
        <v>-12.542435424354267</v>
      </c>
      <c r="V274" s="102">
        <f t="shared" si="75"/>
        <v>-12.542435424354267</v>
      </c>
      <c r="W274" s="102">
        <f t="shared" si="76"/>
        <v>12.542435424354267</v>
      </c>
    </row>
    <row r="275" spans="1:23" x14ac:dyDescent="0.25">
      <c r="A275" s="110">
        <v>42638.379652777781</v>
      </c>
      <c r="B275">
        <v>257</v>
      </c>
      <c r="C275">
        <v>23.874600000000001</v>
      </c>
      <c r="E275" s="95">
        <f>AVERAGE(B$4:B275)</f>
        <v>261.52573529411762</v>
      </c>
      <c r="F275" s="95">
        <f>AVERAGE(C$4:C275)</f>
        <v>18.674880514705869</v>
      </c>
      <c r="G275" s="95">
        <f t="shared" si="64"/>
        <v>-0.97437006478523513</v>
      </c>
      <c r="H275" s="95">
        <f t="shared" si="65"/>
        <v>-0.22495105434386525</v>
      </c>
      <c r="I275" s="95">
        <f t="shared" si="66"/>
        <v>-0.85517695115103498</v>
      </c>
      <c r="J275" s="95">
        <f t="shared" si="67"/>
        <v>-0.14571200164929859</v>
      </c>
      <c r="K275" s="95">
        <f t="shared" si="68"/>
        <v>30.548650123795095</v>
      </c>
      <c r="L275" s="95">
        <f t="shared" si="62"/>
        <v>272</v>
      </c>
      <c r="M275" s="95">
        <f t="shared" si="69"/>
        <v>-553</v>
      </c>
      <c r="N275" s="95">
        <f t="shared" si="70"/>
        <v>261.52573529411768</v>
      </c>
      <c r="O275" s="95">
        <f t="shared" si="71"/>
        <v>258541.81985294091</v>
      </c>
      <c r="P275" s="95">
        <f t="shared" si="63"/>
        <v>30.830527023036197</v>
      </c>
      <c r="Q275" s="113">
        <f>_xlfn.STDEV.P(B$4:B275)</f>
        <v>30.830527023036211</v>
      </c>
      <c r="R275" s="95">
        <f t="shared" si="72"/>
        <v>330.8944210959491</v>
      </c>
      <c r="S275" s="95">
        <f t="shared" si="73"/>
        <v>192.15704949228615</v>
      </c>
      <c r="T275">
        <f t="shared" si="74"/>
        <v>0</v>
      </c>
      <c r="U275" s="102">
        <f>IF(W275&lt;180,V275,IF(#REF!&gt;T275,W275-360,360-W275))</f>
        <v>-4.5257352941176237</v>
      </c>
      <c r="V275" s="102">
        <f t="shared" si="75"/>
        <v>-4.5257352941176237</v>
      </c>
      <c r="W275" s="102">
        <f t="shared" si="76"/>
        <v>4.5257352941176237</v>
      </c>
    </row>
    <row r="276" spans="1:23" x14ac:dyDescent="0.25">
      <c r="A276" s="110">
        <v>42638.379699074074</v>
      </c>
      <c r="B276">
        <v>274</v>
      </c>
      <c r="C276">
        <v>23.874099999999999</v>
      </c>
      <c r="E276" s="95">
        <f>AVERAGE(B$4:B276)</f>
        <v>261.57142857142856</v>
      </c>
      <c r="F276" s="95">
        <f>AVERAGE(C$4:C276)</f>
        <v>18.693925274725263</v>
      </c>
      <c r="G276" s="95">
        <f t="shared" si="64"/>
        <v>-0.99756405025982431</v>
      </c>
      <c r="H276" s="95">
        <f t="shared" si="65"/>
        <v>6.9756473744125219E-2</v>
      </c>
      <c r="I276" s="95">
        <f t="shared" si="66"/>
        <v>-0.8556985156166349</v>
      </c>
      <c r="J276" s="95">
        <f t="shared" si="67"/>
        <v>-0.14492273983467066</v>
      </c>
      <c r="K276" s="95">
        <f t="shared" si="68"/>
        <v>30.501301726818781</v>
      </c>
      <c r="L276" s="95">
        <f t="shared" si="62"/>
        <v>273</v>
      </c>
      <c r="M276" s="95">
        <f t="shared" si="69"/>
        <v>827</v>
      </c>
      <c r="N276" s="95">
        <f t="shared" si="70"/>
        <v>261.57142857142861</v>
      </c>
      <c r="O276" s="95">
        <f t="shared" si="71"/>
        <v>258696.85714285687</v>
      </c>
      <c r="P276" s="95">
        <f t="shared" si="63"/>
        <v>30.783234646830408</v>
      </c>
      <c r="Q276" s="113">
        <f>_xlfn.STDEV.P(B$4:B276)</f>
        <v>30.783234646830426</v>
      </c>
      <c r="R276" s="95">
        <f t="shared" si="72"/>
        <v>330.83370652679702</v>
      </c>
      <c r="S276" s="95">
        <f t="shared" si="73"/>
        <v>192.30915061606009</v>
      </c>
      <c r="T276">
        <f t="shared" si="74"/>
        <v>0</v>
      </c>
      <c r="U276" s="102">
        <f>IF(W276&lt;180,V276,IF(#REF!&gt;T276,W276-360,360-W276))</f>
        <v>12.428571428571445</v>
      </c>
      <c r="V276" s="102">
        <f t="shared" si="75"/>
        <v>12.428571428571445</v>
      </c>
      <c r="W276" s="102">
        <f t="shared" si="76"/>
        <v>12.428571428571445</v>
      </c>
    </row>
    <row r="277" spans="1:23" x14ac:dyDescent="0.25">
      <c r="A277" s="110">
        <v>42638.379745370374</v>
      </c>
      <c r="B277">
        <v>264</v>
      </c>
      <c r="C277">
        <v>22.439699999999998</v>
      </c>
      <c r="E277" s="95">
        <f>AVERAGE(B$4:B277)</f>
        <v>261.58029197080293</v>
      </c>
      <c r="F277" s="95">
        <f>AVERAGE(C$4:C277)</f>
        <v>18.707595985401447</v>
      </c>
      <c r="G277" s="95">
        <f t="shared" si="64"/>
        <v>-0.9945218953682734</v>
      </c>
      <c r="H277" s="95">
        <f t="shared" si="65"/>
        <v>-0.10452846326765336</v>
      </c>
      <c r="I277" s="95">
        <f t="shared" si="66"/>
        <v>-0.85620517028726129</v>
      </c>
      <c r="J277" s="95">
        <f t="shared" si="67"/>
        <v>-0.14477531546763775</v>
      </c>
      <c r="K277" s="95">
        <f t="shared" si="68"/>
        <v>30.442360689693629</v>
      </c>
      <c r="L277" s="95">
        <f t="shared" si="62"/>
        <v>274</v>
      </c>
      <c r="M277" s="95">
        <f t="shared" si="69"/>
        <v>-563</v>
      </c>
      <c r="N277" s="95">
        <f t="shared" si="70"/>
        <v>261.58029197080293</v>
      </c>
      <c r="O277" s="95">
        <f t="shared" si="71"/>
        <v>258702.73357664206</v>
      </c>
      <c r="P277" s="95">
        <f t="shared" si="63"/>
        <v>30.727358501808997</v>
      </c>
      <c r="Q277" s="113">
        <f>_xlfn.STDEV.P(B$4:B277)</f>
        <v>30.727358501809011</v>
      </c>
      <c r="R277" s="95">
        <f t="shared" si="72"/>
        <v>330.71684859987317</v>
      </c>
      <c r="S277" s="95">
        <f t="shared" si="73"/>
        <v>192.44373534173266</v>
      </c>
      <c r="T277">
        <f t="shared" si="74"/>
        <v>0</v>
      </c>
      <c r="U277" s="102">
        <f>IF(W277&lt;180,V277,IF(#REF!&gt;T277,W277-360,360-W277))</f>
        <v>2.4197080291970678</v>
      </c>
      <c r="V277" s="102">
        <f t="shared" si="75"/>
        <v>2.4197080291970678</v>
      </c>
      <c r="W277" s="102">
        <f t="shared" si="76"/>
        <v>2.4197080291970678</v>
      </c>
    </row>
    <row r="278" spans="1:23" x14ac:dyDescent="0.25">
      <c r="A278" s="110">
        <v>42638.379791666666</v>
      </c>
      <c r="B278">
        <v>272</v>
      </c>
      <c r="C278">
        <v>21.6477</v>
      </c>
      <c r="E278" s="95">
        <f>AVERAGE(B$4:B278)</f>
        <v>261.61818181818182</v>
      </c>
      <c r="F278" s="95">
        <f>AVERAGE(C$4:C278)</f>
        <v>18.71828727272726</v>
      </c>
      <c r="G278" s="95">
        <f t="shared" si="64"/>
        <v>-0.99939082701909576</v>
      </c>
      <c r="H278" s="95">
        <f t="shared" si="65"/>
        <v>3.4899496702501281E-2</v>
      </c>
      <c r="I278" s="95">
        <f t="shared" si="66"/>
        <v>-0.85672584540264973</v>
      </c>
      <c r="J278" s="95">
        <f t="shared" si="67"/>
        <v>-0.1441219525142918</v>
      </c>
      <c r="K278" s="95">
        <f t="shared" si="68"/>
        <v>30.392065326913709</v>
      </c>
      <c r="L278" s="95">
        <f t="shared" si="62"/>
        <v>275</v>
      </c>
      <c r="M278" s="95">
        <f t="shared" si="69"/>
        <v>835</v>
      </c>
      <c r="N278" s="95">
        <f t="shared" si="70"/>
        <v>261.61818181818182</v>
      </c>
      <c r="O278" s="95">
        <f t="shared" si="71"/>
        <v>258810.90909090883</v>
      </c>
      <c r="P278" s="95">
        <f t="shared" si="63"/>
        <v>30.677851595449049</v>
      </c>
      <c r="Q278" s="113">
        <f>_xlfn.STDEV.P(B$4:B278)</f>
        <v>30.677851595449063</v>
      </c>
      <c r="R278" s="95">
        <f t="shared" si="72"/>
        <v>330.6433479079422</v>
      </c>
      <c r="S278" s="95">
        <f t="shared" si="73"/>
        <v>192.59301572842145</v>
      </c>
      <c r="T278">
        <f t="shared" si="74"/>
        <v>0</v>
      </c>
      <c r="U278" s="102">
        <f>IF(W278&lt;180,V278,IF(#REF!&gt;T278,W278-360,360-W278))</f>
        <v>10.381818181818176</v>
      </c>
      <c r="V278" s="102">
        <f t="shared" si="75"/>
        <v>10.381818181818176</v>
      </c>
      <c r="W278" s="102">
        <f t="shared" si="76"/>
        <v>10.381818181818176</v>
      </c>
    </row>
    <row r="279" spans="1:23" x14ac:dyDescent="0.25">
      <c r="A279" s="110">
        <v>42638.379837962966</v>
      </c>
      <c r="B279">
        <v>305</v>
      </c>
      <c r="C279">
        <v>25.141300000000001</v>
      </c>
      <c r="E279" s="95">
        <f>AVERAGE(B$4:B279)</f>
        <v>261.77536231884056</v>
      </c>
      <c r="F279" s="95">
        <f>AVERAGE(C$4:C279)</f>
        <v>18.741559057971003</v>
      </c>
      <c r="G279" s="95">
        <f t="shared" si="64"/>
        <v>-0.8191520442889918</v>
      </c>
      <c r="H279" s="95">
        <f t="shared" si="65"/>
        <v>0.57357643635104605</v>
      </c>
      <c r="I279" s="95">
        <f t="shared" si="66"/>
        <v>-0.85658970844209303</v>
      </c>
      <c r="J279" s="95">
        <f t="shared" si="67"/>
        <v>-0.14152159603289566</v>
      </c>
      <c r="K279" s="95">
        <f t="shared" si="68"/>
        <v>30.461871405228848</v>
      </c>
      <c r="L279" s="95">
        <f t="shared" ref="L279:L342" si="77">L278+1</f>
        <v>276</v>
      </c>
      <c r="M279" s="95">
        <f t="shared" si="69"/>
        <v>-530</v>
      </c>
      <c r="N279" s="95">
        <f t="shared" si="70"/>
        <v>261.77536231884056</v>
      </c>
      <c r="O279" s="95">
        <f t="shared" si="71"/>
        <v>260686.07246376786</v>
      </c>
      <c r="P279" s="95">
        <f t="shared" ref="P279:P342" si="78">SQRT(O279/L279)</f>
        <v>30.732958778866486</v>
      </c>
      <c r="Q279" s="113">
        <f>_xlfn.STDEV.P(B$4:B279)</f>
        <v>30.732958778866504</v>
      </c>
      <c r="R279" s="95">
        <f t="shared" si="72"/>
        <v>330.9245195712902</v>
      </c>
      <c r="S279" s="95">
        <f t="shared" si="73"/>
        <v>192.62620506639092</v>
      </c>
      <c r="T279">
        <f t="shared" si="74"/>
        <v>0</v>
      </c>
      <c r="U279" s="102">
        <f>IF(W279&lt;180,V279,IF(#REF!&gt;T279,W279-360,360-W279))</f>
        <v>43.224637681159436</v>
      </c>
      <c r="V279" s="102">
        <f t="shared" si="75"/>
        <v>43.224637681159436</v>
      </c>
      <c r="W279" s="102">
        <f t="shared" si="76"/>
        <v>43.224637681159436</v>
      </c>
    </row>
    <row r="280" spans="1:23" x14ac:dyDescent="0.25">
      <c r="A280" s="110">
        <v>42638.379884259259</v>
      </c>
      <c r="B280">
        <v>274</v>
      </c>
      <c r="C280">
        <v>24.596299999999999</v>
      </c>
      <c r="E280" s="95">
        <f>AVERAGE(B$4:B280)</f>
        <v>261.81949458483757</v>
      </c>
      <c r="F280" s="95">
        <f>AVERAGE(C$4:C280)</f>
        <v>18.762695306859197</v>
      </c>
      <c r="G280" s="95">
        <f t="shared" si="64"/>
        <v>-0.99756405025982431</v>
      </c>
      <c r="H280" s="95">
        <f t="shared" si="65"/>
        <v>6.9756473744125219E-2</v>
      </c>
      <c r="I280" s="95">
        <f t="shared" si="66"/>
        <v>-0.85709864108403433</v>
      </c>
      <c r="J280" s="95">
        <f t="shared" si="67"/>
        <v>-0.1407588593188992</v>
      </c>
      <c r="K280" s="95">
        <f t="shared" si="68"/>
        <v>30.414900718330497</v>
      </c>
      <c r="L280" s="95">
        <f t="shared" si="77"/>
        <v>277</v>
      </c>
      <c r="M280" s="95">
        <f t="shared" si="69"/>
        <v>804</v>
      </c>
      <c r="N280" s="95">
        <f t="shared" si="70"/>
        <v>261.81949458483751</v>
      </c>
      <c r="O280" s="95">
        <f t="shared" si="71"/>
        <v>260834.97472924163</v>
      </c>
      <c r="P280" s="95">
        <f t="shared" si="78"/>
        <v>30.686194095192121</v>
      </c>
      <c r="Q280" s="113">
        <f>_xlfn.STDEV.P(B$4:B280)</f>
        <v>30.686194095192135</v>
      </c>
      <c r="R280" s="95">
        <f t="shared" si="72"/>
        <v>330.86343129901991</v>
      </c>
      <c r="S280" s="95">
        <f t="shared" si="73"/>
        <v>192.77555787065526</v>
      </c>
      <c r="T280">
        <f t="shared" si="74"/>
        <v>0</v>
      </c>
      <c r="U280" s="102">
        <f>IF(W280&lt;180,V280,IF(#REF!&gt;T280,W280-360,360-W280))</f>
        <v>12.180505415162429</v>
      </c>
      <c r="V280" s="102">
        <f t="shared" si="75"/>
        <v>12.180505415162429</v>
      </c>
      <c r="W280" s="102">
        <f t="shared" si="76"/>
        <v>12.180505415162429</v>
      </c>
    </row>
    <row r="281" spans="1:23" x14ac:dyDescent="0.25">
      <c r="A281" s="110">
        <v>42638.379930555559</v>
      </c>
      <c r="B281">
        <v>244</v>
      </c>
      <c r="C281">
        <v>19.756699999999999</v>
      </c>
      <c r="E281" s="95">
        <f>AVERAGE(B$4:B281)</f>
        <v>261.75539568345323</v>
      </c>
      <c r="F281" s="95">
        <f>AVERAGE(C$4:C281)</f>
        <v>18.766270863309341</v>
      </c>
      <c r="G281" s="95">
        <f t="shared" si="64"/>
        <v>-0.89879404629916682</v>
      </c>
      <c r="H281" s="95">
        <f t="shared" si="65"/>
        <v>-0.43837114678907774</v>
      </c>
      <c r="I281" s="95">
        <f t="shared" si="66"/>
        <v>-0.85724862455603124</v>
      </c>
      <c r="J281" s="95">
        <f t="shared" si="67"/>
        <v>-0.14182940711555453</v>
      </c>
      <c r="K281" s="95">
        <f t="shared" si="68"/>
        <v>30.374855636874276</v>
      </c>
      <c r="L281" s="95">
        <f t="shared" si="77"/>
        <v>278</v>
      </c>
      <c r="M281" s="95">
        <f t="shared" si="69"/>
        <v>-560</v>
      </c>
      <c r="N281" s="95">
        <f t="shared" si="70"/>
        <v>261.75539568345323</v>
      </c>
      <c r="O281" s="95">
        <f t="shared" si="71"/>
        <v>261151.36690647458</v>
      </c>
      <c r="P281" s="95">
        <f t="shared" si="78"/>
        <v>30.64952538194348</v>
      </c>
      <c r="Q281" s="113">
        <f>_xlfn.STDEV.P(B$4:B281)</f>
        <v>30.649525381943498</v>
      </c>
      <c r="R281" s="95">
        <f t="shared" si="72"/>
        <v>330.71682779282611</v>
      </c>
      <c r="S281" s="95">
        <f t="shared" si="73"/>
        <v>192.79396357408035</v>
      </c>
      <c r="T281">
        <f t="shared" si="74"/>
        <v>0</v>
      </c>
      <c r="U281" s="102">
        <f>IF(W281&lt;180,V281,IF(#REF!&gt;T281,W281-360,360-W281))</f>
        <v>-17.75539568345323</v>
      </c>
      <c r="V281" s="102">
        <f t="shared" si="75"/>
        <v>-17.75539568345323</v>
      </c>
      <c r="W281" s="102">
        <f t="shared" si="76"/>
        <v>17.75539568345323</v>
      </c>
    </row>
    <row r="282" spans="1:23" x14ac:dyDescent="0.25">
      <c r="A282" s="110">
        <v>42638.379976851851</v>
      </c>
      <c r="B282">
        <v>250</v>
      </c>
      <c r="C282">
        <v>18.875599999999999</v>
      </c>
      <c r="E282" s="95">
        <f>AVERAGE(B$4:B282)</f>
        <v>261.71326164874552</v>
      </c>
      <c r="F282" s="95">
        <f>AVERAGE(C$4:C282)</f>
        <v>18.766662724014328</v>
      </c>
      <c r="G282" s="95">
        <f t="shared" si="64"/>
        <v>-0.93969262078590843</v>
      </c>
      <c r="H282" s="95">
        <f t="shared" si="65"/>
        <v>-0.34202014332566855</v>
      </c>
      <c r="I282" s="95">
        <f t="shared" si="66"/>
        <v>-0.85754412275040359</v>
      </c>
      <c r="J282" s="95">
        <f t="shared" si="67"/>
        <v>-0.14254693663602089</v>
      </c>
      <c r="K282" s="95">
        <f t="shared" si="68"/>
        <v>30.323964046744191</v>
      </c>
      <c r="L282" s="95">
        <f t="shared" si="77"/>
        <v>279</v>
      </c>
      <c r="M282" s="95">
        <f t="shared" si="69"/>
        <v>810</v>
      </c>
      <c r="N282" s="95">
        <f t="shared" si="70"/>
        <v>261.71326164874552</v>
      </c>
      <c r="O282" s="95">
        <f t="shared" si="71"/>
        <v>261289.06093189941</v>
      </c>
      <c r="P282" s="95">
        <f t="shared" si="78"/>
        <v>30.602613150767919</v>
      </c>
      <c r="Q282" s="113">
        <f>_xlfn.STDEV.P(B$4:B282)</f>
        <v>30.60261315076793</v>
      </c>
      <c r="R282" s="95">
        <f t="shared" si="72"/>
        <v>330.56914123797333</v>
      </c>
      <c r="S282" s="95">
        <f t="shared" si="73"/>
        <v>192.85738205951768</v>
      </c>
      <c r="T282">
        <f t="shared" si="74"/>
        <v>0</v>
      </c>
      <c r="U282" s="102">
        <f>IF(W282&lt;180,V282,IF(#REF!&gt;T282,W282-360,360-W282))</f>
        <v>-11.713261648745515</v>
      </c>
      <c r="V282" s="102">
        <f t="shared" si="75"/>
        <v>-11.713261648745515</v>
      </c>
      <c r="W282" s="102">
        <f t="shared" si="76"/>
        <v>11.713261648745515</v>
      </c>
    </row>
    <row r="283" spans="1:23" x14ac:dyDescent="0.25">
      <c r="A283" s="110">
        <v>42638.380023148151</v>
      </c>
      <c r="B283">
        <v>246</v>
      </c>
      <c r="C283">
        <v>19.6218</v>
      </c>
      <c r="E283" s="95">
        <f>AVERAGE(B$4:B283)</f>
        <v>261.65714285714284</v>
      </c>
      <c r="F283" s="95">
        <f>AVERAGE(C$4:C283)</f>
        <v>18.769716785714277</v>
      </c>
      <c r="G283" s="95">
        <f t="shared" si="64"/>
        <v>-0.91354545764260098</v>
      </c>
      <c r="H283" s="95">
        <f t="shared" si="65"/>
        <v>-0.4067366430758001</v>
      </c>
      <c r="I283" s="95">
        <f t="shared" si="66"/>
        <v>-0.85774412751787577</v>
      </c>
      <c r="J283" s="95">
        <f t="shared" si="67"/>
        <v>-0.14349047130187725</v>
      </c>
      <c r="K283" s="95">
        <f t="shared" si="68"/>
        <v>30.280045899144149</v>
      </c>
      <c r="L283" s="95">
        <f t="shared" si="77"/>
        <v>280</v>
      </c>
      <c r="M283" s="95">
        <f t="shared" si="69"/>
        <v>-564</v>
      </c>
      <c r="N283" s="95">
        <f t="shared" si="70"/>
        <v>261.65714285714284</v>
      </c>
      <c r="O283" s="95">
        <f t="shared" si="71"/>
        <v>261535.08571428549</v>
      </c>
      <c r="P283" s="95">
        <f t="shared" si="78"/>
        <v>30.562295030822202</v>
      </c>
      <c r="Q283" s="113">
        <f>_xlfn.STDEV.P(B$4:B283)</f>
        <v>30.562295030822217</v>
      </c>
      <c r="R283" s="95">
        <f t="shared" si="72"/>
        <v>330.42230667649284</v>
      </c>
      <c r="S283" s="95">
        <f t="shared" si="73"/>
        <v>192.89197903779285</v>
      </c>
      <c r="T283">
        <f t="shared" si="74"/>
        <v>0</v>
      </c>
      <c r="U283" s="102">
        <f>IF(W283&lt;180,V283,IF(#REF!&gt;T283,W283-360,360-W283))</f>
        <v>-15.657142857142844</v>
      </c>
      <c r="V283" s="102">
        <f t="shared" si="75"/>
        <v>-15.657142857142844</v>
      </c>
      <c r="W283" s="102">
        <f t="shared" si="76"/>
        <v>15.657142857142844</v>
      </c>
    </row>
    <row r="284" spans="1:23" x14ac:dyDescent="0.25">
      <c r="A284" s="110">
        <v>42638.380069444444</v>
      </c>
      <c r="B284">
        <v>254</v>
      </c>
      <c r="C284">
        <v>18.327500000000001</v>
      </c>
      <c r="E284" s="95">
        <f>AVERAGE(B$4:B284)</f>
        <v>261.62989323843414</v>
      </c>
      <c r="F284" s="95">
        <f>AVERAGE(C$4:C284)</f>
        <v>18.768143060498211</v>
      </c>
      <c r="G284" s="95">
        <f t="shared" ref="G284:G347" si="79">SIN(RADIANS(B284))</f>
        <v>-0.96126169593831901</v>
      </c>
      <c r="H284" s="95">
        <f t="shared" ref="H284:H347" si="80">COS(RADIANS(B284))</f>
        <v>-0.27563735581699889</v>
      </c>
      <c r="I284" s="95">
        <f t="shared" ref="I284:I347" si="81">I283+(G284-I283)/$L284</f>
        <v>-0.85811251744108019</v>
      </c>
      <c r="J284" s="95">
        <f t="shared" ref="J284:J347" si="82">J283+(H284-J283)/$L284</f>
        <v>-0.14396074491225136</v>
      </c>
      <c r="K284" s="95">
        <f t="shared" ref="K284:K347" si="83">DEGREES(SQRT(-LN(I284*I284+J284*J284)))</f>
        <v>30.225030085513289</v>
      </c>
      <c r="L284" s="95">
        <f t="shared" si="77"/>
        <v>281</v>
      </c>
      <c r="M284" s="95">
        <f t="shared" si="69"/>
        <v>818</v>
      </c>
      <c r="N284" s="95">
        <f t="shared" si="70"/>
        <v>261.62989323843414</v>
      </c>
      <c r="O284" s="95">
        <f t="shared" si="71"/>
        <v>261593.50889679694</v>
      </c>
      <c r="P284" s="95">
        <f t="shared" si="78"/>
        <v>30.511272573937781</v>
      </c>
      <c r="Q284" s="113">
        <f>_xlfn.STDEV.P(B$4:B284)</f>
        <v>30.511272573937795</v>
      </c>
      <c r="R284" s="95">
        <f t="shared" si="72"/>
        <v>330.2802565297942</v>
      </c>
      <c r="S284" s="95">
        <f t="shared" si="73"/>
        <v>192.9795299470741</v>
      </c>
      <c r="T284">
        <f t="shared" si="74"/>
        <v>0</v>
      </c>
      <c r="U284" s="102">
        <f>IF(W284&lt;180,V284,IF(#REF!&gt;T284,W284-360,360-W284))</f>
        <v>-7.6298932384341356</v>
      </c>
      <c r="V284" s="102">
        <f t="shared" si="75"/>
        <v>-7.6298932384341356</v>
      </c>
      <c r="W284" s="102">
        <f t="shared" si="76"/>
        <v>7.6298932384341356</v>
      </c>
    </row>
    <row r="285" spans="1:23" x14ac:dyDescent="0.25">
      <c r="A285" s="110">
        <v>42638.380115740743</v>
      </c>
      <c r="B285">
        <v>248</v>
      </c>
      <c r="C285">
        <v>17.903600000000001</v>
      </c>
      <c r="E285" s="95">
        <f>AVERAGE(B$4:B285)</f>
        <v>261.58156028368796</v>
      </c>
      <c r="F285" s="95">
        <f>AVERAGE(C$4:C285)</f>
        <v>18.765077304964528</v>
      </c>
      <c r="G285" s="95">
        <f t="shared" si="79"/>
        <v>-0.92718385456678731</v>
      </c>
      <c r="H285" s="95">
        <f t="shared" si="80"/>
        <v>-0.37460659341591229</v>
      </c>
      <c r="I285" s="95">
        <f t="shared" si="81"/>
        <v>-0.85835745126067486</v>
      </c>
      <c r="J285" s="95">
        <f t="shared" si="82"/>
        <v>-0.14477863799205157</v>
      </c>
      <c r="K285" s="95">
        <f t="shared" si="83"/>
        <v>30.17791679943554</v>
      </c>
      <c r="L285" s="95">
        <f t="shared" si="77"/>
        <v>282</v>
      </c>
      <c r="M285" s="95">
        <f t="shared" si="69"/>
        <v>-570</v>
      </c>
      <c r="N285" s="95">
        <f t="shared" si="70"/>
        <v>261.58156028368791</v>
      </c>
      <c r="O285" s="95">
        <f t="shared" si="71"/>
        <v>261778.62411347497</v>
      </c>
      <c r="P285" s="95">
        <f t="shared" si="78"/>
        <v>30.467901032237105</v>
      </c>
      <c r="Q285" s="113">
        <f>_xlfn.STDEV.P(B$4:B285)</f>
        <v>30.467901032237119</v>
      </c>
      <c r="R285" s="95">
        <f t="shared" si="72"/>
        <v>330.13433760622149</v>
      </c>
      <c r="S285" s="95">
        <f t="shared" si="73"/>
        <v>193.02878296115443</v>
      </c>
      <c r="T285">
        <f t="shared" si="74"/>
        <v>0</v>
      </c>
      <c r="U285" s="102">
        <f>IF(W285&lt;180,V285,IF(#REF!&gt;T285,W285-360,360-W285))</f>
        <v>-13.581560283687963</v>
      </c>
      <c r="V285" s="102">
        <f t="shared" si="75"/>
        <v>-13.581560283687963</v>
      </c>
      <c r="W285" s="102">
        <f t="shared" si="76"/>
        <v>13.581560283687963</v>
      </c>
    </row>
    <row r="286" spans="1:23" x14ac:dyDescent="0.25">
      <c r="A286" s="110">
        <v>42638.380162037036</v>
      </c>
      <c r="B286">
        <v>243</v>
      </c>
      <c r="C286">
        <v>18.1462</v>
      </c>
      <c r="E286" s="95">
        <f>AVERAGE(B$4:B286)</f>
        <v>261.51590106007069</v>
      </c>
      <c r="F286" s="95">
        <f>AVERAGE(C$4:C286)</f>
        <v>18.762890459363948</v>
      </c>
      <c r="G286" s="95">
        <f t="shared" si="79"/>
        <v>-0.89100652418836779</v>
      </c>
      <c r="H286" s="95">
        <f t="shared" si="80"/>
        <v>-0.45399049973954692</v>
      </c>
      <c r="I286" s="95">
        <f t="shared" si="81"/>
        <v>-0.85847281900953598</v>
      </c>
      <c r="J286" s="95">
        <f t="shared" si="82"/>
        <v>-0.14587125941165402</v>
      </c>
      <c r="K286" s="95">
        <f t="shared" si="83"/>
        <v>30.140893963109676</v>
      </c>
      <c r="L286" s="95">
        <f t="shared" si="77"/>
        <v>283</v>
      </c>
      <c r="M286" s="95">
        <f t="shared" si="69"/>
        <v>813</v>
      </c>
      <c r="N286" s="95">
        <f t="shared" si="70"/>
        <v>261.51590106007063</v>
      </c>
      <c r="O286" s="95">
        <f t="shared" si="71"/>
        <v>262122.67844522948</v>
      </c>
      <c r="P286" s="95">
        <f t="shared" si="78"/>
        <v>30.434003117284131</v>
      </c>
      <c r="Q286" s="113">
        <f>_xlfn.STDEV.P(B$4:B286)</f>
        <v>30.434003117284146</v>
      </c>
      <c r="R286" s="95">
        <f t="shared" si="72"/>
        <v>329.99240807396001</v>
      </c>
      <c r="S286" s="95">
        <f t="shared" si="73"/>
        <v>193.03939404618137</v>
      </c>
      <c r="T286">
        <f t="shared" si="74"/>
        <v>0</v>
      </c>
      <c r="U286" s="102">
        <f>IF(W286&lt;180,V286,IF(#REF!&gt;T286,W286-360,360-W286))</f>
        <v>-18.515901060070689</v>
      </c>
      <c r="V286" s="102">
        <f t="shared" si="75"/>
        <v>-18.515901060070689</v>
      </c>
      <c r="W286" s="102">
        <f t="shared" si="76"/>
        <v>18.515901060070689</v>
      </c>
    </row>
    <row r="287" spans="1:23" x14ac:dyDescent="0.25">
      <c r="A287" s="110">
        <v>42638.380208333336</v>
      </c>
      <c r="B287">
        <v>247</v>
      </c>
      <c r="C287">
        <v>16.485099999999999</v>
      </c>
      <c r="E287" s="95">
        <f>AVERAGE(B$4:B287)</f>
        <v>261.46478873239437</v>
      </c>
      <c r="F287" s="95">
        <f>AVERAGE(C$4:C287)</f>
        <v>18.754870070422527</v>
      </c>
      <c r="G287" s="95">
        <f t="shared" si="79"/>
        <v>-0.92050485345244026</v>
      </c>
      <c r="H287" s="95">
        <f t="shared" si="80"/>
        <v>-0.39073112848927383</v>
      </c>
      <c r="I287" s="95">
        <f t="shared" si="81"/>
        <v>-0.85869124166602506</v>
      </c>
      <c r="J287" s="95">
        <f t="shared" si="82"/>
        <v>-0.14673344204925126</v>
      </c>
      <c r="K287" s="95">
        <f t="shared" si="83"/>
        <v>30.095822988052795</v>
      </c>
      <c r="L287" s="95">
        <f t="shared" si="77"/>
        <v>284</v>
      </c>
      <c r="M287" s="95">
        <f t="shared" si="69"/>
        <v>-566</v>
      </c>
      <c r="N287" s="95">
        <f t="shared" si="70"/>
        <v>261.46478873239431</v>
      </c>
      <c r="O287" s="95">
        <f t="shared" si="71"/>
        <v>262332.64788732375</v>
      </c>
      <c r="P287" s="95">
        <f t="shared" si="78"/>
        <v>30.392540312476449</v>
      </c>
      <c r="Q287" s="113">
        <f>_xlfn.STDEV.P(B$4:B287)</f>
        <v>30.392540312476463</v>
      </c>
      <c r="R287" s="95">
        <f t="shared" si="72"/>
        <v>329.84800443546641</v>
      </c>
      <c r="S287" s="95">
        <f t="shared" si="73"/>
        <v>193.08157302932233</v>
      </c>
      <c r="T287">
        <f t="shared" si="74"/>
        <v>0</v>
      </c>
      <c r="U287" s="102">
        <f>IF(W287&lt;180,V287,IF(#REF!&gt;T287,W287-360,360-W287))</f>
        <v>-14.464788732394368</v>
      </c>
      <c r="V287" s="102">
        <f t="shared" si="75"/>
        <v>-14.464788732394368</v>
      </c>
      <c r="W287" s="102">
        <f t="shared" si="76"/>
        <v>14.464788732394368</v>
      </c>
    </row>
    <row r="288" spans="1:23" x14ac:dyDescent="0.25">
      <c r="A288" s="110">
        <v>42638.380254629628</v>
      </c>
      <c r="B288">
        <v>243</v>
      </c>
      <c r="C288">
        <v>15.2418</v>
      </c>
      <c r="E288" s="95">
        <f>AVERAGE(B$4:B288)</f>
        <v>261.39999999999998</v>
      </c>
      <c r="F288" s="95">
        <f>AVERAGE(C$4:C288)</f>
        <v>18.74254350877192</v>
      </c>
      <c r="G288" s="95">
        <f t="shared" si="79"/>
        <v>-0.89100652418836779</v>
      </c>
      <c r="H288" s="95">
        <f t="shared" si="80"/>
        <v>-0.45399049973954692</v>
      </c>
      <c r="I288" s="95">
        <f t="shared" si="81"/>
        <v>-0.85880462862224383</v>
      </c>
      <c r="J288" s="95">
        <f t="shared" si="82"/>
        <v>-0.14781153698851546</v>
      </c>
      <c r="K288" s="95">
        <f t="shared" si="83"/>
        <v>30.058995718993064</v>
      </c>
      <c r="L288" s="95">
        <f t="shared" si="77"/>
        <v>285</v>
      </c>
      <c r="M288" s="95">
        <f t="shared" si="69"/>
        <v>809</v>
      </c>
      <c r="N288" s="95">
        <f t="shared" si="70"/>
        <v>261.39999999999992</v>
      </c>
      <c r="O288" s="95">
        <f t="shared" si="71"/>
        <v>262672.39999999979</v>
      </c>
      <c r="P288" s="95">
        <f t="shared" si="78"/>
        <v>30.358813281478056</v>
      </c>
      <c r="Q288" s="113">
        <f>_xlfn.STDEV.P(B$4:B288)</f>
        <v>30.358813281478067</v>
      </c>
      <c r="R288" s="95">
        <f t="shared" si="72"/>
        <v>329.70732988332566</v>
      </c>
      <c r="S288" s="95">
        <f t="shared" si="73"/>
        <v>193.09267011667433</v>
      </c>
      <c r="T288">
        <f t="shared" si="74"/>
        <v>0</v>
      </c>
      <c r="U288" s="102">
        <f>IF(W288&lt;180,V288,IF(#REF!&gt;T288,W288-360,360-W288))</f>
        <v>-18.399999999999977</v>
      </c>
      <c r="V288" s="102">
        <f t="shared" si="75"/>
        <v>-18.399999999999977</v>
      </c>
      <c r="W288" s="102">
        <f t="shared" si="76"/>
        <v>18.399999999999977</v>
      </c>
    </row>
    <row r="289" spans="1:23" x14ac:dyDescent="0.25">
      <c r="A289" s="110">
        <v>42638.380300925928</v>
      </c>
      <c r="B289">
        <v>244</v>
      </c>
      <c r="C289">
        <v>18.2776</v>
      </c>
      <c r="E289" s="95">
        <f>AVERAGE(B$4:B289)</f>
        <v>261.33916083916085</v>
      </c>
      <c r="F289" s="95">
        <f>AVERAGE(C$4:C289)</f>
        <v>18.740917832167824</v>
      </c>
      <c r="G289" s="95">
        <f t="shared" si="79"/>
        <v>-0.89879404629916682</v>
      </c>
      <c r="H289" s="95">
        <f t="shared" si="80"/>
        <v>-0.43837114678907774</v>
      </c>
      <c r="I289" s="95">
        <f t="shared" si="81"/>
        <v>-0.85894445176097434</v>
      </c>
      <c r="J289" s="95">
        <f t="shared" si="82"/>
        <v>-0.1488274796801258</v>
      </c>
      <c r="K289" s="95">
        <f t="shared" si="83"/>
        <v>30.020042932435981</v>
      </c>
      <c r="L289" s="95">
        <f t="shared" si="77"/>
        <v>286</v>
      </c>
      <c r="M289" s="95">
        <f t="shared" si="69"/>
        <v>-565</v>
      </c>
      <c r="N289" s="95">
        <f t="shared" si="70"/>
        <v>261.33916083916074</v>
      </c>
      <c r="O289" s="95">
        <f t="shared" si="71"/>
        <v>262974.1013986012</v>
      </c>
      <c r="P289" s="95">
        <f t="shared" si="78"/>
        <v>30.323091284202444</v>
      </c>
      <c r="Q289" s="113">
        <f>_xlfn.STDEV.P(B$4:B289)</f>
        <v>30.323091284202455</v>
      </c>
      <c r="R289" s="95">
        <f t="shared" si="72"/>
        <v>329.56611622861635</v>
      </c>
      <c r="S289" s="95">
        <f t="shared" si="73"/>
        <v>193.11220544970533</v>
      </c>
      <c r="T289">
        <f t="shared" si="74"/>
        <v>0</v>
      </c>
      <c r="U289" s="102">
        <f>IF(W289&lt;180,V289,IF(#REF!&gt;T289,W289-360,360-W289))</f>
        <v>-17.339160839160854</v>
      </c>
      <c r="V289" s="102">
        <f t="shared" si="75"/>
        <v>-17.339160839160854</v>
      </c>
      <c r="W289" s="102">
        <f t="shared" si="76"/>
        <v>17.339160839160854</v>
      </c>
    </row>
    <row r="290" spans="1:23" x14ac:dyDescent="0.25">
      <c r="A290" s="110">
        <v>42638.380347222221</v>
      </c>
      <c r="B290">
        <v>234</v>
      </c>
      <c r="C290">
        <v>16.943000000000001</v>
      </c>
      <c r="E290" s="95">
        <f>AVERAGE(B$4:B290)</f>
        <v>261.2439024390244</v>
      </c>
      <c r="F290" s="95">
        <f>AVERAGE(C$4:C290)</f>
        <v>18.73465331010452</v>
      </c>
      <c r="G290" s="95">
        <f t="shared" si="79"/>
        <v>-0.80901699437494734</v>
      </c>
      <c r="H290" s="95">
        <f t="shared" si="80"/>
        <v>-0.58778525229247325</v>
      </c>
      <c r="I290" s="95">
        <f t="shared" si="81"/>
        <v>-0.85877048849482096</v>
      </c>
      <c r="J290" s="95">
        <f t="shared" si="82"/>
        <v>-0.1503569492711096</v>
      </c>
      <c r="K290" s="95">
        <f t="shared" si="83"/>
        <v>30.008618238383175</v>
      </c>
      <c r="L290" s="95">
        <f t="shared" si="77"/>
        <v>287</v>
      </c>
      <c r="M290" s="95">
        <f t="shared" si="69"/>
        <v>799</v>
      </c>
      <c r="N290" s="95">
        <f t="shared" si="70"/>
        <v>261.24390243902428</v>
      </c>
      <c r="O290" s="95">
        <f t="shared" si="71"/>
        <v>263718.92682926811</v>
      </c>
      <c r="P290" s="95">
        <f t="shared" si="78"/>
        <v>30.31305458298058</v>
      </c>
      <c r="Q290" s="113">
        <f>_xlfn.STDEV.P(B$4:B290)</f>
        <v>30.313054582980591</v>
      </c>
      <c r="R290" s="95">
        <f t="shared" si="72"/>
        <v>329.44827525073072</v>
      </c>
      <c r="S290" s="95">
        <f t="shared" si="73"/>
        <v>193.03952962731807</v>
      </c>
      <c r="T290">
        <f t="shared" si="74"/>
        <v>0</v>
      </c>
      <c r="U290" s="102">
        <f>IF(W290&lt;180,V290,IF(#REF!&gt;T290,W290-360,360-W290))</f>
        <v>-27.243902439024396</v>
      </c>
      <c r="V290" s="102">
        <f t="shared" si="75"/>
        <v>-27.243902439024396</v>
      </c>
      <c r="W290" s="102">
        <f t="shared" si="76"/>
        <v>27.243902439024396</v>
      </c>
    </row>
    <row r="291" spans="1:23" x14ac:dyDescent="0.25">
      <c r="A291" s="110">
        <v>42638.380393518521</v>
      </c>
      <c r="B291">
        <v>242</v>
      </c>
      <c r="C291">
        <v>16.962</v>
      </c>
      <c r="E291" s="95">
        <f>AVERAGE(B$4:B291)</f>
        <v>261.17708333333331</v>
      </c>
      <c r="F291" s="95">
        <f>AVERAGE(C$4:C291)</f>
        <v>18.728498263888881</v>
      </c>
      <c r="G291" s="95">
        <f t="shared" si="79"/>
        <v>-0.88294759285892699</v>
      </c>
      <c r="H291" s="95">
        <f t="shared" si="80"/>
        <v>-0.46947156278589075</v>
      </c>
      <c r="I291" s="95">
        <f t="shared" si="81"/>
        <v>-0.85885443677386297</v>
      </c>
      <c r="J291" s="95">
        <f t="shared" si="82"/>
        <v>-0.15146498612359147</v>
      </c>
      <c r="K291" s="95">
        <f t="shared" si="83"/>
        <v>29.974166840835597</v>
      </c>
      <c r="L291" s="95">
        <f t="shared" si="77"/>
        <v>288</v>
      </c>
      <c r="M291" s="95">
        <f t="shared" si="69"/>
        <v>-557</v>
      </c>
      <c r="N291" s="95">
        <f t="shared" si="70"/>
        <v>261.1770833333332</v>
      </c>
      <c r="O291" s="95">
        <f t="shared" si="71"/>
        <v>264087.96874999983</v>
      </c>
      <c r="P291" s="95">
        <f t="shared" si="78"/>
        <v>30.281547412826797</v>
      </c>
      <c r="Q291" s="113">
        <f>_xlfn.STDEV.P(B$4:B291)</f>
        <v>30.281547412826807</v>
      </c>
      <c r="R291" s="95">
        <f t="shared" si="72"/>
        <v>329.31056501219365</v>
      </c>
      <c r="S291" s="95">
        <f t="shared" si="73"/>
        <v>193.04360165447298</v>
      </c>
      <c r="T291">
        <f t="shared" si="74"/>
        <v>0</v>
      </c>
      <c r="U291" s="102">
        <f>IF(W291&lt;180,V291,IF(#REF!&gt;T291,W291-360,360-W291))</f>
        <v>-19.177083333333314</v>
      </c>
      <c r="V291" s="102">
        <f t="shared" si="75"/>
        <v>-19.177083333333314</v>
      </c>
      <c r="W291" s="102">
        <f t="shared" si="76"/>
        <v>19.177083333333314</v>
      </c>
    </row>
    <row r="292" spans="1:23" x14ac:dyDescent="0.25">
      <c r="A292" s="110">
        <v>42638.380439814813</v>
      </c>
      <c r="B292">
        <v>253</v>
      </c>
      <c r="C292">
        <v>18.002600000000001</v>
      </c>
      <c r="E292" s="95">
        <f>AVERAGE(B$4:B292)</f>
        <v>261.14878892733566</v>
      </c>
      <c r="F292" s="95">
        <f>AVERAGE(C$4:C292)</f>
        <v>18.725986505190303</v>
      </c>
      <c r="G292" s="95">
        <f t="shared" si="79"/>
        <v>-0.95630475596303532</v>
      </c>
      <c r="H292" s="95">
        <f t="shared" si="80"/>
        <v>-0.2923717047227371</v>
      </c>
      <c r="I292" s="95">
        <f t="shared" si="81"/>
        <v>-0.85919163511015773</v>
      </c>
      <c r="J292" s="95">
        <f t="shared" si="82"/>
        <v>-0.15195255262393453</v>
      </c>
      <c r="K292" s="95">
        <f t="shared" si="83"/>
        <v>29.921784079480371</v>
      </c>
      <c r="L292" s="95">
        <f t="shared" si="77"/>
        <v>289</v>
      </c>
      <c r="M292" s="95">
        <f t="shared" si="69"/>
        <v>810</v>
      </c>
      <c r="N292" s="95">
        <f t="shared" si="70"/>
        <v>261.14878892733549</v>
      </c>
      <c r="O292" s="95">
        <f t="shared" si="71"/>
        <v>264154.6020761244</v>
      </c>
      <c r="P292" s="95">
        <f t="shared" si="78"/>
        <v>30.232925180493016</v>
      </c>
      <c r="Q292" s="113">
        <f>_xlfn.STDEV.P(B$4:B292)</f>
        <v>30.232925180493027</v>
      </c>
      <c r="R292" s="95">
        <f t="shared" si="72"/>
        <v>329.17287058344493</v>
      </c>
      <c r="S292" s="95">
        <f t="shared" si="73"/>
        <v>193.12470727122636</v>
      </c>
      <c r="T292">
        <f t="shared" si="74"/>
        <v>0</v>
      </c>
      <c r="U292" s="102">
        <f>IF(W292&lt;180,V292,IF(#REF!&gt;T292,W292-360,360-W292))</f>
        <v>-8.1487889273356586</v>
      </c>
      <c r="V292" s="102">
        <f t="shared" si="75"/>
        <v>-8.1487889273356586</v>
      </c>
      <c r="W292" s="102">
        <f t="shared" si="76"/>
        <v>8.1487889273356586</v>
      </c>
    </row>
    <row r="293" spans="1:23" x14ac:dyDescent="0.25">
      <c r="A293" s="110">
        <v>42638.380486111113</v>
      </c>
      <c r="B293">
        <v>236</v>
      </c>
      <c r="C293">
        <v>16.367999999999999</v>
      </c>
      <c r="E293" s="95">
        <f>AVERAGE(B$4:B293)</f>
        <v>261.06206896551726</v>
      </c>
      <c r="F293" s="95">
        <f>AVERAGE(C$4:C293)</f>
        <v>18.717855517241372</v>
      </c>
      <c r="G293" s="95">
        <f t="shared" si="79"/>
        <v>-0.82903757255504185</v>
      </c>
      <c r="H293" s="95">
        <f t="shared" si="80"/>
        <v>-0.55919290347074657</v>
      </c>
      <c r="I293" s="95">
        <f t="shared" si="81"/>
        <v>-0.8590876555841056</v>
      </c>
      <c r="J293" s="95">
        <f t="shared" si="82"/>
        <v>-0.1533568296958201</v>
      </c>
      <c r="K293" s="95">
        <f t="shared" si="83"/>
        <v>29.903762265287202</v>
      </c>
      <c r="L293" s="95">
        <f t="shared" si="77"/>
        <v>290</v>
      </c>
      <c r="M293" s="95">
        <f t="shared" si="69"/>
        <v>-574</v>
      </c>
      <c r="N293" s="95">
        <f t="shared" si="70"/>
        <v>261.06206896551708</v>
      </c>
      <c r="O293" s="95">
        <f t="shared" si="71"/>
        <v>264784.88275862049</v>
      </c>
      <c r="P293" s="95">
        <f t="shared" si="78"/>
        <v>30.216739067234109</v>
      </c>
      <c r="Q293" s="113">
        <f>_xlfn.STDEV.P(B$4:B293)</f>
        <v>30.216739067234119</v>
      </c>
      <c r="R293" s="95">
        <f t="shared" si="72"/>
        <v>329.04973186679399</v>
      </c>
      <c r="S293" s="95">
        <f t="shared" si="73"/>
        <v>193.07440606424049</v>
      </c>
      <c r="T293">
        <f t="shared" si="74"/>
        <v>0</v>
      </c>
      <c r="U293" s="102">
        <f>IF(W293&lt;180,V293,IF(#REF!&gt;T293,W293-360,360-W293))</f>
        <v>-25.062068965517255</v>
      </c>
      <c r="V293" s="102">
        <f t="shared" si="75"/>
        <v>-25.062068965517255</v>
      </c>
      <c r="W293" s="102">
        <f t="shared" si="76"/>
        <v>25.062068965517255</v>
      </c>
    </row>
    <row r="294" spans="1:23" x14ac:dyDescent="0.25">
      <c r="A294" s="110">
        <v>42638.380532407406</v>
      </c>
      <c r="B294">
        <v>234</v>
      </c>
      <c r="C294">
        <v>16.32</v>
      </c>
      <c r="E294" s="95">
        <f>AVERAGE(B$4:B294)</f>
        <v>260.96907216494844</v>
      </c>
      <c r="F294" s="95">
        <f>AVERAGE(C$4:C294)</f>
        <v>18.709615463917519</v>
      </c>
      <c r="G294" s="95">
        <f t="shared" si="79"/>
        <v>-0.80901699437494734</v>
      </c>
      <c r="H294" s="95">
        <f t="shared" si="80"/>
        <v>-0.58778525229247325</v>
      </c>
      <c r="I294" s="95">
        <f t="shared" si="81"/>
        <v>-0.85891559145623908</v>
      </c>
      <c r="J294" s="95">
        <f t="shared" si="82"/>
        <v>-0.15484971087312818</v>
      </c>
      <c r="K294" s="95">
        <f t="shared" si="83"/>
        <v>29.891904032476759</v>
      </c>
      <c r="L294" s="95">
        <f t="shared" si="77"/>
        <v>291</v>
      </c>
      <c r="M294" s="95">
        <f t="shared" si="69"/>
        <v>808</v>
      </c>
      <c r="N294" s="95">
        <f t="shared" si="70"/>
        <v>260.96907216494827</v>
      </c>
      <c r="O294" s="95">
        <f t="shared" si="71"/>
        <v>265514.7216494843</v>
      </c>
      <c r="P294" s="95">
        <f t="shared" si="78"/>
        <v>30.206319270665688</v>
      </c>
      <c r="Q294" s="113">
        <f>_xlfn.STDEV.P(B$4:B294)</f>
        <v>30.206319270665702</v>
      </c>
      <c r="R294" s="95">
        <f t="shared" si="72"/>
        <v>328.93329052394625</v>
      </c>
      <c r="S294" s="95">
        <f t="shared" si="73"/>
        <v>193.00485380595063</v>
      </c>
      <c r="T294">
        <f t="shared" si="74"/>
        <v>0</v>
      </c>
      <c r="U294" s="102">
        <f>IF(W294&lt;180,V294,IF(#REF!&gt;T294,W294-360,360-W294))</f>
        <v>-26.969072164948443</v>
      </c>
      <c r="V294" s="102">
        <f t="shared" si="75"/>
        <v>-26.969072164948443</v>
      </c>
      <c r="W294" s="102">
        <f t="shared" si="76"/>
        <v>26.969072164948443</v>
      </c>
    </row>
    <row r="295" spans="1:23" x14ac:dyDescent="0.25">
      <c r="A295" s="110">
        <v>42638.380578703705</v>
      </c>
      <c r="B295">
        <v>239</v>
      </c>
      <c r="C295">
        <v>17.555099999999999</v>
      </c>
      <c r="E295" s="95">
        <f>AVERAGE(B$4:B295)</f>
        <v>260.89383561643837</v>
      </c>
      <c r="F295" s="95">
        <f>AVERAGE(C$4:C295)</f>
        <v>18.705661643835608</v>
      </c>
      <c r="G295" s="95">
        <f t="shared" si="79"/>
        <v>-0.85716730070211211</v>
      </c>
      <c r="H295" s="95">
        <f t="shared" si="80"/>
        <v>-0.51503807491005449</v>
      </c>
      <c r="I295" s="95">
        <f t="shared" si="81"/>
        <v>-0.85890960415913586</v>
      </c>
      <c r="J295" s="95">
        <f t="shared" si="82"/>
        <v>-0.15608323266777518</v>
      </c>
      <c r="K295" s="95">
        <f t="shared" si="83"/>
        <v>29.864990720742359</v>
      </c>
      <c r="L295" s="95">
        <f t="shared" si="77"/>
        <v>292</v>
      </c>
      <c r="M295" s="95">
        <f t="shared" si="69"/>
        <v>-569</v>
      </c>
      <c r="N295" s="95">
        <f t="shared" si="70"/>
        <v>260.8938356164382</v>
      </c>
      <c r="O295" s="95">
        <f t="shared" si="71"/>
        <v>265995.70890410937</v>
      </c>
      <c r="P295" s="95">
        <f t="shared" si="78"/>
        <v>30.181852305246558</v>
      </c>
      <c r="Q295" s="113">
        <f>_xlfn.STDEV.P(B$4:B295)</f>
        <v>30.181852305246572</v>
      </c>
      <c r="R295" s="95">
        <f t="shared" si="72"/>
        <v>328.80300330324314</v>
      </c>
      <c r="S295" s="95">
        <f t="shared" si="73"/>
        <v>192.98466792963359</v>
      </c>
      <c r="T295">
        <f t="shared" si="74"/>
        <v>0</v>
      </c>
      <c r="U295" s="102">
        <f>IF(W295&lt;180,V295,IF(#REF!&gt;T295,W295-360,360-W295))</f>
        <v>-21.893835616438366</v>
      </c>
      <c r="V295" s="102">
        <f t="shared" si="75"/>
        <v>-21.893835616438366</v>
      </c>
      <c r="W295" s="102">
        <f t="shared" si="76"/>
        <v>21.893835616438366</v>
      </c>
    </row>
    <row r="296" spans="1:23" x14ac:dyDescent="0.25">
      <c r="A296" s="110">
        <v>42638.380624999998</v>
      </c>
      <c r="B296">
        <v>234</v>
      </c>
      <c r="C296">
        <v>16.6736</v>
      </c>
      <c r="E296" s="95">
        <f>AVERAGE(B$4:B296)</f>
        <v>260.80204778156997</v>
      </c>
      <c r="F296" s="95">
        <f>AVERAGE(C$4:C296)</f>
        <v>18.698726279863472</v>
      </c>
      <c r="G296" s="95">
        <f t="shared" si="79"/>
        <v>-0.80901699437494734</v>
      </c>
      <c r="H296" s="95">
        <f t="shared" si="80"/>
        <v>-0.58778525229247325</v>
      </c>
      <c r="I296" s="95">
        <f t="shared" si="81"/>
        <v>-0.85873932221447991</v>
      </c>
      <c r="J296" s="95">
        <f t="shared" si="82"/>
        <v>-0.15755661840028268</v>
      </c>
      <c r="K296" s="95">
        <f t="shared" si="83"/>
        <v>29.852756232185271</v>
      </c>
      <c r="L296" s="95">
        <f t="shared" si="77"/>
        <v>293</v>
      </c>
      <c r="M296" s="95">
        <f t="shared" si="69"/>
        <v>803</v>
      </c>
      <c r="N296" s="95">
        <f t="shared" si="70"/>
        <v>260.8020477815698</v>
      </c>
      <c r="O296" s="95">
        <f t="shared" si="71"/>
        <v>266716.51877133083</v>
      </c>
      <c r="P296" s="95">
        <f t="shared" si="78"/>
        <v>30.171100177305085</v>
      </c>
      <c r="Q296" s="113">
        <f>_xlfn.STDEV.P(B$4:B296)</f>
        <v>30.1711001773051</v>
      </c>
      <c r="R296" s="95">
        <f t="shared" si="72"/>
        <v>328.68702318050646</v>
      </c>
      <c r="S296" s="95">
        <f t="shared" si="73"/>
        <v>192.91707238263348</v>
      </c>
      <c r="T296">
        <f t="shared" si="74"/>
        <v>0</v>
      </c>
      <c r="U296" s="102">
        <f>IF(W296&lt;180,V296,IF(#REF!&gt;T296,W296-360,360-W296))</f>
        <v>-26.802047781569968</v>
      </c>
      <c r="V296" s="102">
        <f t="shared" si="75"/>
        <v>-26.802047781569968</v>
      </c>
      <c r="W296" s="102">
        <f t="shared" si="76"/>
        <v>26.802047781569968</v>
      </c>
    </row>
    <row r="297" spans="1:23" x14ac:dyDescent="0.25">
      <c r="A297" s="110">
        <v>42638.380671296298</v>
      </c>
      <c r="B297">
        <v>217</v>
      </c>
      <c r="C297">
        <v>14.120799999999999</v>
      </c>
      <c r="E297" s="95">
        <f>AVERAGE(B$4:B297)</f>
        <v>260.65306122448982</v>
      </c>
      <c r="F297" s="95">
        <f>AVERAGE(C$4:C297)</f>
        <v>18.683155102040807</v>
      </c>
      <c r="G297" s="95">
        <f t="shared" si="79"/>
        <v>-0.60181502315204838</v>
      </c>
      <c r="H297" s="95">
        <f t="shared" si="80"/>
        <v>-0.79863551004729283</v>
      </c>
      <c r="I297" s="95">
        <f t="shared" si="81"/>
        <v>-0.85786543004079818</v>
      </c>
      <c r="J297" s="95">
        <f t="shared" si="82"/>
        <v>-0.15973715884806161</v>
      </c>
      <c r="K297" s="95">
        <f t="shared" si="83"/>
        <v>29.911031542616058</v>
      </c>
      <c r="L297" s="95">
        <f t="shared" si="77"/>
        <v>294</v>
      </c>
      <c r="M297" s="95">
        <f t="shared" si="69"/>
        <v>-586</v>
      </c>
      <c r="N297" s="95">
        <f t="shared" si="70"/>
        <v>260.65306122448965</v>
      </c>
      <c r="O297" s="95">
        <f t="shared" si="71"/>
        <v>268628.6122448977</v>
      </c>
      <c r="P297" s="95">
        <f t="shared" si="78"/>
        <v>30.227516648539744</v>
      </c>
      <c r="Q297" s="113">
        <f>_xlfn.STDEV.P(B$4:B297)</f>
        <v>30.227516648539755</v>
      </c>
      <c r="R297" s="95">
        <f t="shared" si="72"/>
        <v>328.66497368370426</v>
      </c>
      <c r="S297" s="95">
        <f t="shared" si="73"/>
        <v>192.64114876527537</v>
      </c>
      <c r="T297">
        <f t="shared" si="74"/>
        <v>0</v>
      </c>
      <c r="U297" s="102">
        <f>IF(W297&lt;180,V297,IF(#REF!&gt;T297,W297-360,360-W297))</f>
        <v>-43.653061224489818</v>
      </c>
      <c r="V297" s="102">
        <f t="shared" si="75"/>
        <v>-43.653061224489818</v>
      </c>
      <c r="W297" s="102">
        <f t="shared" si="76"/>
        <v>43.653061224489818</v>
      </c>
    </row>
    <row r="298" spans="1:23" x14ac:dyDescent="0.25">
      <c r="A298" s="110">
        <v>42638.38071759259</v>
      </c>
      <c r="B298">
        <v>226</v>
      </c>
      <c r="C298">
        <v>15.320499999999999</v>
      </c>
      <c r="E298" s="95">
        <f>AVERAGE(B$4:B298)</f>
        <v>260.53559322033897</v>
      </c>
      <c r="F298" s="95">
        <f>AVERAGE(C$4:C298)</f>
        <v>18.671756271186432</v>
      </c>
      <c r="G298" s="95">
        <f t="shared" si="79"/>
        <v>-0.71933980033865119</v>
      </c>
      <c r="H298" s="95">
        <f t="shared" si="80"/>
        <v>-0.69465837045899725</v>
      </c>
      <c r="I298" s="95">
        <f t="shared" si="81"/>
        <v>-0.85739585163502818</v>
      </c>
      <c r="J298" s="95">
        <f t="shared" si="82"/>
        <v>-0.16155045109081054</v>
      </c>
      <c r="K298" s="95">
        <f t="shared" si="83"/>
        <v>29.92709077307007</v>
      </c>
      <c r="L298" s="95">
        <f t="shared" si="77"/>
        <v>295</v>
      </c>
      <c r="M298" s="95">
        <f t="shared" si="69"/>
        <v>812</v>
      </c>
      <c r="N298" s="95">
        <f t="shared" si="70"/>
        <v>260.53559322033885</v>
      </c>
      <c r="O298" s="95">
        <f t="shared" si="71"/>
        <v>269825.37627118616</v>
      </c>
      <c r="P298" s="95">
        <f t="shared" si="78"/>
        <v>30.243384275651078</v>
      </c>
      <c r="Q298" s="113">
        <f>_xlfn.STDEV.P(B$4:B298)</f>
        <v>30.243384275651092</v>
      </c>
      <c r="R298" s="95">
        <f t="shared" si="72"/>
        <v>328.58320784055394</v>
      </c>
      <c r="S298" s="95">
        <f t="shared" si="73"/>
        <v>192.48797860012399</v>
      </c>
      <c r="T298">
        <f t="shared" si="74"/>
        <v>0</v>
      </c>
      <c r="U298" s="102">
        <f>IF(W298&lt;180,V298,IF(#REF!&gt;T298,W298-360,360-W298))</f>
        <v>-34.535593220338967</v>
      </c>
      <c r="V298" s="102">
        <f t="shared" si="75"/>
        <v>-34.535593220338967</v>
      </c>
      <c r="W298" s="102">
        <f t="shared" si="76"/>
        <v>34.535593220338967</v>
      </c>
    </row>
    <row r="299" spans="1:23" x14ac:dyDescent="0.25">
      <c r="A299" s="110">
        <v>42638.38076388889</v>
      </c>
      <c r="B299">
        <v>226</v>
      </c>
      <c r="C299">
        <v>13.705</v>
      </c>
      <c r="E299" s="95">
        <f>AVERAGE(B$4:B299)</f>
        <v>260.41891891891891</v>
      </c>
      <c r="F299" s="95">
        <f>AVERAGE(C$4:C299)</f>
        <v>18.65497668918918</v>
      </c>
      <c r="G299" s="95">
        <f t="shared" si="79"/>
        <v>-0.71933980033865119</v>
      </c>
      <c r="H299" s="95">
        <f t="shared" si="80"/>
        <v>-0.69465837045899725</v>
      </c>
      <c r="I299" s="95">
        <f t="shared" si="81"/>
        <v>-0.85692944605632426</v>
      </c>
      <c r="J299" s="95">
        <f t="shared" si="82"/>
        <v>-0.1633514913589463</v>
      </c>
      <c r="K299" s="95">
        <f t="shared" si="83"/>
        <v>29.942537268971737</v>
      </c>
      <c r="L299" s="95">
        <f t="shared" si="77"/>
        <v>296</v>
      </c>
      <c r="M299" s="95">
        <f t="shared" si="69"/>
        <v>-586</v>
      </c>
      <c r="N299" s="95">
        <f t="shared" si="70"/>
        <v>260.41891891891879</v>
      </c>
      <c r="O299" s="95">
        <f t="shared" si="71"/>
        <v>271014.05405405379</v>
      </c>
      <c r="P299" s="95">
        <f t="shared" si="78"/>
        <v>30.258685041701405</v>
      </c>
      <c r="Q299" s="113">
        <f>_xlfn.STDEV.P(B$4:B299)</f>
        <v>30.258685041701419</v>
      </c>
      <c r="R299" s="95">
        <f t="shared" si="72"/>
        <v>328.50096026274707</v>
      </c>
      <c r="S299" s="95">
        <f t="shared" si="73"/>
        <v>192.33687757509071</v>
      </c>
      <c r="T299">
        <f t="shared" si="74"/>
        <v>0</v>
      </c>
      <c r="U299" s="102">
        <f>IF(W299&lt;180,V299,IF(#REF!&gt;T299,W299-360,360-W299))</f>
        <v>-34.418918918918905</v>
      </c>
      <c r="V299" s="102">
        <f t="shared" si="75"/>
        <v>-34.418918918918905</v>
      </c>
      <c r="W299" s="102">
        <f t="shared" si="76"/>
        <v>34.418918918918905</v>
      </c>
    </row>
    <row r="300" spans="1:23" x14ac:dyDescent="0.25">
      <c r="A300" s="110">
        <v>42638.380810185183</v>
      </c>
      <c r="B300">
        <v>237</v>
      </c>
      <c r="C300">
        <v>13.203099999999999</v>
      </c>
      <c r="E300" s="95">
        <f>AVERAGE(B$4:B300)</f>
        <v>260.34006734006732</v>
      </c>
      <c r="F300" s="95">
        <f>AVERAGE(C$4:C300)</f>
        <v>18.63662020202019</v>
      </c>
      <c r="G300" s="95">
        <f t="shared" si="79"/>
        <v>-0.83867056794542405</v>
      </c>
      <c r="H300" s="95">
        <f t="shared" si="80"/>
        <v>-0.54463903501502697</v>
      </c>
      <c r="I300" s="95">
        <f t="shared" si="81"/>
        <v>-0.85686796835224721</v>
      </c>
      <c r="J300" s="95">
        <f t="shared" si="82"/>
        <v>-0.16463528780223277</v>
      </c>
      <c r="K300" s="95">
        <f t="shared" si="83"/>
        <v>29.919791758126465</v>
      </c>
      <c r="L300" s="95">
        <f t="shared" si="77"/>
        <v>297</v>
      </c>
      <c r="M300" s="95">
        <f t="shared" si="69"/>
        <v>823</v>
      </c>
      <c r="N300" s="95">
        <f t="shared" si="70"/>
        <v>260.34006734006721</v>
      </c>
      <c r="O300" s="95">
        <f t="shared" si="71"/>
        <v>271560.6531986529</v>
      </c>
      <c r="P300" s="95">
        <f t="shared" si="78"/>
        <v>30.238148648114983</v>
      </c>
      <c r="Q300" s="113">
        <f>_xlfn.STDEV.P(B$4:B300)</f>
        <v>30.238148648115001</v>
      </c>
      <c r="R300" s="95">
        <f t="shared" si="72"/>
        <v>328.37590179832608</v>
      </c>
      <c r="S300" s="95">
        <f t="shared" si="73"/>
        <v>192.30423288180856</v>
      </c>
      <c r="T300">
        <f t="shared" si="74"/>
        <v>0</v>
      </c>
      <c r="U300" s="102">
        <f>IF(W300&lt;180,V300,IF(#REF!&gt;T300,W300-360,360-W300))</f>
        <v>-23.340067340067321</v>
      </c>
      <c r="V300" s="102">
        <f t="shared" si="75"/>
        <v>-23.340067340067321</v>
      </c>
      <c r="W300" s="102">
        <f t="shared" si="76"/>
        <v>23.340067340067321</v>
      </c>
    </row>
    <row r="301" spans="1:23" x14ac:dyDescent="0.25">
      <c r="A301" s="110">
        <v>42638.380856481483</v>
      </c>
      <c r="B301">
        <v>231</v>
      </c>
      <c r="C301">
        <v>12.1723</v>
      </c>
      <c r="E301" s="95">
        <f>AVERAGE(B$4:B301)</f>
        <v>260.24161073825502</v>
      </c>
      <c r="F301" s="95">
        <f>AVERAGE(C$4:C301)</f>
        <v>18.614927852348984</v>
      </c>
      <c r="G301" s="95">
        <f t="shared" si="79"/>
        <v>-0.77714596145697057</v>
      </c>
      <c r="H301" s="95">
        <f t="shared" si="80"/>
        <v>-0.62932039104983784</v>
      </c>
      <c r="I301" s="95">
        <f t="shared" si="81"/>
        <v>-0.85660044483917586</v>
      </c>
      <c r="J301" s="95">
        <f t="shared" si="82"/>
        <v>-0.16619463378628513</v>
      </c>
      <c r="K301" s="95">
        <f t="shared" si="83"/>
        <v>29.915649329270899</v>
      </c>
      <c r="L301" s="95">
        <f t="shared" si="77"/>
        <v>298</v>
      </c>
      <c r="M301" s="95">
        <f t="shared" si="69"/>
        <v>-592</v>
      </c>
      <c r="N301" s="95">
        <f t="shared" si="70"/>
        <v>260.24161073825491</v>
      </c>
      <c r="O301" s="95">
        <f t="shared" si="71"/>
        <v>272418.60402684531</v>
      </c>
      <c r="P301" s="95">
        <f t="shared" si="78"/>
        <v>30.235019255026611</v>
      </c>
      <c r="Q301" s="113">
        <f>_xlfn.STDEV.P(B$4:B301)</f>
        <v>30.235019255026629</v>
      </c>
      <c r="R301" s="95">
        <f t="shared" si="72"/>
        <v>328.27040406206493</v>
      </c>
      <c r="S301" s="95">
        <f t="shared" si="73"/>
        <v>192.21281741444511</v>
      </c>
      <c r="T301">
        <f t="shared" si="74"/>
        <v>0</v>
      </c>
      <c r="U301" s="102">
        <f>IF(W301&lt;180,V301,IF(#REF!&gt;T301,W301-360,360-W301))</f>
        <v>-29.241610738255019</v>
      </c>
      <c r="V301" s="102">
        <f t="shared" si="75"/>
        <v>-29.241610738255019</v>
      </c>
      <c r="W301" s="102">
        <f t="shared" si="76"/>
        <v>29.241610738255019</v>
      </c>
    </row>
    <row r="302" spans="1:23" x14ac:dyDescent="0.25">
      <c r="A302" s="110">
        <v>42638.380902777775</v>
      </c>
      <c r="B302">
        <v>240</v>
      </c>
      <c r="C302">
        <v>14.61</v>
      </c>
      <c r="E302" s="95">
        <f>AVERAGE(B$4:B302)</f>
        <v>260.17391304347825</v>
      </c>
      <c r="F302" s="95">
        <f>AVERAGE(C$4:C302)</f>
        <v>18.601533444816042</v>
      </c>
      <c r="G302" s="95">
        <f t="shared" si="79"/>
        <v>-0.86602540378443837</v>
      </c>
      <c r="H302" s="95">
        <f t="shared" si="80"/>
        <v>-0.50000000000000044</v>
      </c>
      <c r="I302" s="95">
        <f t="shared" si="81"/>
        <v>-0.85663196644099948</v>
      </c>
      <c r="J302" s="95">
        <f t="shared" si="82"/>
        <v>-0.16731103969335442</v>
      </c>
      <c r="K302" s="95">
        <f t="shared" si="83"/>
        <v>29.884919401367721</v>
      </c>
      <c r="L302" s="95">
        <f t="shared" si="77"/>
        <v>299</v>
      </c>
      <c r="M302" s="95">
        <f t="shared" si="69"/>
        <v>832</v>
      </c>
      <c r="N302" s="95">
        <f t="shared" si="70"/>
        <v>260.17391304347814</v>
      </c>
      <c r="O302" s="95">
        <f t="shared" si="71"/>
        <v>272826.95652173879</v>
      </c>
      <c r="P302" s="95">
        <f t="shared" si="78"/>
        <v>30.207031259806033</v>
      </c>
      <c r="Q302" s="113">
        <f>_xlfn.STDEV.P(B$4:B302)</f>
        <v>30.207031259806055</v>
      </c>
      <c r="R302" s="95">
        <f t="shared" si="72"/>
        <v>328.13973337804185</v>
      </c>
      <c r="S302" s="95">
        <f t="shared" si="73"/>
        <v>192.20809270891465</v>
      </c>
      <c r="T302">
        <f t="shared" si="74"/>
        <v>0</v>
      </c>
      <c r="U302" s="102">
        <f>IF(W302&lt;180,V302,IF(#REF!&gt;T302,W302-360,360-W302))</f>
        <v>-20.173913043478251</v>
      </c>
      <c r="V302" s="102">
        <f t="shared" si="75"/>
        <v>-20.173913043478251</v>
      </c>
      <c r="W302" s="102">
        <f t="shared" si="76"/>
        <v>20.173913043478251</v>
      </c>
    </row>
    <row r="303" spans="1:23" x14ac:dyDescent="0.25">
      <c r="A303" s="110">
        <v>42638.380960648145</v>
      </c>
      <c r="B303">
        <v>239</v>
      </c>
      <c r="C303">
        <v>17.152100000000001</v>
      </c>
      <c r="E303" s="95">
        <f>AVERAGE(B$4:B303)</f>
        <v>260.10333333333335</v>
      </c>
      <c r="F303" s="95">
        <f>AVERAGE(C$4:C303)</f>
        <v>18.59670199999999</v>
      </c>
      <c r="G303" s="95">
        <f t="shared" si="79"/>
        <v>-0.85716730070211211</v>
      </c>
      <c r="H303" s="95">
        <f t="shared" si="80"/>
        <v>-0.51503807491005449</v>
      </c>
      <c r="I303" s="95">
        <f t="shared" si="81"/>
        <v>-0.85663375088853655</v>
      </c>
      <c r="J303" s="95">
        <f t="shared" si="82"/>
        <v>-0.16847012981074341</v>
      </c>
      <c r="K303" s="95">
        <f t="shared" si="83"/>
        <v>29.856632770384003</v>
      </c>
      <c r="L303" s="95">
        <f t="shared" si="77"/>
        <v>300</v>
      </c>
      <c r="M303" s="95">
        <f t="shared" si="69"/>
        <v>-593</v>
      </c>
      <c r="N303" s="95">
        <f t="shared" si="70"/>
        <v>260.10333333333318</v>
      </c>
      <c r="O303" s="95">
        <f t="shared" si="71"/>
        <v>273273.79666666634</v>
      </c>
      <c r="P303" s="95">
        <f t="shared" si="78"/>
        <v>30.181329585615583</v>
      </c>
      <c r="Q303" s="113">
        <f>_xlfn.STDEV.P(B$4:B303)</f>
        <v>30.1813295856156</v>
      </c>
      <c r="R303" s="95">
        <f t="shared" si="72"/>
        <v>328.01132490096848</v>
      </c>
      <c r="S303" s="95">
        <f t="shared" si="73"/>
        <v>192.19534176569826</v>
      </c>
      <c r="T303">
        <f t="shared" si="74"/>
        <v>0</v>
      </c>
      <c r="U303" s="102">
        <f>IF(W303&lt;180,V303,IF(#REF!&gt;T303,W303-360,360-W303))</f>
        <v>-21.103333333333353</v>
      </c>
      <c r="V303" s="102">
        <f t="shared" si="75"/>
        <v>-21.103333333333353</v>
      </c>
      <c r="W303" s="102">
        <f t="shared" si="76"/>
        <v>21.103333333333353</v>
      </c>
    </row>
    <row r="304" spans="1:23" x14ac:dyDescent="0.25">
      <c r="A304" s="110">
        <v>42638.381006944444</v>
      </c>
      <c r="B304">
        <v>241</v>
      </c>
      <c r="C304">
        <v>19.500499999999999</v>
      </c>
      <c r="E304" s="95">
        <f>AVERAGE(B$4:B304)</f>
        <v>260.03986710963454</v>
      </c>
      <c r="F304" s="95">
        <f>AVERAGE(C$4:C304)</f>
        <v>18.599704651162781</v>
      </c>
      <c r="G304" s="95">
        <f t="shared" si="79"/>
        <v>-0.87461970713939596</v>
      </c>
      <c r="H304" s="95">
        <f t="shared" si="80"/>
        <v>-0.48480962024633684</v>
      </c>
      <c r="I304" s="95">
        <f t="shared" si="81"/>
        <v>-0.85669350489601448</v>
      </c>
      <c r="J304" s="95">
        <f t="shared" si="82"/>
        <v>-0.16952109157298792</v>
      </c>
      <c r="K304" s="95">
        <f t="shared" si="83"/>
        <v>29.823619112494871</v>
      </c>
      <c r="L304" s="95">
        <f t="shared" si="77"/>
        <v>301</v>
      </c>
      <c r="M304" s="95">
        <f t="shared" si="69"/>
        <v>834</v>
      </c>
      <c r="N304" s="95">
        <f t="shared" si="70"/>
        <v>260.03986710963443</v>
      </c>
      <c r="O304" s="95">
        <f t="shared" si="71"/>
        <v>273637.52159468405</v>
      </c>
      <c r="P304" s="95">
        <f t="shared" si="78"/>
        <v>30.151198253610392</v>
      </c>
      <c r="Q304" s="113">
        <f>_xlfn.STDEV.P(B$4:B304)</f>
        <v>30.15119825361041</v>
      </c>
      <c r="R304" s="95">
        <f t="shared" si="72"/>
        <v>327.88006318025793</v>
      </c>
      <c r="S304" s="95">
        <f t="shared" si="73"/>
        <v>192.19967103901112</v>
      </c>
      <c r="T304">
        <f t="shared" si="74"/>
        <v>0</v>
      </c>
      <c r="U304" s="102">
        <f>IF(W304&lt;180,V304,IF(#REF!&gt;T304,W304-360,360-W304))</f>
        <v>-19.039867109634542</v>
      </c>
      <c r="V304" s="102">
        <f t="shared" si="75"/>
        <v>-19.039867109634542</v>
      </c>
      <c r="W304" s="102">
        <f t="shared" si="76"/>
        <v>19.039867109634542</v>
      </c>
    </row>
    <row r="305" spans="1:23" x14ac:dyDescent="0.25">
      <c r="A305" s="110">
        <v>42638.381053240744</v>
      </c>
      <c r="B305">
        <v>238</v>
      </c>
      <c r="C305">
        <v>17.851600000000001</v>
      </c>
      <c r="E305" s="95">
        <f>AVERAGE(B$4:B305)</f>
        <v>259.96688741721852</v>
      </c>
      <c r="F305" s="95">
        <f>AVERAGE(C$4:C305)</f>
        <v>18.597227483443699</v>
      </c>
      <c r="G305" s="95">
        <f t="shared" si="79"/>
        <v>-0.84804809615642596</v>
      </c>
      <c r="H305" s="95">
        <f t="shared" si="80"/>
        <v>-0.52991926423320501</v>
      </c>
      <c r="I305" s="95">
        <f t="shared" si="81"/>
        <v>-0.85666487771475752</v>
      </c>
      <c r="J305" s="95">
        <f t="shared" si="82"/>
        <v>-0.17071446300563764</v>
      </c>
      <c r="K305" s="95">
        <f t="shared" si="83"/>
        <v>29.797852833252101</v>
      </c>
      <c r="L305" s="95">
        <f t="shared" si="77"/>
        <v>302</v>
      </c>
      <c r="M305" s="95">
        <f t="shared" si="69"/>
        <v>-596</v>
      </c>
      <c r="N305" s="95">
        <f t="shared" si="70"/>
        <v>259.9668874172184</v>
      </c>
      <c r="O305" s="95">
        <f t="shared" si="71"/>
        <v>274121.66887417185</v>
      </c>
      <c r="P305" s="95">
        <f t="shared" si="78"/>
        <v>30.127854973076239</v>
      </c>
      <c r="Q305" s="113">
        <f>_xlfn.STDEV.P(B$4:B305)</f>
        <v>30.127854973076261</v>
      </c>
      <c r="R305" s="95">
        <f t="shared" si="72"/>
        <v>327.7545611066401</v>
      </c>
      <c r="S305" s="95">
        <f t="shared" si="73"/>
        <v>192.17921372779693</v>
      </c>
      <c r="T305">
        <f t="shared" si="74"/>
        <v>0</v>
      </c>
      <c r="U305" s="102">
        <f>IF(W305&lt;180,V305,IF(#REF!&gt;T305,W305-360,360-W305))</f>
        <v>-21.966887417218516</v>
      </c>
      <c r="V305" s="102">
        <f t="shared" si="75"/>
        <v>-21.966887417218516</v>
      </c>
      <c r="W305" s="102">
        <f t="shared" si="76"/>
        <v>21.966887417218516</v>
      </c>
    </row>
    <row r="306" spans="1:23" x14ac:dyDescent="0.25">
      <c r="A306" s="110">
        <v>42638.381099537037</v>
      </c>
      <c r="B306">
        <v>236</v>
      </c>
      <c r="C306">
        <v>17.2211</v>
      </c>
      <c r="E306" s="95">
        <f>AVERAGE(B$4:B306)</f>
        <v>259.8877887788779</v>
      </c>
      <c r="F306" s="95">
        <f>AVERAGE(C$4:C306)</f>
        <v>18.592685808580846</v>
      </c>
      <c r="G306" s="95">
        <f t="shared" si="79"/>
        <v>-0.82903757255504185</v>
      </c>
      <c r="H306" s="95">
        <f t="shared" si="80"/>
        <v>-0.55919290347074657</v>
      </c>
      <c r="I306" s="95">
        <f t="shared" si="81"/>
        <v>-0.85657369848980791</v>
      </c>
      <c r="J306" s="95">
        <f t="shared" si="82"/>
        <v>-0.17199657006987892</v>
      </c>
      <c r="K306" s="95">
        <f t="shared" si="83"/>
        <v>29.777405946769512</v>
      </c>
      <c r="L306" s="95">
        <f t="shared" si="77"/>
        <v>303</v>
      </c>
      <c r="M306" s="95">
        <f t="shared" si="69"/>
        <v>832</v>
      </c>
      <c r="N306" s="95">
        <f t="shared" si="70"/>
        <v>259.88778877887773</v>
      </c>
      <c r="O306" s="95">
        <f t="shared" si="71"/>
        <v>274694.1848184815</v>
      </c>
      <c r="P306" s="95">
        <f t="shared" si="78"/>
        <v>30.109491328280416</v>
      </c>
      <c r="Q306" s="113">
        <f>_xlfn.STDEV.P(B$4:B306)</f>
        <v>30.109491328280438</v>
      </c>
      <c r="R306" s="95">
        <f t="shared" si="72"/>
        <v>327.63414426750887</v>
      </c>
      <c r="S306" s="95">
        <f t="shared" si="73"/>
        <v>192.14143329024694</v>
      </c>
      <c r="T306">
        <f t="shared" si="74"/>
        <v>0</v>
      </c>
      <c r="U306" s="102">
        <f>IF(W306&lt;180,V306,IF(#REF!&gt;T306,W306-360,360-W306))</f>
        <v>-23.887788778877905</v>
      </c>
      <c r="V306" s="102">
        <f t="shared" si="75"/>
        <v>-23.887788778877905</v>
      </c>
      <c r="W306" s="102">
        <f t="shared" si="76"/>
        <v>23.887788778877905</v>
      </c>
    </row>
    <row r="307" spans="1:23" x14ac:dyDescent="0.25">
      <c r="A307" s="110">
        <v>42638.381145833337</v>
      </c>
      <c r="B307">
        <v>237</v>
      </c>
      <c r="C307">
        <v>17.797799999999999</v>
      </c>
      <c r="E307" s="95">
        <f>AVERAGE(B$4:B307)</f>
        <v>259.8125</v>
      </c>
      <c r="F307" s="95">
        <f>AVERAGE(C$4:C307)</f>
        <v>18.590071052631568</v>
      </c>
      <c r="G307" s="95">
        <f t="shared" si="79"/>
        <v>-0.83867056794542405</v>
      </c>
      <c r="H307" s="95">
        <f t="shared" si="80"/>
        <v>-0.54463903501502697</v>
      </c>
      <c r="I307" s="95">
        <f t="shared" si="81"/>
        <v>-0.85651480661301715</v>
      </c>
      <c r="J307" s="95">
        <f t="shared" si="82"/>
        <v>-0.17322236765193533</v>
      </c>
      <c r="K307" s="95">
        <f t="shared" si="83"/>
        <v>29.754127931801701</v>
      </c>
      <c r="L307" s="95">
        <f t="shared" si="77"/>
        <v>304</v>
      </c>
      <c r="M307" s="95">
        <f t="shared" si="69"/>
        <v>-595</v>
      </c>
      <c r="N307" s="95">
        <f t="shared" si="70"/>
        <v>259.81249999999983</v>
      </c>
      <c r="O307" s="95">
        <f t="shared" si="71"/>
        <v>275216.31249999965</v>
      </c>
      <c r="P307" s="95">
        <f t="shared" si="78"/>
        <v>30.088483136147115</v>
      </c>
      <c r="Q307" s="113">
        <f>_xlfn.STDEV.P(B$4:B307)</f>
        <v>30.088483136147136</v>
      </c>
      <c r="R307" s="95">
        <f t="shared" si="72"/>
        <v>327.51158705633105</v>
      </c>
      <c r="S307" s="95">
        <f t="shared" si="73"/>
        <v>192.11341294366895</v>
      </c>
      <c r="T307">
        <f t="shared" si="74"/>
        <v>0</v>
      </c>
      <c r="U307" s="102">
        <f>IF(W307&lt;180,V307,IF(#REF!&gt;T307,W307-360,360-W307))</f>
        <v>-22.8125</v>
      </c>
      <c r="V307" s="102">
        <f t="shared" si="75"/>
        <v>-22.8125</v>
      </c>
      <c r="W307" s="102">
        <f t="shared" si="76"/>
        <v>22.8125</v>
      </c>
    </row>
    <row r="308" spans="1:23" x14ac:dyDescent="0.25">
      <c r="A308" s="110">
        <v>42638.381192129629</v>
      </c>
      <c r="B308">
        <v>243</v>
      </c>
      <c r="C308">
        <v>19.256900000000002</v>
      </c>
      <c r="E308" s="95">
        <f>AVERAGE(B$4:B308)</f>
        <v>259.75737704918032</v>
      </c>
      <c r="F308" s="95">
        <f>AVERAGE(C$4:C308)</f>
        <v>18.592257377049172</v>
      </c>
      <c r="G308" s="95">
        <f t="shared" si="79"/>
        <v>-0.89100652418836779</v>
      </c>
      <c r="H308" s="95">
        <f t="shared" si="80"/>
        <v>-0.45399049973954692</v>
      </c>
      <c r="I308" s="95">
        <f t="shared" si="81"/>
        <v>-0.85662789421162489</v>
      </c>
      <c r="J308" s="95">
        <f t="shared" si="82"/>
        <v>-0.17414291890468159</v>
      </c>
      <c r="K308" s="95">
        <f t="shared" si="83"/>
        <v>29.71702088593408</v>
      </c>
      <c r="L308" s="95">
        <f t="shared" si="77"/>
        <v>305</v>
      </c>
      <c r="M308" s="95">
        <f t="shared" si="69"/>
        <v>838</v>
      </c>
      <c r="N308" s="95">
        <f t="shared" si="70"/>
        <v>259.75737704918015</v>
      </c>
      <c r="O308" s="95">
        <f t="shared" si="71"/>
        <v>275498.04590163898</v>
      </c>
      <c r="P308" s="95">
        <f t="shared" si="78"/>
        <v>30.054488544054745</v>
      </c>
      <c r="Q308" s="113">
        <f>_xlfn.STDEV.P(B$4:B308)</f>
        <v>30.054488544054767</v>
      </c>
      <c r="R308" s="95">
        <f t="shared" si="72"/>
        <v>327.37997627330355</v>
      </c>
      <c r="S308" s="95">
        <f t="shared" si="73"/>
        <v>192.13477782505709</v>
      </c>
      <c r="T308">
        <f t="shared" si="74"/>
        <v>0</v>
      </c>
      <c r="U308" s="102">
        <f>IF(W308&lt;180,V308,IF(#REF!&gt;T308,W308-360,360-W308))</f>
        <v>-16.75737704918032</v>
      </c>
      <c r="V308" s="102">
        <f t="shared" si="75"/>
        <v>-16.75737704918032</v>
      </c>
      <c r="W308" s="102">
        <f t="shared" si="76"/>
        <v>16.75737704918032</v>
      </c>
    </row>
    <row r="309" spans="1:23" x14ac:dyDescent="0.25">
      <c r="A309" s="110">
        <v>42638.381238425929</v>
      </c>
      <c r="B309">
        <v>230</v>
      </c>
      <c r="C309">
        <v>17.221399999999999</v>
      </c>
      <c r="E309" s="95">
        <f>AVERAGE(B$4:B309)</f>
        <v>259.66013071895424</v>
      </c>
      <c r="F309" s="95">
        <f>AVERAGE(C$4:C309)</f>
        <v>18.587777450980383</v>
      </c>
      <c r="G309" s="95">
        <f t="shared" si="79"/>
        <v>-0.7660444431189779</v>
      </c>
      <c r="H309" s="95">
        <f t="shared" si="80"/>
        <v>-0.64278760968653947</v>
      </c>
      <c r="I309" s="95">
        <f t="shared" si="81"/>
        <v>-0.85633186986164889</v>
      </c>
      <c r="J309" s="95">
        <f t="shared" si="82"/>
        <v>-0.17567443750200792</v>
      </c>
      <c r="K309" s="95">
        <f t="shared" si="83"/>
        <v>29.714948198655772</v>
      </c>
      <c r="L309" s="95">
        <f t="shared" si="77"/>
        <v>306</v>
      </c>
      <c r="M309" s="95">
        <f t="shared" si="69"/>
        <v>-608</v>
      </c>
      <c r="N309" s="95">
        <f t="shared" si="70"/>
        <v>259.66013071895406</v>
      </c>
      <c r="O309" s="95">
        <f t="shared" si="71"/>
        <v>276380.65359477088</v>
      </c>
      <c r="P309" s="95">
        <f t="shared" si="78"/>
        <v>30.053365041367808</v>
      </c>
      <c r="Q309" s="113">
        <f>_xlfn.STDEV.P(B$4:B309)</f>
        <v>30.053365041367829</v>
      </c>
      <c r="R309" s="95">
        <f t="shared" si="72"/>
        <v>327.28020206203183</v>
      </c>
      <c r="S309" s="95">
        <f t="shared" si="73"/>
        <v>192.04005937587664</v>
      </c>
      <c r="T309">
        <f t="shared" si="74"/>
        <v>0</v>
      </c>
      <c r="U309" s="102">
        <f>IF(W309&lt;180,V309,IF(#REF!&gt;T309,W309-360,360-W309))</f>
        <v>-29.660130718954235</v>
      </c>
      <c r="V309" s="102">
        <f t="shared" si="75"/>
        <v>-29.660130718954235</v>
      </c>
      <c r="W309" s="102">
        <f t="shared" si="76"/>
        <v>29.660130718954235</v>
      </c>
    </row>
    <row r="310" spans="1:23" x14ac:dyDescent="0.25">
      <c r="A310" s="110">
        <v>42638.381284722222</v>
      </c>
      <c r="B310">
        <v>257</v>
      </c>
      <c r="C310">
        <v>19.922999999999998</v>
      </c>
      <c r="E310" s="95">
        <f>AVERAGE(B$4:B310)</f>
        <v>259.65146579804559</v>
      </c>
      <c r="F310" s="95">
        <f>AVERAGE(C$4:C310)</f>
        <v>18.592126710097713</v>
      </c>
      <c r="G310" s="95">
        <f t="shared" si="79"/>
        <v>-0.97437006478523513</v>
      </c>
      <c r="H310" s="95">
        <f t="shared" si="80"/>
        <v>-0.22495105434386525</v>
      </c>
      <c r="I310" s="95">
        <f t="shared" si="81"/>
        <v>-0.85671635909592769</v>
      </c>
      <c r="J310" s="95">
        <f t="shared" si="82"/>
        <v>-0.17583494765458726</v>
      </c>
      <c r="K310" s="95">
        <f t="shared" si="83"/>
        <v>29.663238042985697</v>
      </c>
      <c r="L310" s="95">
        <f t="shared" si="77"/>
        <v>307</v>
      </c>
      <c r="M310" s="95">
        <f t="shared" si="69"/>
        <v>865</v>
      </c>
      <c r="N310" s="95">
        <f t="shared" si="70"/>
        <v>259.65146579804542</v>
      </c>
      <c r="O310" s="95">
        <f t="shared" si="71"/>
        <v>276387.70684039051</v>
      </c>
      <c r="P310" s="95">
        <f t="shared" si="78"/>
        <v>30.004761122759255</v>
      </c>
      <c r="Q310" s="113">
        <f>_xlfn.STDEV.P(B$4:B310)</f>
        <v>30.004761122759277</v>
      </c>
      <c r="R310" s="95">
        <f t="shared" si="72"/>
        <v>327.162178324254</v>
      </c>
      <c r="S310" s="95">
        <f t="shared" si="73"/>
        <v>192.14075327183721</v>
      </c>
      <c r="T310">
        <f t="shared" si="74"/>
        <v>0</v>
      </c>
      <c r="U310" s="102">
        <f>IF(W310&lt;180,V310,IF(#REF!&gt;T310,W310-360,360-W310))</f>
        <v>-2.6514657980455922</v>
      </c>
      <c r="V310" s="102">
        <f t="shared" si="75"/>
        <v>-2.6514657980455922</v>
      </c>
      <c r="W310" s="102">
        <f t="shared" si="76"/>
        <v>2.6514657980455922</v>
      </c>
    </row>
    <row r="311" spans="1:23" x14ac:dyDescent="0.25">
      <c r="A311" s="110">
        <v>42638.381331018521</v>
      </c>
      <c r="B311">
        <v>338</v>
      </c>
      <c r="C311">
        <v>26.384599999999999</v>
      </c>
      <c r="E311" s="95">
        <f>AVERAGE(B$4:B311)</f>
        <v>259.90584415584414</v>
      </c>
      <c r="F311" s="95">
        <f>AVERAGE(C$4:C311)</f>
        <v>18.617426948051939</v>
      </c>
      <c r="G311" s="95">
        <f t="shared" si="79"/>
        <v>-0.37460659341591235</v>
      </c>
      <c r="H311" s="95">
        <f t="shared" si="80"/>
        <v>0.92718385456678731</v>
      </c>
      <c r="I311" s="95">
        <f t="shared" si="81"/>
        <v>-0.85515106764891469</v>
      </c>
      <c r="J311" s="95">
        <f t="shared" si="82"/>
        <v>-0.17225371777724513</v>
      </c>
      <c r="K311" s="95">
        <f t="shared" si="83"/>
        <v>29.946649789768077</v>
      </c>
      <c r="L311" s="95">
        <f t="shared" si="77"/>
        <v>308</v>
      </c>
      <c r="M311" s="95">
        <f t="shared" si="69"/>
        <v>-527</v>
      </c>
      <c r="N311" s="95">
        <f t="shared" si="70"/>
        <v>259.90584415584397</v>
      </c>
      <c r="O311" s="95">
        <f t="shared" si="71"/>
        <v>282506.26948051917</v>
      </c>
      <c r="P311" s="95">
        <f t="shared" si="78"/>
        <v>30.285774674985998</v>
      </c>
      <c r="Q311" s="113">
        <f>_xlfn.STDEV.P(B$4:B311)</f>
        <v>30.285774674986015</v>
      </c>
      <c r="R311" s="95">
        <f t="shared" si="72"/>
        <v>328.04883717456266</v>
      </c>
      <c r="S311" s="95">
        <f t="shared" si="73"/>
        <v>191.76285113712561</v>
      </c>
      <c r="T311">
        <f t="shared" si="74"/>
        <v>1</v>
      </c>
      <c r="U311" s="102">
        <f>IF(W311&lt;180,V311,IF(#REF!&gt;T311,W311-360,360-W311))</f>
        <v>78.094155844155864</v>
      </c>
      <c r="V311" s="102">
        <f t="shared" si="75"/>
        <v>78.094155844155864</v>
      </c>
      <c r="W311" s="102">
        <f t="shared" si="76"/>
        <v>78.094155844155864</v>
      </c>
    </row>
    <row r="312" spans="1:23" x14ac:dyDescent="0.25">
      <c r="A312" s="110">
        <v>42638.381377314814</v>
      </c>
      <c r="B312">
        <v>315</v>
      </c>
      <c r="C312">
        <v>25.015000000000001</v>
      </c>
      <c r="E312" s="95">
        <f>AVERAGE(B$4:B312)</f>
        <v>260.08414239482198</v>
      </c>
      <c r="F312" s="95">
        <f>AVERAGE(C$4:C312)</f>
        <v>18.638131067961158</v>
      </c>
      <c r="G312" s="95">
        <f t="shared" si="79"/>
        <v>-0.70710678118654768</v>
      </c>
      <c r="H312" s="95">
        <f t="shared" si="80"/>
        <v>0.70710678118654735</v>
      </c>
      <c r="I312" s="95">
        <f t="shared" si="81"/>
        <v>-0.85467195992573552</v>
      </c>
      <c r="J312" s="95">
        <f t="shared" si="82"/>
        <v>-0.16940789091975714</v>
      </c>
      <c r="K312" s="95">
        <f t="shared" si="83"/>
        <v>30.075564595306286</v>
      </c>
      <c r="L312" s="95">
        <f t="shared" si="77"/>
        <v>309</v>
      </c>
      <c r="M312" s="95">
        <f t="shared" si="69"/>
        <v>842</v>
      </c>
      <c r="N312" s="95">
        <f t="shared" si="70"/>
        <v>260.08414239482181</v>
      </c>
      <c r="O312" s="95">
        <f t="shared" si="71"/>
        <v>285531.81229773432</v>
      </c>
      <c r="P312" s="95">
        <f t="shared" si="78"/>
        <v>30.398210021061718</v>
      </c>
      <c r="Q312" s="113">
        <f>_xlfn.STDEV.P(B$4:B312)</f>
        <v>30.398210021061736</v>
      </c>
      <c r="R312" s="95">
        <f t="shared" si="72"/>
        <v>328.48011494221089</v>
      </c>
      <c r="S312" s="95">
        <f t="shared" si="73"/>
        <v>191.68816984743307</v>
      </c>
      <c r="T312">
        <f t="shared" si="74"/>
        <v>0</v>
      </c>
      <c r="U312" s="102">
        <f>IF(W312&lt;180,V312,IF(#REF!&gt;T312,W312-360,360-W312))</f>
        <v>54.915857605178019</v>
      </c>
      <c r="V312" s="102">
        <f t="shared" si="75"/>
        <v>54.915857605178019</v>
      </c>
      <c r="W312" s="102">
        <f t="shared" si="76"/>
        <v>54.915857605178019</v>
      </c>
    </row>
    <row r="313" spans="1:23" x14ac:dyDescent="0.25">
      <c r="A313" s="110">
        <v>42638.381423611114</v>
      </c>
      <c r="B313">
        <v>239</v>
      </c>
      <c r="C313">
        <v>21.803100000000001</v>
      </c>
      <c r="E313" s="95">
        <f>AVERAGE(B$4:B313)</f>
        <v>260.01612903225805</v>
      </c>
      <c r="F313" s="95">
        <f>AVERAGE(C$4:C313)</f>
        <v>18.648340645161284</v>
      </c>
      <c r="G313" s="95">
        <f t="shared" si="79"/>
        <v>-0.85716730070211211</v>
      </c>
      <c r="H313" s="95">
        <f t="shared" si="80"/>
        <v>-0.51503807491005449</v>
      </c>
      <c r="I313" s="95">
        <f t="shared" si="81"/>
        <v>-0.85468000941211097</v>
      </c>
      <c r="J313" s="95">
        <f t="shared" si="82"/>
        <v>-0.17052282699714519</v>
      </c>
      <c r="K313" s="95">
        <f t="shared" si="83"/>
        <v>30.04732322971466</v>
      </c>
      <c r="L313" s="95">
        <f t="shared" si="77"/>
        <v>310</v>
      </c>
      <c r="M313" s="95">
        <f t="shared" si="69"/>
        <v>-603</v>
      </c>
      <c r="N313" s="95">
        <f t="shared" si="70"/>
        <v>260.01612903225788</v>
      </c>
      <c r="O313" s="95">
        <f t="shared" si="71"/>
        <v>285974.91935483838</v>
      </c>
      <c r="P313" s="95">
        <f t="shared" si="78"/>
        <v>30.372680814414743</v>
      </c>
      <c r="Q313" s="113">
        <f>_xlfn.STDEV.P(B$4:B313)</f>
        <v>30.372680814414757</v>
      </c>
      <c r="R313" s="95">
        <f t="shared" si="72"/>
        <v>328.35466086469125</v>
      </c>
      <c r="S313" s="95">
        <f t="shared" si="73"/>
        <v>191.67759719982485</v>
      </c>
      <c r="T313">
        <f t="shared" si="74"/>
        <v>0</v>
      </c>
      <c r="U313" s="102">
        <f>IF(W313&lt;180,V313,IF(#REF!&gt;T313,W313-360,360-W313))</f>
        <v>-21.01612903225805</v>
      </c>
      <c r="V313" s="102">
        <f t="shared" si="75"/>
        <v>-21.01612903225805</v>
      </c>
      <c r="W313" s="102">
        <f t="shared" si="76"/>
        <v>21.01612903225805</v>
      </c>
    </row>
    <row r="314" spans="1:23" x14ac:dyDescent="0.25">
      <c r="A314" s="110">
        <v>42638.381469907406</v>
      </c>
      <c r="B314">
        <v>273</v>
      </c>
      <c r="C314">
        <v>20.7804</v>
      </c>
      <c r="E314" s="95">
        <f>AVERAGE(B$4:B314)</f>
        <v>260.05787781350483</v>
      </c>
      <c r="F314" s="95">
        <f>AVERAGE(C$4:C314)</f>
        <v>18.655196141479092</v>
      </c>
      <c r="G314" s="95">
        <f t="shared" si="79"/>
        <v>-0.99862953475457383</v>
      </c>
      <c r="H314" s="95">
        <f t="shared" si="80"/>
        <v>5.2335956242943946E-2</v>
      </c>
      <c r="I314" s="95">
        <f t="shared" si="81"/>
        <v>-0.85514286962221531</v>
      </c>
      <c r="J314" s="95">
        <f t="shared" si="82"/>
        <v>-0.16980623926968511</v>
      </c>
      <c r="K314" s="95">
        <f t="shared" si="83"/>
        <v>30.007932996155567</v>
      </c>
      <c r="L314" s="95">
        <f t="shared" si="77"/>
        <v>311</v>
      </c>
      <c r="M314" s="95">
        <f t="shared" si="69"/>
        <v>876</v>
      </c>
      <c r="N314" s="95">
        <f t="shared" si="70"/>
        <v>260.05787781350466</v>
      </c>
      <c r="O314" s="95">
        <f t="shared" si="71"/>
        <v>286142.95819935657</v>
      </c>
      <c r="P314" s="95">
        <f t="shared" si="78"/>
        <v>30.33271864796674</v>
      </c>
      <c r="Q314" s="113">
        <f>_xlfn.STDEV.P(B$4:B314)</f>
        <v>30.332718647966757</v>
      </c>
      <c r="R314" s="95">
        <f t="shared" si="72"/>
        <v>328.30649477143004</v>
      </c>
      <c r="S314" s="95">
        <f t="shared" si="73"/>
        <v>191.80926085557962</v>
      </c>
      <c r="T314">
        <f t="shared" si="74"/>
        <v>0</v>
      </c>
      <c r="U314" s="102">
        <f>IF(W314&lt;180,V314,IF(#REF!&gt;T314,W314-360,360-W314))</f>
        <v>12.942122186495169</v>
      </c>
      <c r="V314" s="102">
        <f t="shared" si="75"/>
        <v>12.942122186495169</v>
      </c>
      <c r="W314" s="102">
        <f t="shared" si="76"/>
        <v>12.942122186495169</v>
      </c>
    </row>
    <row r="315" spans="1:23" x14ac:dyDescent="0.25">
      <c r="A315" s="110">
        <v>42638.381516203706</v>
      </c>
      <c r="B315">
        <v>257</v>
      </c>
      <c r="C315">
        <v>17.504200000000001</v>
      </c>
      <c r="E315" s="95">
        <f>AVERAGE(B$4:B315)</f>
        <v>260.04807692307691</v>
      </c>
      <c r="F315" s="95">
        <f>AVERAGE(C$4:C315)</f>
        <v>18.651507051282046</v>
      </c>
      <c r="G315" s="95">
        <f t="shared" si="79"/>
        <v>-0.97437006478523513</v>
      </c>
      <c r="H315" s="95">
        <f t="shared" si="80"/>
        <v>-0.22495105434386525</v>
      </c>
      <c r="I315" s="95">
        <f t="shared" si="81"/>
        <v>-0.8555250080682506</v>
      </c>
      <c r="J315" s="95">
        <f t="shared" si="82"/>
        <v>-0.16998298547184593</v>
      </c>
      <c r="K315" s="95">
        <f t="shared" si="83"/>
        <v>29.956548517357568</v>
      </c>
      <c r="L315" s="95">
        <f t="shared" si="77"/>
        <v>312</v>
      </c>
      <c r="M315" s="95">
        <f t="shared" si="69"/>
        <v>-619</v>
      </c>
      <c r="N315" s="95">
        <f t="shared" si="70"/>
        <v>260.04807692307674</v>
      </c>
      <c r="O315" s="95">
        <f t="shared" si="71"/>
        <v>286152.27884615352</v>
      </c>
      <c r="P315" s="95">
        <f t="shared" si="78"/>
        <v>30.284562732380959</v>
      </c>
      <c r="Q315" s="113">
        <f>_xlfn.STDEV.P(B$4:B315)</f>
        <v>30.284562732380977</v>
      </c>
      <c r="R315" s="95">
        <f t="shared" si="72"/>
        <v>328.18834307093414</v>
      </c>
      <c r="S315" s="95">
        <f t="shared" si="73"/>
        <v>191.9078107752197</v>
      </c>
      <c r="T315">
        <f t="shared" si="74"/>
        <v>0</v>
      </c>
      <c r="U315" s="102">
        <f>IF(W315&lt;180,V315,IF(#REF!&gt;T315,W315-360,360-W315))</f>
        <v>-3.0480769230769056</v>
      </c>
      <c r="V315" s="102">
        <f t="shared" si="75"/>
        <v>-3.0480769230769056</v>
      </c>
      <c r="W315" s="102">
        <f t="shared" si="76"/>
        <v>3.0480769230769056</v>
      </c>
    </row>
    <row r="316" spans="1:23" x14ac:dyDescent="0.25">
      <c r="A316" s="110">
        <v>42638.381562499999</v>
      </c>
      <c r="B316">
        <v>259</v>
      </c>
      <c r="C316">
        <v>17.319099999999999</v>
      </c>
      <c r="E316" s="95">
        <f>AVERAGE(B$4:B316)</f>
        <v>260.0447284345048</v>
      </c>
      <c r="F316" s="95">
        <f>AVERAGE(C$4:C316)</f>
        <v>18.647250159744402</v>
      </c>
      <c r="G316" s="95">
        <f t="shared" si="79"/>
        <v>-0.98162718344766398</v>
      </c>
      <c r="H316" s="95">
        <f t="shared" si="80"/>
        <v>-0.19080899537654461</v>
      </c>
      <c r="I316" s="95">
        <f t="shared" si="81"/>
        <v>-0.85592789041770556</v>
      </c>
      <c r="J316" s="95">
        <f t="shared" si="82"/>
        <v>-0.17004952224470438</v>
      </c>
      <c r="K316" s="95">
        <f t="shared" si="83"/>
        <v>29.905241507557282</v>
      </c>
      <c r="L316" s="95">
        <f t="shared" si="77"/>
        <v>313</v>
      </c>
      <c r="M316" s="95">
        <f t="shared" si="69"/>
        <v>878</v>
      </c>
      <c r="N316" s="95">
        <f t="shared" si="70"/>
        <v>260.04472843450458</v>
      </c>
      <c r="O316" s="95">
        <f t="shared" si="71"/>
        <v>286153.3738019166</v>
      </c>
      <c r="P316" s="95">
        <f t="shared" si="78"/>
        <v>30.236203983238827</v>
      </c>
      <c r="Q316" s="113">
        <f>_xlfn.STDEV.P(B$4:B316)</f>
        <v>30.236203983238845</v>
      </c>
      <c r="R316" s="95">
        <f t="shared" si="72"/>
        <v>328.07618739679219</v>
      </c>
      <c r="S316" s="95">
        <f t="shared" si="73"/>
        <v>192.01326947221742</v>
      </c>
      <c r="T316">
        <f t="shared" si="74"/>
        <v>0</v>
      </c>
      <c r="U316" s="102">
        <f>IF(W316&lt;180,V316,IF(#REF!&gt;T316,W316-360,360-W316))</f>
        <v>-1.0447284345048047</v>
      </c>
      <c r="V316" s="102">
        <f t="shared" si="75"/>
        <v>-1.0447284345048047</v>
      </c>
      <c r="W316" s="102">
        <f t="shared" si="76"/>
        <v>1.0447284345048047</v>
      </c>
    </row>
    <row r="317" spans="1:23" x14ac:dyDescent="0.25">
      <c r="A317" s="110">
        <v>42638.381608796299</v>
      </c>
      <c r="B317">
        <v>264</v>
      </c>
      <c r="C317">
        <v>18.9604</v>
      </c>
      <c r="E317" s="95">
        <f>AVERAGE(B$4:B317)</f>
        <v>260.05732484076435</v>
      </c>
      <c r="F317" s="95">
        <f>AVERAGE(C$4:C317)</f>
        <v>18.648247452229292</v>
      </c>
      <c r="G317" s="95">
        <f t="shared" si="79"/>
        <v>-0.9945218953682734</v>
      </c>
      <c r="H317" s="95">
        <f t="shared" si="80"/>
        <v>-0.10452846326765336</v>
      </c>
      <c r="I317" s="95">
        <f t="shared" si="81"/>
        <v>-0.8563692725990768</v>
      </c>
      <c r="J317" s="95">
        <f t="shared" si="82"/>
        <v>-0.16984085645178384</v>
      </c>
      <c r="K317" s="95">
        <f t="shared" si="83"/>
        <v>29.855862455977601</v>
      </c>
      <c r="L317" s="95">
        <f t="shared" si="77"/>
        <v>314</v>
      </c>
      <c r="M317" s="95">
        <f t="shared" si="69"/>
        <v>-614</v>
      </c>
      <c r="N317" s="95">
        <f t="shared" si="70"/>
        <v>260.05732484076412</v>
      </c>
      <c r="O317" s="95">
        <f t="shared" si="71"/>
        <v>286168.96815286594</v>
      </c>
      <c r="P317" s="95">
        <f t="shared" si="78"/>
        <v>30.188841326129474</v>
      </c>
      <c r="Q317" s="113">
        <f>_xlfn.STDEV.P(B$4:B317)</f>
        <v>30.188841326129488</v>
      </c>
      <c r="R317" s="95">
        <f t="shared" si="72"/>
        <v>327.98221782455573</v>
      </c>
      <c r="S317" s="95">
        <f t="shared" si="73"/>
        <v>192.132431856973</v>
      </c>
      <c r="T317">
        <f t="shared" si="74"/>
        <v>0</v>
      </c>
      <c r="U317" s="102">
        <f>IF(W317&lt;180,V317,IF(#REF!&gt;T317,W317-360,360-W317))</f>
        <v>3.9426751592356482</v>
      </c>
      <c r="V317" s="102">
        <f t="shared" si="75"/>
        <v>3.9426751592356482</v>
      </c>
      <c r="W317" s="102">
        <f t="shared" si="76"/>
        <v>3.9426751592356482</v>
      </c>
    </row>
    <row r="318" spans="1:23" x14ac:dyDescent="0.25">
      <c r="A318" s="110">
        <v>42638.381655092591</v>
      </c>
      <c r="B318">
        <v>279</v>
      </c>
      <c r="C318">
        <v>20.316700000000001</v>
      </c>
      <c r="E318" s="95">
        <f>AVERAGE(B$4:B318)</f>
        <v>260.11746031746031</v>
      </c>
      <c r="F318" s="95">
        <f>AVERAGE(C$4:C318)</f>
        <v>18.653544126984119</v>
      </c>
      <c r="G318" s="95">
        <f t="shared" si="79"/>
        <v>-0.98768834059513777</v>
      </c>
      <c r="H318" s="95">
        <f t="shared" si="80"/>
        <v>0.15643446504023067</v>
      </c>
      <c r="I318" s="95">
        <f t="shared" si="81"/>
        <v>-0.85678615852922302</v>
      </c>
      <c r="J318" s="95">
        <f t="shared" si="82"/>
        <v>-0.16880506178038063</v>
      </c>
      <c r="K318" s="95">
        <f t="shared" si="83"/>
        <v>29.829643950992683</v>
      </c>
      <c r="L318" s="95">
        <f t="shared" si="77"/>
        <v>315</v>
      </c>
      <c r="M318" s="95">
        <f t="shared" si="69"/>
        <v>893</v>
      </c>
      <c r="N318" s="95">
        <f t="shared" si="70"/>
        <v>260.11746031746009</v>
      </c>
      <c r="O318" s="95">
        <f t="shared" si="71"/>
        <v>286526.6539682537</v>
      </c>
      <c r="P318" s="95">
        <f t="shared" si="78"/>
        <v>30.159715272131525</v>
      </c>
      <c r="Q318" s="113">
        <f>_xlfn.STDEV.P(B$4:B318)</f>
        <v>30.159715272131539</v>
      </c>
      <c r="R318" s="95">
        <f t="shared" si="72"/>
        <v>327.97681967975626</v>
      </c>
      <c r="S318" s="95">
        <f t="shared" si="73"/>
        <v>192.25810095516437</v>
      </c>
      <c r="T318">
        <f t="shared" si="74"/>
        <v>0</v>
      </c>
      <c r="U318" s="102">
        <f>IF(W318&lt;180,V318,IF(#REF!&gt;T318,W318-360,360-W318))</f>
        <v>18.882539682539687</v>
      </c>
      <c r="V318" s="102">
        <f t="shared" si="75"/>
        <v>18.882539682539687</v>
      </c>
      <c r="W318" s="102">
        <f t="shared" si="76"/>
        <v>18.882539682539687</v>
      </c>
    </row>
    <row r="319" spans="1:23" x14ac:dyDescent="0.25">
      <c r="A319" s="110">
        <v>42638.381701388891</v>
      </c>
      <c r="B319">
        <v>283</v>
      </c>
      <c r="C319">
        <v>21.481000000000002</v>
      </c>
      <c r="E319" s="95">
        <f>AVERAGE(B$4:B319)</f>
        <v>260.18987341772151</v>
      </c>
      <c r="F319" s="95">
        <f>AVERAGE(C$4:C319)</f>
        <v>18.662491772151892</v>
      </c>
      <c r="G319" s="95">
        <f t="shared" si="79"/>
        <v>-0.97437006478523525</v>
      </c>
      <c r="H319" s="95">
        <f t="shared" si="80"/>
        <v>0.22495105434386492</v>
      </c>
      <c r="I319" s="95">
        <f t="shared" si="81"/>
        <v>-0.85715825949838764</v>
      </c>
      <c r="J319" s="95">
        <f t="shared" si="82"/>
        <v>-0.16755899812175959</v>
      </c>
      <c r="K319" s="95">
        <f t="shared" si="83"/>
        <v>29.813866232722035</v>
      </c>
      <c r="L319" s="95">
        <f t="shared" si="77"/>
        <v>316</v>
      </c>
      <c r="M319" s="95">
        <f t="shared" si="69"/>
        <v>-610</v>
      </c>
      <c r="N319" s="95">
        <f t="shared" si="70"/>
        <v>260.18987341772129</v>
      </c>
      <c r="O319" s="95">
        <f t="shared" si="71"/>
        <v>287048.60759493645</v>
      </c>
      <c r="P319" s="95">
        <f t="shared" si="78"/>
        <v>30.1393707566072</v>
      </c>
      <c r="Q319" s="113">
        <f>_xlfn.STDEV.P(B$4:B319)</f>
        <v>30.139370756607214</v>
      </c>
      <c r="R319" s="95">
        <f t="shared" si="72"/>
        <v>328.00345762008772</v>
      </c>
      <c r="S319" s="95">
        <f t="shared" si="73"/>
        <v>192.37628921535529</v>
      </c>
      <c r="T319">
        <f t="shared" si="74"/>
        <v>0</v>
      </c>
      <c r="U319" s="102">
        <f>IF(W319&lt;180,V319,IF(#REF!&gt;T319,W319-360,360-W319))</f>
        <v>22.810126582278485</v>
      </c>
      <c r="V319" s="102">
        <f t="shared" si="75"/>
        <v>22.810126582278485</v>
      </c>
      <c r="W319" s="102">
        <f t="shared" si="76"/>
        <v>22.810126582278485</v>
      </c>
    </row>
    <row r="320" spans="1:23" x14ac:dyDescent="0.25">
      <c r="A320" s="110">
        <v>42638.381747685184</v>
      </c>
      <c r="B320">
        <v>159</v>
      </c>
      <c r="C320">
        <v>15.9322</v>
      </c>
      <c r="E320" s="95">
        <f>AVERAGE(B$4:B320)</f>
        <v>259.87066246056781</v>
      </c>
      <c r="F320" s="95">
        <f>AVERAGE(C$4:C320)</f>
        <v>18.653878864353306</v>
      </c>
      <c r="G320" s="95">
        <f t="shared" si="79"/>
        <v>0.35836794954530021</v>
      </c>
      <c r="H320" s="95">
        <f t="shared" si="80"/>
        <v>-0.93358042649720174</v>
      </c>
      <c r="I320" s="95">
        <f t="shared" si="81"/>
        <v>-0.85332379196197228</v>
      </c>
      <c r="J320" s="95">
        <f t="shared" si="82"/>
        <v>-0.16997546950464743</v>
      </c>
      <c r="K320" s="95">
        <f t="shared" si="83"/>
        <v>30.227084030634611</v>
      </c>
      <c r="L320" s="95">
        <f t="shared" si="77"/>
        <v>317</v>
      </c>
      <c r="M320" s="95">
        <f t="shared" si="69"/>
        <v>769</v>
      </c>
      <c r="N320" s="95">
        <f t="shared" si="70"/>
        <v>259.87066246056759</v>
      </c>
      <c r="O320" s="95">
        <f t="shared" si="71"/>
        <v>297255.69716088299</v>
      </c>
      <c r="P320" s="95">
        <f t="shared" si="78"/>
        <v>30.622134690442973</v>
      </c>
      <c r="Q320" s="113">
        <f>_xlfn.STDEV.P(B$4:B320)</f>
        <v>30.622134690442987</v>
      </c>
      <c r="R320" s="95">
        <f t="shared" si="72"/>
        <v>328.77046551406454</v>
      </c>
      <c r="S320" s="95">
        <f t="shared" si="73"/>
        <v>190.97085940707109</v>
      </c>
      <c r="T320">
        <f t="shared" si="74"/>
        <v>1</v>
      </c>
      <c r="U320" s="102">
        <f>IF(W320&lt;180,V320,IF(#REF!&gt;T320,W320-360,360-W320))</f>
        <v>-100.87066246056781</v>
      </c>
      <c r="V320" s="102">
        <f t="shared" si="75"/>
        <v>-100.87066246056781</v>
      </c>
      <c r="W320" s="102">
        <f t="shared" si="76"/>
        <v>100.87066246056781</v>
      </c>
    </row>
    <row r="321" spans="1:23" x14ac:dyDescent="0.25">
      <c r="A321" s="110">
        <v>42638.381793981483</v>
      </c>
      <c r="B321">
        <v>312</v>
      </c>
      <c r="C321">
        <v>24.110499999999998</v>
      </c>
      <c r="E321" s="95">
        <f>AVERAGE(B$4:B321)</f>
        <v>260.03459119496853</v>
      </c>
      <c r="F321" s="95">
        <f>AVERAGE(C$4:C321)</f>
        <v>18.671038050314458</v>
      </c>
      <c r="G321" s="95">
        <f t="shared" si="79"/>
        <v>-0.74314482547739458</v>
      </c>
      <c r="H321" s="95">
        <f t="shared" si="80"/>
        <v>0.66913060635885779</v>
      </c>
      <c r="I321" s="95">
        <f t="shared" si="81"/>
        <v>-0.85297731722459935</v>
      </c>
      <c r="J321" s="95">
        <f t="shared" si="82"/>
        <v>-0.1673367711528754</v>
      </c>
      <c r="K321" s="95">
        <f t="shared" si="83"/>
        <v>30.33325011943905</v>
      </c>
      <c r="L321" s="95">
        <f t="shared" si="77"/>
        <v>318</v>
      </c>
      <c r="M321" s="95">
        <f t="shared" si="69"/>
        <v>-457</v>
      </c>
      <c r="N321" s="95">
        <f t="shared" si="70"/>
        <v>260.0345911949683</v>
      </c>
      <c r="O321" s="95">
        <f t="shared" si="71"/>
        <v>299964.61949685507</v>
      </c>
      <c r="P321" s="95">
        <f t="shared" si="78"/>
        <v>30.712944615768158</v>
      </c>
      <c r="Q321" s="113">
        <f>_xlfn.STDEV.P(B$4:B321)</f>
        <v>30.712944615768173</v>
      </c>
      <c r="R321" s="95">
        <f t="shared" si="72"/>
        <v>329.1387165804469</v>
      </c>
      <c r="S321" s="95">
        <f t="shared" si="73"/>
        <v>190.93046580949016</v>
      </c>
      <c r="T321">
        <f t="shared" si="74"/>
        <v>0</v>
      </c>
      <c r="U321" s="102">
        <f>IF(W321&lt;180,V321,IF(#REF!&gt;T321,W321-360,360-W321))</f>
        <v>51.965408805031473</v>
      </c>
      <c r="V321" s="102">
        <f t="shared" si="75"/>
        <v>51.965408805031473</v>
      </c>
      <c r="W321" s="102">
        <f t="shared" si="76"/>
        <v>51.965408805031473</v>
      </c>
    </row>
    <row r="322" spans="1:23" x14ac:dyDescent="0.25">
      <c r="A322" s="110">
        <v>42638.381840277776</v>
      </c>
      <c r="B322">
        <v>245</v>
      </c>
      <c r="C322">
        <v>18.762499999999999</v>
      </c>
      <c r="E322" s="95">
        <f>AVERAGE(B$4:B322)</f>
        <v>259.98746081504703</v>
      </c>
      <c r="F322" s="95">
        <f>AVERAGE(C$4:C322)</f>
        <v>18.671324764890276</v>
      </c>
      <c r="G322" s="95">
        <f t="shared" si="79"/>
        <v>-0.90630778703665005</v>
      </c>
      <c r="H322" s="95">
        <f t="shared" si="80"/>
        <v>-0.42261826174069916</v>
      </c>
      <c r="I322" s="95">
        <f t="shared" si="81"/>
        <v>-0.85314449738074993</v>
      </c>
      <c r="J322" s="95">
        <f t="shared" si="82"/>
        <v>-0.16813702660926355</v>
      </c>
      <c r="K322" s="95">
        <f t="shared" si="83"/>
        <v>30.293584370055701</v>
      </c>
      <c r="L322" s="95">
        <f t="shared" si="77"/>
        <v>319</v>
      </c>
      <c r="M322" s="95">
        <f t="shared" si="69"/>
        <v>702</v>
      </c>
      <c r="N322" s="95">
        <f t="shared" si="70"/>
        <v>259.98746081504675</v>
      </c>
      <c r="O322" s="95">
        <f t="shared" si="71"/>
        <v>300189.94984325988</v>
      </c>
      <c r="P322" s="95">
        <f t="shared" si="78"/>
        <v>30.676282785361405</v>
      </c>
      <c r="Q322" s="113">
        <f>_xlfn.STDEV.P(B$4:B322)</f>
        <v>30.676282785361419</v>
      </c>
      <c r="R322" s="95">
        <f t="shared" si="72"/>
        <v>329.0090970821102</v>
      </c>
      <c r="S322" s="95">
        <f t="shared" si="73"/>
        <v>190.96582454798386</v>
      </c>
      <c r="T322">
        <f t="shared" si="74"/>
        <v>0</v>
      </c>
      <c r="U322" s="102">
        <f>IF(W322&lt;180,V322,IF(#REF!&gt;T322,W322-360,360-W322))</f>
        <v>-14.987460815047029</v>
      </c>
      <c r="V322" s="102">
        <f t="shared" si="75"/>
        <v>-14.987460815047029</v>
      </c>
      <c r="W322" s="102">
        <f t="shared" si="76"/>
        <v>14.987460815047029</v>
      </c>
    </row>
    <row r="323" spans="1:23" x14ac:dyDescent="0.25">
      <c r="A323" s="110">
        <v>42638.381886574076</v>
      </c>
      <c r="B323">
        <v>297</v>
      </c>
      <c r="C323">
        <v>21.930099999999999</v>
      </c>
      <c r="E323" s="95">
        <f>AVERAGE(B$4:B323)</f>
        <v>260.10312499999998</v>
      </c>
      <c r="F323" s="95">
        <f>AVERAGE(C$4:C323)</f>
        <v>18.681508437499993</v>
      </c>
      <c r="G323" s="95">
        <f t="shared" si="79"/>
        <v>-0.8910065241883679</v>
      </c>
      <c r="H323" s="95">
        <f t="shared" si="80"/>
        <v>0.45399049973954664</v>
      </c>
      <c r="I323" s="95">
        <f t="shared" si="81"/>
        <v>-0.85326281621452371</v>
      </c>
      <c r="J323" s="95">
        <f t="shared" si="82"/>
        <v>-0.16619287808942351</v>
      </c>
      <c r="K323" s="95">
        <f t="shared" si="83"/>
        <v>30.325686330045968</v>
      </c>
      <c r="L323" s="95">
        <f t="shared" si="77"/>
        <v>320</v>
      </c>
      <c r="M323" s="95">
        <f t="shared" si="69"/>
        <v>-405</v>
      </c>
      <c r="N323" s="95">
        <f t="shared" si="70"/>
        <v>260.10312499999975</v>
      </c>
      <c r="O323" s="95">
        <f t="shared" si="71"/>
        <v>301555.5968749997</v>
      </c>
      <c r="P323" s="95">
        <f t="shared" si="78"/>
        <v>30.697902863784915</v>
      </c>
      <c r="Q323" s="113">
        <f>_xlfn.STDEV.P(B$4:B323)</f>
        <v>30.697902863784929</v>
      </c>
      <c r="R323" s="95">
        <f t="shared" si="72"/>
        <v>329.17340644351606</v>
      </c>
      <c r="S323" s="95">
        <f t="shared" si="73"/>
        <v>191.0328435564839</v>
      </c>
      <c r="T323">
        <f t="shared" si="74"/>
        <v>0</v>
      </c>
      <c r="U323" s="102">
        <f>IF(W323&lt;180,V323,IF(#REF!&gt;T323,W323-360,360-W323))</f>
        <v>36.896875000000023</v>
      </c>
      <c r="V323" s="102">
        <f t="shared" si="75"/>
        <v>36.896875000000023</v>
      </c>
      <c r="W323" s="102">
        <f t="shared" si="76"/>
        <v>36.896875000000023</v>
      </c>
    </row>
    <row r="324" spans="1:23" x14ac:dyDescent="0.25">
      <c r="A324" s="110">
        <v>42638.381932870368</v>
      </c>
      <c r="B324">
        <v>228</v>
      </c>
      <c r="C324">
        <v>14.1938</v>
      </c>
      <c r="E324" s="95">
        <f>AVERAGE(B$4:B324)</f>
        <v>260.00311526479749</v>
      </c>
      <c r="F324" s="95">
        <f>AVERAGE(C$4:C324)</f>
        <v>18.667528037383168</v>
      </c>
      <c r="G324" s="95">
        <f t="shared" si="79"/>
        <v>-0.74314482547739436</v>
      </c>
      <c r="H324" s="95">
        <f t="shared" si="80"/>
        <v>-0.66913060635885813</v>
      </c>
      <c r="I324" s="95">
        <f t="shared" si="81"/>
        <v>-0.85291976951440807</v>
      </c>
      <c r="J324" s="95">
        <f t="shared" si="82"/>
        <v>-0.16775966228963982</v>
      </c>
      <c r="K324" s="95">
        <f t="shared" si="83"/>
        <v>30.33013189626169</v>
      </c>
      <c r="L324" s="95">
        <f t="shared" si="77"/>
        <v>321</v>
      </c>
      <c r="M324" s="95">
        <f t="shared" ref="M324:M387" si="84">B324-M323</f>
        <v>633</v>
      </c>
      <c r="N324" s="95">
        <f t="shared" ref="N324:N387" si="85">N323+(B324-N323)/L324</f>
        <v>260.00311526479726</v>
      </c>
      <c r="O324" s="95">
        <f t="shared" ref="O324:O387" si="86">O323+(B324-N324)*(B324-N323)</f>
        <v>302582.99688473489</v>
      </c>
      <c r="P324" s="95">
        <f t="shared" si="78"/>
        <v>30.702217485377556</v>
      </c>
      <c r="Q324" s="113">
        <f>_xlfn.STDEV.P(B$4:B324)</f>
        <v>30.70221748537757</v>
      </c>
      <c r="R324" s="95">
        <f t="shared" ref="R324:R387" si="87">E324+$T$2*Q324</f>
        <v>329.083104606897</v>
      </c>
      <c r="S324" s="95">
        <f t="shared" ref="S324:S387" si="88">E324-$T$2*Q324</f>
        <v>190.92312592269795</v>
      </c>
      <c r="T324">
        <f t="shared" si="74"/>
        <v>0</v>
      </c>
      <c r="U324" s="102">
        <f>IF(W324&lt;180,V324,IF(#REF!&gt;T324,W324-360,360-W324))</f>
        <v>-32.003115264797486</v>
      </c>
      <c r="V324" s="102">
        <f t="shared" si="75"/>
        <v>-32.003115264797486</v>
      </c>
      <c r="W324" s="102">
        <f t="shared" si="76"/>
        <v>32.003115264797486</v>
      </c>
    </row>
    <row r="325" spans="1:23" x14ac:dyDescent="0.25">
      <c r="A325" s="110">
        <v>42638.381979166668</v>
      </c>
      <c r="B325">
        <v>269</v>
      </c>
      <c r="C325">
        <v>18.103200000000001</v>
      </c>
      <c r="E325" s="95">
        <f>AVERAGE(B$4:B325)</f>
        <v>260.03105590062114</v>
      </c>
      <c r="F325" s="95">
        <f>AVERAGE(C$4:C325)</f>
        <v>18.6657754658385</v>
      </c>
      <c r="G325" s="95">
        <f t="shared" si="79"/>
        <v>-0.99984769515639127</v>
      </c>
      <c r="H325" s="95">
        <f t="shared" si="80"/>
        <v>-1.7452406437283498E-2</v>
      </c>
      <c r="I325" s="95">
        <f t="shared" si="81"/>
        <v>-0.8533760674201285</v>
      </c>
      <c r="J325" s="95">
        <f t="shared" si="82"/>
        <v>-0.16729286956960143</v>
      </c>
      <c r="K325" s="95">
        <f t="shared" si="83"/>
        <v>30.28555640844511</v>
      </c>
      <c r="L325" s="95">
        <f t="shared" si="77"/>
        <v>322</v>
      </c>
      <c r="M325" s="95">
        <f t="shared" si="84"/>
        <v>-364</v>
      </c>
      <c r="N325" s="95">
        <f t="shared" si="85"/>
        <v>260.03105590062086</v>
      </c>
      <c r="O325" s="95">
        <f t="shared" si="86"/>
        <v>302663.68944099348</v>
      </c>
      <c r="P325" s="95">
        <f t="shared" si="78"/>
        <v>30.6585933481959</v>
      </c>
      <c r="Q325" s="113">
        <f>_xlfn.STDEV.P(B$4:B325)</f>
        <v>30.658593348195915</v>
      </c>
      <c r="R325" s="95">
        <f t="shared" si="87"/>
        <v>329.01289093406194</v>
      </c>
      <c r="S325" s="95">
        <f t="shared" si="88"/>
        <v>191.04922086718034</v>
      </c>
      <c r="T325">
        <f t="shared" si="74"/>
        <v>0</v>
      </c>
      <c r="U325" s="102">
        <f>IF(W325&lt;180,V325,IF(#REF!&gt;T325,W325-360,360-W325))</f>
        <v>8.9689440993788594</v>
      </c>
      <c r="V325" s="102">
        <f t="shared" si="75"/>
        <v>8.9689440993788594</v>
      </c>
      <c r="W325" s="102">
        <f t="shared" si="76"/>
        <v>8.9689440993788594</v>
      </c>
    </row>
    <row r="326" spans="1:23" x14ac:dyDescent="0.25">
      <c r="A326" s="110">
        <v>42638.382025462961</v>
      </c>
      <c r="B326">
        <v>262</v>
      </c>
      <c r="C326">
        <v>16.667200000000001</v>
      </c>
      <c r="E326" s="95">
        <f>AVERAGE(B$4:B326)</f>
        <v>260.03715170278639</v>
      </c>
      <c r="F326" s="95">
        <f>AVERAGE(C$4:C326)</f>
        <v>18.659587925696584</v>
      </c>
      <c r="G326" s="95">
        <f t="shared" si="79"/>
        <v>-0.99026806874157025</v>
      </c>
      <c r="H326" s="95">
        <f t="shared" si="80"/>
        <v>-0.13917310096006583</v>
      </c>
      <c r="I326" s="95">
        <f t="shared" si="81"/>
        <v>-0.85379988166570575</v>
      </c>
      <c r="J326" s="95">
        <f t="shared" si="82"/>
        <v>-0.16720581146245117</v>
      </c>
      <c r="K326" s="95">
        <f t="shared" si="83"/>
        <v>30.235772172189868</v>
      </c>
      <c r="L326" s="95">
        <f t="shared" si="77"/>
        <v>323</v>
      </c>
      <c r="M326" s="95">
        <f t="shared" si="84"/>
        <v>626</v>
      </c>
      <c r="N326" s="95">
        <f t="shared" si="85"/>
        <v>260.0371517027861</v>
      </c>
      <c r="O326" s="95">
        <f t="shared" si="86"/>
        <v>302667.55417956627</v>
      </c>
      <c r="P326" s="95">
        <f t="shared" si="78"/>
        <v>30.611292872564636</v>
      </c>
      <c r="Q326" s="113">
        <f>_xlfn.STDEV.P(B$4:B326)</f>
        <v>30.611292872564654</v>
      </c>
      <c r="R326" s="95">
        <f t="shared" si="87"/>
        <v>328.91256066605683</v>
      </c>
      <c r="S326" s="95">
        <f t="shared" si="88"/>
        <v>191.16174273951592</v>
      </c>
      <c r="T326">
        <f t="shared" ref="T326:T389" si="89">IF(ABS(U326)&gt;$T$2*Q326,1,0)</f>
        <v>0</v>
      </c>
      <c r="U326" s="102">
        <f>IF(W326&lt;180,V326,IF(#REF!&gt;T326,W326-360,360-W326))</f>
        <v>1.9628482972136112</v>
      </c>
      <c r="V326" s="102">
        <f t="shared" ref="V326:V389" si="90">$B326-$E326</f>
        <v>1.9628482972136112</v>
      </c>
      <c r="W326" s="102">
        <f t="shared" ref="W326:W389" si="91">ABS(V326)</f>
        <v>1.9628482972136112</v>
      </c>
    </row>
    <row r="327" spans="1:23" x14ac:dyDescent="0.25">
      <c r="A327" s="110">
        <v>42638.382071759261</v>
      </c>
      <c r="B327">
        <v>257</v>
      </c>
      <c r="C327">
        <v>14.908799999999999</v>
      </c>
      <c r="E327" s="95">
        <f>AVERAGE(B$4:B327)</f>
        <v>260.02777777777777</v>
      </c>
      <c r="F327" s="95">
        <f>AVERAGE(C$4:C327)</f>
        <v>18.648011419753075</v>
      </c>
      <c r="G327" s="95">
        <f t="shared" si="79"/>
        <v>-0.97437006478523513</v>
      </c>
      <c r="H327" s="95">
        <f t="shared" si="80"/>
        <v>-0.22495105434386525</v>
      </c>
      <c r="I327" s="95">
        <f t="shared" si="81"/>
        <v>-0.85417201186051916</v>
      </c>
      <c r="J327" s="95">
        <f t="shared" si="82"/>
        <v>-0.16738403752072714</v>
      </c>
      <c r="K327" s="95">
        <f t="shared" si="83"/>
        <v>30.185893035726298</v>
      </c>
      <c r="L327" s="95">
        <f t="shared" si="77"/>
        <v>324</v>
      </c>
      <c r="M327" s="95">
        <f t="shared" si="84"/>
        <v>-369</v>
      </c>
      <c r="N327" s="95">
        <f t="shared" si="85"/>
        <v>260.02777777777749</v>
      </c>
      <c r="O327" s="95">
        <f t="shared" si="86"/>
        <v>302676.74999999971</v>
      </c>
      <c r="P327" s="95">
        <f t="shared" si="78"/>
        <v>30.564481019641068</v>
      </c>
      <c r="Q327" s="113">
        <f>_xlfn.STDEV.P(B$4:B327)</f>
        <v>30.564481019641082</v>
      </c>
      <c r="R327" s="95">
        <f t="shared" si="87"/>
        <v>328.79786007197021</v>
      </c>
      <c r="S327" s="95">
        <f t="shared" si="88"/>
        <v>191.25769548358534</v>
      </c>
      <c r="T327">
        <f t="shared" si="89"/>
        <v>0</v>
      </c>
      <c r="U327" s="102">
        <f>IF(W327&lt;180,V327,IF(#REF!&gt;T327,W327-360,360-W327))</f>
        <v>-3.0277777777777715</v>
      </c>
      <c r="V327" s="102">
        <f t="shared" si="90"/>
        <v>-3.0277777777777715</v>
      </c>
      <c r="W327" s="102">
        <f t="shared" si="91"/>
        <v>3.0277777777777715</v>
      </c>
    </row>
    <row r="328" spans="1:23" x14ac:dyDescent="0.25">
      <c r="A328" s="110">
        <v>42638.382118055553</v>
      </c>
      <c r="B328">
        <v>243</v>
      </c>
      <c r="C328">
        <v>17.810300000000002</v>
      </c>
      <c r="E328" s="95">
        <f>AVERAGE(B$4:B328)</f>
        <v>259.9753846153846</v>
      </c>
      <c r="F328" s="95">
        <f>AVERAGE(C$4:C328)</f>
        <v>18.645433846153836</v>
      </c>
      <c r="G328" s="95">
        <f t="shared" si="79"/>
        <v>-0.89100652418836779</v>
      </c>
      <c r="H328" s="95">
        <f t="shared" si="80"/>
        <v>-0.45399049973954692</v>
      </c>
      <c r="I328" s="95">
        <f t="shared" si="81"/>
        <v>-0.85428534882152796</v>
      </c>
      <c r="J328" s="95">
        <f t="shared" si="82"/>
        <v>-0.16826590355832352</v>
      </c>
      <c r="K328" s="95">
        <f t="shared" si="83"/>
        <v>30.15074217158147</v>
      </c>
      <c r="L328" s="95">
        <f t="shared" si="77"/>
        <v>325</v>
      </c>
      <c r="M328" s="95">
        <f t="shared" si="84"/>
        <v>612</v>
      </c>
      <c r="N328" s="95">
        <f t="shared" si="85"/>
        <v>259.97538461538431</v>
      </c>
      <c r="O328" s="95">
        <f t="shared" si="86"/>
        <v>302965.80307692278</v>
      </c>
      <c r="P328" s="95">
        <f t="shared" si="78"/>
        <v>30.531990944023224</v>
      </c>
      <c r="Q328" s="113">
        <f>_xlfn.STDEV.P(B$4:B328)</f>
        <v>30.531990944023239</v>
      </c>
      <c r="R328" s="95">
        <f t="shared" si="87"/>
        <v>328.67236423943689</v>
      </c>
      <c r="S328" s="95">
        <f t="shared" si="88"/>
        <v>191.27840499133231</v>
      </c>
      <c r="T328">
        <f t="shared" si="89"/>
        <v>0</v>
      </c>
      <c r="U328" s="102">
        <f>IF(W328&lt;180,V328,IF(#REF!&gt;T328,W328-360,360-W328))</f>
        <v>-16.975384615384598</v>
      </c>
      <c r="V328" s="102">
        <f t="shared" si="90"/>
        <v>-16.975384615384598</v>
      </c>
      <c r="W328" s="102">
        <f t="shared" si="91"/>
        <v>16.975384615384598</v>
      </c>
    </row>
    <row r="329" spans="1:23" x14ac:dyDescent="0.25">
      <c r="A329" s="110">
        <v>42638.382164351853</v>
      </c>
      <c r="B329">
        <v>259</v>
      </c>
      <c r="C329">
        <v>18.257000000000001</v>
      </c>
      <c r="E329" s="95">
        <f>AVERAGE(B$4:B329)</f>
        <v>259.97239263803681</v>
      </c>
      <c r="F329" s="95">
        <f>AVERAGE(C$4:C329)</f>
        <v>18.644242331288332</v>
      </c>
      <c r="G329" s="95">
        <f t="shared" si="79"/>
        <v>-0.98162718344766398</v>
      </c>
      <c r="H329" s="95">
        <f t="shared" si="80"/>
        <v>-0.19080899537654461</v>
      </c>
      <c r="I329" s="95">
        <f t="shared" si="81"/>
        <v>-0.85467596794614797</v>
      </c>
      <c r="J329" s="95">
        <f t="shared" si="82"/>
        <v>-0.16833505414672298</v>
      </c>
      <c r="K329" s="95">
        <f t="shared" si="83"/>
        <v>30.101115916866721</v>
      </c>
      <c r="L329" s="95">
        <f t="shared" si="77"/>
        <v>326</v>
      </c>
      <c r="M329" s="95">
        <f t="shared" si="84"/>
        <v>-353</v>
      </c>
      <c r="N329" s="95">
        <f t="shared" si="85"/>
        <v>259.97239263803652</v>
      </c>
      <c r="O329" s="95">
        <f t="shared" si="86"/>
        <v>302966.751533742</v>
      </c>
      <c r="P329" s="95">
        <f t="shared" si="78"/>
        <v>30.485174488600776</v>
      </c>
      <c r="Q329" s="113">
        <f>_xlfn.STDEV.P(B$4:B329)</f>
        <v>30.485174488600791</v>
      </c>
      <c r="R329" s="95">
        <f t="shared" si="87"/>
        <v>328.56403523738857</v>
      </c>
      <c r="S329" s="95">
        <f t="shared" si="88"/>
        <v>191.38075003868502</v>
      </c>
      <c r="T329">
        <f t="shared" si="89"/>
        <v>0</v>
      </c>
      <c r="U329" s="102">
        <f>IF(W329&lt;180,V329,IF(#REF!&gt;T329,W329-360,360-W329))</f>
        <v>-0.97239263803680842</v>
      </c>
      <c r="V329" s="102">
        <f t="shared" si="90"/>
        <v>-0.97239263803680842</v>
      </c>
      <c r="W329" s="102">
        <f t="shared" si="91"/>
        <v>0.97239263803680842</v>
      </c>
    </row>
    <row r="330" spans="1:23" x14ac:dyDescent="0.25">
      <c r="A330" s="110">
        <v>42638.382210648146</v>
      </c>
      <c r="B330">
        <v>235</v>
      </c>
      <c r="C330">
        <v>12.825100000000001</v>
      </c>
      <c r="E330" s="95">
        <f>AVERAGE(B$4:B330)</f>
        <v>259.89602446483178</v>
      </c>
      <c r="F330" s="95">
        <f>AVERAGE(C$4:C330)</f>
        <v>18.626446788990815</v>
      </c>
      <c r="G330" s="95">
        <f t="shared" si="79"/>
        <v>-0.81915204428899158</v>
      </c>
      <c r="H330" s="95">
        <f t="shared" si="80"/>
        <v>-0.57357643635104638</v>
      </c>
      <c r="I330" s="95">
        <f t="shared" si="81"/>
        <v>-0.85456733209398539</v>
      </c>
      <c r="J330" s="95">
        <f t="shared" si="82"/>
        <v>-0.16957432442869338</v>
      </c>
      <c r="K330" s="95">
        <f t="shared" si="83"/>
        <v>30.084364460383085</v>
      </c>
      <c r="L330" s="95">
        <f t="shared" si="77"/>
        <v>327</v>
      </c>
      <c r="M330" s="95">
        <f t="shared" si="84"/>
        <v>588</v>
      </c>
      <c r="N330" s="95">
        <f t="shared" si="85"/>
        <v>259.8960244648315</v>
      </c>
      <c r="O330" s="95">
        <f t="shared" si="86"/>
        <v>303588.46483180393</v>
      </c>
      <c r="P330" s="95">
        <f t="shared" si="78"/>
        <v>30.469740583548759</v>
      </c>
      <c r="Q330" s="113">
        <f>_xlfn.STDEV.P(B$4:B330)</f>
        <v>30.469740583548774</v>
      </c>
      <c r="R330" s="95">
        <f t="shared" si="87"/>
        <v>328.45294077781654</v>
      </c>
      <c r="S330" s="95">
        <f t="shared" si="88"/>
        <v>191.33910815184703</v>
      </c>
      <c r="T330">
        <f t="shared" si="89"/>
        <v>0</v>
      </c>
      <c r="U330" s="102">
        <f>IF(W330&lt;180,V330,IF(#REF!&gt;T330,W330-360,360-W330))</f>
        <v>-24.896024464831783</v>
      </c>
      <c r="V330" s="102">
        <f t="shared" si="90"/>
        <v>-24.896024464831783</v>
      </c>
      <c r="W330" s="102">
        <f t="shared" si="91"/>
        <v>24.896024464831783</v>
      </c>
    </row>
    <row r="331" spans="1:23" x14ac:dyDescent="0.25">
      <c r="A331" s="110">
        <v>42638.382256944446</v>
      </c>
      <c r="B331">
        <v>242</v>
      </c>
      <c r="C331">
        <v>15.207100000000001</v>
      </c>
      <c r="E331" s="95">
        <f>AVERAGE(B$4:B331)</f>
        <v>259.84146341463412</v>
      </c>
      <c r="F331" s="95">
        <f>AVERAGE(C$4:C331)</f>
        <v>18.616021951219501</v>
      </c>
      <c r="G331" s="95">
        <f t="shared" si="79"/>
        <v>-0.88294759285892699</v>
      </c>
      <c r="H331" s="95">
        <f t="shared" si="80"/>
        <v>-0.46947156278589075</v>
      </c>
      <c r="I331" s="95">
        <f t="shared" si="81"/>
        <v>-0.85465385727924437</v>
      </c>
      <c r="J331" s="95">
        <f t="shared" si="82"/>
        <v>-0.17048864527734336</v>
      </c>
      <c r="K331" s="95">
        <f t="shared" si="83"/>
        <v>30.051376452391871</v>
      </c>
      <c r="L331" s="95">
        <f t="shared" si="77"/>
        <v>328</v>
      </c>
      <c r="M331" s="95">
        <f t="shared" si="84"/>
        <v>-346</v>
      </c>
      <c r="N331" s="95">
        <f t="shared" si="85"/>
        <v>259.84146341463384</v>
      </c>
      <c r="O331" s="95">
        <f t="shared" si="86"/>
        <v>303907.75609756063</v>
      </c>
      <c r="P331" s="95">
        <f t="shared" si="78"/>
        <v>30.439251582172759</v>
      </c>
      <c r="Q331" s="113">
        <f>_xlfn.STDEV.P(B$4:B331)</f>
        <v>30.439251582172776</v>
      </c>
      <c r="R331" s="95">
        <f t="shared" si="87"/>
        <v>328.32977947452287</v>
      </c>
      <c r="S331" s="95">
        <f t="shared" si="88"/>
        <v>191.35314735474537</v>
      </c>
      <c r="T331">
        <f t="shared" si="89"/>
        <v>0</v>
      </c>
      <c r="U331" s="102">
        <f>IF(W331&lt;180,V331,IF(#REF!&gt;T331,W331-360,360-W331))</f>
        <v>-17.84146341463412</v>
      </c>
      <c r="V331" s="102">
        <f t="shared" si="90"/>
        <v>-17.84146341463412</v>
      </c>
      <c r="W331" s="102">
        <f t="shared" si="91"/>
        <v>17.84146341463412</v>
      </c>
    </row>
    <row r="332" spans="1:23" x14ac:dyDescent="0.25">
      <c r="A332" s="110">
        <v>42638.382303240738</v>
      </c>
      <c r="B332">
        <v>249</v>
      </c>
      <c r="C332">
        <v>16.649699999999999</v>
      </c>
      <c r="E332" s="95">
        <f>AVERAGE(B$4:B332)</f>
        <v>259.80851063829789</v>
      </c>
      <c r="F332" s="95">
        <f>AVERAGE(C$4:C332)</f>
        <v>18.610045288753788</v>
      </c>
      <c r="G332" s="95">
        <f t="shared" si="79"/>
        <v>-0.93358042649720163</v>
      </c>
      <c r="H332" s="95">
        <f t="shared" si="80"/>
        <v>-0.35836794954530071</v>
      </c>
      <c r="I332" s="95">
        <f t="shared" si="81"/>
        <v>-0.85489375566592507</v>
      </c>
      <c r="J332" s="95">
        <f t="shared" si="82"/>
        <v>-0.17105970699244355</v>
      </c>
      <c r="K332" s="95">
        <f t="shared" si="83"/>
        <v>30.007841569683311</v>
      </c>
      <c r="L332" s="95">
        <f t="shared" si="77"/>
        <v>329</v>
      </c>
      <c r="M332" s="95">
        <f t="shared" si="84"/>
        <v>595</v>
      </c>
      <c r="N332" s="95">
        <f t="shared" si="85"/>
        <v>259.80851063829755</v>
      </c>
      <c r="O332" s="95">
        <f t="shared" si="86"/>
        <v>304024.9361702124</v>
      </c>
      <c r="P332" s="95">
        <f t="shared" si="78"/>
        <v>30.398814975014144</v>
      </c>
      <c r="Q332" s="113">
        <f>_xlfn.STDEV.P(B$4:B332)</f>
        <v>30.398814975014162</v>
      </c>
      <c r="R332" s="95">
        <f t="shared" si="87"/>
        <v>328.20584433207978</v>
      </c>
      <c r="S332" s="95">
        <f t="shared" si="88"/>
        <v>191.41117694451603</v>
      </c>
      <c r="T332">
        <f t="shared" si="89"/>
        <v>0</v>
      </c>
      <c r="U332" s="102">
        <f>IF(W332&lt;180,V332,IF(#REF!&gt;T332,W332-360,360-W332))</f>
        <v>-10.808510638297889</v>
      </c>
      <c r="V332" s="102">
        <f t="shared" si="90"/>
        <v>-10.808510638297889</v>
      </c>
      <c r="W332" s="102">
        <f t="shared" si="91"/>
        <v>10.808510638297889</v>
      </c>
    </row>
    <row r="333" spans="1:23" x14ac:dyDescent="0.25">
      <c r="A333" s="110">
        <v>42638.382349537038</v>
      </c>
      <c r="B333">
        <v>298</v>
      </c>
      <c r="C333">
        <v>21.979600000000001</v>
      </c>
      <c r="E333" s="95">
        <f>AVERAGE(B$4:B333)</f>
        <v>259.92424242424244</v>
      </c>
      <c r="F333" s="95">
        <f>AVERAGE(C$4:C333)</f>
        <v>18.620256060606049</v>
      </c>
      <c r="G333" s="95">
        <f t="shared" si="79"/>
        <v>-0.8829475928589271</v>
      </c>
      <c r="H333" s="95">
        <f t="shared" si="80"/>
        <v>0.46947156278589042</v>
      </c>
      <c r="I333" s="95">
        <f t="shared" si="81"/>
        <v>-0.85497876729378264</v>
      </c>
      <c r="J333" s="95">
        <f t="shared" si="82"/>
        <v>-0.16911870314463043</v>
      </c>
      <c r="K333" s="95">
        <f t="shared" si="83"/>
        <v>30.044886876348265</v>
      </c>
      <c r="L333" s="95">
        <f t="shared" si="77"/>
        <v>330</v>
      </c>
      <c r="M333" s="95">
        <f t="shared" si="84"/>
        <v>-297</v>
      </c>
      <c r="N333" s="95">
        <f t="shared" si="85"/>
        <v>259.9242424242421</v>
      </c>
      <c r="O333" s="95">
        <f t="shared" si="86"/>
        <v>305479.10606060573</v>
      </c>
      <c r="P333" s="95">
        <f t="shared" si="78"/>
        <v>30.425224087748546</v>
      </c>
      <c r="Q333" s="113">
        <f>_xlfn.STDEV.P(B$4:B333)</f>
        <v>30.425224087748564</v>
      </c>
      <c r="R333" s="95">
        <f t="shared" si="87"/>
        <v>328.38099662167667</v>
      </c>
      <c r="S333" s="95">
        <f t="shared" si="88"/>
        <v>191.46748822680817</v>
      </c>
      <c r="T333">
        <f t="shared" si="89"/>
        <v>0</v>
      </c>
      <c r="U333" s="102">
        <f>IF(W333&lt;180,V333,IF(#REF!&gt;T333,W333-360,360-W333))</f>
        <v>38.075757575757564</v>
      </c>
      <c r="V333" s="102">
        <f t="shared" si="90"/>
        <v>38.075757575757564</v>
      </c>
      <c r="W333" s="102">
        <f t="shared" si="91"/>
        <v>38.075757575757564</v>
      </c>
    </row>
    <row r="334" spans="1:23" x14ac:dyDescent="0.25">
      <c r="A334" s="110">
        <v>42638.382395833331</v>
      </c>
      <c r="B334">
        <v>292</v>
      </c>
      <c r="C334">
        <v>22.651800000000001</v>
      </c>
      <c r="E334" s="95">
        <f>AVERAGE(B$4:B334)</f>
        <v>260.02114803625375</v>
      </c>
      <c r="F334" s="95">
        <f>AVERAGE(C$4:C334)</f>
        <v>18.632435951661616</v>
      </c>
      <c r="G334" s="95">
        <f t="shared" si="79"/>
        <v>-0.92718385456678742</v>
      </c>
      <c r="H334" s="95">
        <f t="shared" si="80"/>
        <v>0.37460659341591196</v>
      </c>
      <c r="I334" s="95">
        <f t="shared" si="81"/>
        <v>-0.85519690955140504</v>
      </c>
      <c r="J334" s="95">
        <f t="shared" si="82"/>
        <v>-0.16747602853266505</v>
      </c>
      <c r="K334" s="95">
        <f t="shared" si="83"/>
        <v>30.057821199146154</v>
      </c>
      <c r="L334" s="95">
        <f t="shared" si="77"/>
        <v>331</v>
      </c>
      <c r="M334" s="95">
        <f t="shared" si="84"/>
        <v>589</v>
      </c>
      <c r="N334" s="95">
        <f t="shared" si="85"/>
        <v>260.02114803625346</v>
      </c>
      <c r="O334" s="95">
        <f t="shared" si="86"/>
        <v>306504.8519637459</v>
      </c>
      <c r="P334" s="95">
        <f t="shared" si="78"/>
        <v>30.430191120210292</v>
      </c>
      <c r="Q334" s="113">
        <f>_xlfn.STDEV.P(B$4:B334)</f>
        <v>30.43019112021031</v>
      </c>
      <c r="R334" s="95">
        <f t="shared" si="87"/>
        <v>328.48907805672695</v>
      </c>
      <c r="S334" s="95">
        <f t="shared" si="88"/>
        <v>191.55321801578054</v>
      </c>
      <c r="T334">
        <f t="shared" si="89"/>
        <v>0</v>
      </c>
      <c r="U334" s="102">
        <f>IF(W334&lt;180,V334,IF(#REF!&gt;T334,W334-360,360-W334))</f>
        <v>31.978851963746251</v>
      </c>
      <c r="V334" s="102">
        <f t="shared" si="90"/>
        <v>31.978851963746251</v>
      </c>
      <c r="W334" s="102">
        <f t="shared" si="91"/>
        <v>31.978851963746251</v>
      </c>
    </row>
    <row r="335" spans="1:23" x14ac:dyDescent="0.25">
      <c r="A335" s="110">
        <v>42638.38244212963</v>
      </c>
      <c r="B335">
        <v>305</v>
      </c>
      <c r="C335">
        <v>22.865600000000001</v>
      </c>
      <c r="E335" s="95">
        <f>AVERAGE(B$4:B335)</f>
        <v>260.15662650602411</v>
      </c>
      <c r="F335" s="95">
        <f>AVERAGE(C$4:C335)</f>
        <v>18.645186445783118</v>
      </c>
      <c r="G335" s="95">
        <f t="shared" si="79"/>
        <v>-0.8191520442889918</v>
      </c>
      <c r="H335" s="95">
        <f t="shared" si="80"/>
        <v>0.57357643635104605</v>
      </c>
      <c r="I335" s="95">
        <f t="shared" si="81"/>
        <v>-0.85508834068013273</v>
      </c>
      <c r="J335" s="95">
        <f t="shared" si="82"/>
        <v>-0.16524394279506352</v>
      </c>
      <c r="K335" s="95">
        <f t="shared" si="83"/>
        <v>30.124543940971304</v>
      </c>
      <c r="L335" s="95">
        <f t="shared" si="77"/>
        <v>332</v>
      </c>
      <c r="M335" s="95">
        <f t="shared" si="84"/>
        <v>-284</v>
      </c>
      <c r="N335" s="95">
        <f t="shared" si="85"/>
        <v>260.15662650602377</v>
      </c>
      <c r="O335" s="95">
        <f t="shared" si="86"/>
        <v>308521.85542168643</v>
      </c>
      <c r="P335" s="95">
        <f t="shared" si="78"/>
        <v>30.484138450237893</v>
      </c>
      <c r="Q335" s="113">
        <f>_xlfn.STDEV.P(B$4:B335)</f>
        <v>30.484138450237907</v>
      </c>
      <c r="R335" s="95">
        <f t="shared" si="87"/>
        <v>328.74593801905939</v>
      </c>
      <c r="S335" s="95">
        <f t="shared" si="88"/>
        <v>191.56731499298883</v>
      </c>
      <c r="T335">
        <f t="shared" si="89"/>
        <v>0</v>
      </c>
      <c r="U335" s="102">
        <f>IF(W335&lt;180,V335,IF(#REF!&gt;T335,W335-360,360-W335))</f>
        <v>44.843373493975889</v>
      </c>
      <c r="V335" s="102">
        <f t="shared" si="90"/>
        <v>44.843373493975889</v>
      </c>
      <c r="W335" s="102">
        <f t="shared" si="91"/>
        <v>44.843373493975889</v>
      </c>
    </row>
    <row r="336" spans="1:23" x14ac:dyDescent="0.25">
      <c r="A336" s="110">
        <v>42638.382488425923</v>
      </c>
      <c r="B336">
        <v>261</v>
      </c>
      <c r="C336">
        <v>18.8371</v>
      </c>
      <c r="E336" s="95">
        <f>AVERAGE(B$4:B336)</f>
        <v>260.15915915915917</v>
      </c>
      <c r="F336" s="95">
        <f>AVERAGE(C$4:C336)</f>
        <v>18.645762762762747</v>
      </c>
      <c r="G336" s="95">
        <f t="shared" si="79"/>
        <v>-0.98768834059513766</v>
      </c>
      <c r="H336" s="95">
        <f t="shared" si="80"/>
        <v>-0.15643446504023104</v>
      </c>
      <c r="I336" s="95">
        <f t="shared" si="81"/>
        <v>-0.85548653887807569</v>
      </c>
      <c r="J336" s="95">
        <f t="shared" si="82"/>
        <v>-0.16521748790691088</v>
      </c>
      <c r="K336" s="95">
        <f t="shared" si="83"/>
        <v>30.076222819217421</v>
      </c>
      <c r="L336" s="95">
        <f t="shared" si="77"/>
        <v>333</v>
      </c>
      <c r="M336" s="95">
        <f t="shared" si="84"/>
        <v>545</v>
      </c>
      <c r="N336" s="95">
        <f t="shared" si="85"/>
        <v>260.15915915915883</v>
      </c>
      <c r="O336" s="95">
        <f t="shared" si="86"/>
        <v>308522.56456456427</v>
      </c>
      <c r="P336" s="95">
        <f t="shared" si="78"/>
        <v>30.438367037040184</v>
      </c>
      <c r="Q336" s="113">
        <f>_xlfn.STDEV.P(B$4:B336)</f>
        <v>30.438367037040198</v>
      </c>
      <c r="R336" s="95">
        <f t="shared" si="87"/>
        <v>328.64548499249963</v>
      </c>
      <c r="S336" s="95">
        <f t="shared" si="88"/>
        <v>191.67283332581871</v>
      </c>
      <c r="T336">
        <f t="shared" si="89"/>
        <v>0</v>
      </c>
      <c r="U336" s="102">
        <f>IF(W336&lt;180,V336,IF(#REF!&gt;T336,W336-360,360-W336))</f>
        <v>0.84084084084082633</v>
      </c>
      <c r="V336" s="102">
        <f t="shared" si="90"/>
        <v>0.84084084084082633</v>
      </c>
      <c r="W336" s="102">
        <f t="shared" si="91"/>
        <v>0.84084084084082633</v>
      </c>
    </row>
    <row r="337" spans="1:23" x14ac:dyDescent="0.25">
      <c r="A337" s="110">
        <v>42638.3825462963</v>
      </c>
      <c r="B337">
        <v>278</v>
      </c>
      <c r="C337">
        <v>18.9129</v>
      </c>
      <c r="E337" s="95">
        <f>AVERAGE(B$4:B337)</f>
        <v>260.2125748502994</v>
      </c>
      <c r="F337" s="95">
        <f>AVERAGE(C$4:C337)</f>
        <v>18.646562574850286</v>
      </c>
      <c r="G337" s="95">
        <f t="shared" si="79"/>
        <v>-0.99026806874157036</v>
      </c>
      <c r="H337" s="95">
        <f t="shared" si="80"/>
        <v>0.13917310096006547</v>
      </c>
      <c r="I337" s="95">
        <f t="shared" si="81"/>
        <v>-0.85589007639263703</v>
      </c>
      <c r="J337" s="95">
        <f t="shared" si="82"/>
        <v>-0.16430613883844689</v>
      </c>
      <c r="K337" s="95">
        <f t="shared" si="83"/>
        <v>30.048159142673182</v>
      </c>
      <c r="L337" s="95">
        <f t="shared" si="77"/>
        <v>334</v>
      </c>
      <c r="M337" s="95">
        <f t="shared" si="84"/>
        <v>-267</v>
      </c>
      <c r="N337" s="95">
        <f t="shared" si="85"/>
        <v>260.21257485029906</v>
      </c>
      <c r="O337" s="95">
        <f t="shared" si="86"/>
        <v>308839.90718562843</v>
      </c>
      <c r="P337" s="95">
        <f t="shared" si="78"/>
        <v>30.408393262309911</v>
      </c>
      <c r="Q337" s="113">
        <f>_xlfn.STDEV.P(B$4:B337)</f>
        <v>30.408393262309925</v>
      </c>
      <c r="R337" s="95">
        <f t="shared" si="87"/>
        <v>328.63145969049674</v>
      </c>
      <c r="S337" s="95">
        <f t="shared" si="88"/>
        <v>191.79369001010207</v>
      </c>
      <c r="T337">
        <f t="shared" si="89"/>
        <v>0</v>
      </c>
      <c r="U337" s="102">
        <f>IF(W337&lt;180,V337,IF(#REF!&gt;T337,W337-360,360-W337))</f>
        <v>17.787425149700596</v>
      </c>
      <c r="V337" s="102">
        <f t="shared" si="90"/>
        <v>17.787425149700596</v>
      </c>
      <c r="W337" s="102">
        <f t="shared" si="91"/>
        <v>17.787425149700596</v>
      </c>
    </row>
    <row r="338" spans="1:23" x14ac:dyDescent="0.25">
      <c r="A338" s="110">
        <v>42638.382592592592</v>
      </c>
      <c r="B338">
        <v>252</v>
      </c>
      <c r="C338">
        <v>14.8462</v>
      </c>
      <c r="E338" s="95">
        <f>AVERAGE(B$4:B338)</f>
        <v>260.18805970149253</v>
      </c>
      <c r="F338" s="95">
        <f>AVERAGE(C$4:C338)</f>
        <v>18.635218208955209</v>
      </c>
      <c r="G338" s="95">
        <f t="shared" si="79"/>
        <v>-0.95105651629515353</v>
      </c>
      <c r="H338" s="95">
        <f t="shared" si="80"/>
        <v>-0.30901699437494756</v>
      </c>
      <c r="I338" s="95">
        <f t="shared" si="81"/>
        <v>-0.85617415531771912</v>
      </c>
      <c r="J338" s="95">
        <f t="shared" si="82"/>
        <v>-0.16473811154154092</v>
      </c>
      <c r="K338" s="95">
        <f t="shared" si="83"/>
        <v>30.002942691385119</v>
      </c>
      <c r="L338" s="95">
        <f t="shared" si="77"/>
        <v>335</v>
      </c>
      <c r="M338" s="95">
        <f t="shared" si="84"/>
        <v>519</v>
      </c>
      <c r="N338" s="95">
        <f t="shared" si="85"/>
        <v>260.18805970149219</v>
      </c>
      <c r="O338" s="95">
        <f t="shared" si="86"/>
        <v>308907.15223880566</v>
      </c>
      <c r="P338" s="95">
        <f t="shared" si="78"/>
        <v>30.366279031277276</v>
      </c>
      <c r="Q338" s="113">
        <f>_xlfn.STDEV.P(B$4:B338)</f>
        <v>30.366279031277291</v>
      </c>
      <c r="R338" s="95">
        <f t="shared" si="87"/>
        <v>328.51218752186645</v>
      </c>
      <c r="S338" s="95">
        <f t="shared" si="88"/>
        <v>191.86393188111862</v>
      </c>
      <c r="T338">
        <f t="shared" si="89"/>
        <v>0</v>
      </c>
      <c r="U338" s="102">
        <f>IF(W338&lt;180,V338,IF(#REF!&gt;T338,W338-360,360-W338))</f>
        <v>-8.1880597014925343</v>
      </c>
      <c r="V338" s="102">
        <f t="shared" si="90"/>
        <v>-8.1880597014925343</v>
      </c>
      <c r="W338" s="102">
        <f t="shared" si="91"/>
        <v>8.1880597014925343</v>
      </c>
    </row>
    <row r="339" spans="1:23" x14ac:dyDescent="0.25">
      <c r="A339" s="110">
        <v>42638.382638888892</v>
      </c>
      <c r="B339">
        <v>251</v>
      </c>
      <c r="C339">
        <v>13.8156</v>
      </c>
      <c r="E339" s="95">
        <f>AVERAGE(B$4:B339)</f>
        <v>260.16071428571428</v>
      </c>
      <c r="F339" s="95">
        <f>AVERAGE(C$4:C339)</f>
        <v>18.620874107142843</v>
      </c>
      <c r="G339" s="95">
        <f t="shared" si="79"/>
        <v>-0.94551857559931685</v>
      </c>
      <c r="H339" s="95">
        <f t="shared" si="80"/>
        <v>-0.32556815445715664</v>
      </c>
      <c r="I339" s="95">
        <f t="shared" si="81"/>
        <v>-0.85644006133046202</v>
      </c>
      <c r="J339" s="95">
        <f t="shared" si="82"/>
        <v>-0.16521677238355167</v>
      </c>
      <c r="K339" s="95">
        <f t="shared" si="83"/>
        <v>29.958787835980885</v>
      </c>
      <c r="L339" s="95">
        <f t="shared" si="77"/>
        <v>336</v>
      </c>
      <c r="M339" s="95">
        <f t="shared" si="84"/>
        <v>-268</v>
      </c>
      <c r="N339" s="95">
        <f t="shared" si="85"/>
        <v>260.16071428571394</v>
      </c>
      <c r="O339" s="95">
        <f t="shared" si="86"/>
        <v>308991.32142857113</v>
      </c>
      <c r="P339" s="95">
        <f t="shared" si="78"/>
        <v>30.325188013617055</v>
      </c>
      <c r="Q339" s="113">
        <f>_xlfn.STDEV.P(B$4:B339)</f>
        <v>30.325188013617069</v>
      </c>
      <c r="R339" s="95">
        <f t="shared" si="87"/>
        <v>328.39238731635271</v>
      </c>
      <c r="S339" s="95">
        <f t="shared" si="88"/>
        <v>191.92904125507587</v>
      </c>
      <c r="T339">
        <f t="shared" si="89"/>
        <v>0</v>
      </c>
      <c r="U339" s="102">
        <f>IF(W339&lt;180,V339,IF(#REF!&gt;T339,W339-360,360-W339))</f>
        <v>-9.1607142857142776</v>
      </c>
      <c r="V339" s="102">
        <f t="shared" si="90"/>
        <v>-9.1607142857142776</v>
      </c>
      <c r="W339" s="102">
        <f t="shared" si="91"/>
        <v>9.1607142857142776</v>
      </c>
    </row>
    <row r="340" spans="1:23" x14ac:dyDescent="0.25">
      <c r="A340" s="110">
        <v>42638.382685185185</v>
      </c>
      <c r="B340">
        <v>254</v>
      </c>
      <c r="C340">
        <v>14.0199</v>
      </c>
      <c r="E340" s="95">
        <f>AVERAGE(B$4:B340)</f>
        <v>260.14243323442139</v>
      </c>
      <c r="F340" s="95">
        <f>AVERAGE(C$4:C340)</f>
        <v>18.607221364985151</v>
      </c>
      <c r="G340" s="95">
        <f t="shared" si="79"/>
        <v>-0.96126169593831901</v>
      </c>
      <c r="H340" s="95">
        <f t="shared" si="80"/>
        <v>-0.27563735581699889</v>
      </c>
      <c r="I340" s="95">
        <f t="shared" si="81"/>
        <v>-0.8567511047565981</v>
      </c>
      <c r="J340" s="95">
        <f t="shared" si="82"/>
        <v>-0.16554442990115834</v>
      </c>
      <c r="K340" s="95">
        <f t="shared" si="83"/>
        <v>29.912591236398175</v>
      </c>
      <c r="L340" s="95">
        <f t="shared" si="77"/>
        <v>337</v>
      </c>
      <c r="M340" s="95">
        <f t="shared" si="84"/>
        <v>522</v>
      </c>
      <c r="N340" s="95">
        <f t="shared" si="85"/>
        <v>260.14243323442099</v>
      </c>
      <c r="O340" s="95">
        <f t="shared" si="86"/>
        <v>309029.16320474748</v>
      </c>
      <c r="P340" s="95">
        <f t="shared" si="78"/>
        <v>30.282015855736628</v>
      </c>
      <c r="Q340" s="113">
        <f>_xlfn.STDEV.P(B$4:B340)</f>
        <v>30.282015855736642</v>
      </c>
      <c r="R340" s="95">
        <f t="shared" si="87"/>
        <v>328.27696890982884</v>
      </c>
      <c r="S340" s="95">
        <f t="shared" si="88"/>
        <v>192.00789755901394</v>
      </c>
      <c r="T340">
        <f t="shared" si="89"/>
        <v>0</v>
      </c>
      <c r="U340" s="102">
        <f>IF(W340&lt;180,V340,IF(#REF!&gt;T340,W340-360,360-W340))</f>
        <v>-6.1424332344213894</v>
      </c>
      <c r="V340" s="102">
        <f t="shared" si="90"/>
        <v>-6.1424332344213894</v>
      </c>
      <c r="W340" s="102">
        <f t="shared" si="91"/>
        <v>6.1424332344213894</v>
      </c>
    </row>
    <row r="341" spans="1:23" x14ac:dyDescent="0.25">
      <c r="A341" s="110">
        <v>42638.382731481484</v>
      </c>
      <c r="B341">
        <v>243</v>
      </c>
      <c r="C341">
        <v>14.8233</v>
      </c>
      <c r="E341" s="95">
        <f>AVERAGE(B$4:B341)</f>
        <v>260.09171597633139</v>
      </c>
      <c r="F341" s="95">
        <f>AVERAGE(C$4:C341)</f>
        <v>18.596026331360935</v>
      </c>
      <c r="G341" s="95">
        <f t="shared" si="79"/>
        <v>-0.89100652418836779</v>
      </c>
      <c r="H341" s="95">
        <f t="shared" si="80"/>
        <v>-0.45399049973954692</v>
      </c>
      <c r="I341" s="95">
        <f t="shared" si="81"/>
        <v>-0.85685245215136663</v>
      </c>
      <c r="J341" s="95">
        <f t="shared" si="82"/>
        <v>-0.16639782064032516</v>
      </c>
      <c r="K341" s="95">
        <f t="shared" si="83"/>
        <v>29.87965255441399</v>
      </c>
      <c r="L341" s="95">
        <f t="shared" si="77"/>
        <v>338</v>
      </c>
      <c r="M341" s="95">
        <f t="shared" si="84"/>
        <v>-279</v>
      </c>
      <c r="N341" s="95">
        <f t="shared" si="85"/>
        <v>260.09171597633099</v>
      </c>
      <c r="O341" s="95">
        <f t="shared" si="86"/>
        <v>309322.15680473344</v>
      </c>
      <c r="P341" s="95">
        <f t="shared" si="78"/>
        <v>30.251517483808573</v>
      </c>
      <c r="Q341" s="113">
        <f>_xlfn.STDEV.P(B$4:B341)</f>
        <v>30.251517483808588</v>
      </c>
      <c r="R341" s="95">
        <f t="shared" si="87"/>
        <v>328.1576303149007</v>
      </c>
      <c r="S341" s="95">
        <f t="shared" si="88"/>
        <v>192.02580163776207</v>
      </c>
      <c r="T341">
        <f t="shared" si="89"/>
        <v>0</v>
      </c>
      <c r="U341" s="102">
        <f>IF(W341&lt;180,V341,IF(#REF!&gt;T341,W341-360,360-W341))</f>
        <v>-17.091715976331386</v>
      </c>
      <c r="V341" s="102">
        <f t="shared" si="90"/>
        <v>-17.091715976331386</v>
      </c>
      <c r="W341" s="102">
        <f t="shared" si="91"/>
        <v>17.091715976331386</v>
      </c>
    </row>
    <row r="342" spans="1:23" x14ac:dyDescent="0.25">
      <c r="A342" s="110">
        <v>42638.382777777777</v>
      </c>
      <c r="B342">
        <v>280</v>
      </c>
      <c r="C342">
        <v>17.8842</v>
      </c>
      <c r="E342" s="95">
        <f>AVERAGE(B$4:B342)</f>
        <v>260.15044247787608</v>
      </c>
      <c r="F342" s="95">
        <f>AVERAGE(C$4:C342)</f>
        <v>18.593926548672556</v>
      </c>
      <c r="G342" s="95">
        <f t="shared" si="79"/>
        <v>-0.98480775301220813</v>
      </c>
      <c r="H342" s="95">
        <f t="shared" si="80"/>
        <v>0.17364817766692997</v>
      </c>
      <c r="I342" s="95">
        <f t="shared" si="81"/>
        <v>-0.85722990141644284</v>
      </c>
      <c r="J342" s="95">
        <f t="shared" si="82"/>
        <v>-0.16539473509959579</v>
      </c>
      <c r="K342" s="95">
        <f t="shared" si="83"/>
        <v>29.856996692187728</v>
      </c>
      <c r="L342" s="95">
        <f t="shared" si="77"/>
        <v>339</v>
      </c>
      <c r="M342" s="95">
        <f t="shared" si="84"/>
        <v>559</v>
      </c>
      <c r="N342" s="95">
        <f t="shared" si="85"/>
        <v>260.15044247787574</v>
      </c>
      <c r="O342" s="95">
        <f t="shared" si="86"/>
        <v>309717.32743362803</v>
      </c>
      <c r="P342" s="95">
        <f t="shared" si="78"/>
        <v>30.226154815117606</v>
      </c>
      <c r="Q342" s="113">
        <f>_xlfn.STDEV.P(B$4:B342)</f>
        <v>30.226154815117621</v>
      </c>
      <c r="R342" s="95">
        <f t="shared" si="87"/>
        <v>328.15929081189074</v>
      </c>
      <c r="S342" s="95">
        <f t="shared" si="88"/>
        <v>192.14159414386143</v>
      </c>
      <c r="T342">
        <f t="shared" si="89"/>
        <v>0</v>
      </c>
      <c r="U342" s="102">
        <f>IF(W342&lt;180,V342,IF(#REF!&gt;T342,W342-360,360-W342))</f>
        <v>19.849557522123916</v>
      </c>
      <c r="V342" s="102">
        <f t="shared" si="90"/>
        <v>19.849557522123916</v>
      </c>
      <c r="W342" s="102">
        <f t="shared" si="91"/>
        <v>19.849557522123916</v>
      </c>
    </row>
    <row r="343" spans="1:23" x14ac:dyDescent="0.25">
      <c r="A343" s="110">
        <v>42638.382824074077</v>
      </c>
      <c r="B343">
        <v>297</v>
      </c>
      <c r="C343">
        <v>20.128299999999999</v>
      </c>
      <c r="E343" s="95">
        <f>AVERAGE(B$4:B343)</f>
        <v>260.25882352941176</v>
      </c>
      <c r="F343" s="95">
        <f>AVERAGE(C$4:C343)</f>
        <v>18.598439411764694</v>
      </c>
      <c r="G343" s="95">
        <f t="shared" si="79"/>
        <v>-0.8910065241883679</v>
      </c>
      <c r="H343" s="95">
        <f t="shared" si="80"/>
        <v>0.45399049973954664</v>
      </c>
      <c r="I343" s="95">
        <f t="shared" si="81"/>
        <v>-0.85732924442459557</v>
      </c>
      <c r="J343" s="95">
        <f t="shared" si="82"/>
        <v>-0.16357301382065714</v>
      </c>
      <c r="K343" s="95">
        <f t="shared" si="83"/>
        <v>29.887929064693953</v>
      </c>
      <c r="L343" s="95">
        <f t="shared" ref="L343:L406" si="92">L342+1</f>
        <v>340</v>
      </c>
      <c r="M343" s="95">
        <f t="shared" si="84"/>
        <v>-262</v>
      </c>
      <c r="N343" s="95">
        <f t="shared" si="85"/>
        <v>260.25882352941142</v>
      </c>
      <c r="O343" s="95">
        <f t="shared" si="86"/>
        <v>311071.22352941148</v>
      </c>
      <c r="P343" s="95">
        <f t="shared" ref="P343:P406" si="93">SQRT(O343/L343)</f>
        <v>30.247567891018917</v>
      </c>
      <c r="Q343" s="113">
        <f>_xlfn.STDEV.P(B$4:B343)</f>
        <v>30.247567891018928</v>
      </c>
      <c r="R343" s="95">
        <f t="shared" si="87"/>
        <v>328.31585128420431</v>
      </c>
      <c r="S343" s="95">
        <f t="shared" si="88"/>
        <v>192.20179577461917</v>
      </c>
      <c r="T343">
        <f t="shared" si="89"/>
        <v>0</v>
      </c>
      <c r="U343" s="102">
        <f>IF(W343&lt;180,V343,IF(#REF!&gt;T343,W343-360,360-W343))</f>
        <v>36.741176470588243</v>
      </c>
      <c r="V343" s="102">
        <f t="shared" si="90"/>
        <v>36.741176470588243</v>
      </c>
      <c r="W343" s="102">
        <f t="shared" si="91"/>
        <v>36.741176470588243</v>
      </c>
    </row>
    <row r="344" spans="1:23" x14ac:dyDescent="0.25">
      <c r="A344" s="110">
        <v>42638.382870370369</v>
      </c>
      <c r="B344">
        <v>311</v>
      </c>
      <c r="C344">
        <v>20.814800000000002</v>
      </c>
      <c r="E344" s="95">
        <f>AVERAGE(B$4:B344)</f>
        <v>260.40762463343111</v>
      </c>
      <c r="F344" s="95">
        <f>AVERAGE(C$4:C344)</f>
        <v>18.604939002932539</v>
      </c>
      <c r="G344" s="95">
        <f t="shared" si="79"/>
        <v>-0.75470958022277224</v>
      </c>
      <c r="H344" s="95">
        <f t="shared" si="80"/>
        <v>0.65605902899050705</v>
      </c>
      <c r="I344" s="95">
        <f t="shared" si="81"/>
        <v>-0.85702830699291865</v>
      </c>
      <c r="J344" s="95">
        <f t="shared" si="82"/>
        <v>-0.16116940079188541</v>
      </c>
      <c r="K344" s="95">
        <f t="shared" si="83"/>
        <v>29.981329711937008</v>
      </c>
      <c r="L344" s="95">
        <f t="shared" si="92"/>
        <v>341</v>
      </c>
      <c r="M344" s="95">
        <f t="shared" si="84"/>
        <v>573</v>
      </c>
      <c r="N344" s="95">
        <f t="shared" si="85"/>
        <v>260.40762463343071</v>
      </c>
      <c r="O344" s="95">
        <f t="shared" si="86"/>
        <v>313638.34017595282</v>
      </c>
      <c r="P344" s="95">
        <f t="shared" si="93"/>
        <v>30.327553946456483</v>
      </c>
      <c r="Q344" s="113">
        <f>_xlfn.STDEV.P(B$4:B344)</f>
        <v>30.327553946456497</v>
      </c>
      <c r="R344" s="95">
        <f t="shared" si="87"/>
        <v>328.64462101295823</v>
      </c>
      <c r="S344" s="95">
        <f t="shared" si="88"/>
        <v>192.170628253904</v>
      </c>
      <c r="T344">
        <f t="shared" si="89"/>
        <v>0</v>
      </c>
      <c r="U344" s="102">
        <f>IF(W344&lt;180,V344,IF(#REF!&gt;T344,W344-360,360-W344))</f>
        <v>50.592375366568888</v>
      </c>
      <c r="V344" s="102">
        <f t="shared" si="90"/>
        <v>50.592375366568888</v>
      </c>
      <c r="W344" s="102">
        <f t="shared" si="91"/>
        <v>50.592375366568888</v>
      </c>
    </row>
    <row r="345" spans="1:23" x14ac:dyDescent="0.25">
      <c r="A345" s="110">
        <v>42638.382916666669</v>
      </c>
      <c r="B345">
        <v>291</v>
      </c>
      <c r="C345">
        <v>18.477699999999999</v>
      </c>
      <c r="E345" s="95">
        <f>AVERAGE(B$4:B345)</f>
        <v>260.4970760233918</v>
      </c>
      <c r="F345" s="95">
        <f>AVERAGE(C$4:C345)</f>
        <v>18.604566959064318</v>
      </c>
      <c r="G345" s="95">
        <f t="shared" si="79"/>
        <v>-0.93358042649720174</v>
      </c>
      <c r="H345" s="95">
        <f t="shared" si="80"/>
        <v>0.35836794954530038</v>
      </c>
      <c r="I345" s="95">
        <f t="shared" si="81"/>
        <v>-0.85725214359965629</v>
      </c>
      <c r="J345" s="95">
        <f t="shared" si="82"/>
        <v>-0.15965028573241996</v>
      </c>
      <c r="K345" s="95">
        <f t="shared" si="83"/>
        <v>29.98879071659562</v>
      </c>
      <c r="L345" s="95">
        <f t="shared" si="92"/>
        <v>342</v>
      </c>
      <c r="M345" s="95">
        <f t="shared" si="84"/>
        <v>-282</v>
      </c>
      <c r="N345" s="95">
        <f t="shared" si="85"/>
        <v>260.49707602339146</v>
      </c>
      <c r="O345" s="95">
        <f t="shared" si="86"/>
        <v>314571.49707602314</v>
      </c>
      <c r="P345" s="95">
        <f t="shared" si="93"/>
        <v>30.328199733131196</v>
      </c>
      <c r="Q345" s="113">
        <f>_xlfn.STDEV.P(B$4:B345)</f>
        <v>30.328199733131211</v>
      </c>
      <c r="R345" s="95">
        <f t="shared" si="87"/>
        <v>328.73552542293703</v>
      </c>
      <c r="S345" s="95">
        <f t="shared" si="88"/>
        <v>192.25862662384657</v>
      </c>
      <c r="T345">
        <f t="shared" si="89"/>
        <v>0</v>
      </c>
      <c r="U345" s="102">
        <f>IF(W345&lt;180,V345,IF(#REF!&gt;T345,W345-360,360-W345))</f>
        <v>30.502923976608201</v>
      </c>
      <c r="V345" s="102">
        <f t="shared" si="90"/>
        <v>30.502923976608201</v>
      </c>
      <c r="W345" s="102">
        <f t="shared" si="91"/>
        <v>30.502923976608201</v>
      </c>
    </row>
    <row r="346" spans="1:23" x14ac:dyDescent="0.25">
      <c r="A346" s="110">
        <v>42638.382962962962</v>
      </c>
      <c r="B346">
        <v>248</v>
      </c>
      <c r="C346">
        <v>19.038599999999999</v>
      </c>
      <c r="E346" s="95">
        <f>AVERAGE(B$4:B346)</f>
        <v>260.46064139941689</v>
      </c>
      <c r="F346" s="95">
        <f>AVERAGE(C$4:C346)</f>
        <v>18.605832361516025</v>
      </c>
      <c r="G346" s="95">
        <f t="shared" si="79"/>
        <v>-0.92718385456678731</v>
      </c>
      <c r="H346" s="95">
        <f t="shared" si="80"/>
        <v>-0.37460659341591229</v>
      </c>
      <c r="I346" s="95">
        <f t="shared" si="81"/>
        <v>-0.85745602613891903</v>
      </c>
      <c r="J346" s="95">
        <f t="shared" si="82"/>
        <v>-0.16027698050700739</v>
      </c>
      <c r="K346" s="95">
        <f t="shared" si="83"/>
        <v>29.949181172698985</v>
      </c>
      <c r="L346" s="95">
        <f t="shared" si="92"/>
        <v>343</v>
      </c>
      <c r="M346" s="95">
        <f t="shared" si="84"/>
        <v>530</v>
      </c>
      <c r="N346" s="95">
        <f t="shared" si="85"/>
        <v>260.46064139941655</v>
      </c>
      <c r="O346" s="95">
        <f t="shared" si="86"/>
        <v>314727.21865889186</v>
      </c>
      <c r="P346" s="95">
        <f t="shared" si="93"/>
        <v>30.291452029589291</v>
      </c>
      <c r="Q346" s="113">
        <f>_xlfn.STDEV.P(B$4:B346)</f>
        <v>30.291452029589305</v>
      </c>
      <c r="R346" s="95">
        <f t="shared" si="87"/>
        <v>328.61640846599283</v>
      </c>
      <c r="S346" s="95">
        <f t="shared" si="88"/>
        <v>192.30487433284094</v>
      </c>
      <c r="T346">
        <f t="shared" si="89"/>
        <v>0</v>
      </c>
      <c r="U346" s="102">
        <f>IF(W346&lt;180,V346,IF(#REF!&gt;T346,W346-360,360-W346))</f>
        <v>-12.460641399416886</v>
      </c>
      <c r="V346" s="102">
        <f t="shared" si="90"/>
        <v>-12.460641399416886</v>
      </c>
      <c r="W346" s="102">
        <f t="shared" si="91"/>
        <v>12.460641399416886</v>
      </c>
    </row>
    <row r="347" spans="1:23" x14ac:dyDescent="0.25">
      <c r="A347" s="110">
        <v>42638.383009259262</v>
      </c>
      <c r="B347">
        <v>264</v>
      </c>
      <c r="C347">
        <v>18.900099999999998</v>
      </c>
      <c r="E347" s="95">
        <f>AVERAGE(B$4:B347)</f>
        <v>260.47093023255815</v>
      </c>
      <c r="F347" s="95">
        <f>AVERAGE(C$4:C347)</f>
        <v>18.606687790697663</v>
      </c>
      <c r="G347" s="95">
        <f t="shared" si="79"/>
        <v>-0.9945218953682734</v>
      </c>
      <c r="H347" s="95">
        <f t="shared" si="80"/>
        <v>-0.10452846326765336</v>
      </c>
      <c r="I347" s="95">
        <f t="shared" si="81"/>
        <v>-0.85785447343319043</v>
      </c>
      <c r="J347" s="95">
        <f t="shared" si="82"/>
        <v>-0.16011492086386975</v>
      </c>
      <c r="K347" s="95">
        <f t="shared" si="83"/>
        <v>29.903678060120324</v>
      </c>
      <c r="L347" s="95">
        <f t="shared" si="92"/>
        <v>344</v>
      </c>
      <c r="M347" s="95">
        <f t="shared" si="84"/>
        <v>-266</v>
      </c>
      <c r="N347" s="95">
        <f t="shared" si="85"/>
        <v>260.47093023255775</v>
      </c>
      <c r="O347" s="95">
        <f t="shared" si="86"/>
        <v>314739.70930232533</v>
      </c>
      <c r="P347" s="95">
        <f t="shared" si="93"/>
        <v>30.24799192365894</v>
      </c>
      <c r="Q347" s="113">
        <f>_xlfn.STDEV.P(B$4:B347)</f>
        <v>30.247991923658951</v>
      </c>
      <c r="R347" s="95">
        <f t="shared" si="87"/>
        <v>328.52891206079079</v>
      </c>
      <c r="S347" s="95">
        <f t="shared" si="88"/>
        <v>192.4129484043255</v>
      </c>
      <c r="T347">
        <f t="shared" si="89"/>
        <v>0</v>
      </c>
      <c r="U347" s="102">
        <f>IF(W347&lt;180,V347,IF(#REF!&gt;T347,W347-360,360-W347))</f>
        <v>3.5290697674418539</v>
      </c>
      <c r="V347" s="102">
        <f t="shared" si="90"/>
        <v>3.5290697674418539</v>
      </c>
      <c r="W347" s="102">
        <f t="shared" si="91"/>
        <v>3.5290697674418539</v>
      </c>
    </row>
    <row r="348" spans="1:23" x14ac:dyDescent="0.25">
      <c r="A348" s="110">
        <v>42638.383055555554</v>
      </c>
      <c r="B348">
        <v>247</v>
      </c>
      <c r="C348">
        <v>16.360800000000001</v>
      </c>
      <c r="E348" s="95">
        <f>AVERAGE(B$4:B348)</f>
        <v>260.43188405797099</v>
      </c>
      <c r="F348" s="95">
        <f>AVERAGE(C$4:C348)</f>
        <v>18.600177971014485</v>
      </c>
      <c r="G348" s="95">
        <f t="shared" ref="G348:G411" si="94">SIN(RADIANS(B348))</f>
        <v>-0.92050485345244026</v>
      </c>
      <c r="H348" s="95">
        <f t="shared" ref="H348:H411" si="95">COS(RADIANS(B348))</f>
        <v>-0.39073112848927383</v>
      </c>
      <c r="I348" s="95">
        <f t="shared" ref="I348:I411" si="96">I347+(G348-I347)/$L348</f>
        <v>-0.85803606873759408</v>
      </c>
      <c r="J348" s="95">
        <f t="shared" ref="J348:J411" si="97">J347+(H348-J347)/$L348</f>
        <v>-0.16078337363959555</v>
      </c>
      <c r="K348" s="95">
        <f t="shared" ref="K348:K411" si="98">DEGREES(SQRT(-LN(I348*I348+J348*J348)))</f>
        <v>29.865747612540648</v>
      </c>
      <c r="L348" s="95">
        <f t="shared" si="92"/>
        <v>345</v>
      </c>
      <c r="M348" s="95">
        <f t="shared" si="84"/>
        <v>513</v>
      </c>
      <c r="N348" s="95">
        <f t="shared" si="85"/>
        <v>260.43188405797065</v>
      </c>
      <c r="O348" s="95">
        <f t="shared" si="86"/>
        <v>314920.64927536203</v>
      </c>
      <c r="P348" s="95">
        <f t="shared" si="93"/>
        <v>30.212803182764581</v>
      </c>
      <c r="Q348" s="113">
        <f>_xlfn.STDEV.P(B$4:B348)</f>
        <v>30.212803182764596</v>
      </c>
      <c r="R348" s="95">
        <f t="shared" si="87"/>
        <v>328.41069121919134</v>
      </c>
      <c r="S348" s="95">
        <f t="shared" si="88"/>
        <v>192.45307689675064</v>
      </c>
      <c r="T348">
        <f t="shared" si="89"/>
        <v>0</v>
      </c>
      <c r="U348" s="102">
        <f>IF(W348&lt;180,V348,IF(#REF!&gt;T348,W348-360,360-W348))</f>
        <v>-13.43188405797099</v>
      </c>
      <c r="V348" s="102">
        <f t="shared" si="90"/>
        <v>-13.43188405797099</v>
      </c>
      <c r="W348" s="102">
        <f t="shared" si="91"/>
        <v>13.43188405797099</v>
      </c>
    </row>
    <row r="349" spans="1:23" x14ac:dyDescent="0.25">
      <c r="A349" s="110">
        <v>42638.383101851854</v>
      </c>
      <c r="B349">
        <v>259</v>
      </c>
      <c r="C349">
        <v>16.518000000000001</v>
      </c>
      <c r="E349" s="95">
        <f>AVERAGE(B$4:B349)</f>
        <v>260.42774566473986</v>
      </c>
      <c r="F349" s="95">
        <f>AVERAGE(C$4:C349)</f>
        <v>18.594160115606929</v>
      </c>
      <c r="G349" s="95">
        <f t="shared" si="94"/>
        <v>-0.98162718344766398</v>
      </c>
      <c r="H349" s="95">
        <f t="shared" si="95"/>
        <v>-0.19080899537654461</v>
      </c>
      <c r="I349" s="95">
        <f t="shared" si="96"/>
        <v>-0.85839326849109143</v>
      </c>
      <c r="J349" s="95">
        <f t="shared" si="97"/>
        <v>-0.16087015289317055</v>
      </c>
      <c r="K349" s="95">
        <f t="shared" si="98"/>
        <v>29.819502169145427</v>
      </c>
      <c r="L349" s="95">
        <f t="shared" si="92"/>
        <v>346</v>
      </c>
      <c r="M349" s="95">
        <f t="shared" si="84"/>
        <v>-254</v>
      </c>
      <c r="N349" s="95">
        <f t="shared" si="85"/>
        <v>260.42774566473952</v>
      </c>
      <c r="O349" s="95">
        <f t="shared" si="86"/>
        <v>314922.69364161819</v>
      </c>
      <c r="P349" s="95">
        <f t="shared" si="93"/>
        <v>30.169209394613016</v>
      </c>
      <c r="Q349" s="113">
        <f>_xlfn.STDEV.P(B$4:B349)</f>
        <v>30.169209394613034</v>
      </c>
      <c r="R349" s="95">
        <f t="shared" si="87"/>
        <v>328.30846680261919</v>
      </c>
      <c r="S349" s="95">
        <f t="shared" si="88"/>
        <v>192.54702452686053</v>
      </c>
      <c r="T349">
        <f t="shared" si="89"/>
        <v>0</v>
      </c>
      <c r="U349" s="102">
        <f>IF(W349&lt;180,V349,IF(#REF!&gt;T349,W349-360,360-W349))</f>
        <v>-1.4277456647398594</v>
      </c>
      <c r="V349" s="102">
        <f t="shared" si="90"/>
        <v>-1.4277456647398594</v>
      </c>
      <c r="W349" s="102">
        <f t="shared" si="91"/>
        <v>1.4277456647398594</v>
      </c>
    </row>
    <row r="350" spans="1:23" x14ac:dyDescent="0.25">
      <c r="A350" s="110">
        <v>42638.383148148147</v>
      </c>
      <c r="B350">
        <v>271</v>
      </c>
      <c r="C350">
        <v>17.891400000000001</v>
      </c>
      <c r="E350" s="95">
        <f>AVERAGE(B$4:B350)</f>
        <v>260.45821325648416</v>
      </c>
      <c r="F350" s="95">
        <f>AVERAGE(C$4:C350)</f>
        <v>18.592134870316997</v>
      </c>
      <c r="G350" s="95">
        <f t="shared" si="94"/>
        <v>-0.99984769515639127</v>
      </c>
      <c r="H350" s="95">
        <f t="shared" si="95"/>
        <v>1.745240643728313E-2</v>
      </c>
      <c r="I350" s="95">
        <f t="shared" si="96"/>
        <v>-0.85880091813566006</v>
      </c>
      <c r="J350" s="95">
        <f t="shared" si="97"/>
        <v>-0.16035625502766493</v>
      </c>
      <c r="K350" s="95">
        <f t="shared" si="98"/>
        <v>29.780884890064513</v>
      </c>
      <c r="L350" s="95">
        <f t="shared" si="92"/>
        <v>347</v>
      </c>
      <c r="M350" s="95">
        <f t="shared" si="84"/>
        <v>525</v>
      </c>
      <c r="N350" s="95">
        <f t="shared" si="85"/>
        <v>260.45821325648376</v>
      </c>
      <c r="O350" s="95">
        <f t="shared" si="86"/>
        <v>315034.14409221872</v>
      </c>
      <c r="P350" s="95">
        <f t="shared" si="93"/>
        <v>30.13103678580234</v>
      </c>
      <c r="Q350" s="113">
        <f>_xlfn.STDEV.P(B$4:B350)</f>
        <v>30.131036785802355</v>
      </c>
      <c r="R350" s="95">
        <f t="shared" si="87"/>
        <v>328.25304602453946</v>
      </c>
      <c r="S350" s="95">
        <f t="shared" si="88"/>
        <v>192.66338048842886</v>
      </c>
      <c r="T350">
        <f t="shared" si="89"/>
        <v>0</v>
      </c>
      <c r="U350" s="102">
        <f>IF(W350&lt;180,V350,IF(#REF!&gt;T350,W350-360,360-W350))</f>
        <v>10.541786743515843</v>
      </c>
      <c r="V350" s="102">
        <f t="shared" si="90"/>
        <v>10.541786743515843</v>
      </c>
      <c r="W350" s="102">
        <f t="shared" si="91"/>
        <v>10.541786743515843</v>
      </c>
    </row>
    <row r="351" spans="1:23" x14ac:dyDescent="0.25">
      <c r="A351" s="110">
        <v>42638.383194444446</v>
      </c>
      <c r="B351">
        <v>220</v>
      </c>
      <c r="C351">
        <v>21.468800000000002</v>
      </c>
      <c r="E351" s="95">
        <f>AVERAGE(B$4:B351)</f>
        <v>260.34195402298849</v>
      </c>
      <c r="F351" s="95">
        <f>AVERAGE(C$4:C351)</f>
        <v>18.600401149425277</v>
      </c>
      <c r="G351" s="95">
        <f t="shared" si="94"/>
        <v>-0.64278760968653925</v>
      </c>
      <c r="H351" s="95">
        <f t="shared" si="95"/>
        <v>-0.76604444311897801</v>
      </c>
      <c r="I351" s="95">
        <f t="shared" si="96"/>
        <v>-0.85818019023781777</v>
      </c>
      <c r="J351" s="95">
        <f t="shared" si="97"/>
        <v>-0.1620967383267779</v>
      </c>
      <c r="K351" s="95">
        <f t="shared" si="98"/>
        <v>29.817309492519321</v>
      </c>
      <c r="L351" s="95">
        <f t="shared" si="92"/>
        <v>348</v>
      </c>
      <c r="M351" s="95">
        <f t="shared" si="84"/>
        <v>-305</v>
      </c>
      <c r="N351" s="95">
        <f t="shared" si="85"/>
        <v>260.34195402298809</v>
      </c>
      <c r="O351" s="95">
        <f t="shared" si="86"/>
        <v>316666.30747126404</v>
      </c>
      <c r="P351" s="95">
        <f t="shared" si="93"/>
        <v>30.165554091596885</v>
      </c>
      <c r="Q351" s="113">
        <f>_xlfn.STDEV.P(B$4:B351)</f>
        <v>30.165554091596903</v>
      </c>
      <c r="R351" s="95">
        <f t="shared" si="87"/>
        <v>328.21445072908153</v>
      </c>
      <c r="S351" s="95">
        <f t="shared" si="88"/>
        <v>192.46945731689544</v>
      </c>
      <c r="T351">
        <f t="shared" si="89"/>
        <v>0</v>
      </c>
      <c r="U351" s="102">
        <f>IF(W351&lt;180,V351,IF(#REF!&gt;T351,W351-360,360-W351))</f>
        <v>-40.341954022988489</v>
      </c>
      <c r="V351" s="102">
        <f t="shared" si="90"/>
        <v>-40.341954022988489</v>
      </c>
      <c r="W351" s="102">
        <f t="shared" si="91"/>
        <v>40.341954022988489</v>
      </c>
    </row>
    <row r="352" spans="1:23" x14ac:dyDescent="0.25">
      <c r="A352" s="110">
        <v>42638.383240740739</v>
      </c>
      <c r="B352">
        <v>254</v>
      </c>
      <c r="C352">
        <v>18.591200000000001</v>
      </c>
      <c r="E352" s="95">
        <f>AVERAGE(B$4:B352)</f>
        <v>260.32378223495704</v>
      </c>
      <c r="F352" s="95">
        <f>AVERAGE(C$4:C352)</f>
        <v>18.600374785100279</v>
      </c>
      <c r="G352" s="95">
        <f t="shared" si="94"/>
        <v>-0.96126169593831901</v>
      </c>
      <c r="H352" s="95">
        <f t="shared" si="95"/>
        <v>-0.27563735581699889</v>
      </c>
      <c r="I352" s="95">
        <f t="shared" si="96"/>
        <v>-0.85847555271833498</v>
      </c>
      <c r="J352" s="95">
        <f t="shared" si="97"/>
        <v>-0.16242206960898484</v>
      </c>
      <c r="K352" s="95">
        <f t="shared" si="98"/>
        <v>29.773081356049889</v>
      </c>
      <c r="L352" s="95">
        <f t="shared" si="92"/>
        <v>349</v>
      </c>
      <c r="M352" s="95">
        <f t="shared" si="84"/>
        <v>559</v>
      </c>
      <c r="N352" s="95">
        <f t="shared" si="85"/>
        <v>260.32378223495658</v>
      </c>
      <c r="O352" s="95">
        <f t="shared" si="86"/>
        <v>316706.41260744951</v>
      </c>
      <c r="P352" s="95">
        <f t="shared" si="93"/>
        <v>30.124213366773645</v>
      </c>
      <c r="Q352" s="113">
        <f>_xlfn.STDEV.P(B$4:B352)</f>
        <v>30.124213366773663</v>
      </c>
      <c r="R352" s="95">
        <f t="shared" si="87"/>
        <v>328.10326231019781</v>
      </c>
      <c r="S352" s="95">
        <f t="shared" si="88"/>
        <v>192.5443021597163</v>
      </c>
      <c r="T352">
        <f t="shared" si="89"/>
        <v>0</v>
      </c>
      <c r="U352" s="102">
        <f>IF(W352&lt;180,V352,IF(#REF!&gt;T352,W352-360,360-W352))</f>
        <v>-6.3237822349570365</v>
      </c>
      <c r="V352" s="102">
        <f t="shared" si="90"/>
        <v>-6.3237822349570365</v>
      </c>
      <c r="W352" s="102">
        <f t="shared" si="91"/>
        <v>6.3237822349570365</v>
      </c>
    </row>
    <row r="353" spans="1:23" x14ac:dyDescent="0.25">
      <c r="A353" s="110">
        <v>42638.383287037039</v>
      </c>
      <c r="B353">
        <v>229</v>
      </c>
      <c r="C353">
        <v>20.926400000000001</v>
      </c>
      <c r="E353" s="95">
        <f>AVERAGE(B$4:B353)</f>
        <v>260.2342857142857</v>
      </c>
      <c r="F353" s="95">
        <f>AVERAGE(C$4:C353)</f>
        <v>18.607020571428563</v>
      </c>
      <c r="G353" s="95">
        <f t="shared" si="94"/>
        <v>-0.75470958022277201</v>
      </c>
      <c r="H353" s="95">
        <f t="shared" si="95"/>
        <v>-0.65605902899050728</v>
      </c>
      <c r="I353" s="95">
        <f t="shared" si="96"/>
        <v>-0.85817907851120478</v>
      </c>
      <c r="J353" s="95">
        <f t="shared" si="97"/>
        <v>-0.16383246092150347</v>
      </c>
      <c r="K353" s="95">
        <f t="shared" si="98"/>
        <v>29.776605430409361</v>
      </c>
      <c r="L353" s="95">
        <f t="shared" si="92"/>
        <v>350</v>
      </c>
      <c r="M353" s="95">
        <f t="shared" si="84"/>
        <v>-330</v>
      </c>
      <c r="N353" s="95">
        <f t="shared" si="85"/>
        <v>260.23428571428525</v>
      </c>
      <c r="O353" s="95">
        <f t="shared" si="86"/>
        <v>317684.78857142822</v>
      </c>
      <c r="P353" s="95">
        <f t="shared" si="93"/>
        <v>30.127575815020279</v>
      </c>
      <c r="Q353" s="113">
        <f>_xlfn.STDEV.P(B$4:B353)</f>
        <v>30.127575815020297</v>
      </c>
      <c r="R353" s="95">
        <f t="shared" si="87"/>
        <v>328.02133129808135</v>
      </c>
      <c r="S353" s="95">
        <f t="shared" si="88"/>
        <v>192.44724013049003</v>
      </c>
      <c r="T353">
        <f t="shared" si="89"/>
        <v>0</v>
      </c>
      <c r="U353" s="102">
        <f>IF(W353&lt;180,V353,IF(#REF!&gt;T353,W353-360,360-W353))</f>
        <v>-31.234285714285704</v>
      </c>
      <c r="V353" s="102">
        <f t="shared" si="90"/>
        <v>-31.234285714285704</v>
      </c>
      <c r="W353" s="102">
        <f t="shared" si="91"/>
        <v>31.234285714285704</v>
      </c>
    </row>
    <row r="354" spans="1:23" x14ac:dyDescent="0.25">
      <c r="A354" s="110">
        <v>42638.383333333331</v>
      </c>
      <c r="B354">
        <v>245</v>
      </c>
      <c r="C354">
        <v>18.5885</v>
      </c>
      <c r="E354" s="95">
        <f>AVERAGE(B$4:B354)</f>
        <v>260.1908831908832</v>
      </c>
      <c r="F354" s="95">
        <f>AVERAGE(C$4:C354)</f>
        <v>18.606967806267797</v>
      </c>
      <c r="G354" s="95">
        <f t="shared" si="94"/>
        <v>-0.90630778703665005</v>
      </c>
      <c r="H354" s="95">
        <f t="shared" si="95"/>
        <v>-0.42261826174069916</v>
      </c>
      <c r="I354" s="95">
        <f t="shared" si="96"/>
        <v>-0.85831619733891262</v>
      </c>
      <c r="J354" s="95">
        <f t="shared" si="97"/>
        <v>-0.16456974240531885</v>
      </c>
      <c r="K354" s="95">
        <f t="shared" si="98"/>
        <v>29.742113567509506</v>
      </c>
      <c r="L354" s="95">
        <f t="shared" si="92"/>
        <v>351</v>
      </c>
      <c r="M354" s="95">
        <f t="shared" si="84"/>
        <v>575</v>
      </c>
      <c r="N354" s="95">
        <f t="shared" si="85"/>
        <v>260.19088319088274</v>
      </c>
      <c r="O354" s="95">
        <f t="shared" si="86"/>
        <v>317916.21082621044</v>
      </c>
      <c r="P354" s="95">
        <f t="shared" si="93"/>
        <v>30.095584234037791</v>
      </c>
      <c r="Q354" s="113">
        <f>_xlfn.STDEV.P(B$4:B354)</f>
        <v>30.095584234037808</v>
      </c>
      <c r="R354" s="95">
        <f t="shared" si="87"/>
        <v>327.90594771746828</v>
      </c>
      <c r="S354" s="95">
        <f t="shared" si="88"/>
        <v>192.47581866429812</v>
      </c>
      <c r="T354">
        <f t="shared" si="89"/>
        <v>0</v>
      </c>
      <c r="U354" s="102">
        <f>IF(W354&lt;180,V354,IF(#REF!&gt;T354,W354-360,360-W354))</f>
        <v>-15.190883190883198</v>
      </c>
      <c r="V354" s="102">
        <f t="shared" si="90"/>
        <v>-15.190883190883198</v>
      </c>
      <c r="W354" s="102">
        <f t="shared" si="91"/>
        <v>15.190883190883198</v>
      </c>
    </row>
    <row r="355" spans="1:23" x14ac:dyDescent="0.25">
      <c r="A355" s="110">
        <v>42638.383379629631</v>
      </c>
      <c r="B355">
        <v>258</v>
      </c>
      <c r="C355">
        <v>15.384600000000001</v>
      </c>
      <c r="E355" s="95">
        <f>AVERAGE(B$4:B355)</f>
        <v>260.18465909090907</v>
      </c>
      <c r="F355" s="95">
        <f>AVERAGE(C$4:C355)</f>
        <v>18.59781335227272</v>
      </c>
      <c r="G355" s="95">
        <f t="shared" si="94"/>
        <v>-0.97814760073380558</v>
      </c>
      <c r="H355" s="95">
        <f t="shared" si="95"/>
        <v>-0.20791169081775979</v>
      </c>
      <c r="I355" s="95">
        <f t="shared" si="96"/>
        <v>-0.85865662746219362</v>
      </c>
      <c r="J355" s="95">
        <f t="shared" si="97"/>
        <v>-0.16469287294058146</v>
      </c>
      <c r="K355" s="95">
        <f t="shared" si="98"/>
        <v>29.696934453833315</v>
      </c>
      <c r="L355" s="95">
        <f t="shared" si="92"/>
        <v>352</v>
      </c>
      <c r="M355" s="95">
        <f t="shared" si="84"/>
        <v>-317</v>
      </c>
      <c r="N355" s="95">
        <f t="shared" si="85"/>
        <v>260.18465909090867</v>
      </c>
      <c r="O355" s="95">
        <f t="shared" si="86"/>
        <v>317920.99715909053</v>
      </c>
      <c r="P355" s="95">
        <f t="shared" si="93"/>
        <v>30.053030646178492</v>
      </c>
      <c r="Q355" s="113">
        <f>_xlfn.STDEV.P(B$4:B355)</f>
        <v>30.053030646178509</v>
      </c>
      <c r="R355" s="95">
        <f t="shared" si="87"/>
        <v>327.80397804481072</v>
      </c>
      <c r="S355" s="95">
        <f t="shared" si="88"/>
        <v>192.56534013700741</v>
      </c>
      <c r="T355">
        <f t="shared" si="89"/>
        <v>0</v>
      </c>
      <c r="U355" s="102">
        <f>IF(W355&lt;180,V355,IF(#REF!&gt;T355,W355-360,360-W355))</f>
        <v>-2.1846590909090651</v>
      </c>
      <c r="V355" s="102">
        <f t="shared" si="90"/>
        <v>-2.1846590909090651</v>
      </c>
      <c r="W355" s="102">
        <f t="shared" si="91"/>
        <v>2.1846590909090651</v>
      </c>
    </row>
    <row r="356" spans="1:23" x14ac:dyDescent="0.25">
      <c r="A356" s="110">
        <v>42638.383425925924</v>
      </c>
      <c r="B356">
        <v>264</v>
      </c>
      <c r="C356">
        <v>14.5807</v>
      </c>
      <c r="E356" s="95">
        <f>AVERAGE(B$4:B356)</f>
        <v>260.19546742209633</v>
      </c>
      <c r="F356" s="95">
        <f>AVERAGE(C$4:C356)</f>
        <v>18.586433427762032</v>
      </c>
      <c r="G356" s="95">
        <f t="shared" si="94"/>
        <v>-0.9945218953682734</v>
      </c>
      <c r="H356" s="95">
        <f t="shared" si="95"/>
        <v>-0.10452846326765336</v>
      </c>
      <c r="I356" s="95">
        <f t="shared" si="96"/>
        <v>-0.85904151490668679</v>
      </c>
      <c r="J356" s="95">
        <f t="shared" si="97"/>
        <v>-0.1645224355194117</v>
      </c>
      <c r="K356" s="95">
        <f t="shared" si="98"/>
        <v>29.653173658117431</v>
      </c>
      <c r="L356" s="95">
        <f t="shared" si="92"/>
        <v>353</v>
      </c>
      <c r="M356" s="95">
        <f t="shared" si="84"/>
        <v>581</v>
      </c>
      <c r="N356" s="95">
        <f t="shared" si="85"/>
        <v>260.19546742209587</v>
      </c>
      <c r="O356" s="95">
        <f t="shared" si="86"/>
        <v>317935.51274787501</v>
      </c>
      <c r="P356" s="95">
        <f t="shared" si="93"/>
        <v>30.011117522064364</v>
      </c>
      <c r="Q356" s="113">
        <f>_xlfn.STDEV.P(B$4:B356)</f>
        <v>30.011117522064382</v>
      </c>
      <c r="R356" s="95">
        <f t="shared" si="87"/>
        <v>327.72048184674122</v>
      </c>
      <c r="S356" s="95">
        <f t="shared" si="88"/>
        <v>192.67045299745146</v>
      </c>
      <c r="T356">
        <f t="shared" si="89"/>
        <v>0</v>
      </c>
      <c r="U356" s="102">
        <f>IF(W356&lt;180,V356,IF(#REF!&gt;T356,W356-360,360-W356))</f>
        <v>3.8045325779036716</v>
      </c>
      <c r="V356" s="102">
        <f t="shared" si="90"/>
        <v>3.8045325779036716</v>
      </c>
      <c r="W356" s="102">
        <f t="shared" si="91"/>
        <v>3.8045325779036716</v>
      </c>
    </row>
    <row r="357" spans="1:23" x14ac:dyDescent="0.25">
      <c r="A357" s="110">
        <v>42638.383472222224</v>
      </c>
      <c r="B357">
        <v>238</v>
      </c>
      <c r="C357">
        <v>16.5822</v>
      </c>
      <c r="E357" s="95">
        <f>AVERAGE(B$4:B357)</f>
        <v>260.1327683615819</v>
      </c>
      <c r="F357" s="95">
        <f>AVERAGE(C$4:C357)</f>
        <v>18.580771751412421</v>
      </c>
      <c r="G357" s="95">
        <f t="shared" si="94"/>
        <v>-0.84804809615642596</v>
      </c>
      <c r="H357" s="95">
        <f t="shared" si="95"/>
        <v>-0.52991926423320501</v>
      </c>
      <c r="I357" s="95">
        <f t="shared" si="96"/>
        <v>-0.85901046005146009</v>
      </c>
      <c r="J357" s="95">
        <f t="shared" si="97"/>
        <v>-0.16555462995080661</v>
      </c>
      <c r="K357" s="95">
        <f t="shared" si="98"/>
        <v>29.63237893900796</v>
      </c>
      <c r="L357" s="95">
        <f t="shared" si="92"/>
        <v>354</v>
      </c>
      <c r="M357" s="95">
        <f t="shared" si="84"/>
        <v>-343</v>
      </c>
      <c r="N357" s="95">
        <f t="shared" si="85"/>
        <v>260.1327683615815</v>
      </c>
      <c r="O357" s="95">
        <f t="shared" si="86"/>
        <v>318426.75988700526</v>
      </c>
      <c r="P357" s="95">
        <f t="shared" si="93"/>
        <v>29.991842576769645</v>
      </c>
      <c r="Q357" s="113">
        <f>_xlfn.STDEV.P(B$4:B357)</f>
        <v>29.99184257676966</v>
      </c>
      <c r="R357" s="95">
        <f t="shared" si="87"/>
        <v>327.61441415931364</v>
      </c>
      <c r="S357" s="95">
        <f t="shared" si="88"/>
        <v>192.65112256385015</v>
      </c>
      <c r="T357">
        <f t="shared" si="89"/>
        <v>0</v>
      </c>
      <c r="U357" s="102">
        <f>IF(W357&lt;180,V357,IF(#REF!&gt;T357,W357-360,360-W357))</f>
        <v>-22.132768361581896</v>
      </c>
      <c r="V357" s="102">
        <f t="shared" si="90"/>
        <v>-22.132768361581896</v>
      </c>
      <c r="W357" s="102">
        <f t="shared" si="91"/>
        <v>22.132768361581896</v>
      </c>
    </row>
    <row r="358" spans="1:23" x14ac:dyDescent="0.25">
      <c r="A358" s="110">
        <v>42638.383518518516</v>
      </c>
      <c r="B358">
        <v>250</v>
      </c>
      <c r="C358">
        <v>16.588100000000001</v>
      </c>
      <c r="E358" s="95">
        <f>AVERAGE(B$4:B358)</f>
        <v>260.10422535211268</v>
      </c>
      <c r="F358" s="95">
        <f>AVERAGE(C$4:C358)</f>
        <v>18.57515859154929</v>
      </c>
      <c r="G358" s="95">
        <f t="shared" si="94"/>
        <v>-0.93969262078590843</v>
      </c>
      <c r="H358" s="95">
        <f t="shared" si="95"/>
        <v>-0.34202014332566855</v>
      </c>
      <c r="I358" s="95">
        <f t="shared" si="96"/>
        <v>-0.85923773374366985</v>
      </c>
      <c r="J358" s="95">
        <f t="shared" si="97"/>
        <v>-0.16605171590397524</v>
      </c>
      <c r="K358" s="95">
        <f t="shared" si="98"/>
        <v>29.592170568517155</v>
      </c>
      <c r="L358" s="95">
        <f t="shared" si="92"/>
        <v>355</v>
      </c>
      <c r="M358" s="95">
        <f t="shared" si="84"/>
        <v>593</v>
      </c>
      <c r="N358" s="95">
        <f t="shared" si="85"/>
        <v>260.10422535211228</v>
      </c>
      <c r="O358" s="95">
        <f t="shared" si="86"/>
        <v>318529.14366197144</v>
      </c>
      <c r="P358" s="95">
        <f t="shared" si="93"/>
        <v>29.954385211751621</v>
      </c>
      <c r="Q358" s="113">
        <f>_xlfn.STDEV.P(B$4:B358)</f>
        <v>29.954385211751635</v>
      </c>
      <c r="R358" s="95">
        <f t="shared" si="87"/>
        <v>327.50159207855387</v>
      </c>
      <c r="S358" s="95">
        <f t="shared" si="88"/>
        <v>192.70685862567149</v>
      </c>
      <c r="T358">
        <f t="shared" si="89"/>
        <v>0</v>
      </c>
      <c r="U358" s="102">
        <f>IF(W358&lt;180,V358,IF(#REF!&gt;T358,W358-360,360-W358))</f>
        <v>-10.104225352112678</v>
      </c>
      <c r="V358" s="102">
        <f t="shared" si="90"/>
        <v>-10.104225352112678</v>
      </c>
      <c r="W358" s="102">
        <f t="shared" si="91"/>
        <v>10.104225352112678</v>
      </c>
    </row>
    <row r="359" spans="1:23" x14ac:dyDescent="0.25">
      <c r="A359" s="110">
        <v>42638.383564814816</v>
      </c>
      <c r="B359">
        <v>258</v>
      </c>
      <c r="C359">
        <v>19.691199999999998</v>
      </c>
      <c r="E359" s="95">
        <f>AVERAGE(B$4:B359)</f>
        <v>260.09831460674155</v>
      </c>
      <c r="F359" s="95">
        <f>AVERAGE(C$4:C359)</f>
        <v>18.578293539325838</v>
      </c>
      <c r="G359" s="95">
        <f t="shared" si="94"/>
        <v>-0.97814760073380558</v>
      </c>
      <c r="H359" s="95">
        <f t="shared" si="95"/>
        <v>-0.20791169081775979</v>
      </c>
      <c r="I359" s="95">
        <f t="shared" si="96"/>
        <v>-0.85957175022397925</v>
      </c>
      <c r="J359" s="95">
        <f t="shared" si="97"/>
        <v>-0.16616930010317127</v>
      </c>
      <c r="K359" s="95">
        <f t="shared" si="98"/>
        <v>29.547745914962114</v>
      </c>
      <c r="L359" s="95">
        <f t="shared" si="92"/>
        <v>356</v>
      </c>
      <c r="M359" s="95">
        <f t="shared" si="84"/>
        <v>-335</v>
      </c>
      <c r="N359" s="95">
        <f t="shared" si="85"/>
        <v>260.09831460674116</v>
      </c>
      <c r="O359" s="95">
        <f t="shared" si="86"/>
        <v>318533.55898876366</v>
      </c>
      <c r="P359" s="95">
        <f t="shared" si="93"/>
        <v>29.912492175856634</v>
      </c>
      <c r="Q359" s="113">
        <f>_xlfn.STDEV.P(B$4:B359)</f>
        <v>29.912492175856652</v>
      </c>
      <c r="R359" s="95">
        <f t="shared" si="87"/>
        <v>327.40142200241905</v>
      </c>
      <c r="S359" s="95">
        <f t="shared" si="88"/>
        <v>192.79520721106408</v>
      </c>
      <c r="T359">
        <f t="shared" si="89"/>
        <v>0</v>
      </c>
      <c r="U359" s="102">
        <f>IF(W359&lt;180,V359,IF(#REF!&gt;T359,W359-360,360-W359))</f>
        <v>-2.0983146067415532</v>
      </c>
      <c r="V359" s="102">
        <f t="shared" si="90"/>
        <v>-2.0983146067415532</v>
      </c>
      <c r="W359" s="102">
        <f t="shared" si="91"/>
        <v>2.0983146067415532</v>
      </c>
    </row>
    <row r="360" spans="1:23" x14ac:dyDescent="0.25">
      <c r="A360" s="110">
        <v>42638.383611111109</v>
      </c>
      <c r="B360">
        <v>281</v>
      </c>
      <c r="C360">
        <v>20.927800000000001</v>
      </c>
      <c r="E360" s="95">
        <f>AVERAGE(B$4:B360)</f>
        <v>260.15686274509807</v>
      </c>
      <c r="F360" s="95">
        <f>AVERAGE(C$4:C360)</f>
        <v>18.584874789915961</v>
      </c>
      <c r="G360" s="95">
        <f t="shared" si="94"/>
        <v>-0.98162718344766386</v>
      </c>
      <c r="H360" s="95">
        <f t="shared" si="95"/>
        <v>0.19080899537654511</v>
      </c>
      <c r="I360" s="95">
        <f t="shared" si="96"/>
        <v>-0.85991364219379351</v>
      </c>
      <c r="J360" s="95">
        <f t="shared" si="97"/>
        <v>-0.16516936090014686</v>
      </c>
      <c r="K360" s="95">
        <f t="shared" si="98"/>
        <v>29.529148826445478</v>
      </c>
      <c r="L360" s="95">
        <f t="shared" si="92"/>
        <v>357</v>
      </c>
      <c r="M360" s="95">
        <f t="shared" si="84"/>
        <v>616</v>
      </c>
      <c r="N360" s="95">
        <f t="shared" si="85"/>
        <v>260.15686274509761</v>
      </c>
      <c r="O360" s="95">
        <f t="shared" si="86"/>
        <v>318969.21568627417</v>
      </c>
      <c r="P360" s="95">
        <f t="shared" si="93"/>
        <v>29.890988481455864</v>
      </c>
      <c r="Q360" s="113">
        <f>_xlfn.STDEV.P(B$4:B360)</f>
        <v>29.890988481455878</v>
      </c>
      <c r="R360" s="95">
        <f t="shared" si="87"/>
        <v>327.4115868283738</v>
      </c>
      <c r="S360" s="95">
        <f t="shared" si="88"/>
        <v>192.90213866182233</v>
      </c>
      <c r="T360">
        <f t="shared" si="89"/>
        <v>0</v>
      </c>
      <c r="U360" s="102">
        <f>IF(W360&lt;180,V360,IF(#REF!&gt;T360,W360-360,360-W360))</f>
        <v>20.843137254901933</v>
      </c>
      <c r="V360" s="102">
        <f t="shared" si="90"/>
        <v>20.843137254901933</v>
      </c>
      <c r="W360" s="102">
        <f t="shared" si="91"/>
        <v>20.843137254901933</v>
      </c>
    </row>
    <row r="361" spans="1:23" x14ac:dyDescent="0.25">
      <c r="A361" s="110">
        <v>42638.383657407408</v>
      </c>
      <c r="B361">
        <v>269</v>
      </c>
      <c r="C361">
        <v>22.6617</v>
      </c>
      <c r="E361" s="95">
        <f>AVERAGE(B$4:B361)</f>
        <v>260.18156424581008</v>
      </c>
      <c r="F361" s="95">
        <f>AVERAGE(C$4:C361)</f>
        <v>18.596262569832398</v>
      </c>
      <c r="G361" s="95">
        <f t="shared" si="94"/>
        <v>-0.99984769515639127</v>
      </c>
      <c r="H361" s="95">
        <f t="shared" si="95"/>
        <v>-1.7452406437283498E-2</v>
      </c>
      <c r="I361" s="95">
        <f t="shared" si="96"/>
        <v>-0.86030451943670583</v>
      </c>
      <c r="J361" s="95">
        <f t="shared" si="97"/>
        <v>-0.1647567437089098</v>
      </c>
      <c r="K361" s="95">
        <f t="shared" si="98"/>
        <v>29.490259453029907</v>
      </c>
      <c r="L361" s="95">
        <f t="shared" si="92"/>
        <v>358</v>
      </c>
      <c r="M361" s="95">
        <f t="shared" si="84"/>
        <v>-347</v>
      </c>
      <c r="N361" s="95">
        <f t="shared" si="85"/>
        <v>260.18156424580962</v>
      </c>
      <c r="O361" s="95">
        <f t="shared" si="86"/>
        <v>319047.198324022</v>
      </c>
      <c r="P361" s="95">
        <f t="shared" si="93"/>
        <v>29.852860690524832</v>
      </c>
      <c r="Q361" s="113">
        <f>_xlfn.STDEV.P(B$4:B361)</f>
        <v>29.852860690524846</v>
      </c>
      <c r="R361" s="95">
        <f t="shared" si="87"/>
        <v>327.35050079949099</v>
      </c>
      <c r="S361" s="95">
        <f t="shared" si="88"/>
        <v>193.01262769212917</v>
      </c>
      <c r="T361">
        <f t="shared" si="89"/>
        <v>0</v>
      </c>
      <c r="U361" s="102">
        <f>IF(W361&lt;180,V361,IF(#REF!&gt;T361,W361-360,360-W361))</f>
        <v>8.8184357541899203</v>
      </c>
      <c r="V361" s="102">
        <f t="shared" si="90"/>
        <v>8.8184357541899203</v>
      </c>
      <c r="W361" s="102">
        <f t="shared" si="91"/>
        <v>8.8184357541899203</v>
      </c>
    </row>
    <row r="362" spans="1:23" x14ac:dyDescent="0.25">
      <c r="A362" s="110">
        <v>42638.383703703701</v>
      </c>
      <c r="B362">
        <v>274</v>
      </c>
      <c r="C362">
        <v>17.371700000000001</v>
      </c>
      <c r="E362" s="95">
        <f>AVERAGE(B$4:B362)</f>
        <v>260.22005571030638</v>
      </c>
      <c r="F362" s="95">
        <f>AVERAGE(C$4:C362)</f>
        <v>18.592851532033418</v>
      </c>
      <c r="G362" s="95">
        <f t="shared" si="94"/>
        <v>-0.99756405025982431</v>
      </c>
      <c r="H362" s="95">
        <f t="shared" si="95"/>
        <v>6.9756473744125219E-2</v>
      </c>
      <c r="I362" s="95">
        <f t="shared" si="96"/>
        <v>-0.86068685796267552</v>
      </c>
      <c r="J362" s="95">
        <f t="shared" si="97"/>
        <v>-0.16410350354887349</v>
      </c>
      <c r="K362" s="95">
        <f t="shared" si="98"/>
        <v>29.458102308064404</v>
      </c>
      <c r="L362" s="95">
        <f t="shared" si="92"/>
        <v>359</v>
      </c>
      <c r="M362" s="95">
        <f t="shared" si="84"/>
        <v>621</v>
      </c>
      <c r="N362" s="95">
        <f t="shared" si="85"/>
        <v>260.22005571030599</v>
      </c>
      <c r="O362" s="95">
        <f t="shared" si="86"/>
        <v>319237.61559888546</v>
      </c>
      <c r="P362" s="95">
        <f t="shared" si="93"/>
        <v>29.820148709851789</v>
      </c>
      <c r="Q362" s="113">
        <f>_xlfn.STDEV.P(B$4:B362)</f>
        <v>29.820148709851804</v>
      </c>
      <c r="R362" s="95">
        <f t="shared" si="87"/>
        <v>327.31539030747297</v>
      </c>
      <c r="S362" s="95">
        <f t="shared" si="88"/>
        <v>193.12472111313983</v>
      </c>
      <c r="T362">
        <f t="shared" si="89"/>
        <v>0</v>
      </c>
      <c r="U362" s="102">
        <f>IF(W362&lt;180,V362,IF(#REF!&gt;T362,W362-360,360-W362))</f>
        <v>13.779944289693617</v>
      </c>
      <c r="V362" s="102">
        <f t="shared" si="90"/>
        <v>13.779944289693617</v>
      </c>
      <c r="W362" s="102">
        <f t="shared" si="91"/>
        <v>13.779944289693617</v>
      </c>
    </row>
    <row r="363" spans="1:23" x14ac:dyDescent="0.25">
      <c r="A363" s="110">
        <v>42638.383750000001</v>
      </c>
      <c r="B363">
        <v>276</v>
      </c>
      <c r="C363">
        <v>15.2437</v>
      </c>
      <c r="E363" s="95">
        <f>AVERAGE(B$4:B363)</f>
        <v>260.26388888888891</v>
      </c>
      <c r="F363" s="95">
        <f>AVERAGE(C$4:C363)</f>
        <v>18.583548333333326</v>
      </c>
      <c r="G363" s="95">
        <f t="shared" si="94"/>
        <v>-0.9945218953682734</v>
      </c>
      <c r="H363" s="95">
        <f t="shared" si="95"/>
        <v>0.10452846326765299</v>
      </c>
      <c r="I363" s="95">
        <f t="shared" si="96"/>
        <v>-0.86105862195546889</v>
      </c>
      <c r="J363" s="95">
        <f t="shared" si="97"/>
        <v>-0.16335730364104981</v>
      </c>
      <c r="K363" s="95">
        <f t="shared" si="98"/>
        <v>29.429373799558366</v>
      </c>
      <c r="L363" s="95">
        <f t="shared" si="92"/>
        <v>360</v>
      </c>
      <c r="M363" s="95">
        <f t="shared" si="84"/>
        <v>-345</v>
      </c>
      <c r="N363" s="95">
        <f t="shared" si="85"/>
        <v>260.26388888888846</v>
      </c>
      <c r="O363" s="95">
        <f t="shared" si="86"/>
        <v>319485.93055555521</v>
      </c>
      <c r="P363" s="95">
        <f t="shared" si="93"/>
        <v>29.790282278116727</v>
      </c>
      <c r="Q363" s="113">
        <f>_xlfn.STDEV.P(B$4:B363)</f>
        <v>29.790282278116745</v>
      </c>
      <c r="R363" s="95">
        <f t="shared" si="87"/>
        <v>327.29202401465159</v>
      </c>
      <c r="S363" s="95">
        <f t="shared" si="88"/>
        <v>193.23575376312624</v>
      </c>
      <c r="T363">
        <f t="shared" si="89"/>
        <v>0</v>
      </c>
      <c r="U363" s="102">
        <f>IF(W363&lt;180,V363,IF(#REF!&gt;T363,W363-360,360-W363))</f>
        <v>15.736111111111086</v>
      </c>
      <c r="V363" s="102">
        <f t="shared" si="90"/>
        <v>15.736111111111086</v>
      </c>
      <c r="W363" s="102">
        <f t="shared" si="91"/>
        <v>15.736111111111086</v>
      </c>
    </row>
    <row r="364" spans="1:23" x14ac:dyDescent="0.25">
      <c r="A364" s="110">
        <v>42638.383796296293</v>
      </c>
      <c r="B364">
        <v>253</v>
      </c>
      <c r="C364">
        <v>18.1587</v>
      </c>
      <c r="E364" s="95">
        <f>AVERAGE(B$4:B364)</f>
        <v>260.24376731301942</v>
      </c>
      <c r="F364" s="95">
        <f>AVERAGE(C$4:C364)</f>
        <v>18.582371468144036</v>
      </c>
      <c r="G364" s="95">
        <f t="shared" si="94"/>
        <v>-0.95630475596303532</v>
      </c>
      <c r="H364" s="95">
        <f t="shared" si="95"/>
        <v>-0.2923717047227371</v>
      </c>
      <c r="I364" s="95">
        <f t="shared" si="96"/>
        <v>-0.86132246166186099</v>
      </c>
      <c r="J364" s="95">
        <f t="shared" si="97"/>
        <v>-0.16371468425346444</v>
      </c>
      <c r="K364" s="95">
        <f t="shared" si="98"/>
        <v>29.387874785303289</v>
      </c>
      <c r="L364" s="95">
        <f t="shared" si="92"/>
        <v>361</v>
      </c>
      <c r="M364" s="95">
        <f t="shared" si="84"/>
        <v>598</v>
      </c>
      <c r="N364" s="95">
        <f t="shared" si="85"/>
        <v>260.24376731301896</v>
      </c>
      <c r="O364" s="95">
        <f t="shared" si="86"/>
        <v>319538.54847645393</v>
      </c>
      <c r="P364" s="95">
        <f t="shared" si="93"/>
        <v>29.751442548720043</v>
      </c>
      <c r="Q364" s="113">
        <f>_xlfn.STDEV.P(B$4:B364)</f>
        <v>29.751442548720057</v>
      </c>
      <c r="R364" s="95">
        <f t="shared" si="87"/>
        <v>327.18451304763954</v>
      </c>
      <c r="S364" s="95">
        <f t="shared" si="88"/>
        <v>193.3030215783993</v>
      </c>
      <c r="T364">
        <f t="shared" si="89"/>
        <v>0</v>
      </c>
      <c r="U364" s="102">
        <f>IF(W364&lt;180,V364,IF(#REF!&gt;T364,W364-360,360-W364))</f>
        <v>-7.2437673130194185</v>
      </c>
      <c r="V364" s="102">
        <f t="shared" si="90"/>
        <v>-7.2437673130194185</v>
      </c>
      <c r="W364" s="102">
        <f t="shared" si="91"/>
        <v>7.2437673130194185</v>
      </c>
    </row>
    <row r="365" spans="1:23" x14ac:dyDescent="0.25">
      <c r="A365" s="110">
        <v>42638.383842592593</v>
      </c>
      <c r="B365">
        <v>241</v>
      </c>
      <c r="C365">
        <v>20.650400000000001</v>
      </c>
      <c r="E365" s="95">
        <f>AVERAGE(B$4:B365)</f>
        <v>260.19060773480663</v>
      </c>
      <c r="F365" s="95">
        <f>AVERAGE(C$4:C365)</f>
        <v>18.588084254143642</v>
      </c>
      <c r="G365" s="95">
        <f t="shared" si="94"/>
        <v>-0.87461970713939596</v>
      </c>
      <c r="H365" s="95">
        <f t="shared" si="95"/>
        <v>-0.48480962024633684</v>
      </c>
      <c r="I365" s="95">
        <f t="shared" si="96"/>
        <v>-0.86135919438417463</v>
      </c>
      <c r="J365" s="95">
        <f t="shared" si="97"/>
        <v>-0.16460168683908011</v>
      </c>
      <c r="K365" s="95">
        <f t="shared" si="98"/>
        <v>29.362111331850087</v>
      </c>
      <c r="L365" s="95">
        <f t="shared" si="92"/>
        <v>362</v>
      </c>
      <c r="M365" s="95">
        <f t="shared" si="84"/>
        <v>-357</v>
      </c>
      <c r="N365" s="95">
        <f t="shared" si="85"/>
        <v>260.19060773480618</v>
      </c>
      <c r="O365" s="95">
        <f t="shared" si="86"/>
        <v>319907.84806629794</v>
      </c>
      <c r="P365" s="95">
        <f t="shared" si="93"/>
        <v>29.727484542081896</v>
      </c>
      <c r="Q365" s="113">
        <f>_xlfn.STDEV.P(B$4:B365)</f>
        <v>29.727484542081914</v>
      </c>
      <c r="R365" s="95">
        <f t="shared" si="87"/>
        <v>327.07744795449094</v>
      </c>
      <c r="S365" s="95">
        <f t="shared" si="88"/>
        <v>193.30376751512233</v>
      </c>
      <c r="T365">
        <f t="shared" si="89"/>
        <v>0</v>
      </c>
      <c r="U365" s="102">
        <f>IF(W365&lt;180,V365,IF(#REF!&gt;T365,W365-360,360-W365))</f>
        <v>-19.190607734806633</v>
      </c>
      <c r="V365" s="102">
        <f t="shared" si="90"/>
        <v>-19.190607734806633</v>
      </c>
      <c r="W365" s="102">
        <f t="shared" si="91"/>
        <v>19.190607734806633</v>
      </c>
    </row>
    <row r="366" spans="1:23" x14ac:dyDescent="0.25">
      <c r="A366" s="110">
        <v>42638.383888888886</v>
      </c>
      <c r="B366">
        <v>255</v>
      </c>
      <c r="C366">
        <v>21.424299999999999</v>
      </c>
      <c r="E366" s="95">
        <f>AVERAGE(B$4:B366)</f>
        <v>260.1763085399449</v>
      </c>
      <c r="F366" s="95">
        <f>AVERAGE(C$4:C366)</f>
        <v>18.595897520661151</v>
      </c>
      <c r="G366" s="95">
        <f t="shared" si="94"/>
        <v>-0.96592582628906831</v>
      </c>
      <c r="H366" s="95">
        <f t="shared" si="95"/>
        <v>-0.25881904510252063</v>
      </c>
      <c r="I366" s="95">
        <f t="shared" si="96"/>
        <v>-0.86164725673102005</v>
      </c>
      <c r="J366" s="95">
        <f t="shared" si="97"/>
        <v>-0.16486123879021905</v>
      </c>
      <c r="K366" s="95">
        <f t="shared" si="98"/>
        <v>29.319801661141931</v>
      </c>
      <c r="L366" s="95">
        <f t="shared" si="92"/>
        <v>363</v>
      </c>
      <c r="M366" s="95">
        <f t="shared" si="84"/>
        <v>612</v>
      </c>
      <c r="N366" s="95">
        <f t="shared" si="85"/>
        <v>260.17630853994444</v>
      </c>
      <c r="O366" s="95">
        <f t="shared" si="86"/>
        <v>319934.7162534431</v>
      </c>
      <c r="P366" s="95">
        <f t="shared" si="93"/>
        <v>29.687755972667937</v>
      </c>
      <c r="Q366" s="113">
        <f>_xlfn.STDEV.P(B$4:B366)</f>
        <v>29.687755972667958</v>
      </c>
      <c r="R366" s="95">
        <f t="shared" si="87"/>
        <v>326.97375947844779</v>
      </c>
      <c r="S366" s="95">
        <f t="shared" si="88"/>
        <v>193.37885760144201</v>
      </c>
      <c r="T366">
        <f t="shared" si="89"/>
        <v>0</v>
      </c>
      <c r="U366" s="102">
        <f>IF(W366&lt;180,V366,IF(#REF!&gt;T366,W366-360,360-W366))</f>
        <v>-5.1763085399448983</v>
      </c>
      <c r="V366" s="102">
        <f t="shared" si="90"/>
        <v>-5.1763085399448983</v>
      </c>
      <c r="W366" s="102">
        <f t="shared" si="91"/>
        <v>5.1763085399448983</v>
      </c>
    </row>
    <row r="367" spans="1:23" x14ac:dyDescent="0.25">
      <c r="A367" s="110">
        <v>42638.383935185186</v>
      </c>
      <c r="B367">
        <v>238</v>
      </c>
      <c r="C367">
        <v>22.7728</v>
      </c>
      <c r="E367" s="95">
        <f>AVERAGE(B$4:B367)</f>
        <v>260.11538461538464</v>
      </c>
      <c r="F367" s="95">
        <f>AVERAGE(C$4:C367)</f>
        <v>18.607372527472521</v>
      </c>
      <c r="G367" s="95">
        <f t="shared" si="94"/>
        <v>-0.84804809615642596</v>
      </c>
      <c r="H367" s="95">
        <f t="shared" si="95"/>
        <v>-0.52991926423320501</v>
      </c>
      <c r="I367" s="95">
        <f t="shared" si="96"/>
        <v>-0.86160989639977115</v>
      </c>
      <c r="J367" s="95">
        <f t="shared" si="97"/>
        <v>-0.16586414545352396</v>
      </c>
      <c r="K367" s="95">
        <f t="shared" si="98"/>
        <v>29.300354478326287</v>
      </c>
      <c r="L367" s="95">
        <f t="shared" si="92"/>
        <v>364</v>
      </c>
      <c r="M367" s="95">
        <f t="shared" si="84"/>
        <v>-374</v>
      </c>
      <c r="N367" s="95">
        <f t="shared" si="85"/>
        <v>260.11538461538413</v>
      </c>
      <c r="O367" s="95">
        <f t="shared" si="86"/>
        <v>320425.15384615341</v>
      </c>
      <c r="P367" s="95">
        <f t="shared" si="93"/>
        <v>29.669662690915938</v>
      </c>
      <c r="Q367" s="113">
        <f>_xlfn.STDEV.P(B$4:B367)</f>
        <v>29.66966269091596</v>
      </c>
      <c r="R367" s="95">
        <f t="shared" si="87"/>
        <v>326.87212566994555</v>
      </c>
      <c r="S367" s="95">
        <f t="shared" si="88"/>
        <v>193.35864356082374</v>
      </c>
      <c r="T367">
        <f t="shared" si="89"/>
        <v>0</v>
      </c>
      <c r="U367" s="102">
        <f>IF(W367&lt;180,V367,IF(#REF!&gt;T367,W367-360,360-W367))</f>
        <v>-22.115384615384642</v>
      </c>
      <c r="V367" s="102">
        <f t="shared" si="90"/>
        <v>-22.115384615384642</v>
      </c>
      <c r="W367" s="102">
        <f t="shared" si="91"/>
        <v>22.115384615384642</v>
      </c>
    </row>
    <row r="368" spans="1:23" x14ac:dyDescent="0.25">
      <c r="A368" s="110">
        <v>42638.383981481478</v>
      </c>
      <c r="B368">
        <v>258</v>
      </c>
      <c r="C368">
        <v>18.773499999999999</v>
      </c>
      <c r="E368" s="95">
        <f>AVERAGE(B$4:B368)</f>
        <v>260.10958904109589</v>
      </c>
      <c r="F368" s="95">
        <f>AVERAGE(C$4:C368)</f>
        <v>18.607827671232869</v>
      </c>
      <c r="G368" s="95">
        <f t="shared" si="94"/>
        <v>-0.97814760073380558</v>
      </c>
      <c r="H368" s="95">
        <f t="shared" si="95"/>
        <v>-0.20791169081775979</v>
      </c>
      <c r="I368" s="95">
        <f t="shared" si="96"/>
        <v>-0.86192917778150824</v>
      </c>
      <c r="J368" s="95">
        <f t="shared" si="97"/>
        <v>-0.16597934420794652</v>
      </c>
      <c r="K368" s="95">
        <f t="shared" si="98"/>
        <v>29.257516180343842</v>
      </c>
      <c r="L368" s="95">
        <f t="shared" si="92"/>
        <v>365</v>
      </c>
      <c r="M368" s="95">
        <f t="shared" si="84"/>
        <v>632</v>
      </c>
      <c r="N368" s="95">
        <f t="shared" si="85"/>
        <v>260.10958904109543</v>
      </c>
      <c r="O368" s="95">
        <f t="shared" si="86"/>
        <v>320429.6164383557</v>
      </c>
      <c r="P368" s="95">
        <f t="shared" si="93"/>
        <v>29.629197763440782</v>
      </c>
      <c r="Q368" s="113">
        <f>_xlfn.STDEV.P(B$4:B368)</f>
        <v>29.629197763440803</v>
      </c>
      <c r="R368" s="95">
        <f t="shared" si="87"/>
        <v>326.77528400883773</v>
      </c>
      <c r="S368" s="95">
        <f t="shared" si="88"/>
        <v>193.44389407335407</v>
      </c>
      <c r="T368">
        <f t="shared" si="89"/>
        <v>0</v>
      </c>
      <c r="U368" s="102">
        <f>IF(W368&lt;180,V368,IF(#REF!&gt;T368,W368-360,360-W368))</f>
        <v>-2.1095890410958873</v>
      </c>
      <c r="V368" s="102">
        <f t="shared" si="90"/>
        <v>-2.1095890410958873</v>
      </c>
      <c r="W368" s="102">
        <f t="shared" si="91"/>
        <v>2.1095890410958873</v>
      </c>
    </row>
    <row r="369" spans="1:23" x14ac:dyDescent="0.25">
      <c r="A369" s="110">
        <v>42638.384027777778</v>
      </c>
      <c r="B369">
        <v>259</v>
      </c>
      <c r="C369">
        <v>20.377800000000001</v>
      </c>
      <c r="E369" s="95">
        <f>AVERAGE(B$4:B369)</f>
        <v>260.10655737704917</v>
      </c>
      <c r="F369" s="95">
        <f>AVERAGE(C$4:C369)</f>
        <v>18.612663661202181</v>
      </c>
      <c r="G369" s="95">
        <f t="shared" si="94"/>
        <v>-0.98162718344766398</v>
      </c>
      <c r="H369" s="95">
        <f t="shared" si="95"/>
        <v>-0.19080899537654461</v>
      </c>
      <c r="I369" s="95">
        <f t="shared" si="96"/>
        <v>-0.86225622151283654</v>
      </c>
      <c r="J369" s="95">
        <f t="shared" si="97"/>
        <v>-0.1660471847849099</v>
      </c>
      <c r="K369" s="95">
        <f t="shared" si="98"/>
        <v>29.214801814698276</v>
      </c>
      <c r="L369" s="95">
        <f t="shared" si="92"/>
        <v>366</v>
      </c>
      <c r="M369" s="95">
        <f t="shared" si="84"/>
        <v>-373</v>
      </c>
      <c r="N369" s="95">
        <f t="shared" si="85"/>
        <v>260.10655737704872</v>
      </c>
      <c r="O369" s="95">
        <f t="shared" si="86"/>
        <v>320430.84426229465</v>
      </c>
      <c r="P369" s="95">
        <f t="shared" si="93"/>
        <v>29.588749720227611</v>
      </c>
      <c r="Q369" s="113">
        <f>_xlfn.STDEV.P(B$4:B369)</f>
        <v>29.588749720227632</v>
      </c>
      <c r="R369" s="95">
        <f t="shared" si="87"/>
        <v>326.68124424756132</v>
      </c>
      <c r="S369" s="95">
        <f t="shared" si="88"/>
        <v>193.53187050653702</v>
      </c>
      <c r="T369">
        <f t="shared" si="89"/>
        <v>0</v>
      </c>
      <c r="U369" s="102">
        <f>IF(W369&lt;180,V369,IF(#REF!&gt;T369,W369-360,360-W369))</f>
        <v>-1.106557377049171</v>
      </c>
      <c r="V369" s="102">
        <f t="shared" si="90"/>
        <v>-1.106557377049171</v>
      </c>
      <c r="W369" s="102">
        <f t="shared" si="91"/>
        <v>1.106557377049171</v>
      </c>
    </row>
    <row r="370" spans="1:23" x14ac:dyDescent="0.25">
      <c r="A370" s="110">
        <v>42638.384074074071</v>
      </c>
      <c r="B370">
        <v>265</v>
      </c>
      <c r="C370">
        <v>20.0168</v>
      </c>
      <c r="E370" s="95">
        <f>AVERAGE(B$4:B370)</f>
        <v>260.11989100817436</v>
      </c>
      <c r="F370" s="95">
        <f>AVERAGE(C$4:C370)</f>
        <v>18.616489645776561</v>
      </c>
      <c r="G370" s="95">
        <f t="shared" si="94"/>
        <v>-0.99619469809174555</v>
      </c>
      <c r="H370" s="95">
        <f t="shared" si="95"/>
        <v>-8.7155742747658249E-2</v>
      </c>
      <c r="I370" s="95">
        <f t="shared" si="96"/>
        <v>-0.86262117648989078</v>
      </c>
      <c r="J370" s="95">
        <f t="shared" si="97"/>
        <v>-0.16583222172758769</v>
      </c>
      <c r="K370" s="95">
        <f t="shared" si="98"/>
        <v>29.174117195066522</v>
      </c>
      <c r="L370" s="95">
        <f t="shared" si="92"/>
        <v>367</v>
      </c>
      <c r="M370" s="95">
        <f t="shared" si="84"/>
        <v>638</v>
      </c>
      <c r="N370" s="95">
        <f t="shared" si="85"/>
        <v>260.11989100817391</v>
      </c>
      <c r="O370" s="95">
        <f t="shared" si="86"/>
        <v>320454.72479563992</v>
      </c>
      <c r="P370" s="95">
        <f t="shared" si="93"/>
        <v>29.549511621096894</v>
      </c>
      <c r="Q370" s="113">
        <f>_xlfn.STDEV.P(B$4:B370)</f>
        <v>29.549511621096912</v>
      </c>
      <c r="R370" s="95">
        <f t="shared" si="87"/>
        <v>326.60629215564245</v>
      </c>
      <c r="S370" s="95">
        <f t="shared" si="88"/>
        <v>193.63348986070631</v>
      </c>
      <c r="T370">
        <f t="shared" si="89"/>
        <v>0</v>
      </c>
      <c r="U370" s="102">
        <f>IF(W370&lt;180,V370,IF(#REF!&gt;T370,W370-360,360-W370))</f>
        <v>4.8801089918256366</v>
      </c>
      <c r="V370" s="102">
        <f t="shared" si="90"/>
        <v>4.8801089918256366</v>
      </c>
      <c r="W370" s="102">
        <f t="shared" si="91"/>
        <v>4.8801089918256366</v>
      </c>
    </row>
    <row r="371" spans="1:23" x14ac:dyDescent="0.25">
      <c r="A371" s="110">
        <v>42638.384120370371</v>
      </c>
      <c r="B371">
        <v>258</v>
      </c>
      <c r="C371">
        <v>19.008700000000001</v>
      </c>
      <c r="E371" s="95">
        <f>AVERAGE(B$4:B371)</f>
        <v>260.11413043478262</v>
      </c>
      <c r="F371" s="95">
        <f>AVERAGE(C$4:C371)</f>
        <v>18.617555434782606</v>
      </c>
      <c r="G371" s="95">
        <f t="shared" si="94"/>
        <v>-0.97814760073380558</v>
      </c>
      <c r="H371" s="95">
        <f t="shared" si="95"/>
        <v>-0.20791169081775979</v>
      </c>
      <c r="I371" s="95">
        <f t="shared" si="96"/>
        <v>-0.86293510699055365</v>
      </c>
      <c r="J371" s="95">
        <f t="shared" si="97"/>
        <v>-0.1659465681109849</v>
      </c>
      <c r="K371" s="95">
        <f t="shared" si="98"/>
        <v>29.131837830146228</v>
      </c>
      <c r="L371" s="95">
        <f t="shared" si="92"/>
        <v>368</v>
      </c>
      <c r="M371" s="95">
        <f t="shared" si="84"/>
        <v>-380</v>
      </c>
      <c r="N371" s="95">
        <f t="shared" si="85"/>
        <v>260.11413043478211</v>
      </c>
      <c r="O371" s="95">
        <f t="shared" si="86"/>
        <v>320459.20652173873</v>
      </c>
      <c r="P371" s="95">
        <f t="shared" si="93"/>
        <v>29.509541867002561</v>
      </c>
      <c r="Q371" s="113">
        <f>_xlfn.STDEV.P(B$4:B371)</f>
        <v>29.509541867002579</v>
      </c>
      <c r="R371" s="95">
        <f t="shared" si="87"/>
        <v>326.51059963553843</v>
      </c>
      <c r="S371" s="95">
        <f t="shared" si="88"/>
        <v>193.71766123402682</v>
      </c>
      <c r="T371">
        <f t="shared" si="89"/>
        <v>0</v>
      </c>
      <c r="U371" s="102">
        <f>IF(W371&lt;180,V371,IF(#REF!&gt;T371,W371-360,360-W371))</f>
        <v>-2.1141304347826235</v>
      </c>
      <c r="V371" s="102">
        <f t="shared" si="90"/>
        <v>-2.1141304347826235</v>
      </c>
      <c r="W371" s="102">
        <f t="shared" si="91"/>
        <v>2.1141304347826235</v>
      </c>
    </row>
    <row r="372" spans="1:23" x14ac:dyDescent="0.25">
      <c r="A372" s="110">
        <v>42638.384166666663</v>
      </c>
      <c r="B372">
        <v>268</v>
      </c>
      <c r="C372">
        <v>19.0381</v>
      </c>
      <c r="E372" s="95">
        <f>AVERAGE(B$4:B372)</f>
        <v>260.13550135501356</v>
      </c>
      <c r="F372" s="95">
        <f>AVERAGE(C$4:C372)</f>
        <v>18.618695121951216</v>
      </c>
      <c r="G372" s="95">
        <f t="shared" si="94"/>
        <v>-0.99939082701909576</v>
      </c>
      <c r="H372" s="95">
        <f t="shared" si="95"/>
        <v>-3.4899496702500761E-2</v>
      </c>
      <c r="I372" s="95">
        <f t="shared" si="96"/>
        <v>-0.86330490568981799</v>
      </c>
      <c r="J372" s="95">
        <f t="shared" si="97"/>
        <v>-0.16559142699605675</v>
      </c>
      <c r="K372" s="95">
        <f t="shared" si="98"/>
        <v>29.093838419733</v>
      </c>
      <c r="L372" s="95">
        <f t="shared" si="92"/>
        <v>369</v>
      </c>
      <c r="M372" s="95">
        <f t="shared" si="84"/>
        <v>648</v>
      </c>
      <c r="N372" s="95">
        <f t="shared" si="85"/>
        <v>260.13550135501305</v>
      </c>
      <c r="O372" s="95">
        <f t="shared" si="86"/>
        <v>320521.22493224894</v>
      </c>
      <c r="P372" s="95">
        <f t="shared" si="93"/>
        <v>29.472380388737729</v>
      </c>
      <c r="Q372" s="113">
        <f>_xlfn.STDEV.P(B$4:B372)</f>
        <v>29.472380388737751</v>
      </c>
      <c r="R372" s="95">
        <f t="shared" si="87"/>
        <v>326.44835722967349</v>
      </c>
      <c r="S372" s="95">
        <f t="shared" si="88"/>
        <v>193.82264548035363</v>
      </c>
      <c r="T372">
        <f t="shared" si="89"/>
        <v>0</v>
      </c>
      <c r="U372" s="102">
        <f>IF(W372&lt;180,V372,IF(#REF!&gt;T372,W372-360,360-W372))</f>
        <v>7.8644986449864405</v>
      </c>
      <c r="V372" s="102">
        <f t="shared" si="90"/>
        <v>7.8644986449864405</v>
      </c>
      <c r="W372" s="102">
        <f t="shared" si="91"/>
        <v>7.8644986449864405</v>
      </c>
    </row>
    <row r="373" spans="1:23" x14ac:dyDescent="0.25">
      <c r="A373" s="110">
        <v>42638.384212962963</v>
      </c>
      <c r="B373">
        <v>260</v>
      </c>
      <c r="C373">
        <v>21.145900000000001</v>
      </c>
      <c r="E373" s="95">
        <f>AVERAGE(B$4:B373)</f>
        <v>260.13513513513516</v>
      </c>
      <c r="F373" s="95">
        <f>AVERAGE(C$4:C373)</f>
        <v>18.625525405405401</v>
      </c>
      <c r="G373" s="95">
        <f t="shared" si="94"/>
        <v>-0.98480775301220802</v>
      </c>
      <c r="H373" s="95">
        <f t="shared" si="95"/>
        <v>-0.17364817766693033</v>
      </c>
      <c r="I373" s="95">
        <f t="shared" si="96"/>
        <v>-0.86363329176366233</v>
      </c>
      <c r="J373" s="95">
        <f t="shared" si="97"/>
        <v>-0.16561320199786991</v>
      </c>
      <c r="K373" s="95">
        <f t="shared" si="98"/>
        <v>29.051891894837503</v>
      </c>
      <c r="L373" s="95">
        <f t="shared" si="92"/>
        <v>370</v>
      </c>
      <c r="M373" s="95">
        <f t="shared" si="84"/>
        <v>-388</v>
      </c>
      <c r="N373" s="95">
        <f t="shared" si="85"/>
        <v>260.13513513513465</v>
      </c>
      <c r="O373" s="95">
        <f t="shared" si="86"/>
        <v>320521.24324324285</v>
      </c>
      <c r="P373" s="95">
        <f t="shared" si="93"/>
        <v>29.432526741466535</v>
      </c>
      <c r="Q373" s="113">
        <f>_xlfn.STDEV.P(B$4:B373)</f>
        <v>29.432526741466557</v>
      </c>
      <c r="R373" s="95">
        <f t="shared" si="87"/>
        <v>326.35832030343488</v>
      </c>
      <c r="S373" s="95">
        <f t="shared" si="88"/>
        <v>193.91194996683541</v>
      </c>
      <c r="T373">
        <f t="shared" si="89"/>
        <v>0</v>
      </c>
      <c r="U373" s="102">
        <f>IF(W373&lt;180,V373,IF(#REF!&gt;T373,W373-360,360-W373))</f>
        <v>-0.13513513513515818</v>
      </c>
      <c r="V373" s="102">
        <f t="shared" si="90"/>
        <v>-0.13513513513515818</v>
      </c>
      <c r="W373" s="102">
        <f t="shared" si="91"/>
        <v>0.13513513513515818</v>
      </c>
    </row>
    <row r="374" spans="1:23" x14ac:dyDescent="0.25">
      <c r="A374" s="110">
        <v>42638.384259259263</v>
      </c>
      <c r="B374">
        <v>306</v>
      </c>
      <c r="C374">
        <v>18.082000000000001</v>
      </c>
      <c r="E374" s="95">
        <f>AVERAGE(B$4:B374)</f>
        <v>260.25876010781673</v>
      </c>
      <c r="F374" s="95">
        <f>AVERAGE(C$4:C374)</f>
        <v>18.624060377358486</v>
      </c>
      <c r="G374" s="95">
        <f t="shared" si="94"/>
        <v>-0.80901699437494756</v>
      </c>
      <c r="H374" s="95">
        <f t="shared" si="95"/>
        <v>0.58778525229247292</v>
      </c>
      <c r="I374" s="95">
        <f t="shared" si="96"/>
        <v>-0.86348607802407007</v>
      </c>
      <c r="J374" s="95">
        <f t="shared" si="97"/>
        <v>-0.1635824784014</v>
      </c>
      <c r="K374" s="95">
        <f t="shared" si="98"/>
        <v>29.119273839189127</v>
      </c>
      <c r="L374" s="95">
        <f t="shared" si="92"/>
        <v>371</v>
      </c>
      <c r="M374" s="95">
        <f t="shared" si="84"/>
        <v>694</v>
      </c>
      <c r="N374" s="95">
        <f t="shared" si="85"/>
        <v>260.25876010781622</v>
      </c>
      <c r="O374" s="95">
        <f t="shared" si="86"/>
        <v>322619.15902964922</v>
      </c>
      <c r="P374" s="95">
        <f t="shared" si="93"/>
        <v>29.488869435179986</v>
      </c>
      <c r="Q374" s="113">
        <f>_xlfn.STDEV.P(B$4:B374)</f>
        <v>29.48886943518</v>
      </c>
      <c r="R374" s="95">
        <f t="shared" si="87"/>
        <v>326.60871633697172</v>
      </c>
      <c r="S374" s="95">
        <f t="shared" si="88"/>
        <v>193.90880387866173</v>
      </c>
      <c r="T374">
        <f t="shared" si="89"/>
        <v>0</v>
      </c>
      <c r="U374" s="102">
        <f>IF(W374&lt;180,V374,IF(#REF!&gt;T374,W374-360,360-W374))</f>
        <v>45.741239892183273</v>
      </c>
      <c r="V374" s="102">
        <f t="shared" si="90"/>
        <v>45.741239892183273</v>
      </c>
      <c r="W374" s="102">
        <f t="shared" si="91"/>
        <v>45.741239892183273</v>
      </c>
    </row>
    <row r="375" spans="1:23" x14ac:dyDescent="0.25">
      <c r="A375" s="110">
        <v>42638.384305555555</v>
      </c>
      <c r="B375">
        <v>261</v>
      </c>
      <c r="C375">
        <v>20.040099999999999</v>
      </c>
      <c r="E375" s="95">
        <f>AVERAGE(B$4:B375)</f>
        <v>260.26075268817203</v>
      </c>
      <c r="F375" s="95">
        <f>AVERAGE(C$4:C375)</f>
        <v>18.627866935483869</v>
      </c>
      <c r="G375" s="95">
        <f t="shared" si="94"/>
        <v>-0.98768834059513766</v>
      </c>
      <c r="H375" s="95">
        <f t="shared" si="95"/>
        <v>-0.15643446504023104</v>
      </c>
      <c r="I375" s="95">
        <f t="shared" si="96"/>
        <v>-0.86381995507399234</v>
      </c>
      <c r="J375" s="95">
        <f t="shared" si="97"/>
        <v>-0.16356326331171944</v>
      </c>
      <c r="K375" s="95">
        <f t="shared" si="98"/>
        <v>29.077629386582654</v>
      </c>
      <c r="L375" s="95">
        <f t="shared" si="92"/>
        <v>372</v>
      </c>
      <c r="M375" s="95">
        <f t="shared" si="84"/>
        <v>-433</v>
      </c>
      <c r="N375" s="95">
        <f t="shared" si="85"/>
        <v>260.26075268817152</v>
      </c>
      <c r="O375" s="95">
        <f t="shared" si="86"/>
        <v>322619.70698924694</v>
      </c>
      <c r="P375" s="95">
        <f t="shared" si="93"/>
        <v>29.449232194622908</v>
      </c>
      <c r="Q375" s="113">
        <f>_xlfn.STDEV.P(B$4:B375)</f>
        <v>29.449232194622926</v>
      </c>
      <c r="R375" s="95">
        <f t="shared" si="87"/>
        <v>326.52152512607358</v>
      </c>
      <c r="S375" s="95">
        <f t="shared" si="88"/>
        <v>193.99998025027045</v>
      </c>
      <c r="T375">
        <f t="shared" si="89"/>
        <v>0</v>
      </c>
      <c r="U375" s="102">
        <f>IF(W375&lt;180,V375,IF(#REF!&gt;T375,W375-360,360-W375))</f>
        <v>0.73924731182796677</v>
      </c>
      <c r="V375" s="102">
        <f t="shared" si="90"/>
        <v>0.73924731182796677</v>
      </c>
      <c r="W375" s="102">
        <f t="shared" si="91"/>
        <v>0.73924731182796677</v>
      </c>
    </row>
    <row r="376" spans="1:23" x14ac:dyDescent="0.25">
      <c r="A376" s="110">
        <v>42638.384351851855</v>
      </c>
      <c r="B376">
        <v>311</v>
      </c>
      <c r="C376">
        <v>20.353000000000002</v>
      </c>
      <c r="E376" s="95">
        <f>AVERAGE(B$4:B376)</f>
        <v>260.39678284182304</v>
      </c>
      <c r="F376" s="95">
        <f>AVERAGE(C$4:C376)</f>
        <v>18.632491957104556</v>
      </c>
      <c r="G376" s="95">
        <f t="shared" si="94"/>
        <v>-0.75470958022277224</v>
      </c>
      <c r="H376" s="95">
        <f t="shared" si="95"/>
        <v>0.65605902899050705</v>
      </c>
      <c r="I376" s="95">
        <f t="shared" si="96"/>
        <v>-0.86352743396179066</v>
      </c>
      <c r="J376" s="95">
        <f t="shared" si="97"/>
        <v>-0.16136588451198158</v>
      </c>
      <c r="K376" s="95">
        <f t="shared" si="98"/>
        <v>29.166609553468184</v>
      </c>
      <c r="L376" s="95">
        <f t="shared" si="92"/>
        <v>373</v>
      </c>
      <c r="M376" s="95">
        <f t="shared" si="84"/>
        <v>744</v>
      </c>
      <c r="N376" s="95">
        <f t="shared" si="85"/>
        <v>260.39678284182253</v>
      </c>
      <c r="O376" s="95">
        <f t="shared" si="86"/>
        <v>325187.27613940986</v>
      </c>
      <c r="P376" s="95">
        <f t="shared" si="93"/>
        <v>29.526526272573268</v>
      </c>
      <c r="Q376" s="113">
        <f>_xlfn.STDEV.P(B$4:B376)</f>
        <v>29.526526272573282</v>
      </c>
      <c r="R376" s="95">
        <f t="shared" si="87"/>
        <v>326.83146695511294</v>
      </c>
      <c r="S376" s="95">
        <f t="shared" si="88"/>
        <v>193.96209872853314</v>
      </c>
      <c r="T376">
        <f t="shared" si="89"/>
        <v>0</v>
      </c>
      <c r="U376" s="102">
        <f>IF(W376&lt;180,V376,IF(#REF!&gt;T376,W376-360,360-W376))</f>
        <v>50.60321715817696</v>
      </c>
      <c r="V376" s="102">
        <f t="shared" si="90"/>
        <v>50.60321715817696</v>
      </c>
      <c r="W376" s="102">
        <f t="shared" si="91"/>
        <v>50.60321715817696</v>
      </c>
    </row>
    <row r="377" spans="1:23" x14ac:dyDescent="0.25">
      <c r="A377" s="110">
        <v>42638.384398148148</v>
      </c>
      <c r="B377">
        <v>284</v>
      </c>
      <c r="C377">
        <v>19.9069</v>
      </c>
      <c r="E377" s="95">
        <f>AVERAGE(B$4:B377)</f>
        <v>260.45989304812832</v>
      </c>
      <c r="F377" s="95">
        <f>AVERAGE(C$4:C377)</f>
        <v>18.635899465240637</v>
      </c>
      <c r="G377" s="95">
        <f t="shared" si="94"/>
        <v>-0.97029572627599658</v>
      </c>
      <c r="H377" s="95">
        <f t="shared" si="95"/>
        <v>0.24192189559966745</v>
      </c>
      <c r="I377" s="95">
        <f t="shared" si="96"/>
        <v>-0.86381291067920829</v>
      </c>
      <c r="J377" s="95">
        <f t="shared" si="97"/>
        <v>-0.16028757493949053</v>
      </c>
      <c r="K377" s="95">
        <f t="shared" si="98"/>
        <v>29.155941771365956</v>
      </c>
      <c r="L377" s="95">
        <f t="shared" si="92"/>
        <v>374</v>
      </c>
      <c r="M377" s="95">
        <f t="shared" si="84"/>
        <v>-460</v>
      </c>
      <c r="N377" s="95">
        <f t="shared" si="85"/>
        <v>260.45989304812781</v>
      </c>
      <c r="O377" s="95">
        <f t="shared" si="86"/>
        <v>325742.89839572163</v>
      </c>
      <c r="P377" s="95">
        <f t="shared" si="93"/>
        <v>29.51220623006861</v>
      </c>
      <c r="Q377" s="113">
        <f>_xlfn.STDEV.P(B$4:B377)</f>
        <v>29.512206230068625</v>
      </c>
      <c r="R377" s="95">
        <f t="shared" si="87"/>
        <v>326.8623570657827</v>
      </c>
      <c r="S377" s="95">
        <f t="shared" si="88"/>
        <v>194.05742903047391</v>
      </c>
      <c r="T377">
        <f t="shared" si="89"/>
        <v>0</v>
      </c>
      <c r="U377" s="102">
        <f>IF(W377&lt;180,V377,IF(#REF!&gt;T377,W377-360,360-W377))</f>
        <v>23.540106951871678</v>
      </c>
      <c r="V377" s="102">
        <f t="shared" si="90"/>
        <v>23.540106951871678</v>
      </c>
      <c r="W377" s="102">
        <f t="shared" si="91"/>
        <v>23.540106951871678</v>
      </c>
    </row>
    <row r="378" spans="1:23" x14ac:dyDescent="0.25">
      <c r="A378" s="110">
        <v>42638.384444444448</v>
      </c>
      <c r="B378">
        <v>272</v>
      </c>
      <c r="C378">
        <v>21.934899999999999</v>
      </c>
      <c r="E378" s="95">
        <f>AVERAGE(B$4:B378)</f>
        <v>260.49066666666664</v>
      </c>
      <c r="F378" s="95">
        <f>AVERAGE(C$4:C378)</f>
        <v>18.644696799999998</v>
      </c>
      <c r="G378" s="95">
        <f t="shared" si="94"/>
        <v>-0.99939082701909576</v>
      </c>
      <c r="H378" s="95">
        <f t="shared" si="95"/>
        <v>3.4899496702501281E-2</v>
      </c>
      <c r="I378" s="95">
        <f t="shared" si="96"/>
        <v>-0.86417445178944796</v>
      </c>
      <c r="J378" s="95">
        <f t="shared" si="97"/>
        <v>-0.15976707608177856</v>
      </c>
      <c r="K378" s="95">
        <f t="shared" si="98"/>
        <v>29.122516484195561</v>
      </c>
      <c r="L378" s="95">
        <f t="shared" si="92"/>
        <v>375</v>
      </c>
      <c r="M378" s="95">
        <f t="shared" si="84"/>
        <v>732</v>
      </c>
      <c r="N378" s="95">
        <f t="shared" si="85"/>
        <v>260.49066666666613</v>
      </c>
      <c r="O378" s="95">
        <f t="shared" si="86"/>
        <v>325875.71733333304</v>
      </c>
      <c r="P378" s="95">
        <f t="shared" si="93"/>
        <v>29.478838391105036</v>
      </c>
      <c r="Q378" s="113">
        <f>_xlfn.STDEV.P(B$4:B378)</f>
        <v>29.47883839110505</v>
      </c>
      <c r="R378" s="95">
        <f t="shared" si="87"/>
        <v>326.81805304665301</v>
      </c>
      <c r="S378" s="95">
        <f t="shared" si="88"/>
        <v>194.16328028668028</v>
      </c>
      <c r="T378">
        <f t="shared" si="89"/>
        <v>0</v>
      </c>
      <c r="U378" s="102">
        <f>IF(W378&lt;180,V378,IF(#REF!&gt;T378,W378-360,360-W378))</f>
        <v>11.509333333333359</v>
      </c>
      <c r="V378" s="102">
        <f t="shared" si="90"/>
        <v>11.509333333333359</v>
      </c>
      <c r="W378" s="102">
        <f t="shared" si="91"/>
        <v>11.509333333333359</v>
      </c>
    </row>
    <row r="379" spans="1:23" x14ac:dyDescent="0.25">
      <c r="A379" s="110">
        <v>42638.384502314817</v>
      </c>
      <c r="B379">
        <v>276</v>
      </c>
      <c r="C379">
        <v>22.629799999999999</v>
      </c>
      <c r="E379" s="95">
        <f>AVERAGE(B$4:B379)</f>
        <v>260.531914893617</v>
      </c>
      <c r="F379" s="95">
        <f>AVERAGE(C$4:C379)</f>
        <v>18.655295478723403</v>
      </c>
      <c r="G379" s="95">
        <f t="shared" si="94"/>
        <v>-0.9945218953682734</v>
      </c>
      <c r="H379" s="95">
        <f t="shared" si="95"/>
        <v>0.10452846326765299</v>
      </c>
      <c r="I379" s="95">
        <f t="shared" si="96"/>
        <v>-0.8645211205223704</v>
      </c>
      <c r="J379" s="95">
        <f t="shared" si="97"/>
        <v>-0.15906416241329605</v>
      </c>
      <c r="K379" s="95">
        <f t="shared" si="98"/>
        <v>29.095131104886672</v>
      </c>
      <c r="L379" s="95">
        <f t="shared" si="92"/>
        <v>376</v>
      </c>
      <c r="M379" s="95">
        <f t="shared" si="84"/>
        <v>-456</v>
      </c>
      <c r="N379" s="95">
        <f t="shared" si="85"/>
        <v>260.53191489361649</v>
      </c>
      <c r="O379" s="95">
        <f t="shared" si="86"/>
        <v>326115.61702127632</v>
      </c>
      <c r="P379" s="95">
        <f t="shared" si="93"/>
        <v>29.450445984290411</v>
      </c>
      <c r="Q379" s="113">
        <f>_xlfn.STDEV.P(B$4:B379)</f>
        <v>29.450445984290425</v>
      </c>
      <c r="R379" s="95">
        <f t="shared" si="87"/>
        <v>326.79541835827047</v>
      </c>
      <c r="S379" s="95">
        <f t="shared" si="88"/>
        <v>194.26841142896353</v>
      </c>
      <c r="T379">
        <f t="shared" si="89"/>
        <v>0</v>
      </c>
      <c r="U379" s="102">
        <f>IF(W379&lt;180,V379,IF(#REF!&gt;T379,W379-360,360-W379))</f>
        <v>15.468085106383</v>
      </c>
      <c r="V379" s="102">
        <f t="shared" si="90"/>
        <v>15.468085106383</v>
      </c>
      <c r="W379" s="102">
        <f t="shared" si="91"/>
        <v>15.468085106383</v>
      </c>
    </row>
    <row r="380" spans="1:23" x14ac:dyDescent="0.25">
      <c r="A380" s="110">
        <v>42638.384548611109</v>
      </c>
      <c r="B380">
        <v>295</v>
      </c>
      <c r="C380">
        <v>22.023900000000001</v>
      </c>
      <c r="E380" s="95">
        <f>AVERAGE(B$4:B380)</f>
        <v>260.62334217506634</v>
      </c>
      <c r="F380" s="95">
        <f>AVERAGE(C$4:C380)</f>
        <v>18.664230769230766</v>
      </c>
      <c r="G380" s="95">
        <f t="shared" si="94"/>
        <v>-0.90630778703664994</v>
      </c>
      <c r="H380" s="95">
        <f t="shared" si="95"/>
        <v>0.42261826174069961</v>
      </c>
      <c r="I380" s="95">
        <f t="shared" si="96"/>
        <v>-0.86463196048659929</v>
      </c>
      <c r="J380" s="95">
        <f t="shared" si="97"/>
        <v>-0.15752123821129604</v>
      </c>
      <c r="K380" s="95">
        <f t="shared" si="98"/>
        <v>29.116797289222983</v>
      </c>
      <c r="L380" s="95">
        <f t="shared" si="92"/>
        <v>377</v>
      </c>
      <c r="M380" s="95">
        <f t="shared" si="84"/>
        <v>751</v>
      </c>
      <c r="N380" s="95">
        <f t="shared" si="85"/>
        <v>260.62334217506577</v>
      </c>
      <c r="O380" s="95">
        <f t="shared" si="86"/>
        <v>327300.51458885917</v>
      </c>
      <c r="P380" s="95">
        <f t="shared" si="93"/>
        <v>29.4647437835525</v>
      </c>
      <c r="Q380" s="113">
        <f>_xlfn.STDEV.P(B$4:B380)</f>
        <v>29.46474378355251</v>
      </c>
      <c r="R380" s="95">
        <f t="shared" si="87"/>
        <v>326.91901568805952</v>
      </c>
      <c r="S380" s="95">
        <f t="shared" si="88"/>
        <v>194.32766866207319</v>
      </c>
      <c r="T380">
        <f t="shared" si="89"/>
        <v>0</v>
      </c>
      <c r="U380" s="102">
        <f>IF(W380&lt;180,V380,IF(#REF!&gt;T380,W380-360,360-W380))</f>
        <v>34.376657824933659</v>
      </c>
      <c r="V380" s="102">
        <f t="shared" si="90"/>
        <v>34.376657824933659</v>
      </c>
      <c r="W380" s="102">
        <f t="shared" si="91"/>
        <v>34.376657824933659</v>
      </c>
    </row>
    <row r="381" spans="1:23" x14ac:dyDescent="0.25">
      <c r="A381" s="110">
        <v>42638.384594907409</v>
      </c>
      <c r="B381">
        <v>271</v>
      </c>
      <c r="C381">
        <v>26.099</v>
      </c>
      <c r="E381" s="95">
        <f>AVERAGE(B$4:B381)</f>
        <v>260.65079365079367</v>
      </c>
      <c r="F381" s="95">
        <f>AVERAGE(C$4:C381)</f>
        <v>18.683899470899469</v>
      </c>
      <c r="G381" s="95">
        <f t="shared" si="94"/>
        <v>-0.99984769515639127</v>
      </c>
      <c r="H381" s="95">
        <f t="shared" si="95"/>
        <v>1.745240643728313E-2</v>
      </c>
      <c r="I381" s="95">
        <f t="shared" si="96"/>
        <v>-0.86498967407038185</v>
      </c>
      <c r="J381" s="95">
        <f t="shared" si="97"/>
        <v>-0.15705834497148499</v>
      </c>
      <c r="K381" s="95">
        <f t="shared" si="98"/>
        <v>29.082259122412939</v>
      </c>
      <c r="L381" s="95">
        <f t="shared" si="92"/>
        <v>378</v>
      </c>
      <c r="M381" s="95">
        <f t="shared" si="84"/>
        <v>-480</v>
      </c>
      <c r="N381" s="95">
        <f t="shared" si="85"/>
        <v>260.6507936507931</v>
      </c>
      <c r="O381" s="95">
        <f t="shared" si="86"/>
        <v>327407.9047619045</v>
      </c>
      <c r="P381" s="95">
        <f t="shared" si="93"/>
        <v>29.430570470279651</v>
      </c>
      <c r="Q381" s="113">
        <f>_xlfn.STDEV.P(B$4:B381)</f>
        <v>29.430570470279662</v>
      </c>
      <c r="R381" s="95">
        <f t="shared" si="87"/>
        <v>326.86957720892292</v>
      </c>
      <c r="S381" s="95">
        <f t="shared" si="88"/>
        <v>194.43201009266443</v>
      </c>
      <c r="T381">
        <f t="shared" si="89"/>
        <v>0</v>
      </c>
      <c r="U381" s="102">
        <f>IF(W381&lt;180,V381,IF(#REF!&gt;T381,W381-360,360-W381))</f>
        <v>10.349206349206327</v>
      </c>
      <c r="V381" s="102">
        <f t="shared" si="90"/>
        <v>10.349206349206327</v>
      </c>
      <c r="W381" s="102">
        <f t="shared" si="91"/>
        <v>10.349206349206327</v>
      </c>
    </row>
    <row r="382" spans="1:23" x14ac:dyDescent="0.25">
      <c r="A382" s="110">
        <v>42638.384641203702</v>
      </c>
      <c r="B382">
        <v>272</v>
      </c>
      <c r="C382">
        <v>24.558800000000002</v>
      </c>
      <c r="E382" s="95">
        <f>AVERAGE(B$4:B382)</f>
        <v>260.68073878627968</v>
      </c>
      <c r="F382" s="95">
        <f>AVERAGE(C$4:C382)</f>
        <v>18.699400527704483</v>
      </c>
      <c r="G382" s="95">
        <f t="shared" si="94"/>
        <v>-0.99939082701909576</v>
      </c>
      <c r="H382" s="95">
        <f t="shared" si="95"/>
        <v>3.4899496702501281E-2</v>
      </c>
      <c r="I382" s="95">
        <f t="shared" si="96"/>
        <v>-0.86534429452671091</v>
      </c>
      <c r="J382" s="95">
        <f t="shared" si="97"/>
        <v>-0.15655185990110509</v>
      </c>
      <c r="K382" s="95">
        <f t="shared" si="98"/>
        <v>29.049039617828743</v>
      </c>
      <c r="L382" s="95">
        <f t="shared" si="92"/>
        <v>379</v>
      </c>
      <c r="M382" s="95">
        <f t="shared" si="84"/>
        <v>752</v>
      </c>
      <c r="N382" s="95">
        <f t="shared" si="85"/>
        <v>260.68073878627916</v>
      </c>
      <c r="O382" s="95">
        <f t="shared" si="86"/>
        <v>327536.36939313961</v>
      </c>
      <c r="P382" s="95">
        <f t="shared" si="93"/>
        <v>29.397483845497366</v>
      </c>
      <c r="Q382" s="113">
        <f>_xlfn.STDEV.P(B$4:B382)</f>
        <v>29.397483845497376</v>
      </c>
      <c r="R382" s="95">
        <f t="shared" si="87"/>
        <v>326.8250774386488</v>
      </c>
      <c r="S382" s="95">
        <f t="shared" si="88"/>
        <v>194.53640013391058</v>
      </c>
      <c r="T382">
        <f t="shared" si="89"/>
        <v>0</v>
      </c>
      <c r="U382" s="102">
        <f>IF(W382&lt;180,V382,IF(#REF!&gt;T382,W382-360,360-W382))</f>
        <v>11.319261213720324</v>
      </c>
      <c r="V382" s="102">
        <f t="shared" si="90"/>
        <v>11.319261213720324</v>
      </c>
      <c r="W382" s="102">
        <f t="shared" si="91"/>
        <v>11.319261213720324</v>
      </c>
    </row>
    <row r="383" spans="1:23" x14ac:dyDescent="0.25">
      <c r="A383" s="110">
        <v>42638.384687500002</v>
      </c>
      <c r="B383">
        <v>267</v>
      </c>
      <c r="C383">
        <v>23.9223</v>
      </c>
      <c r="E383" s="95">
        <f>AVERAGE(B$4:B383)</f>
        <v>260.69736842105266</v>
      </c>
      <c r="F383" s="95">
        <f>AVERAGE(C$4:C383)</f>
        <v>18.713144999999997</v>
      </c>
      <c r="G383" s="95">
        <f t="shared" si="94"/>
        <v>-0.99862953475457383</v>
      </c>
      <c r="H383" s="95">
        <f t="shared" si="95"/>
        <v>-5.2335956242944306E-2</v>
      </c>
      <c r="I383" s="95">
        <f t="shared" si="96"/>
        <v>-0.86569504515888951</v>
      </c>
      <c r="J383" s="95">
        <f t="shared" si="97"/>
        <v>-0.1562776075230573</v>
      </c>
      <c r="K383" s="95">
        <f t="shared" si="98"/>
        <v>29.010932790547677</v>
      </c>
      <c r="L383" s="95">
        <f t="shared" si="92"/>
        <v>380</v>
      </c>
      <c r="M383" s="95">
        <f t="shared" si="84"/>
        <v>-485</v>
      </c>
      <c r="N383" s="95">
        <f t="shared" si="85"/>
        <v>260.69736842105209</v>
      </c>
      <c r="O383" s="95">
        <f t="shared" si="86"/>
        <v>327576.19736842084</v>
      </c>
      <c r="P383" s="95">
        <f t="shared" si="93"/>
        <v>29.360562403566778</v>
      </c>
      <c r="Q383" s="113">
        <f>_xlfn.STDEV.P(B$4:B383)</f>
        <v>29.360562403566789</v>
      </c>
      <c r="R383" s="95">
        <f t="shared" si="87"/>
        <v>326.75863382907795</v>
      </c>
      <c r="S383" s="95">
        <f t="shared" si="88"/>
        <v>194.63610301302737</v>
      </c>
      <c r="T383">
        <f t="shared" si="89"/>
        <v>0</v>
      </c>
      <c r="U383" s="102">
        <f>IF(W383&lt;180,V383,IF(#REF!&gt;T383,W383-360,360-W383))</f>
        <v>6.3026315789473415</v>
      </c>
      <c r="V383" s="102">
        <f t="shared" si="90"/>
        <v>6.3026315789473415</v>
      </c>
      <c r="W383" s="102">
        <f t="shared" si="91"/>
        <v>6.3026315789473415</v>
      </c>
    </row>
    <row r="384" spans="1:23" x14ac:dyDescent="0.25">
      <c r="A384" s="110">
        <v>42638.384733796294</v>
      </c>
      <c r="B384">
        <v>310</v>
      </c>
      <c r="C384">
        <v>22.3263</v>
      </c>
      <c r="E384" s="95">
        <f>AVERAGE(B$4:B384)</f>
        <v>260.82677165354329</v>
      </c>
      <c r="F384" s="95">
        <f>AVERAGE(C$4:C384)</f>
        <v>18.722628346456691</v>
      </c>
      <c r="G384" s="95">
        <f t="shared" si="94"/>
        <v>-0.76604444311897812</v>
      </c>
      <c r="H384" s="95">
        <f t="shared" si="95"/>
        <v>0.64278760968653925</v>
      </c>
      <c r="I384" s="95">
        <f t="shared" si="96"/>
        <v>-0.86543349502230182</v>
      </c>
      <c r="J384" s="95">
        <f t="shared" si="97"/>
        <v>-0.15418032348838645</v>
      </c>
      <c r="K384" s="95">
        <f t="shared" si="98"/>
        <v>29.091587739853061</v>
      </c>
      <c r="L384" s="95">
        <f t="shared" si="92"/>
        <v>381</v>
      </c>
      <c r="M384" s="95">
        <f t="shared" si="84"/>
        <v>795</v>
      </c>
      <c r="N384" s="95">
        <f t="shared" si="85"/>
        <v>260.82677165354278</v>
      </c>
      <c r="O384" s="95">
        <f t="shared" si="86"/>
        <v>330000.56692913367</v>
      </c>
      <c r="P384" s="95">
        <f t="shared" si="93"/>
        <v>29.430311250247424</v>
      </c>
      <c r="Q384" s="113">
        <f>_xlfn.STDEV.P(B$4:B384)</f>
        <v>29.430311250247431</v>
      </c>
      <c r="R384" s="95">
        <f t="shared" si="87"/>
        <v>327.04497196660003</v>
      </c>
      <c r="S384" s="95">
        <f t="shared" si="88"/>
        <v>194.60857134048655</v>
      </c>
      <c r="T384">
        <f t="shared" si="89"/>
        <v>0</v>
      </c>
      <c r="U384" s="102">
        <f>IF(W384&lt;180,V384,IF(#REF!&gt;T384,W384-360,360-W384))</f>
        <v>49.17322834645671</v>
      </c>
      <c r="V384" s="102">
        <f t="shared" si="90"/>
        <v>49.17322834645671</v>
      </c>
      <c r="W384" s="102">
        <f t="shared" si="91"/>
        <v>49.17322834645671</v>
      </c>
    </row>
    <row r="385" spans="1:23" x14ac:dyDescent="0.25">
      <c r="A385" s="110">
        <v>42638.384780092594</v>
      </c>
      <c r="B385">
        <v>303</v>
      </c>
      <c r="C385">
        <v>22.285</v>
      </c>
      <c r="E385" s="95">
        <f>AVERAGE(B$4:B385)</f>
        <v>260.93717277486911</v>
      </c>
      <c r="F385" s="95">
        <f>AVERAGE(C$4:C385)</f>
        <v>18.731953926701568</v>
      </c>
      <c r="G385" s="95">
        <f t="shared" si="94"/>
        <v>-0.83867056794542427</v>
      </c>
      <c r="H385" s="95">
        <f t="shared" si="95"/>
        <v>0.54463903501502664</v>
      </c>
      <c r="I385" s="95">
        <f t="shared" si="96"/>
        <v>-0.86536343500377599</v>
      </c>
      <c r="J385" s="95">
        <f t="shared" si="97"/>
        <v>-0.1523509534399482</v>
      </c>
      <c r="K385" s="95">
        <f t="shared" si="98"/>
        <v>29.141364584517689</v>
      </c>
      <c r="L385" s="95">
        <f t="shared" si="92"/>
        <v>382</v>
      </c>
      <c r="M385" s="95">
        <f t="shared" si="84"/>
        <v>-492</v>
      </c>
      <c r="N385" s="95">
        <f t="shared" si="85"/>
        <v>260.9371727748686</v>
      </c>
      <c r="O385" s="95">
        <f t="shared" si="86"/>
        <v>331774.49214659672</v>
      </c>
      <c r="P385" s="95">
        <f t="shared" si="93"/>
        <v>29.470656812314278</v>
      </c>
      <c r="Q385" s="113">
        <f>_xlfn.STDEV.P(B$4:B385)</f>
        <v>29.470656812314285</v>
      </c>
      <c r="R385" s="95">
        <f t="shared" si="87"/>
        <v>327.24615060257622</v>
      </c>
      <c r="S385" s="95">
        <f t="shared" si="88"/>
        <v>194.62819494716197</v>
      </c>
      <c r="T385">
        <f t="shared" si="89"/>
        <v>0</v>
      </c>
      <c r="U385" s="102">
        <f>IF(W385&lt;180,V385,IF(#REF!&gt;T385,W385-360,360-W385))</f>
        <v>42.062827225130889</v>
      </c>
      <c r="V385" s="102">
        <f t="shared" si="90"/>
        <v>42.062827225130889</v>
      </c>
      <c r="W385" s="102">
        <f t="shared" si="91"/>
        <v>42.062827225130889</v>
      </c>
    </row>
    <row r="386" spans="1:23" x14ac:dyDescent="0.25">
      <c r="A386" s="110">
        <v>42638.384826388887</v>
      </c>
      <c r="B386">
        <v>313</v>
      </c>
      <c r="C386">
        <v>19.739599999999999</v>
      </c>
      <c r="E386" s="95">
        <f>AVERAGE(B$4:B386)</f>
        <v>261.07310704960838</v>
      </c>
      <c r="F386" s="95">
        <f>AVERAGE(C$4:C386)</f>
        <v>18.734584856396864</v>
      </c>
      <c r="G386" s="95">
        <f t="shared" si="94"/>
        <v>-0.73135370161917035</v>
      </c>
      <c r="H386" s="95">
        <f t="shared" si="95"/>
        <v>0.68199836006249859</v>
      </c>
      <c r="I386" s="95">
        <f t="shared" si="96"/>
        <v>-0.86501354013854204</v>
      </c>
      <c r="J386" s="95">
        <f t="shared" si="97"/>
        <v>-0.15017249570234389</v>
      </c>
      <c r="K386" s="95">
        <f t="shared" si="98"/>
        <v>29.233544176135677</v>
      </c>
      <c r="L386" s="95">
        <f t="shared" si="92"/>
        <v>383</v>
      </c>
      <c r="M386" s="95">
        <f t="shared" si="84"/>
        <v>805</v>
      </c>
      <c r="N386" s="95">
        <f t="shared" si="85"/>
        <v>261.07310704960787</v>
      </c>
      <c r="O386" s="95">
        <f t="shared" si="86"/>
        <v>334477.95300261088</v>
      </c>
      <c r="P386" s="95">
        <f t="shared" si="93"/>
        <v>29.55182874632715</v>
      </c>
      <c r="Q386" s="113">
        <f>_xlfn.STDEV.P(B$4:B386)</f>
        <v>29.551828746327153</v>
      </c>
      <c r="R386" s="95">
        <f t="shared" si="87"/>
        <v>327.56472172884446</v>
      </c>
      <c r="S386" s="95">
        <f t="shared" si="88"/>
        <v>194.5814923703723</v>
      </c>
      <c r="T386">
        <f t="shared" si="89"/>
        <v>0</v>
      </c>
      <c r="U386" s="102">
        <f>IF(W386&lt;180,V386,IF(#REF!&gt;T386,W386-360,360-W386))</f>
        <v>51.926892950391618</v>
      </c>
      <c r="V386" s="102">
        <f t="shared" si="90"/>
        <v>51.926892950391618</v>
      </c>
      <c r="W386" s="102">
        <f t="shared" si="91"/>
        <v>51.926892950391618</v>
      </c>
    </row>
    <row r="387" spans="1:23" x14ac:dyDescent="0.25">
      <c r="A387" s="110">
        <v>42638.384872685187</v>
      </c>
      <c r="B387">
        <v>263</v>
      </c>
      <c r="C387">
        <v>19.058199999999999</v>
      </c>
      <c r="E387" s="95">
        <f>AVERAGE(B$4:B387)</f>
        <v>261.078125</v>
      </c>
      <c r="F387" s="95">
        <f>AVERAGE(C$4:C387)</f>
        <v>18.735427604166663</v>
      </c>
      <c r="G387" s="95">
        <f t="shared" si="94"/>
        <v>-0.99254615164132209</v>
      </c>
      <c r="H387" s="95">
        <f t="shared" si="95"/>
        <v>-0.12186934340514717</v>
      </c>
      <c r="I387" s="95">
        <f t="shared" si="96"/>
        <v>-0.86534565631433058</v>
      </c>
      <c r="J387" s="95">
        <f t="shared" si="97"/>
        <v>-0.15009878957656994</v>
      </c>
      <c r="K387" s="95">
        <f t="shared" si="98"/>
        <v>29.193281197461189</v>
      </c>
      <c r="L387" s="95">
        <f t="shared" si="92"/>
        <v>384</v>
      </c>
      <c r="M387" s="95">
        <f t="shared" si="84"/>
        <v>-542</v>
      </c>
      <c r="N387" s="95">
        <f t="shared" si="85"/>
        <v>261.07812499999949</v>
      </c>
      <c r="O387" s="95">
        <f t="shared" si="86"/>
        <v>334481.65624999994</v>
      </c>
      <c r="P387" s="95">
        <f t="shared" si="93"/>
        <v>29.513488099811383</v>
      </c>
      <c r="Q387" s="113">
        <f>_xlfn.STDEV.P(B$4:B387)</f>
        <v>29.513488099811386</v>
      </c>
      <c r="R387" s="95">
        <f t="shared" si="87"/>
        <v>327.48347322457562</v>
      </c>
      <c r="S387" s="95">
        <f t="shared" si="88"/>
        <v>194.67277677542438</v>
      </c>
      <c r="T387">
        <f t="shared" si="89"/>
        <v>0</v>
      </c>
      <c r="U387" s="102">
        <f>IF(W387&lt;180,V387,IF(#REF!&gt;T387,W387-360,360-W387))</f>
        <v>1.921875</v>
      </c>
      <c r="V387" s="102">
        <f t="shared" si="90"/>
        <v>1.921875</v>
      </c>
      <c r="W387" s="102">
        <f t="shared" si="91"/>
        <v>1.921875</v>
      </c>
    </row>
    <row r="388" spans="1:23" x14ac:dyDescent="0.25">
      <c r="A388" s="110">
        <v>42638.384918981479</v>
      </c>
      <c r="B388">
        <v>291</v>
      </c>
      <c r="C388">
        <v>20.8687</v>
      </c>
      <c r="E388" s="95">
        <f>AVERAGE(B$4:B388)</f>
        <v>261.15584415584414</v>
      </c>
      <c r="F388" s="95">
        <f>AVERAGE(C$4:C388)</f>
        <v>18.740968571428567</v>
      </c>
      <c r="G388" s="95">
        <f t="shared" si="94"/>
        <v>-0.93358042649720174</v>
      </c>
      <c r="H388" s="95">
        <f t="shared" si="95"/>
        <v>0.35836794954530038</v>
      </c>
      <c r="I388" s="95">
        <f t="shared" si="96"/>
        <v>-0.86552288948363676</v>
      </c>
      <c r="J388" s="95">
        <f t="shared" si="97"/>
        <v>-0.14877809674768197</v>
      </c>
      <c r="K388" s="95">
        <f t="shared" si="98"/>
        <v>29.199692230412733</v>
      </c>
      <c r="L388" s="95">
        <f t="shared" si="92"/>
        <v>385</v>
      </c>
      <c r="M388" s="95">
        <f t="shared" ref="M388:M451" si="99">B388-M387</f>
        <v>833</v>
      </c>
      <c r="N388" s="95">
        <f t="shared" ref="N388:N451" si="100">N387+(B388-N387)/L388</f>
        <v>261.15584415584362</v>
      </c>
      <c r="O388" s="95">
        <f t="shared" ref="O388:O451" si="101">O387+(B388-N388)*(B388-N387)</f>
        <v>335374.64935064933</v>
      </c>
      <c r="P388" s="95">
        <f t="shared" si="93"/>
        <v>29.514453837507514</v>
      </c>
      <c r="Q388" s="113">
        <f>_xlfn.STDEV.P(B$4:B388)</f>
        <v>29.514453837507514</v>
      </c>
      <c r="R388" s="95">
        <f t="shared" ref="R388:R451" si="102">E388+$T$2*Q388</f>
        <v>327.56336529023605</v>
      </c>
      <c r="S388" s="95">
        <f t="shared" ref="S388:S451" si="103">E388-$T$2*Q388</f>
        <v>194.74832302145222</v>
      </c>
      <c r="T388">
        <f t="shared" si="89"/>
        <v>0</v>
      </c>
      <c r="U388" s="102">
        <f>IF(W388&lt;180,V388,IF(#REF!&gt;T388,W388-360,360-W388))</f>
        <v>29.844155844155864</v>
      </c>
      <c r="V388" s="102">
        <f t="shared" si="90"/>
        <v>29.844155844155864</v>
      </c>
      <c r="W388" s="102">
        <f t="shared" si="91"/>
        <v>29.844155844155864</v>
      </c>
    </row>
    <row r="389" spans="1:23" x14ac:dyDescent="0.25">
      <c r="A389" s="110">
        <v>42638.384965277779</v>
      </c>
      <c r="B389">
        <v>317</v>
      </c>
      <c r="C389">
        <v>17.470700000000001</v>
      </c>
      <c r="E389" s="95">
        <f>AVERAGE(B$4:B389)</f>
        <v>261.30051813471505</v>
      </c>
      <c r="F389" s="95">
        <f>AVERAGE(C$4:C389)</f>
        <v>18.737677720207252</v>
      </c>
      <c r="G389" s="95">
        <f t="shared" si="94"/>
        <v>-0.68199836006249825</v>
      </c>
      <c r="H389" s="95">
        <f t="shared" si="95"/>
        <v>0.73135370161917068</v>
      </c>
      <c r="I389" s="95">
        <f t="shared" si="96"/>
        <v>-0.86504743733487732</v>
      </c>
      <c r="J389" s="95">
        <f t="shared" si="97"/>
        <v>-0.14649796255502173</v>
      </c>
      <c r="K389" s="95">
        <f t="shared" si="98"/>
        <v>29.308634958858132</v>
      </c>
      <c r="L389" s="95">
        <f t="shared" si="92"/>
        <v>386</v>
      </c>
      <c r="M389" s="95">
        <f t="shared" si="99"/>
        <v>-516</v>
      </c>
      <c r="N389" s="95">
        <f t="shared" si="100"/>
        <v>261.30051813471448</v>
      </c>
      <c r="O389" s="95">
        <f t="shared" si="101"/>
        <v>338485.13989637309</v>
      </c>
      <c r="P389" s="95">
        <f t="shared" si="93"/>
        <v>29.612573469787414</v>
      </c>
      <c r="Q389" s="113">
        <f>_xlfn.STDEV.P(B$4:B389)</f>
        <v>29.61257346978741</v>
      </c>
      <c r="R389" s="95">
        <f t="shared" si="102"/>
        <v>327.92880844173669</v>
      </c>
      <c r="S389" s="95">
        <f t="shared" si="103"/>
        <v>194.67222782769338</v>
      </c>
      <c r="T389">
        <f t="shared" si="89"/>
        <v>0</v>
      </c>
      <c r="U389" s="102">
        <f>IF(W389&lt;180,V389,IF(#REF!&gt;T389,W389-360,360-W389))</f>
        <v>55.699481865284952</v>
      </c>
      <c r="V389" s="102">
        <f t="shared" si="90"/>
        <v>55.699481865284952</v>
      </c>
      <c r="W389" s="102">
        <f t="shared" si="91"/>
        <v>55.699481865284952</v>
      </c>
    </row>
    <row r="390" spans="1:23" x14ac:dyDescent="0.25">
      <c r="A390" s="110">
        <v>42638.385011574072</v>
      </c>
      <c r="B390">
        <v>332</v>
      </c>
      <c r="C390">
        <v>16.8323</v>
      </c>
      <c r="E390" s="95">
        <f>AVERAGE(B$4:B390)</f>
        <v>261.48320413436693</v>
      </c>
      <c r="F390" s="95">
        <f>AVERAGE(C$4:C390)</f>
        <v>18.732754263565887</v>
      </c>
      <c r="G390" s="95">
        <f t="shared" si="94"/>
        <v>-0.46947156278589081</v>
      </c>
      <c r="H390" s="95">
        <f t="shared" si="95"/>
        <v>0.88294759285892688</v>
      </c>
      <c r="I390" s="95">
        <f t="shared" si="96"/>
        <v>-0.86402527745232183</v>
      </c>
      <c r="J390" s="95">
        <f t="shared" si="97"/>
        <v>-0.14383789652036036</v>
      </c>
      <c r="K390" s="95">
        <f t="shared" si="98"/>
        <v>29.493134239756273</v>
      </c>
      <c r="L390" s="95">
        <f t="shared" si="92"/>
        <v>387</v>
      </c>
      <c r="M390" s="95">
        <f t="shared" si="99"/>
        <v>848</v>
      </c>
      <c r="N390" s="95">
        <f t="shared" si="100"/>
        <v>261.48320413436636</v>
      </c>
      <c r="O390" s="95">
        <f t="shared" si="101"/>
        <v>343470.64082687348</v>
      </c>
      <c r="P390" s="95">
        <f t="shared" si="93"/>
        <v>29.791291273262313</v>
      </c>
      <c r="Q390" s="113">
        <f>_xlfn.STDEV.P(B$4:B390)</f>
        <v>29.791291273262306</v>
      </c>
      <c r="R390" s="95">
        <f t="shared" si="102"/>
        <v>328.51360949920712</v>
      </c>
      <c r="S390" s="95">
        <f t="shared" si="103"/>
        <v>194.45279876952674</v>
      </c>
      <c r="T390">
        <f t="shared" ref="T390:T453" si="104">IF(ABS(U390)&gt;$T$2*Q390,1,0)</f>
        <v>1</v>
      </c>
      <c r="U390" s="102">
        <f>IF(W390&lt;180,V390,IF(#REF!&gt;T390,W390-360,360-W390))</f>
        <v>70.516795865633071</v>
      </c>
      <c r="V390" s="102">
        <f t="shared" ref="V390:V453" si="105">$B390-$E390</f>
        <v>70.516795865633071</v>
      </c>
      <c r="W390" s="102">
        <f t="shared" ref="W390:W453" si="106">ABS(V390)</f>
        <v>70.516795865633071</v>
      </c>
    </row>
    <row r="391" spans="1:23" x14ac:dyDescent="0.25">
      <c r="A391" s="110">
        <v>42638.385057870371</v>
      </c>
      <c r="B391">
        <v>238</v>
      </c>
      <c r="C391">
        <v>21.394600000000001</v>
      </c>
      <c r="E391" s="95">
        <f>AVERAGE(B$4:B391)</f>
        <v>261.42268041237111</v>
      </c>
      <c r="F391" s="95">
        <f>AVERAGE(C$4:C391)</f>
        <v>18.739614690721645</v>
      </c>
      <c r="G391" s="95">
        <f t="shared" si="94"/>
        <v>-0.84804809615642596</v>
      </c>
      <c r="H391" s="95">
        <f t="shared" si="95"/>
        <v>-0.52991926423320501</v>
      </c>
      <c r="I391" s="95">
        <f t="shared" si="96"/>
        <v>-0.86398409915001284</v>
      </c>
      <c r="J391" s="95">
        <f t="shared" si="97"/>
        <v>-0.14483295159178522</v>
      </c>
      <c r="K391" s="95">
        <f t="shared" si="98"/>
        <v>29.47745763381235</v>
      </c>
      <c r="L391" s="95">
        <f t="shared" si="92"/>
        <v>388</v>
      </c>
      <c r="M391" s="95">
        <f t="shared" si="99"/>
        <v>-610</v>
      </c>
      <c r="N391" s="95">
        <f t="shared" si="100"/>
        <v>261.4226804123706</v>
      </c>
      <c r="O391" s="95">
        <f t="shared" si="101"/>
        <v>344020.68041237118</v>
      </c>
      <c r="P391" s="95">
        <f t="shared" si="93"/>
        <v>29.776689510021331</v>
      </c>
      <c r="Q391" s="113">
        <f>_xlfn.STDEV.P(B$4:B391)</f>
        <v>29.776689510021331</v>
      </c>
      <c r="R391" s="95">
        <f t="shared" si="102"/>
        <v>328.42023180991907</v>
      </c>
      <c r="S391" s="95">
        <f t="shared" si="103"/>
        <v>194.42512901482311</v>
      </c>
      <c r="T391">
        <f t="shared" si="104"/>
        <v>0</v>
      </c>
      <c r="U391" s="102">
        <f>IF(W391&lt;180,V391,IF(#REF!&gt;T391,W391-360,360-W391))</f>
        <v>-23.422680412371108</v>
      </c>
      <c r="V391" s="102">
        <f t="shared" si="105"/>
        <v>-23.422680412371108</v>
      </c>
      <c r="W391" s="102">
        <f t="shared" si="106"/>
        <v>23.422680412371108</v>
      </c>
    </row>
    <row r="392" spans="1:23" x14ac:dyDescent="0.25">
      <c r="A392" s="110">
        <v>42638.385104166664</v>
      </c>
      <c r="B392">
        <v>270</v>
      </c>
      <c r="C392">
        <v>18.417000000000002</v>
      </c>
      <c r="E392" s="95">
        <f>AVERAGE(B$4:B392)</f>
        <v>261.44473007712082</v>
      </c>
      <c r="F392" s="95">
        <f>AVERAGE(C$4:C392)</f>
        <v>18.738785347043699</v>
      </c>
      <c r="G392" s="95">
        <f t="shared" si="94"/>
        <v>-1</v>
      </c>
      <c r="H392" s="95">
        <f t="shared" si="95"/>
        <v>-1.83772268236293E-16</v>
      </c>
      <c r="I392" s="95">
        <f t="shared" si="96"/>
        <v>-0.86433375442212079</v>
      </c>
      <c r="J392" s="95">
        <f t="shared" si="97"/>
        <v>-0.14446063037946702</v>
      </c>
      <c r="K392" s="95">
        <f t="shared" si="98"/>
        <v>29.44141517601636</v>
      </c>
      <c r="L392" s="95">
        <f t="shared" si="92"/>
        <v>389</v>
      </c>
      <c r="M392" s="95">
        <f t="shared" si="99"/>
        <v>880</v>
      </c>
      <c r="N392" s="95">
        <f t="shared" si="100"/>
        <v>261.44473007712031</v>
      </c>
      <c r="O392" s="95">
        <f t="shared" si="101"/>
        <v>344094.06169665814</v>
      </c>
      <c r="P392" s="95">
        <f t="shared" si="93"/>
        <v>29.741563003888821</v>
      </c>
      <c r="Q392" s="113">
        <f>_xlfn.STDEV.P(B$4:B392)</f>
        <v>29.741563003888821</v>
      </c>
      <c r="R392" s="95">
        <f t="shared" si="102"/>
        <v>328.36324683587065</v>
      </c>
      <c r="S392" s="95">
        <f t="shared" si="103"/>
        <v>194.52621331837099</v>
      </c>
      <c r="T392">
        <f t="shared" si="104"/>
        <v>0</v>
      </c>
      <c r="U392" s="102">
        <f>IF(W392&lt;180,V392,IF(#REF!&gt;T392,W392-360,360-W392))</f>
        <v>8.5552699228791766</v>
      </c>
      <c r="V392" s="102">
        <f t="shared" si="105"/>
        <v>8.5552699228791766</v>
      </c>
      <c r="W392" s="102">
        <f t="shared" si="106"/>
        <v>8.5552699228791766</v>
      </c>
    </row>
    <row r="393" spans="1:23" x14ac:dyDescent="0.25">
      <c r="A393" s="110">
        <v>42638.385150462964</v>
      </c>
      <c r="B393">
        <v>297</v>
      </c>
      <c r="C393">
        <v>19.770299999999999</v>
      </c>
      <c r="E393" s="95">
        <f>AVERAGE(B$4:B393)</f>
        <v>261.53589743589743</v>
      </c>
      <c r="F393" s="95">
        <f>AVERAGE(C$4:C393)</f>
        <v>18.741430256410254</v>
      </c>
      <c r="G393" s="95">
        <f t="shared" si="94"/>
        <v>-0.8910065241883679</v>
      </c>
      <c r="H393" s="95">
        <f t="shared" si="95"/>
        <v>0.45399049973954664</v>
      </c>
      <c r="I393" s="95">
        <f t="shared" si="96"/>
        <v>-0.8644021461394702</v>
      </c>
      <c r="J393" s="95">
        <f t="shared" si="97"/>
        <v>-0.14292614030223877</v>
      </c>
      <c r="K393" s="95">
        <f t="shared" si="98"/>
        <v>29.464842776687959</v>
      </c>
      <c r="L393" s="95">
        <f t="shared" si="92"/>
        <v>390</v>
      </c>
      <c r="M393" s="95">
        <f t="shared" si="99"/>
        <v>-583</v>
      </c>
      <c r="N393" s="95">
        <f t="shared" si="100"/>
        <v>261.53589743589691</v>
      </c>
      <c r="O393" s="95">
        <f t="shared" si="101"/>
        <v>345354.99743589753</v>
      </c>
      <c r="P393" s="95">
        <f t="shared" si="93"/>
        <v>29.7577827542816</v>
      </c>
      <c r="Q393" s="113">
        <f>_xlfn.STDEV.P(B$4:B393)</f>
        <v>29.757782754281596</v>
      </c>
      <c r="R393" s="95">
        <f t="shared" si="102"/>
        <v>328.49090863303104</v>
      </c>
      <c r="S393" s="95">
        <f t="shared" si="103"/>
        <v>194.58088623876384</v>
      </c>
      <c r="T393">
        <f t="shared" si="104"/>
        <v>0</v>
      </c>
      <c r="U393" s="102">
        <f>IF(W393&lt;180,V393,IF(#REF!&gt;T393,W393-360,360-W393))</f>
        <v>35.464102564102575</v>
      </c>
      <c r="V393" s="102">
        <f t="shared" si="105"/>
        <v>35.464102564102575</v>
      </c>
      <c r="W393" s="102">
        <f t="shared" si="106"/>
        <v>35.464102564102575</v>
      </c>
    </row>
    <row r="394" spans="1:23" x14ac:dyDescent="0.25">
      <c r="A394" s="110">
        <v>42638.385196759256</v>
      </c>
      <c r="B394">
        <v>305</v>
      </c>
      <c r="C394">
        <v>20.339400000000001</v>
      </c>
      <c r="E394" s="95">
        <f>AVERAGE(B$4:B394)</f>
        <v>261.64705882352939</v>
      </c>
      <c r="F394" s="95">
        <f>AVERAGE(C$4:C394)</f>
        <v>18.745517135549868</v>
      </c>
      <c r="G394" s="95">
        <f t="shared" si="94"/>
        <v>-0.8191520442889918</v>
      </c>
      <c r="H394" s="95">
        <f t="shared" si="95"/>
        <v>0.57357643635104605</v>
      </c>
      <c r="I394" s="95">
        <f t="shared" si="96"/>
        <v>-0.86428641697872732</v>
      </c>
      <c r="J394" s="95">
        <f t="shared" si="97"/>
        <v>-0.14109365289391834</v>
      </c>
      <c r="K394" s="95">
        <f t="shared" si="98"/>
        <v>29.517110285469961</v>
      </c>
      <c r="L394" s="95">
        <f t="shared" si="92"/>
        <v>391</v>
      </c>
      <c r="M394" s="95">
        <f t="shared" si="99"/>
        <v>888</v>
      </c>
      <c r="N394" s="95">
        <f t="shared" si="100"/>
        <v>261.64705882352888</v>
      </c>
      <c r="O394" s="95">
        <f t="shared" si="101"/>
        <v>347239.29411764722</v>
      </c>
      <c r="P394" s="95">
        <f t="shared" si="93"/>
        <v>29.800671739182569</v>
      </c>
      <c r="Q394" s="113">
        <f>_xlfn.STDEV.P(B$4:B394)</f>
        <v>29.800671739182562</v>
      </c>
      <c r="R394" s="95">
        <f t="shared" si="102"/>
        <v>328.69857023669016</v>
      </c>
      <c r="S394" s="95">
        <f t="shared" si="103"/>
        <v>194.59554741036862</v>
      </c>
      <c r="T394">
        <f t="shared" si="104"/>
        <v>0</v>
      </c>
      <c r="U394" s="102">
        <f>IF(W394&lt;180,V394,IF(#REF!&gt;T394,W394-360,360-W394))</f>
        <v>43.352941176470608</v>
      </c>
      <c r="V394" s="102">
        <f t="shared" si="105"/>
        <v>43.352941176470608</v>
      </c>
      <c r="W394" s="102">
        <f t="shared" si="106"/>
        <v>43.352941176470608</v>
      </c>
    </row>
    <row r="395" spans="1:23" x14ac:dyDescent="0.25">
      <c r="A395" s="110">
        <v>42638.385243055556</v>
      </c>
      <c r="B395">
        <v>280</v>
      </c>
      <c r="C395">
        <v>25.874099999999999</v>
      </c>
      <c r="E395" s="95">
        <f>AVERAGE(B$4:B395)</f>
        <v>261.69387755102042</v>
      </c>
      <c r="F395" s="95">
        <f>AVERAGE(C$4:C395)</f>
        <v>18.763702295918364</v>
      </c>
      <c r="G395" s="95">
        <f t="shared" si="94"/>
        <v>-0.98480775301220813</v>
      </c>
      <c r="H395" s="95">
        <f t="shared" si="95"/>
        <v>0.17364817766692997</v>
      </c>
      <c r="I395" s="95">
        <f t="shared" si="96"/>
        <v>-0.86459386936656779</v>
      </c>
      <c r="J395" s="95">
        <f t="shared" si="97"/>
        <v>-0.14029074006085496</v>
      </c>
      <c r="K395" s="95">
        <f t="shared" si="98"/>
        <v>29.494945492847904</v>
      </c>
      <c r="L395" s="95">
        <f t="shared" si="92"/>
        <v>392</v>
      </c>
      <c r="M395" s="95">
        <f t="shared" si="99"/>
        <v>-608</v>
      </c>
      <c r="N395" s="95">
        <f t="shared" si="100"/>
        <v>261.69387755101985</v>
      </c>
      <c r="O395" s="95">
        <f t="shared" si="101"/>
        <v>347575.26530612266</v>
      </c>
      <c r="P395" s="95">
        <f t="shared" si="93"/>
        <v>29.777031335723851</v>
      </c>
      <c r="Q395" s="113">
        <f>_xlfn.STDEV.P(B$4:B395)</f>
        <v>29.777031335723844</v>
      </c>
      <c r="R395" s="95">
        <f t="shared" si="102"/>
        <v>328.69219805639909</v>
      </c>
      <c r="S395" s="95">
        <f t="shared" si="103"/>
        <v>194.69555704564178</v>
      </c>
      <c r="T395">
        <f t="shared" si="104"/>
        <v>0</v>
      </c>
      <c r="U395" s="102">
        <f>IF(W395&lt;180,V395,IF(#REF!&gt;T395,W395-360,360-W395))</f>
        <v>18.306122448979579</v>
      </c>
      <c r="V395" s="102">
        <f t="shared" si="105"/>
        <v>18.306122448979579</v>
      </c>
      <c r="W395" s="102">
        <f t="shared" si="106"/>
        <v>18.306122448979579</v>
      </c>
    </row>
    <row r="396" spans="1:23" x14ac:dyDescent="0.25">
      <c r="A396" s="110">
        <v>42638.385289351849</v>
      </c>
      <c r="B396">
        <v>262</v>
      </c>
      <c r="C396">
        <v>25.640599999999999</v>
      </c>
      <c r="E396" s="95">
        <f>AVERAGE(B$4:B396)</f>
        <v>261.69465648854964</v>
      </c>
      <c r="F396" s="95">
        <f>AVERAGE(C$4:C396)</f>
        <v>18.781200763358775</v>
      </c>
      <c r="G396" s="95">
        <f t="shared" si="94"/>
        <v>-0.99026806874157025</v>
      </c>
      <c r="H396" s="95">
        <f t="shared" si="95"/>
        <v>-0.13917310096006583</v>
      </c>
      <c r="I396" s="95">
        <f t="shared" si="96"/>
        <v>-0.86491365104436679</v>
      </c>
      <c r="J396" s="95">
        <f t="shared" si="97"/>
        <v>-0.14028789619545853</v>
      </c>
      <c r="K396" s="95">
        <f t="shared" si="98"/>
        <v>29.454873158258231</v>
      </c>
      <c r="L396" s="95">
        <f t="shared" si="92"/>
        <v>393</v>
      </c>
      <c r="M396" s="95">
        <f t="shared" si="99"/>
        <v>870</v>
      </c>
      <c r="N396" s="95">
        <f t="shared" si="100"/>
        <v>261.69465648854907</v>
      </c>
      <c r="O396" s="95">
        <f t="shared" si="101"/>
        <v>347575.35877862619</v>
      </c>
      <c r="P396" s="95">
        <f t="shared" si="93"/>
        <v>29.739126940655691</v>
      </c>
      <c r="Q396" s="113">
        <f>_xlfn.STDEV.P(B$4:B396)</f>
        <v>29.73912694065568</v>
      </c>
      <c r="R396" s="95">
        <f t="shared" si="102"/>
        <v>328.60769210502491</v>
      </c>
      <c r="S396" s="95">
        <f t="shared" si="103"/>
        <v>194.78162087207437</v>
      </c>
      <c r="T396">
        <f t="shared" si="104"/>
        <v>0</v>
      </c>
      <c r="U396" s="102">
        <f>IF(W396&lt;180,V396,IF(#REF!&gt;T396,W396-360,360-W396))</f>
        <v>0.30534351145035998</v>
      </c>
      <c r="V396" s="102">
        <f t="shared" si="105"/>
        <v>0.30534351145035998</v>
      </c>
      <c r="W396" s="102">
        <f t="shared" si="106"/>
        <v>0.30534351145035998</v>
      </c>
    </row>
    <row r="397" spans="1:23" x14ac:dyDescent="0.25">
      <c r="A397" s="110">
        <v>42638.385335648149</v>
      </c>
      <c r="B397">
        <v>261</v>
      </c>
      <c r="C397">
        <v>24.031099999999999</v>
      </c>
      <c r="E397" s="95">
        <f>AVERAGE(B$4:B397)</f>
        <v>261.69289340101523</v>
      </c>
      <c r="F397" s="95">
        <f>AVERAGE(C$4:C397)</f>
        <v>18.794525380710656</v>
      </c>
      <c r="G397" s="95">
        <f t="shared" si="94"/>
        <v>-0.98768834059513766</v>
      </c>
      <c r="H397" s="95">
        <f t="shared" si="95"/>
        <v>-0.15643446504023104</v>
      </c>
      <c r="I397" s="95">
        <f t="shared" si="96"/>
        <v>-0.86522526193155147</v>
      </c>
      <c r="J397" s="95">
        <f t="shared" si="97"/>
        <v>-0.14032887733465846</v>
      </c>
      <c r="K397" s="95">
        <f t="shared" si="98"/>
        <v>29.414893984045367</v>
      </c>
      <c r="L397" s="95">
        <f t="shared" si="92"/>
        <v>394</v>
      </c>
      <c r="M397" s="95">
        <f t="shared" si="99"/>
        <v>-609</v>
      </c>
      <c r="N397" s="95">
        <f t="shared" si="100"/>
        <v>261.69289340101466</v>
      </c>
      <c r="O397" s="95">
        <f t="shared" si="101"/>
        <v>347575.84010152309</v>
      </c>
      <c r="P397" s="95">
        <f t="shared" si="93"/>
        <v>29.701383519943807</v>
      </c>
      <c r="Q397" s="113">
        <f>_xlfn.STDEV.P(B$4:B397)</f>
        <v>29.701383519943796</v>
      </c>
      <c r="R397" s="95">
        <f t="shared" si="102"/>
        <v>328.52100632088877</v>
      </c>
      <c r="S397" s="95">
        <f t="shared" si="103"/>
        <v>194.86478048114168</v>
      </c>
      <c r="T397">
        <f t="shared" si="104"/>
        <v>0</v>
      </c>
      <c r="U397" s="102">
        <f>IF(W397&lt;180,V397,IF(#REF!&gt;T397,W397-360,360-W397))</f>
        <v>-0.69289340101522612</v>
      </c>
      <c r="V397" s="102">
        <f t="shared" si="105"/>
        <v>-0.69289340101522612</v>
      </c>
      <c r="W397" s="102">
        <f t="shared" si="106"/>
        <v>0.69289340101522612</v>
      </c>
    </row>
    <row r="398" spans="1:23" x14ac:dyDescent="0.25">
      <c r="A398" s="110">
        <v>42638.385381944441</v>
      </c>
      <c r="B398">
        <v>355</v>
      </c>
      <c r="C398">
        <v>22.373799999999999</v>
      </c>
      <c r="E398" s="95">
        <f>AVERAGE(B$4:B398)</f>
        <v>261.92911392405063</v>
      </c>
      <c r="F398" s="95">
        <f>AVERAGE(C$4:C398)</f>
        <v>18.803586835443035</v>
      </c>
      <c r="G398" s="95">
        <f t="shared" si="94"/>
        <v>-8.7155742747658319E-2</v>
      </c>
      <c r="H398" s="95">
        <f t="shared" si="95"/>
        <v>0.99619469809174555</v>
      </c>
      <c r="I398" s="95">
        <f t="shared" si="96"/>
        <v>-0.86325546568045297</v>
      </c>
      <c r="J398" s="95">
        <f t="shared" si="97"/>
        <v>-0.13745160246016122</v>
      </c>
      <c r="K398" s="95">
        <f t="shared" si="98"/>
        <v>29.719490278808188</v>
      </c>
      <c r="L398" s="95">
        <f t="shared" si="92"/>
        <v>395</v>
      </c>
      <c r="M398" s="95">
        <f t="shared" si="99"/>
        <v>964</v>
      </c>
      <c r="N398" s="95">
        <f t="shared" si="100"/>
        <v>261.92911392405006</v>
      </c>
      <c r="O398" s="95">
        <f t="shared" si="101"/>
        <v>356260.01518987375</v>
      </c>
      <c r="P398" s="95">
        <f t="shared" si="93"/>
        <v>30.032051030329047</v>
      </c>
      <c r="Q398" s="113">
        <f>_xlfn.STDEV.P(B$4:B398)</f>
        <v>30.032051030329033</v>
      </c>
      <c r="R398" s="95">
        <f t="shared" si="102"/>
        <v>329.50122874229095</v>
      </c>
      <c r="S398" s="95">
        <f t="shared" si="103"/>
        <v>194.3569991058103</v>
      </c>
      <c r="T398">
        <f t="shared" si="104"/>
        <v>1</v>
      </c>
      <c r="U398" s="102">
        <f>IF(W398&lt;180,V398,IF(#REF!&gt;T398,W398-360,360-W398))</f>
        <v>93.070886075949375</v>
      </c>
      <c r="V398" s="102">
        <f t="shared" si="105"/>
        <v>93.070886075949375</v>
      </c>
      <c r="W398" s="102">
        <f t="shared" si="106"/>
        <v>93.070886075949375</v>
      </c>
    </row>
    <row r="399" spans="1:23" x14ac:dyDescent="0.25">
      <c r="A399" s="110">
        <v>42638.385428240741</v>
      </c>
      <c r="B399">
        <v>348</v>
      </c>
      <c r="C399">
        <v>21.476299999999998</v>
      </c>
      <c r="E399" s="95">
        <f>AVERAGE(B$4:B399)</f>
        <v>262.14646464646466</v>
      </c>
      <c r="F399" s="95">
        <f>AVERAGE(C$4:C399)</f>
        <v>18.810336111111109</v>
      </c>
      <c r="G399" s="95">
        <f t="shared" si="94"/>
        <v>-0.20791169081775987</v>
      </c>
      <c r="H399" s="95">
        <f t="shared" si="95"/>
        <v>0.97814760073380558</v>
      </c>
      <c r="I399" s="95">
        <f t="shared" si="96"/>
        <v>-0.86160055715807249</v>
      </c>
      <c r="J399" s="95">
        <f t="shared" si="97"/>
        <v>-0.13463443275512596</v>
      </c>
      <c r="K399" s="95">
        <f t="shared" si="98"/>
        <v>29.980692164715311</v>
      </c>
      <c r="L399" s="95">
        <f t="shared" si="92"/>
        <v>396</v>
      </c>
      <c r="M399" s="95">
        <f t="shared" si="99"/>
        <v>-616</v>
      </c>
      <c r="N399" s="95">
        <f t="shared" si="100"/>
        <v>262.1464646464641</v>
      </c>
      <c r="O399" s="95">
        <f t="shared" si="101"/>
        <v>363649.50505050551</v>
      </c>
      <c r="P399" s="95">
        <f t="shared" si="93"/>
        <v>30.303577857005926</v>
      </c>
      <c r="Q399" s="113">
        <f>_xlfn.STDEV.P(B$4:B399)</f>
        <v>30.303577857005909</v>
      </c>
      <c r="R399" s="95">
        <f t="shared" si="102"/>
        <v>330.32951482472799</v>
      </c>
      <c r="S399" s="95">
        <f t="shared" si="103"/>
        <v>193.96341446820136</v>
      </c>
      <c r="T399">
        <f t="shared" si="104"/>
        <v>1</v>
      </c>
      <c r="U399" s="102">
        <f>IF(W399&lt;180,V399,IF(#REF!&gt;T399,W399-360,360-W399))</f>
        <v>85.853535353535335</v>
      </c>
      <c r="V399" s="102">
        <f t="shared" si="105"/>
        <v>85.853535353535335</v>
      </c>
      <c r="W399" s="102">
        <f t="shared" si="106"/>
        <v>85.853535353535335</v>
      </c>
    </row>
    <row r="400" spans="1:23" x14ac:dyDescent="0.25">
      <c r="A400" s="110">
        <v>42638.385474537034</v>
      </c>
      <c r="B400">
        <v>315</v>
      </c>
      <c r="C400">
        <v>23.1846</v>
      </c>
      <c r="E400" s="95">
        <f>AVERAGE(B$4:B400)</f>
        <v>262.27959697732996</v>
      </c>
      <c r="F400" s="95">
        <f>AVERAGE(C$4:C400)</f>
        <v>18.821354408060451</v>
      </c>
      <c r="G400" s="95">
        <f t="shared" si="94"/>
        <v>-0.70710678118654768</v>
      </c>
      <c r="H400" s="95">
        <f t="shared" si="95"/>
        <v>0.70710678118654735</v>
      </c>
      <c r="I400" s="95">
        <f t="shared" si="96"/>
        <v>-0.86121140406998298</v>
      </c>
      <c r="J400" s="95">
        <f t="shared" si="97"/>
        <v>-0.1325141778081696</v>
      </c>
      <c r="K400" s="95">
        <f t="shared" si="98"/>
        <v>30.069676773685522</v>
      </c>
      <c r="L400" s="95">
        <f t="shared" si="92"/>
        <v>397</v>
      </c>
      <c r="M400" s="95">
        <f t="shared" si="99"/>
        <v>931</v>
      </c>
      <c r="N400" s="95">
        <f t="shared" si="100"/>
        <v>262.27959697732945</v>
      </c>
      <c r="O400" s="95">
        <f t="shared" si="101"/>
        <v>366435.96473551687</v>
      </c>
      <c r="P400" s="95">
        <f t="shared" si="93"/>
        <v>30.381120875159048</v>
      </c>
      <c r="Q400" s="113">
        <f>_xlfn.STDEV.P(B$4:B400)</f>
        <v>30.381120875159027</v>
      </c>
      <c r="R400" s="95">
        <f t="shared" si="102"/>
        <v>330.63711894643779</v>
      </c>
      <c r="S400" s="95">
        <f t="shared" si="103"/>
        <v>193.92207500822215</v>
      </c>
      <c r="T400">
        <f t="shared" si="104"/>
        <v>0</v>
      </c>
      <c r="U400" s="102">
        <f>IF(W400&lt;180,V400,IF(#REF!&gt;T400,W400-360,360-W400))</f>
        <v>52.720403022670041</v>
      </c>
      <c r="V400" s="102">
        <f t="shared" si="105"/>
        <v>52.720403022670041</v>
      </c>
      <c r="W400" s="102">
        <f t="shared" si="106"/>
        <v>52.720403022670041</v>
      </c>
    </row>
    <row r="401" spans="1:23" x14ac:dyDescent="0.25">
      <c r="A401" s="110">
        <v>42638.385520833333</v>
      </c>
      <c r="B401">
        <v>320</v>
      </c>
      <c r="C401">
        <v>21.444099999999999</v>
      </c>
      <c r="E401" s="95">
        <f>AVERAGE(B$4:B401)</f>
        <v>262.4246231155779</v>
      </c>
      <c r="F401" s="95">
        <f>AVERAGE(C$4:C401)</f>
        <v>18.827944221105525</v>
      </c>
      <c r="G401" s="95">
        <f t="shared" si="94"/>
        <v>-0.64278760968653958</v>
      </c>
      <c r="H401" s="95">
        <f t="shared" si="95"/>
        <v>0.76604444311897779</v>
      </c>
      <c r="I401" s="95">
        <f t="shared" si="96"/>
        <v>-0.86066260056650701</v>
      </c>
      <c r="J401" s="95">
        <f t="shared" si="97"/>
        <v>-0.13025649283096571</v>
      </c>
      <c r="K401" s="95">
        <f t="shared" si="98"/>
        <v>30.18017800779856</v>
      </c>
      <c r="L401" s="95">
        <f t="shared" si="92"/>
        <v>398</v>
      </c>
      <c r="M401" s="95">
        <f t="shared" si="99"/>
        <v>-611</v>
      </c>
      <c r="N401" s="95">
        <f t="shared" si="100"/>
        <v>262.42462311557739</v>
      </c>
      <c r="O401" s="95">
        <f t="shared" si="101"/>
        <v>369759.23869346787</v>
      </c>
      <c r="P401" s="95">
        <f t="shared" si="93"/>
        <v>30.48021183161578</v>
      </c>
      <c r="Q401" s="113">
        <f>_xlfn.STDEV.P(B$4:B401)</f>
        <v>30.480211831615758</v>
      </c>
      <c r="R401" s="95">
        <f t="shared" si="102"/>
        <v>331.00509973671336</v>
      </c>
      <c r="S401" s="95">
        <f t="shared" si="103"/>
        <v>193.84414649444244</v>
      </c>
      <c r="T401">
        <f t="shared" si="104"/>
        <v>0</v>
      </c>
      <c r="U401" s="102">
        <f>IF(W401&lt;180,V401,IF(#REF!&gt;T401,W401-360,360-W401))</f>
        <v>57.575376884422099</v>
      </c>
      <c r="V401" s="102">
        <f t="shared" si="105"/>
        <v>57.575376884422099</v>
      </c>
      <c r="W401" s="102">
        <f t="shared" si="106"/>
        <v>57.575376884422099</v>
      </c>
    </row>
    <row r="402" spans="1:23" x14ac:dyDescent="0.25">
      <c r="A402" s="110">
        <v>42638.385567129626</v>
      </c>
      <c r="B402">
        <v>271</v>
      </c>
      <c r="C402">
        <v>20.364999999999998</v>
      </c>
      <c r="E402" s="95">
        <f>AVERAGE(B$4:B402)</f>
        <v>262.44611528822054</v>
      </c>
      <c r="F402" s="95">
        <f>AVERAGE(C$4:C402)</f>
        <v>18.831796491228065</v>
      </c>
      <c r="G402" s="95">
        <f t="shared" si="94"/>
        <v>-0.99984769515639127</v>
      </c>
      <c r="H402" s="95">
        <f t="shared" si="95"/>
        <v>1.745240643728313E-2</v>
      </c>
      <c r="I402" s="95">
        <f t="shared" si="96"/>
        <v>-0.86101143539004055</v>
      </c>
      <c r="J402" s="95">
        <f t="shared" si="97"/>
        <v>-0.12988629508843877</v>
      </c>
      <c r="K402" s="95">
        <f t="shared" si="98"/>
        <v>30.143972362432496</v>
      </c>
      <c r="L402" s="95">
        <f t="shared" si="92"/>
        <v>399</v>
      </c>
      <c r="M402" s="95">
        <f t="shared" si="99"/>
        <v>882</v>
      </c>
      <c r="N402" s="95">
        <f t="shared" si="100"/>
        <v>262.44611528822003</v>
      </c>
      <c r="O402" s="95">
        <f t="shared" si="101"/>
        <v>369832.59147869726</v>
      </c>
      <c r="P402" s="95">
        <f t="shared" si="93"/>
        <v>30.445011504522697</v>
      </c>
      <c r="Q402" s="113">
        <f>_xlfn.STDEV.P(B$4:B402)</f>
        <v>30.445011504522675</v>
      </c>
      <c r="R402" s="95">
        <f t="shared" si="102"/>
        <v>330.94739117339657</v>
      </c>
      <c r="S402" s="95">
        <f t="shared" si="103"/>
        <v>193.94483940304451</v>
      </c>
      <c r="T402">
        <f t="shared" si="104"/>
        <v>0</v>
      </c>
      <c r="U402" s="102">
        <f>IF(W402&lt;180,V402,IF(#REF!&gt;T402,W402-360,360-W402))</f>
        <v>8.5538847117794603</v>
      </c>
      <c r="V402" s="102">
        <f t="shared" si="105"/>
        <v>8.5538847117794603</v>
      </c>
      <c r="W402" s="102">
        <f t="shared" si="106"/>
        <v>8.5538847117794603</v>
      </c>
    </row>
    <row r="403" spans="1:23" x14ac:dyDescent="0.25">
      <c r="A403" s="110">
        <v>42638.385613425926</v>
      </c>
      <c r="B403">
        <v>277</v>
      </c>
      <c r="C403">
        <v>21.201599999999999</v>
      </c>
      <c r="E403" s="95">
        <f>AVERAGE(B$4:B403)</f>
        <v>262.48250000000002</v>
      </c>
      <c r="F403" s="95">
        <f>AVERAGE(C$4:C403)</f>
        <v>18.837720999999998</v>
      </c>
      <c r="G403" s="95">
        <f t="shared" si="94"/>
        <v>-0.99254615164132198</v>
      </c>
      <c r="H403" s="95">
        <f t="shared" si="95"/>
        <v>0.12186934340514768</v>
      </c>
      <c r="I403" s="95">
        <f t="shared" si="96"/>
        <v>-0.86134027218066878</v>
      </c>
      <c r="J403" s="95">
        <f t="shared" si="97"/>
        <v>-0.1292569059922048</v>
      </c>
      <c r="K403" s="95">
        <f t="shared" si="98"/>
        <v>30.115004626571206</v>
      </c>
      <c r="L403" s="95">
        <f t="shared" si="92"/>
        <v>400</v>
      </c>
      <c r="M403" s="95">
        <f t="shared" si="99"/>
        <v>-605</v>
      </c>
      <c r="N403" s="95">
        <f t="shared" si="100"/>
        <v>262.4824999999995</v>
      </c>
      <c r="O403" s="95">
        <f t="shared" si="101"/>
        <v>370043.87750000053</v>
      </c>
      <c r="P403" s="95">
        <f t="shared" si="93"/>
        <v>30.415615952171695</v>
      </c>
      <c r="Q403" s="113">
        <f>_xlfn.STDEV.P(B$4:B403)</f>
        <v>30.415615952171674</v>
      </c>
      <c r="R403" s="95">
        <f t="shared" si="102"/>
        <v>330.91763589238627</v>
      </c>
      <c r="S403" s="95">
        <f t="shared" si="103"/>
        <v>194.04736410761376</v>
      </c>
      <c r="T403">
        <f t="shared" si="104"/>
        <v>0</v>
      </c>
      <c r="U403" s="102">
        <f>IF(W403&lt;180,V403,IF(#REF!&gt;T403,W403-360,360-W403))</f>
        <v>14.517499999999984</v>
      </c>
      <c r="V403" s="102">
        <f t="shared" si="105"/>
        <v>14.517499999999984</v>
      </c>
      <c r="W403" s="102">
        <f t="shared" si="106"/>
        <v>14.517499999999984</v>
      </c>
    </row>
    <row r="404" spans="1:23" x14ac:dyDescent="0.25">
      <c r="A404" s="110">
        <v>42638.385659722226</v>
      </c>
      <c r="B404">
        <v>257</v>
      </c>
      <c r="C404">
        <v>21.240500000000001</v>
      </c>
      <c r="E404" s="95">
        <f>AVERAGE(B$4:B404)</f>
        <v>262.46882793017454</v>
      </c>
      <c r="F404" s="95">
        <f>AVERAGE(C$4:C404)</f>
        <v>18.843712967581045</v>
      </c>
      <c r="G404" s="95">
        <f t="shared" si="94"/>
        <v>-0.97437006478523513</v>
      </c>
      <c r="H404" s="95">
        <f t="shared" si="95"/>
        <v>-0.22495105434386525</v>
      </c>
      <c r="I404" s="95">
        <f t="shared" si="96"/>
        <v>-0.86162214198766274</v>
      </c>
      <c r="J404" s="95">
        <f t="shared" si="97"/>
        <v>-0.12949554476614908</v>
      </c>
      <c r="K404" s="95">
        <f t="shared" si="98"/>
        <v>30.075663868468908</v>
      </c>
      <c r="L404" s="95">
        <f t="shared" si="92"/>
        <v>401</v>
      </c>
      <c r="M404" s="95">
        <f t="shared" si="99"/>
        <v>862</v>
      </c>
      <c r="N404" s="95">
        <f t="shared" si="100"/>
        <v>262.46882793017409</v>
      </c>
      <c r="O404" s="95">
        <f t="shared" si="101"/>
        <v>370073.86034912773</v>
      </c>
      <c r="P404" s="95">
        <f t="shared" si="93"/>
        <v>30.378898222775376</v>
      </c>
      <c r="Q404" s="113">
        <f>_xlfn.STDEV.P(B$4:B404)</f>
        <v>30.378898222775355</v>
      </c>
      <c r="R404" s="95">
        <f t="shared" si="102"/>
        <v>330.8213489314191</v>
      </c>
      <c r="S404" s="95">
        <f t="shared" si="103"/>
        <v>194.11630692892999</v>
      </c>
      <c r="T404">
        <f t="shared" si="104"/>
        <v>0</v>
      </c>
      <c r="U404" s="102">
        <f>IF(W404&lt;180,V404,IF(#REF!&gt;T404,W404-360,360-W404))</f>
        <v>-5.4688279301745411</v>
      </c>
      <c r="V404" s="102">
        <f t="shared" si="105"/>
        <v>-5.4688279301745411</v>
      </c>
      <c r="W404" s="102">
        <f t="shared" si="106"/>
        <v>5.4688279301745411</v>
      </c>
    </row>
    <row r="405" spans="1:23" x14ac:dyDescent="0.25">
      <c r="A405" s="110">
        <v>42638.385706018518</v>
      </c>
      <c r="B405">
        <v>271</v>
      </c>
      <c r="C405">
        <v>19.318100000000001</v>
      </c>
      <c r="E405" s="95">
        <f>AVERAGE(B$4:B405)</f>
        <v>262.49004975124376</v>
      </c>
      <c r="F405" s="95">
        <f>AVERAGE(C$4:C405)</f>
        <v>18.844893034825869</v>
      </c>
      <c r="G405" s="95">
        <f t="shared" si="94"/>
        <v>-0.99984769515639127</v>
      </c>
      <c r="H405" s="95">
        <f t="shared" si="95"/>
        <v>1.745240643728313E-2</v>
      </c>
      <c r="I405" s="95">
        <f t="shared" si="96"/>
        <v>-0.86196598664728641</v>
      </c>
      <c r="J405" s="95">
        <f t="shared" si="97"/>
        <v>-0.12913000259897636</v>
      </c>
      <c r="K405" s="95">
        <f t="shared" si="98"/>
        <v>30.039845525922058</v>
      </c>
      <c r="L405" s="95">
        <f t="shared" si="92"/>
        <v>402</v>
      </c>
      <c r="M405" s="95">
        <f t="shared" si="99"/>
        <v>-591</v>
      </c>
      <c r="N405" s="95">
        <f t="shared" si="100"/>
        <v>262.4900497512433</v>
      </c>
      <c r="O405" s="95">
        <f t="shared" si="101"/>
        <v>370146.46019900555</v>
      </c>
      <c r="P405" s="95">
        <f t="shared" si="93"/>
        <v>30.344065957012031</v>
      </c>
      <c r="Q405" s="113">
        <f>_xlfn.STDEV.P(B$4:B405)</f>
        <v>30.344065957012006</v>
      </c>
      <c r="R405" s="95">
        <f t="shared" si="102"/>
        <v>330.76419815452078</v>
      </c>
      <c r="S405" s="95">
        <f t="shared" si="103"/>
        <v>194.21590134796674</v>
      </c>
      <c r="T405">
        <f t="shared" si="104"/>
        <v>0</v>
      </c>
      <c r="U405" s="102">
        <f>IF(W405&lt;180,V405,IF(#REF!&gt;T405,W405-360,360-W405))</f>
        <v>8.5099502487562404</v>
      </c>
      <c r="V405" s="102">
        <f t="shared" si="105"/>
        <v>8.5099502487562404</v>
      </c>
      <c r="W405" s="102">
        <f t="shared" si="106"/>
        <v>8.5099502487562404</v>
      </c>
    </row>
    <row r="406" spans="1:23" x14ac:dyDescent="0.25">
      <c r="A406" s="110">
        <v>42638.385752314818</v>
      </c>
      <c r="B406">
        <v>343</v>
      </c>
      <c r="C406">
        <v>19.1966</v>
      </c>
      <c r="E406" s="95">
        <f>AVERAGE(B$4:B406)</f>
        <v>262.6898263027295</v>
      </c>
      <c r="F406" s="95">
        <f>AVERAGE(C$4:C406)</f>
        <v>18.84576575682382</v>
      </c>
      <c r="G406" s="95">
        <f t="shared" si="94"/>
        <v>-0.29237170472273716</v>
      </c>
      <c r="H406" s="95">
        <f t="shared" si="95"/>
        <v>0.95630475596303532</v>
      </c>
      <c r="I406" s="95">
        <f t="shared" si="96"/>
        <v>-0.86055260133233713</v>
      </c>
      <c r="J406" s="95">
        <f t="shared" si="97"/>
        <v>-0.12643661610130388</v>
      </c>
      <c r="K406" s="95">
        <f t="shared" si="98"/>
        <v>30.26409721177891</v>
      </c>
      <c r="L406" s="95">
        <f t="shared" si="92"/>
        <v>403</v>
      </c>
      <c r="M406" s="95">
        <f t="shared" si="99"/>
        <v>934</v>
      </c>
      <c r="N406" s="95">
        <f t="shared" si="100"/>
        <v>262.68982630272905</v>
      </c>
      <c r="O406" s="95">
        <f t="shared" si="101"/>
        <v>376612.22828784183</v>
      </c>
      <c r="P406" s="95">
        <f t="shared" si="93"/>
        <v>30.569946978732006</v>
      </c>
      <c r="Q406" s="113">
        <f>_xlfn.STDEV.P(B$4:B406)</f>
        <v>30.569946978731977</v>
      </c>
      <c r="R406" s="95">
        <f t="shared" si="102"/>
        <v>331.47220700487645</v>
      </c>
      <c r="S406" s="95">
        <f t="shared" si="103"/>
        <v>193.90744560058255</v>
      </c>
      <c r="T406">
        <f t="shared" si="104"/>
        <v>1</v>
      </c>
      <c r="U406" s="102">
        <f>IF(W406&lt;180,V406,IF(#REF!&gt;T406,W406-360,360-W406))</f>
        <v>80.3101736972705</v>
      </c>
      <c r="V406" s="102">
        <f t="shared" si="105"/>
        <v>80.3101736972705</v>
      </c>
      <c r="W406" s="102">
        <f t="shared" si="106"/>
        <v>80.3101736972705</v>
      </c>
    </row>
    <row r="407" spans="1:23" x14ac:dyDescent="0.25">
      <c r="A407" s="110">
        <v>42638.385844907411</v>
      </c>
      <c r="B407">
        <v>251</v>
      </c>
      <c r="C407">
        <v>17.0749</v>
      </c>
      <c r="E407" s="95">
        <f>AVERAGE(B$4:B407)</f>
        <v>262.66089108910893</v>
      </c>
      <c r="F407" s="95">
        <f>AVERAGE(C$4:C407)</f>
        <v>18.841382425742573</v>
      </c>
      <c r="G407" s="95">
        <f t="shared" si="94"/>
        <v>-0.94551857559931685</v>
      </c>
      <c r="H407" s="95">
        <f t="shared" si="95"/>
        <v>-0.32556815445715664</v>
      </c>
      <c r="I407" s="95">
        <f t="shared" si="96"/>
        <v>-0.86076291314982967</v>
      </c>
      <c r="J407" s="95">
        <f t="shared" si="97"/>
        <v>-0.12692951594871937</v>
      </c>
      <c r="K407" s="95">
        <f t="shared" si="98"/>
        <v>30.229182741876375</v>
      </c>
      <c r="L407" s="95">
        <f t="shared" ref="L407:L470" si="107">L406+1</f>
        <v>404</v>
      </c>
      <c r="M407" s="95">
        <f t="shared" si="99"/>
        <v>-683</v>
      </c>
      <c r="N407" s="95">
        <f t="shared" si="100"/>
        <v>262.66089108910842</v>
      </c>
      <c r="O407" s="95">
        <f t="shared" si="101"/>
        <v>376748.54207920854</v>
      </c>
      <c r="P407" s="95">
        <f t="shared" ref="P407:P470" si="108">SQRT(O407/L407)</f>
        <v>30.537614448998216</v>
      </c>
      <c r="Q407" s="113">
        <f>_xlfn.STDEV.P(B$4:B407)</f>
        <v>30.537614448998191</v>
      </c>
      <c r="R407" s="95">
        <f t="shared" si="102"/>
        <v>331.37052359935484</v>
      </c>
      <c r="S407" s="95">
        <f t="shared" si="103"/>
        <v>193.95125857886302</v>
      </c>
      <c r="T407">
        <f t="shared" si="104"/>
        <v>0</v>
      </c>
      <c r="U407" s="102">
        <f>IF(W407&lt;180,V407,IF(#REF!&gt;T407,W407-360,360-W407))</f>
        <v>-11.660891089108929</v>
      </c>
      <c r="V407" s="102">
        <f t="shared" si="105"/>
        <v>-11.660891089108929</v>
      </c>
      <c r="W407" s="102">
        <f t="shared" si="106"/>
        <v>11.660891089108929</v>
      </c>
    </row>
    <row r="408" spans="1:23" x14ac:dyDescent="0.25">
      <c r="A408" s="110">
        <v>42638.385891203703</v>
      </c>
      <c r="B408">
        <v>254</v>
      </c>
      <c r="C408">
        <v>22.924900000000001</v>
      </c>
      <c r="E408" s="95">
        <f>AVERAGE(B$4:B408)</f>
        <v>262.6395061728395</v>
      </c>
      <c r="F408" s="95">
        <f>AVERAGE(C$4:C408)</f>
        <v>18.851465185185184</v>
      </c>
      <c r="G408" s="95">
        <f t="shared" si="94"/>
        <v>-0.96126169593831901</v>
      </c>
      <c r="H408" s="95">
        <f t="shared" si="95"/>
        <v>-0.27563735581699889</v>
      </c>
      <c r="I408" s="95">
        <f t="shared" si="96"/>
        <v>-0.86101105829251734</v>
      </c>
      <c r="J408" s="95">
        <f t="shared" si="97"/>
        <v>-0.127296695800246</v>
      </c>
      <c r="K408" s="95">
        <f t="shared" si="98"/>
        <v>30.191831960197124</v>
      </c>
      <c r="L408" s="95">
        <f t="shared" si="107"/>
        <v>405</v>
      </c>
      <c r="M408" s="95">
        <f t="shared" si="99"/>
        <v>937</v>
      </c>
      <c r="N408" s="95">
        <f t="shared" si="100"/>
        <v>262.63950617283899</v>
      </c>
      <c r="O408" s="95">
        <f t="shared" si="101"/>
        <v>376823.36790123518</v>
      </c>
      <c r="P408" s="95">
        <f t="shared" si="108"/>
        <v>30.50291902247945</v>
      </c>
      <c r="Q408" s="113">
        <f>_xlfn.STDEV.P(B$4:B408)</f>
        <v>30.502919022479425</v>
      </c>
      <c r="R408" s="95">
        <f t="shared" si="102"/>
        <v>331.2710739734182</v>
      </c>
      <c r="S408" s="95">
        <f t="shared" si="103"/>
        <v>194.00793837226081</v>
      </c>
      <c r="T408">
        <f t="shared" si="104"/>
        <v>0</v>
      </c>
      <c r="U408" s="102">
        <f>IF(W408&lt;180,V408,IF(#REF!&gt;T408,W408-360,360-W408))</f>
        <v>-8.6395061728395035</v>
      </c>
      <c r="V408" s="102">
        <f t="shared" si="105"/>
        <v>-8.6395061728395035</v>
      </c>
      <c r="W408" s="102">
        <f t="shared" si="106"/>
        <v>8.6395061728395035</v>
      </c>
    </row>
    <row r="409" spans="1:23" x14ac:dyDescent="0.25">
      <c r="A409" s="110">
        <v>42638.385949074072</v>
      </c>
      <c r="B409">
        <v>277</v>
      </c>
      <c r="C409">
        <v>30.203299999999999</v>
      </c>
      <c r="E409" s="95">
        <f>AVERAGE(B$4:B409)</f>
        <v>262.67487684729065</v>
      </c>
      <c r="F409" s="95">
        <f>AVERAGE(C$4:C409)</f>
        <v>18.879425369458126</v>
      </c>
      <c r="G409" s="95">
        <f t="shared" si="94"/>
        <v>-0.99254615164132198</v>
      </c>
      <c r="H409" s="95">
        <f t="shared" si="95"/>
        <v>0.12186934340514768</v>
      </c>
      <c r="I409" s="95">
        <f t="shared" si="96"/>
        <v>-0.86133503635495279</v>
      </c>
      <c r="J409" s="95">
        <f t="shared" si="97"/>
        <v>-0.12668298634407507</v>
      </c>
      <c r="K409" s="95">
        <f t="shared" si="98"/>
        <v>30.162966440982366</v>
      </c>
      <c r="L409" s="95">
        <f t="shared" si="107"/>
        <v>406</v>
      </c>
      <c r="M409" s="95">
        <f t="shared" si="99"/>
        <v>-660</v>
      </c>
      <c r="N409" s="95">
        <f t="shared" si="100"/>
        <v>262.67487684729014</v>
      </c>
      <c r="O409" s="95">
        <f t="shared" si="101"/>
        <v>377029.08374384302</v>
      </c>
      <c r="P409" s="95">
        <f t="shared" si="108"/>
        <v>30.473645390869802</v>
      </c>
      <c r="Q409" s="113">
        <f>_xlfn.STDEV.P(B$4:B409)</f>
        <v>30.473645390869777</v>
      </c>
      <c r="R409" s="95">
        <f t="shared" si="102"/>
        <v>331.24057897674766</v>
      </c>
      <c r="S409" s="95">
        <f t="shared" si="103"/>
        <v>194.10917471783364</v>
      </c>
      <c r="T409">
        <f t="shared" si="104"/>
        <v>0</v>
      </c>
      <c r="U409" s="102">
        <f>IF(W409&lt;180,V409,IF(#REF!&gt;T409,W409-360,360-W409))</f>
        <v>14.325123152709352</v>
      </c>
      <c r="V409" s="102">
        <f t="shared" si="105"/>
        <v>14.325123152709352</v>
      </c>
      <c r="W409" s="102">
        <f t="shared" si="106"/>
        <v>14.325123152709352</v>
      </c>
    </row>
    <row r="410" spans="1:23" x14ac:dyDescent="0.25">
      <c r="A410" s="110">
        <v>42638.385995370372</v>
      </c>
      <c r="B410">
        <v>268</v>
      </c>
      <c r="C410">
        <v>28.850100000000001</v>
      </c>
      <c r="E410" s="95">
        <f>AVERAGE(B$4:B410)</f>
        <v>262.6879606879607</v>
      </c>
      <c r="F410" s="95">
        <f>AVERAGE(C$4:C410)</f>
        <v>18.903923341523338</v>
      </c>
      <c r="G410" s="95">
        <f t="shared" si="94"/>
        <v>-0.99939082701909576</v>
      </c>
      <c r="H410" s="95">
        <f t="shared" si="95"/>
        <v>-3.4899496702500761E-2</v>
      </c>
      <c r="I410" s="95">
        <f t="shared" si="96"/>
        <v>-0.86167423977181801</v>
      </c>
      <c r="J410" s="95">
        <f t="shared" si="97"/>
        <v>-0.12645747408451347</v>
      </c>
      <c r="K410" s="95">
        <f t="shared" si="98"/>
        <v>30.125092973578916</v>
      </c>
      <c r="L410" s="95">
        <f t="shared" si="107"/>
        <v>407</v>
      </c>
      <c r="M410" s="95">
        <f t="shared" si="99"/>
        <v>928</v>
      </c>
      <c r="N410" s="95">
        <f t="shared" si="100"/>
        <v>262.68796068796019</v>
      </c>
      <c r="O410" s="95">
        <f t="shared" si="101"/>
        <v>377057.37100737169</v>
      </c>
      <c r="P410" s="95">
        <f t="shared" si="108"/>
        <v>30.437327198622405</v>
      </c>
      <c r="Q410" s="113">
        <f>_xlfn.STDEV.P(B$4:B410)</f>
        <v>30.437327198622377</v>
      </c>
      <c r="R410" s="95">
        <f t="shared" si="102"/>
        <v>331.17194688486103</v>
      </c>
      <c r="S410" s="95">
        <f t="shared" si="103"/>
        <v>194.20397449106036</v>
      </c>
      <c r="T410">
        <f t="shared" si="104"/>
        <v>0</v>
      </c>
      <c r="U410" s="102">
        <f>IF(W410&lt;180,V410,IF(#REF!&gt;T410,W410-360,360-W410))</f>
        <v>5.3120393120393032</v>
      </c>
      <c r="V410" s="102">
        <f t="shared" si="105"/>
        <v>5.3120393120393032</v>
      </c>
      <c r="W410" s="102">
        <f t="shared" si="106"/>
        <v>5.3120393120393032</v>
      </c>
    </row>
    <row r="411" spans="1:23" x14ac:dyDescent="0.25">
      <c r="A411" s="110">
        <v>42638.386041666665</v>
      </c>
      <c r="B411">
        <v>248</v>
      </c>
      <c r="C411">
        <v>22.063600000000001</v>
      </c>
      <c r="E411" s="95">
        <f>AVERAGE(B$4:B411)</f>
        <v>262.6519607843137</v>
      </c>
      <c r="F411" s="95">
        <f>AVERAGE(C$4:C411)</f>
        <v>18.91166764705882</v>
      </c>
      <c r="G411" s="95">
        <f t="shared" si="94"/>
        <v>-0.92718385456678731</v>
      </c>
      <c r="H411" s="95">
        <f t="shared" si="95"/>
        <v>-0.37460659341591229</v>
      </c>
      <c r="I411" s="95">
        <f t="shared" si="96"/>
        <v>-0.86183480255317824</v>
      </c>
      <c r="J411" s="95">
        <f t="shared" si="97"/>
        <v>-0.12706568271032573</v>
      </c>
      <c r="K411" s="95">
        <f t="shared" si="98"/>
        <v>30.094129536447483</v>
      </c>
      <c r="L411" s="95">
        <f t="shared" si="107"/>
        <v>408</v>
      </c>
      <c r="M411" s="95">
        <f t="shared" si="99"/>
        <v>-680</v>
      </c>
      <c r="N411" s="95">
        <f t="shared" si="100"/>
        <v>262.65196078431325</v>
      </c>
      <c r="O411" s="95">
        <f t="shared" si="101"/>
        <v>377272.57843137323</v>
      </c>
      <c r="P411" s="95">
        <f t="shared" si="108"/>
        <v>30.408677909994015</v>
      </c>
      <c r="Q411" s="113">
        <f>_xlfn.STDEV.P(B$4:B411)</f>
        <v>30.408677909993987</v>
      </c>
      <c r="R411" s="95">
        <f t="shared" si="102"/>
        <v>331.07148608180017</v>
      </c>
      <c r="S411" s="95">
        <f t="shared" si="103"/>
        <v>194.23243548682723</v>
      </c>
      <c r="T411">
        <f t="shared" si="104"/>
        <v>0</v>
      </c>
      <c r="U411" s="102">
        <f>IF(W411&lt;180,V411,IF(#REF!&gt;T411,W411-360,360-W411))</f>
        <v>-14.651960784313701</v>
      </c>
      <c r="V411" s="102">
        <f t="shared" si="105"/>
        <v>-14.651960784313701</v>
      </c>
      <c r="W411" s="102">
        <f t="shared" si="106"/>
        <v>14.651960784313701</v>
      </c>
    </row>
    <row r="412" spans="1:23" x14ac:dyDescent="0.25">
      <c r="A412" s="110">
        <v>42638.386087962965</v>
      </c>
      <c r="B412">
        <v>271</v>
      </c>
      <c r="C412">
        <v>23.449300000000001</v>
      </c>
      <c r="E412" s="95">
        <f>AVERAGE(B$4:B412)</f>
        <v>262.67237163814178</v>
      </c>
      <c r="F412" s="95">
        <f>AVERAGE(C$4:C412)</f>
        <v>18.922762102689486</v>
      </c>
      <c r="G412" s="95">
        <f t="shared" ref="G412:G475" si="109">SIN(RADIANS(B412))</f>
        <v>-0.99984769515639127</v>
      </c>
      <c r="H412" s="95">
        <f t="shared" ref="H412:H475" si="110">COS(RADIANS(B412))</f>
        <v>1.745240643728313E-2</v>
      </c>
      <c r="I412" s="95">
        <f t="shared" ref="I412:I475" si="111">I411+(G412-I411)/$L412</f>
        <v>-0.86217224238839396</v>
      </c>
      <c r="J412" s="95">
        <f t="shared" ref="J412:J475" si="112">J411+(H412-J411)/$L412</f>
        <v>-0.12671233774908464</v>
      </c>
      <c r="K412" s="95">
        <f t="shared" ref="K412:K475" si="113">DEGREES(SQRT(-LN(I412*I412+J412*J412)))</f>
        <v>30.058754722706521</v>
      </c>
      <c r="L412" s="95">
        <f t="shared" si="107"/>
        <v>409</v>
      </c>
      <c r="M412" s="95">
        <f t="shared" si="99"/>
        <v>951</v>
      </c>
      <c r="N412" s="95">
        <f t="shared" si="100"/>
        <v>262.67237163814133</v>
      </c>
      <c r="O412" s="95">
        <f t="shared" si="101"/>
        <v>377342.09779951168</v>
      </c>
      <c r="P412" s="95">
        <f t="shared" si="108"/>
        <v>30.374278857871264</v>
      </c>
      <c r="Q412" s="113">
        <f>_xlfn.STDEV.P(B$4:B412)</f>
        <v>30.374278857871239</v>
      </c>
      <c r="R412" s="95">
        <f t="shared" si="102"/>
        <v>331.01449906835205</v>
      </c>
      <c r="S412" s="95">
        <f t="shared" si="103"/>
        <v>194.33024420793151</v>
      </c>
      <c r="T412">
        <f t="shared" si="104"/>
        <v>0</v>
      </c>
      <c r="U412" s="102">
        <f>IF(W412&lt;180,V412,IF(#REF!&gt;T412,W412-360,360-W412))</f>
        <v>8.327628361858217</v>
      </c>
      <c r="V412" s="102">
        <f t="shared" si="105"/>
        <v>8.327628361858217</v>
      </c>
      <c r="W412" s="102">
        <f t="shared" si="106"/>
        <v>8.327628361858217</v>
      </c>
    </row>
    <row r="413" spans="1:23" x14ac:dyDescent="0.25">
      <c r="A413" s="110">
        <v>42638.386134259257</v>
      </c>
      <c r="B413">
        <v>311</v>
      </c>
      <c r="C413">
        <v>23.517600000000002</v>
      </c>
      <c r="E413" s="95">
        <f>AVERAGE(B$4:B413)</f>
        <v>262.79024390243904</v>
      </c>
      <c r="F413" s="95">
        <f>AVERAGE(C$4:C413)</f>
        <v>18.933969024390244</v>
      </c>
      <c r="G413" s="95">
        <f t="shared" si="109"/>
        <v>-0.75470958022277224</v>
      </c>
      <c r="H413" s="95">
        <f t="shared" si="110"/>
        <v>0.65605902899050705</v>
      </c>
      <c r="I413" s="95">
        <f t="shared" si="111"/>
        <v>-0.8619101383343315</v>
      </c>
      <c r="J413" s="95">
        <f t="shared" si="112"/>
        <v>-0.12480313929362222</v>
      </c>
      <c r="K413" s="95">
        <f t="shared" si="113"/>
        <v>30.125745110674863</v>
      </c>
      <c r="L413" s="95">
        <f t="shared" si="107"/>
        <v>410</v>
      </c>
      <c r="M413" s="95">
        <f t="shared" si="99"/>
        <v>-640</v>
      </c>
      <c r="N413" s="95">
        <f t="shared" si="100"/>
        <v>262.79024390243853</v>
      </c>
      <c r="O413" s="95">
        <f t="shared" si="101"/>
        <v>379671.96097561048</v>
      </c>
      <c r="P413" s="95">
        <f t="shared" si="108"/>
        <v>30.430727449590243</v>
      </c>
      <c r="Q413" s="113">
        <f>_xlfn.STDEV.P(B$4:B413)</f>
        <v>30.430727449590211</v>
      </c>
      <c r="R413" s="95">
        <f t="shared" si="102"/>
        <v>331.25938066401704</v>
      </c>
      <c r="S413" s="95">
        <f t="shared" si="103"/>
        <v>194.32110714086107</v>
      </c>
      <c r="T413">
        <f t="shared" si="104"/>
        <v>0</v>
      </c>
      <c r="U413" s="102">
        <f>IF(W413&lt;180,V413,IF(#REF!&gt;T413,W413-360,360-W413))</f>
        <v>48.209756097560955</v>
      </c>
      <c r="V413" s="102">
        <f t="shared" si="105"/>
        <v>48.209756097560955</v>
      </c>
      <c r="W413" s="102">
        <f t="shared" si="106"/>
        <v>48.209756097560955</v>
      </c>
    </row>
    <row r="414" spans="1:23" x14ac:dyDescent="0.25">
      <c r="A414" s="110">
        <v>42638.386180555557</v>
      </c>
      <c r="B414">
        <v>314</v>
      </c>
      <c r="C414">
        <v>17.3794</v>
      </c>
      <c r="E414" s="95">
        <f>AVERAGE(B$4:B414)</f>
        <v>262.91484184914844</v>
      </c>
      <c r="F414" s="95">
        <f>AVERAGE(C$4:C414)</f>
        <v>18.930186618004864</v>
      </c>
      <c r="G414" s="95">
        <f t="shared" si="109"/>
        <v>-0.71933980033865119</v>
      </c>
      <c r="H414" s="95">
        <f t="shared" si="110"/>
        <v>0.69465837045899725</v>
      </c>
      <c r="I414" s="95">
        <f t="shared" si="111"/>
        <v>-0.86156325186718874</v>
      </c>
      <c r="J414" s="95">
        <f t="shared" si="112"/>
        <v>-0.12280931566891998</v>
      </c>
      <c r="K414" s="95">
        <f t="shared" si="113"/>
        <v>30.204111868289456</v>
      </c>
      <c r="L414" s="95">
        <f t="shared" si="107"/>
        <v>411</v>
      </c>
      <c r="M414" s="95">
        <f t="shared" si="99"/>
        <v>954</v>
      </c>
      <c r="N414" s="95">
        <f t="shared" si="100"/>
        <v>262.91484184914793</v>
      </c>
      <c r="O414" s="95">
        <f t="shared" si="101"/>
        <v>382288.01946472097</v>
      </c>
      <c r="P414" s="95">
        <f t="shared" si="108"/>
        <v>30.498215793400597</v>
      </c>
      <c r="Q414" s="113">
        <f>_xlfn.STDEV.P(B$4:B414)</f>
        <v>30.498215793400568</v>
      </c>
      <c r="R414" s="95">
        <f t="shared" si="102"/>
        <v>331.53582738429975</v>
      </c>
      <c r="S414" s="95">
        <f t="shared" si="103"/>
        <v>194.29385631399717</v>
      </c>
      <c r="T414">
        <f t="shared" si="104"/>
        <v>0</v>
      </c>
      <c r="U414" s="102">
        <f>IF(W414&lt;180,V414,IF(#REF!&gt;T414,W414-360,360-W414))</f>
        <v>51.085158150851555</v>
      </c>
      <c r="V414" s="102">
        <f t="shared" si="105"/>
        <v>51.085158150851555</v>
      </c>
      <c r="W414" s="102">
        <f t="shared" si="106"/>
        <v>51.085158150851555</v>
      </c>
    </row>
    <row r="415" spans="1:23" x14ac:dyDescent="0.25">
      <c r="A415" s="110">
        <v>42638.38622685185</v>
      </c>
      <c r="B415">
        <v>298</v>
      </c>
      <c r="C415">
        <v>18.4404</v>
      </c>
      <c r="E415" s="95">
        <f>AVERAGE(B$4:B415)</f>
        <v>263</v>
      </c>
      <c r="F415" s="95">
        <f>AVERAGE(C$4:C415)</f>
        <v>18.928997815533979</v>
      </c>
      <c r="G415" s="95">
        <f t="shared" si="109"/>
        <v>-0.8829475928589271</v>
      </c>
      <c r="H415" s="95">
        <f t="shared" si="110"/>
        <v>0.46947156278589042</v>
      </c>
      <c r="I415" s="95">
        <f t="shared" si="111"/>
        <v>-0.86161515560745994</v>
      </c>
      <c r="J415" s="95">
        <f t="shared" si="112"/>
        <v>-0.12137174072121412</v>
      </c>
      <c r="K415" s="95">
        <f t="shared" si="113"/>
        <v>30.222879048801872</v>
      </c>
      <c r="L415" s="95">
        <f t="shared" si="107"/>
        <v>412</v>
      </c>
      <c r="M415" s="95">
        <f t="shared" si="99"/>
        <v>-656</v>
      </c>
      <c r="N415" s="95">
        <f t="shared" si="100"/>
        <v>262.99999999999949</v>
      </c>
      <c r="O415" s="95">
        <f t="shared" si="101"/>
        <v>383516.00000000081</v>
      </c>
      <c r="P415" s="95">
        <f t="shared" si="108"/>
        <v>30.510065186261155</v>
      </c>
      <c r="Q415" s="113">
        <f>_xlfn.STDEV.P(B$4:B415)</f>
        <v>30.510065186261123</v>
      </c>
      <c r="R415" s="95">
        <f t="shared" si="102"/>
        <v>331.64764666908752</v>
      </c>
      <c r="S415" s="95">
        <f t="shared" si="103"/>
        <v>194.35235333091248</v>
      </c>
      <c r="T415">
        <f t="shared" si="104"/>
        <v>0</v>
      </c>
      <c r="U415" s="102">
        <f>IF(W415&lt;180,V415,IF(#REF!&gt;T415,W415-360,360-W415))</f>
        <v>35</v>
      </c>
      <c r="V415" s="102">
        <f t="shared" si="105"/>
        <v>35</v>
      </c>
      <c r="W415" s="102">
        <f t="shared" si="106"/>
        <v>35</v>
      </c>
    </row>
    <row r="416" spans="1:23" x14ac:dyDescent="0.25">
      <c r="A416" s="110">
        <v>42638.386273148149</v>
      </c>
      <c r="B416">
        <v>260</v>
      </c>
      <c r="C416">
        <v>21.150099999999998</v>
      </c>
      <c r="E416" s="95">
        <f>AVERAGE(B$4:B416)</f>
        <v>262.99273607748182</v>
      </c>
      <c r="F416" s="95">
        <f>AVERAGE(C$4:C416)</f>
        <v>18.934375786924939</v>
      </c>
      <c r="G416" s="95">
        <f t="shared" si="109"/>
        <v>-0.98480775301220802</v>
      </c>
      <c r="H416" s="95">
        <f t="shared" si="110"/>
        <v>-0.17364817766693033</v>
      </c>
      <c r="I416" s="95">
        <f t="shared" si="111"/>
        <v>-0.86191344276824622</v>
      </c>
      <c r="J416" s="95">
        <f t="shared" si="112"/>
        <v>-0.1214983180503805</v>
      </c>
      <c r="K416" s="95">
        <f t="shared" si="113"/>
        <v>30.183784177065867</v>
      </c>
      <c r="L416" s="95">
        <f t="shared" si="107"/>
        <v>413</v>
      </c>
      <c r="M416" s="95">
        <f t="shared" si="99"/>
        <v>916</v>
      </c>
      <c r="N416" s="95">
        <f t="shared" si="100"/>
        <v>262.99273607748131</v>
      </c>
      <c r="O416" s="95">
        <f t="shared" si="101"/>
        <v>383524.97820823325</v>
      </c>
      <c r="P416" s="95">
        <f t="shared" si="108"/>
        <v>30.473462364728292</v>
      </c>
      <c r="Q416" s="113">
        <f>_xlfn.STDEV.P(B$4:B416)</f>
        <v>30.473462364728256</v>
      </c>
      <c r="R416" s="95">
        <f t="shared" si="102"/>
        <v>331.55802639812043</v>
      </c>
      <c r="S416" s="95">
        <f t="shared" si="103"/>
        <v>194.42744575684324</v>
      </c>
      <c r="T416">
        <f t="shared" si="104"/>
        <v>0</v>
      </c>
      <c r="U416" s="102">
        <f>IF(W416&lt;180,V416,IF(#REF!&gt;T416,W416-360,360-W416))</f>
        <v>-2.9927360774818226</v>
      </c>
      <c r="V416" s="102">
        <f t="shared" si="105"/>
        <v>-2.9927360774818226</v>
      </c>
      <c r="W416" s="102">
        <f t="shared" si="106"/>
        <v>2.9927360774818226</v>
      </c>
    </row>
    <row r="417" spans="1:23" x14ac:dyDescent="0.25">
      <c r="A417" s="110">
        <v>42638.386319444442</v>
      </c>
      <c r="B417">
        <v>270</v>
      </c>
      <c r="C417">
        <v>27.029299999999999</v>
      </c>
      <c r="E417" s="95">
        <f>AVERAGE(B$4:B417)</f>
        <v>263.00966183574877</v>
      </c>
      <c r="F417" s="95">
        <f>AVERAGE(C$4:C417)</f>
        <v>18.953928743961352</v>
      </c>
      <c r="G417" s="95">
        <f t="shared" si="109"/>
        <v>-1</v>
      </c>
      <c r="H417" s="95">
        <f t="shared" si="110"/>
        <v>-1.83772268236293E-16</v>
      </c>
      <c r="I417" s="95">
        <f t="shared" si="111"/>
        <v>-0.86224698517701859</v>
      </c>
      <c r="J417" s="95">
        <f t="shared" si="112"/>
        <v>-0.12120484385219117</v>
      </c>
      <c r="K417" s="95">
        <f t="shared" si="113"/>
        <v>30.147610771946884</v>
      </c>
      <c r="L417" s="95">
        <f t="shared" si="107"/>
        <v>414</v>
      </c>
      <c r="M417" s="95">
        <f t="shared" si="99"/>
        <v>-646</v>
      </c>
      <c r="N417" s="95">
        <f t="shared" si="100"/>
        <v>263.00966183574826</v>
      </c>
      <c r="O417" s="95">
        <f t="shared" si="101"/>
        <v>383573.96135265782</v>
      </c>
      <c r="P417" s="95">
        <f t="shared" si="108"/>
        <v>30.438580010009396</v>
      </c>
      <c r="Q417" s="113">
        <f>_xlfn.STDEV.P(B$4:B417)</f>
        <v>30.438580010009364</v>
      </c>
      <c r="R417" s="95">
        <f t="shared" si="102"/>
        <v>331.49646685826986</v>
      </c>
      <c r="S417" s="95">
        <f t="shared" si="103"/>
        <v>194.52285681322769</v>
      </c>
      <c r="T417">
        <f t="shared" si="104"/>
        <v>0</v>
      </c>
      <c r="U417" s="102">
        <f>IF(W417&lt;180,V417,IF(#REF!&gt;T417,W417-360,360-W417))</f>
        <v>6.9903381642512272</v>
      </c>
      <c r="V417" s="102">
        <f t="shared" si="105"/>
        <v>6.9903381642512272</v>
      </c>
      <c r="W417" s="102">
        <f t="shared" si="106"/>
        <v>6.9903381642512272</v>
      </c>
    </row>
    <row r="418" spans="1:23" x14ac:dyDescent="0.25">
      <c r="A418" s="110">
        <v>42638.386365740742</v>
      </c>
      <c r="B418">
        <v>289</v>
      </c>
      <c r="C418">
        <v>27.4788</v>
      </c>
      <c r="E418" s="95">
        <f>AVERAGE(B$4:B418)</f>
        <v>263.07228915662648</v>
      </c>
      <c r="F418" s="95">
        <f>AVERAGE(C$4:C418)</f>
        <v>18.974470602409639</v>
      </c>
      <c r="G418" s="95">
        <f t="shared" si="109"/>
        <v>-0.94551857559931696</v>
      </c>
      <c r="H418" s="95">
        <f t="shared" si="110"/>
        <v>0.32556815445715631</v>
      </c>
      <c r="I418" s="95">
        <f t="shared" si="111"/>
        <v>-0.86244763961177107</v>
      </c>
      <c r="J418" s="95">
        <f t="shared" si="112"/>
        <v>-0.1201282824104819</v>
      </c>
      <c r="K418" s="95">
        <f t="shared" si="113"/>
        <v>30.14141609086812</v>
      </c>
      <c r="L418" s="95">
        <f t="shared" si="107"/>
        <v>415</v>
      </c>
      <c r="M418" s="95">
        <f t="shared" si="99"/>
        <v>935</v>
      </c>
      <c r="N418" s="95">
        <f t="shared" si="100"/>
        <v>263.07228915662597</v>
      </c>
      <c r="O418" s="95">
        <f t="shared" si="101"/>
        <v>384247.83132530202</v>
      </c>
      <c r="P418" s="95">
        <f t="shared" si="108"/>
        <v>30.428578486936708</v>
      </c>
      <c r="Q418" s="113">
        <f>_xlfn.STDEV.P(B$4:B418)</f>
        <v>30.428578486936676</v>
      </c>
      <c r="R418" s="95">
        <f t="shared" si="102"/>
        <v>331.53659075223402</v>
      </c>
      <c r="S418" s="95">
        <f t="shared" si="103"/>
        <v>194.60798756101894</v>
      </c>
      <c r="T418">
        <f t="shared" si="104"/>
        <v>0</v>
      </c>
      <c r="U418" s="102">
        <f>IF(W418&lt;180,V418,IF(#REF!&gt;T418,W418-360,360-W418))</f>
        <v>25.927710843373518</v>
      </c>
      <c r="V418" s="102">
        <f t="shared" si="105"/>
        <v>25.927710843373518</v>
      </c>
      <c r="W418" s="102">
        <f t="shared" si="106"/>
        <v>25.927710843373518</v>
      </c>
    </row>
    <row r="419" spans="1:23" x14ac:dyDescent="0.25">
      <c r="A419" s="110">
        <v>42638.386412037034</v>
      </c>
      <c r="B419">
        <v>332</v>
      </c>
      <c r="C419">
        <v>29.2776</v>
      </c>
      <c r="E419" s="95">
        <f>AVERAGE(B$4:B419)</f>
        <v>263.23798076923077</v>
      </c>
      <c r="F419" s="95">
        <f>AVERAGE(C$4:C419)</f>
        <v>18.999237740384615</v>
      </c>
      <c r="G419" s="95">
        <f t="shared" si="109"/>
        <v>-0.46947156278589081</v>
      </c>
      <c r="H419" s="95">
        <f t="shared" si="110"/>
        <v>0.88294759285892688</v>
      </c>
      <c r="I419" s="95">
        <f t="shared" si="111"/>
        <v>-0.86150298558093963</v>
      </c>
      <c r="J419" s="95">
        <f t="shared" si="112"/>
        <v>-0.11771704232569967</v>
      </c>
      <c r="K419" s="95">
        <f t="shared" si="113"/>
        <v>30.299381116195619</v>
      </c>
      <c r="L419" s="95">
        <f t="shared" si="107"/>
        <v>416</v>
      </c>
      <c r="M419" s="95">
        <f t="shared" si="99"/>
        <v>-603</v>
      </c>
      <c r="N419" s="95">
        <f t="shared" si="100"/>
        <v>263.23798076923026</v>
      </c>
      <c r="O419" s="95">
        <f t="shared" si="101"/>
        <v>388987.43990384706</v>
      </c>
      <c r="P419" s="95">
        <f t="shared" si="108"/>
        <v>30.578848266527707</v>
      </c>
      <c r="Q419" s="113">
        <f>_xlfn.STDEV.P(B$4:B419)</f>
        <v>30.578848266527672</v>
      </c>
      <c r="R419" s="95">
        <f t="shared" si="102"/>
        <v>332.040389368918</v>
      </c>
      <c r="S419" s="95">
        <f t="shared" si="103"/>
        <v>194.43557216954352</v>
      </c>
      <c r="T419">
        <f t="shared" si="104"/>
        <v>0</v>
      </c>
      <c r="U419" s="102">
        <f>IF(W419&lt;180,V419,IF(#REF!&gt;T419,W419-360,360-W419))</f>
        <v>68.762019230769226</v>
      </c>
      <c r="V419" s="102">
        <f t="shared" si="105"/>
        <v>68.762019230769226</v>
      </c>
      <c r="W419" s="102">
        <f t="shared" si="106"/>
        <v>68.762019230769226</v>
      </c>
    </row>
    <row r="420" spans="1:23" x14ac:dyDescent="0.25">
      <c r="A420" s="110">
        <v>42638.386458333334</v>
      </c>
      <c r="B420">
        <v>323</v>
      </c>
      <c r="C420">
        <v>22.492699999999999</v>
      </c>
      <c r="E420" s="95">
        <f>AVERAGE(B$4:B420)</f>
        <v>263.38129496402877</v>
      </c>
      <c r="F420" s="95">
        <f>AVERAGE(C$4:C420)</f>
        <v>19.007615347721821</v>
      </c>
      <c r="G420" s="95">
        <f t="shared" si="109"/>
        <v>-0.60181502315204827</v>
      </c>
      <c r="H420" s="95">
        <f t="shared" si="110"/>
        <v>0.79863551004729283</v>
      </c>
      <c r="I420" s="95">
        <f t="shared" si="111"/>
        <v>-0.86088023267343627</v>
      </c>
      <c r="J420" s="95">
        <f t="shared" si="112"/>
        <v>-0.11551955419051263</v>
      </c>
      <c r="K420" s="95">
        <f t="shared" si="113"/>
        <v>30.412868753210869</v>
      </c>
      <c r="L420" s="95">
        <f t="shared" si="107"/>
        <v>417</v>
      </c>
      <c r="M420" s="95">
        <f t="shared" si="99"/>
        <v>926</v>
      </c>
      <c r="N420" s="95">
        <f t="shared" si="100"/>
        <v>263.38129496402826</v>
      </c>
      <c r="O420" s="95">
        <f t="shared" si="101"/>
        <v>392550.37410072039</v>
      </c>
      <c r="P420" s="95">
        <f t="shared" si="108"/>
        <v>30.681717741985207</v>
      </c>
      <c r="Q420" s="113">
        <f>_xlfn.STDEV.P(B$4:B420)</f>
        <v>30.681717741985171</v>
      </c>
      <c r="R420" s="95">
        <f t="shared" si="102"/>
        <v>332.41515988349539</v>
      </c>
      <c r="S420" s="95">
        <f t="shared" si="103"/>
        <v>194.34743004456215</v>
      </c>
      <c r="T420">
        <f t="shared" si="104"/>
        <v>0</v>
      </c>
      <c r="U420" s="102">
        <f>IF(W420&lt;180,V420,IF(#REF!&gt;T420,W420-360,360-W420))</f>
        <v>59.618705035971232</v>
      </c>
      <c r="V420" s="102">
        <f t="shared" si="105"/>
        <v>59.618705035971232</v>
      </c>
      <c r="W420" s="102">
        <f t="shared" si="106"/>
        <v>59.618705035971232</v>
      </c>
    </row>
    <row r="421" spans="1:23" x14ac:dyDescent="0.25">
      <c r="A421" s="110">
        <v>42638.386504629627</v>
      </c>
      <c r="B421">
        <v>309</v>
      </c>
      <c r="C421">
        <v>21.8109</v>
      </c>
      <c r="E421" s="95">
        <f>AVERAGE(B$4:B421)</f>
        <v>263.49043062200957</v>
      </c>
      <c r="F421" s="95">
        <f>AVERAGE(C$4:C421)</f>
        <v>19.014321770334927</v>
      </c>
      <c r="G421" s="95">
        <f t="shared" si="109"/>
        <v>-0.77714596145697079</v>
      </c>
      <c r="H421" s="95">
        <f t="shared" si="110"/>
        <v>0.6293203910498375</v>
      </c>
      <c r="I421" s="95">
        <f t="shared" si="111"/>
        <v>-0.86067991145043032</v>
      </c>
      <c r="J421" s="95">
        <f t="shared" si="112"/>
        <v>-0.1137376404459185</v>
      </c>
      <c r="K421" s="95">
        <f t="shared" si="113"/>
        <v>30.466741531093213</v>
      </c>
      <c r="L421" s="95">
        <f t="shared" si="107"/>
        <v>418</v>
      </c>
      <c r="M421" s="95">
        <f t="shared" si="99"/>
        <v>-617</v>
      </c>
      <c r="N421" s="95">
        <f t="shared" si="100"/>
        <v>263.49043062200906</v>
      </c>
      <c r="O421" s="95">
        <f t="shared" si="101"/>
        <v>394626.46172248904</v>
      </c>
      <c r="P421" s="95">
        <f t="shared" si="108"/>
        <v>30.725924629084389</v>
      </c>
      <c r="Q421" s="113">
        <f>_xlfn.STDEV.P(B$4:B421)</f>
        <v>30.72592462908435</v>
      </c>
      <c r="R421" s="95">
        <f t="shared" si="102"/>
        <v>332.62376103744936</v>
      </c>
      <c r="S421" s="95">
        <f t="shared" si="103"/>
        <v>194.35710020656978</v>
      </c>
      <c r="T421">
        <f t="shared" si="104"/>
        <v>0</v>
      </c>
      <c r="U421" s="102">
        <f>IF(W421&lt;180,V421,IF(#REF!&gt;T421,W421-360,360-W421))</f>
        <v>45.509569377990431</v>
      </c>
      <c r="V421" s="102">
        <f t="shared" si="105"/>
        <v>45.509569377990431</v>
      </c>
      <c r="W421" s="102">
        <f t="shared" si="106"/>
        <v>45.509569377990431</v>
      </c>
    </row>
    <row r="422" spans="1:23" x14ac:dyDescent="0.25">
      <c r="A422" s="110">
        <v>42638.386550925927</v>
      </c>
      <c r="B422">
        <v>272</v>
      </c>
      <c r="C422">
        <v>26.257200000000001</v>
      </c>
      <c r="E422" s="95">
        <f>AVERAGE(B$4:B422)</f>
        <v>263.51073985680193</v>
      </c>
      <c r="F422" s="95">
        <f>AVERAGE(C$4:C422)</f>
        <v>19.031607875894988</v>
      </c>
      <c r="G422" s="95">
        <f t="shared" si="109"/>
        <v>-0.99939082701909576</v>
      </c>
      <c r="H422" s="95">
        <f t="shared" si="110"/>
        <v>3.4899496702501281E-2</v>
      </c>
      <c r="I422" s="95">
        <f t="shared" si="111"/>
        <v>-0.86101096375489017</v>
      </c>
      <c r="J422" s="95">
        <f t="shared" si="112"/>
        <v>-0.11338289787515854</v>
      </c>
      <c r="K422" s="95">
        <f t="shared" si="113"/>
        <v>30.431750235027874</v>
      </c>
      <c r="L422" s="95">
        <f t="shared" si="107"/>
        <v>419</v>
      </c>
      <c r="M422" s="95">
        <f t="shared" si="99"/>
        <v>889</v>
      </c>
      <c r="N422" s="95">
        <f t="shared" si="100"/>
        <v>263.51073985680142</v>
      </c>
      <c r="O422" s="95">
        <f t="shared" si="101"/>
        <v>394698.70167064539</v>
      </c>
      <c r="P422" s="95">
        <f t="shared" si="108"/>
        <v>30.692045787656642</v>
      </c>
      <c r="Q422" s="113">
        <f>_xlfn.STDEV.P(B$4:B422)</f>
        <v>30.692045787656603</v>
      </c>
      <c r="R422" s="95">
        <f t="shared" si="102"/>
        <v>332.56784287902929</v>
      </c>
      <c r="S422" s="95">
        <f t="shared" si="103"/>
        <v>194.45363683457458</v>
      </c>
      <c r="T422">
        <f t="shared" si="104"/>
        <v>0</v>
      </c>
      <c r="U422" s="102">
        <f>IF(W422&lt;180,V422,IF(#REF!&gt;T422,W422-360,360-W422))</f>
        <v>8.4892601431980665</v>
      </c>
      <c r="V422" s="102">
        <f t="shared" si="105"/>
        <v>8.4892601431980665</v>
      </c>
      <c r="W422" s="102">
        <f t="shared" si="106"/>
        <v>8.4892601431980665</v>
      </c>
    </row>
    <row r="423" spans="1:23" x14ac:dyDescent="0.25">
      <c r="A423" s="110">
        <v>42638.386597222219</v>
      </c>
      <c r="B423">
        <v>244</v>
      </c>
      <c r="C423">
        <v>22.0427</v>
      </c>
      <c r="E423" s="95">
        <f>AVERAGE(B$4:B423)</f>
        <v>263.46428571428572</v>
      </c>
      <c r="F423" s="95">
        <f>AVERAGE(C$4:C423)</f>
        <v>19.038777142857143</v>
      </c>
      <c r="G423" s="95">
        <f t="shared" si="109"/>
        <v>-0.89879404629916682</v>
      </c>
      <c r="H423" s="95">
        <f t="shared" si="110"/>
        <v>-0.43837114678907774</v>
      </c>
      <c r="I423" s="95">
        <f t="shared" si="111"/>
        <v>-0.8611009234752337</v>
      </c>
      <c r="J423" s="95">
        <f t="shared" si="112"/>
        <v>-0.11415667942019168</v>
      </c>
      <c r="K423" s="95">
        <f t="shared" si="113"/>
        <v>30.408075315958929</v>
      </c>
      <c r="L423" s="95">
        <f t="shared" si="107"/>
        <v>420</v>
      </c>
      <c r="M423" s="95">
        <f t="shared" si="99"/>
        <v>-645</v>
      </c>
      <c r="N423" s="95">
        <f t="shared" si="100"/>
        <v>263.46428571428521</v>
      </c>
      <c r="O423" s="95">
        <f t="shared" si="101"/>
        <v>395078.46428571525</v>
      </c>
      <c r="P423" s="95">
        <f t="shared" si="108"/>
        <v>30.670230031809083</v>
      </c>
      <c r="Q423" s="113">
        <f>_xlfn.STDEV.P(B$4:B423)</f>
        <v>30.670230031809048</v>
      </c>
      <c r="R423" s="95">
        <f t="shared" si="102"/>
        <v>332.47230328585607</v>
      </c>
      <c r="S423" s="95">
        <f t="shared" si="103"/>
        <v>194.45626814271537</v>
      </c>
      <c r="T423">
        <f t="shared" si="104"/>
        <v>0</v>
      </c>
      <c r="U423" s="102">
        <f>IF(W423&lt;180,V423,IF(#REF!&gt;T423,W423-360,360-W423))</f>
        <v>-19.464285714285722</v>
      </c>
      <c r="V423" s="102">
        <f t="shared" si="105"/>
        <v>-19.464285714285722</v>
      </c>
      <c r="W423" s="102">
        <f t="shared" si="106"/>
        <v>19.464285714285722</v>
      </c>
    </row>
    <row r="424" spans="1:23" x14ac:dyDescent="0.25">
      <c r="A424" s="110">
        <v>42638.386643518519</v>
      </c>
      <c r="B424">
        <v>304</v>
      </c>
      <c r="C424">
        <v>26.403400000000001</v>
      </c>
      <c r="E424" s="95">
        <f>AVERAGE(B$4:B424)</f>
        <v>263.56057007125889</v>
      </c>
      <c r="F424" s="95">
        <f>AVERAGE(C$4:C424)</f>
        <v>19.056270308788598</v>
      </c>
      <c r="G424" s="95">
        <f t="shared" si="109"/>
        <v>-0.82903757255504162</v>
      </c>
      <c r="H424" s="95">
        <f t="shared" si="110"/>
        <v>0.55919290347074702</v>
      </c>
      <c r="I424" s="95">
        <f t="shared" si="111"/>
        <v>-0.8610247634968009</v>
      </c>
      <c r="J424" s="95">
        <f t="shared" si="112"/>
        <v>-0.11255727423517758</v>
      </c>
      <c r="K424" s="95">
        <f t="shared" si="113"/>
        <v>30.443390520286766</v>
      </c>
      <c r="L424" s="95">
        <f t="shared" si="107"/>
        <v>421</v>
      </c>
      <c r="M424" s="95">
        <f t="shared" si="99"/>
        <v>949</v>
      </c>
      <c r="N424" s="95">
        <f t="shared" si="100"/>
        <v>263.56057007125838</v>
      </c>
      <c r="O424" s="95">
        <f t="shared" si="101"/>
        <v>396717.70546318393</v>
      </c>
      <c r="P424" s="95">
        <f t="shared" si="108"/>
        <v>30.697269272162593</v>
      </c>
      <c r="Q424" s="113">
        <f>_xlfn.STDEV.P(B$4:B424)</f>
        <v>30.697269272162554</v>
      </c>
      <c r="R424" s="95">
        <f t="shared" si="102"/>
        <v>332.62942593362465</v>
      </c>
      <c r="S424" s="95">
        <f t="shared" si="103"/>
        <v>194.49171420889314</v>
      </c>
      <c r="T424">
        <f t="shared" si="104"/>
        <v>0</v>
      </c>
      <c r="U424" s="102">
        <f>IF(W424&lt;180,V424,IF(#REF!&gt;T424,W424-360,360-W424))</f>
        <v>40.439429928741106</v>
      </c>
      <c r="V424" s="102">
        <f t="shared" si="105"/>
        <v>40.439429928741106</v>
      </c>
      <c r="W424" s="102">
        <f t="shared" si="106"/>
        <v>40.439429928741106</v>
      </c>
    </row>
    <row r="425" spans="1:23" x14ac:dyDescent="0.25">
      <c r="A425" s="110">
        <v>42638.386736111112</v>
      </c>
      <c r="B425">
        <v>251</v>
      </c>
      <c r="C425">
        <v>21.147600000000001</v>
      </c>
      <c r="E425" s="95">
        <f>AVERAGE(B$4:B425)</f>
        <v>263.53080568720378</v>
      </c>
      <c r="F425" s="95">
        <f>AVERAGE(C$4:C425)</f>
        <v>19.061226066350713</v>
      </c>
      <c r="G425" s="95">
        <f t="shared" si="109"/>
        <v>-0.94551857559931685</v>
      </c>
      <c r="H425" s="95">
        <f t="shared" si="110"/>
        <v>-0.32556815445715664</v>
      </c>
      <c r="I425" s="95">
        <f t="shared" si="111"/>
        <v>-0.86122498580036133</v>
      </c>
      <c r="J425" s="95">
        <f t="shared" si="112"/>
        <v>-0.11306203935418702</v>
      </c>
      <c r="K425" s="95">
        <f t="shared" si="113"/>
        <v>30.410582546690961</v>
      </c>
      <c r="L425" s="95">
        <f t="shared" si="107"/>
        <v>422</v>
      </c>
      <c r="M425" s="95">
        <f t="shared" si="99"/>
        <v>-698</v>
      </c>
      <c r="N425" s="95">
        <f t="shared" si="100"/>
        <v>263.53080568720327</v>
      </c>
      <c r="O425" s="95">
        <f t="shared" si="101"/>
        <v>396875.09952606738</v>
      </c>
      <c r="P425" s="95">
        <f t="shared" si="108"/>
        <v>30.666958133336575</v>
      </c>
      <c r="Q425" s="113">
        <f>_xlfn.STDEV.P(B$4:B425)</f>
        <v>30.666958133336539</v>
      </c>
      <c r="R425" s="95">
        <f t="shared" si="102"/>
        <v>332.531461487211</v>
      </c>
      <c r="S425" s="95">
        <f t="shared" si="103"/>
        <v>194.53014988719656</v>
      </c>
      <c r="T425">
        <f t="shared" si="104"/>
        <v>0</v>
      </c>
      <c r="U425" s="102">
        <f>IF(W425&lt;180,V425,IF(#REF!&gt;T425,W425-360,360-W425))</f>
        <v>-12.530805687203781</v>
      </c>
      <c r="V425" s="102">
        <f t="shared" si="105"/>
        <v>-12.530805687203781</v>
      </c>
      <c r="W425" s="102">
        <f t="shared" si="106"/>
        <v>12.530805687203781</v>
      </c>
    </row>
    <row r="426" spans="1:23" x14ac:dyDescent="0.25">
      <c r="A426" s="110">
        <v>42638.386782407404</v>
      </c>
      <c r="B426">
        <v>237</v>
      </c>
      <c r="C426">
        <v>24.746400000000001</v>
      </c>
      <c r="E426" s="95">
        <f>AVERAGE(B$4:B426)</f>
        <v>263.468085106383</v>
      </c>
      <c r="F426" s="95">
        <f>AVERAGE(C$4:C426)</f>
        <v>19.074666193853428</v>
      </c>
      <c r="G426" s="95">
        <f t="shared" si="109"/>
        <v>-0.83867056794542405</v>
      </c>
      <c r="H426" s="95">
        <f t="shared" si="110"/>
        <v>-0.54463903501502697</v>
      </c>
      <c r="I426" s="95">
        <f t="shared" si="111"/>
        <v>-0.86117166566358838</v>
      </c>
      <c r="J426" s="95">
        <f t="shared" si="112"/>
        <v>-0.11408231593967363</v>
      </c>
      <c r="K426" s="95">
        <f t="shared" si="113"/>
        <v>30.400572842397835</v>
      </c>
      <c r="L426" s="95">
        <f t="shared" si="107"/>
        <v>423</v>
      </c>
      <c r="M426" s="95">
        <f t="shared" si="99"/>
        <v>935</v>
      </c>
      <c r="N426" s="95">
        <f t="shared" si="100"/>
        <v>263.46808510638243</v>
      </c>
      <c r="O426" s="95">
        <f t="shared" si="101"/>
        <v>397577.31914893718</v>
      </c>
      <c r="P426" s="95">
        <f t="shared" si="108"/>
        <v>30.657773885963696</v>
      </c>
      <c r="Q426" s="113">
        <f>_xlfn.STDEV.P(B$4:B426)</f>
        <v>30.657773885963657</v>
      </c>
      <c r="R426" s="95">
        <f t="shared" si="102"/>
        <v>332.44807634980123</v>
      </c>
      <c r="S426" s="95">
        <f t="shared" si="103"/>
        <v>194.48809386296477</v>
      </c>
      <c r="T426">
        <f t="shared" si="104"/>
        <v>0</v>
      </c>
      <c r="U426" s="102">
        <f>IF(W426&lt;180,V426,IF(#REF!&gt;T426,W426-360,360-W426))</f>
        <v>-26.468085106383</v>
      </c>
      <c r="V426" s="102">
        <f t="shared" si="105"/>
        <v>-26.468085106383</v>
      </c>
      <c r="W426" s="102">
        <f t="shared" si="106"/>
        <v>26.468085106383</v>
      </c>
    </row>
    <row r="427" spans="1:23" x14ac:dyDescent="0.25">
      <c r="A427" s="110">
        <v>42638.386828703704</v>
      </c>
      <c r="B427">
        <v>238</v>
      </c>
      <c r="C427">
        <v>21.1753</v>
      </c>
      <c r="E427" s="95">
        <f>AVERAGE(B$4:B427)</f>
        <v>263.40801886792451</v>
      </c>
      <c r="F427" s="95">
        <f>AVERAGE(C$4:C427)</f>
        <v>19.079620518867927</v>
      </c>
      <c r="G427" s="95">
        <f t="shared" si="109"/>
        <v>-0.84804809615642596</v>
      </c>
      <c r="H427" s="95">
        <f t="shared" si="110"/>
        <v>-0.52991926423320501</v>
      </c>
      <c r="I427" s="95">
        <f t="shared" si="111"/>
        <v>-0.86114071384871305</v>
      </c>
      <c r="J427" s="95">
        <f t="shared" si="112"/>
        <v>-0.11506306345923385</v>
      </c>
      <c r="K427" s="95">
        <f t="shared" si="113"/>
        <v>30.388306608097857</v>
      </c>
      <c r="L427" s="95">
        <f t="shared" si="107"/>
        <v>424</v>
      </c>
      <c r="M427" s="95">
        <f t="shared" si="99"/>
        <v>-697</v>
      </c>
      <c r="N427" s="95">
        <f t="shared" si="100"/>
        <v>263.408018867924</v>
      </c>
      <c r="O427" s="95">
        <f t="shared" si="101"/>
        <v>398224.41273585003</v>
      </c>
      <c r="P427" s="95">
        <f t="shared" si="108"/>
        <v>30.646509109577551</v>
      </c>
      <c r="Q427" s="113">
        <f>_xlfn.STDEV.P(B$4:B427)</f>
        <v>30.646509109577515</v>
      </c>
      <c r="R427" s="95">
        <f t="shared" si="102"/>
        <v>332.36266436447391</v>
      </c>
      <c r="S427" s="95">
        <f t="shared" si="103"/>
        <v>194.45337337137511</v>
      </c>
      <c r="T427">
        <f t="shared" si="104"/>
        <v>0</v>
      </c>
      <c r="U427" s="102">
        <f>IF(W427&lt;180,V427,IF(#REF!&gt;T427,W427-360,360-W427))</f>
        <v>-25.408018867924511</v>
      </c>
      <c r="V427" s="102">
        <f t="shared" si="105"/>
        <v>-25.408018867924511</v>
      </c>
      <c r="W427" s="102">
        <f t="shared" si="106"/>
        <v>25.408018867924511</v>
      </c>
    </row>
    <row r="428" spans="1:23" x14ac:dyDescent="0.25">
      <c r="A428" s="110">
        <v>42638.386874999997</v>
      </c>
      <c r="B428">
        <v>296</v>
      </c>
      <c r="C428">
        <v>25.448399999999999</v>
      </c>
      <c r="E428" s="95">
        <f>AVERAGE(B$4:B428)</f>
        <v>263.48470588235296</v>
      </c>
      <c r="F428" s="95">
        <f>AVERAGE(C$4:C428)</f>
        <v>19.094605882352941</v>
      </c>
      <c r="G428" s="95">
        <f t="shared" si="109"/>
        <v>-0.89879404629916704</v>
      </c>
      <c r="H428" s="95">
        <f t="shared" si="110"/>
        <v>0.4383711467890774</v>
      </c>
      <c r="I428" s="95">
        <f t="shared" si="111"/>
        <v>-0.86122930992506708</v>
      </c>
      <c r="J428" s="95">
        <f t="shared" si="112"/>
        <v>-0.11376086531747312</v>
      </c>
      <c r="K428" s="95">
        <f t="shared" si="113"/>
        <v>30.398709259107999</v>
      </c>
      <c r="L428" s="95">
        <f t="shared" si="107"/>
        <v>425</v>
      </c>
      <c r="M428" s="95">
        <f t="shared" si="99"/>
        <v>993</v>
      </c>
      <c r="N428" s="95">
        <f t="shared" si="100"/>
        <v>263.48470588235239</v>
      </c>
      <c r="O428" s="95">
        <f t="shared" si="101"/>
        <v>399284.15058823628</v>
      </c>
      <c r="P428" s="95">
        <f t="shared" si="108"/>
        <v>30.651135689092243</v>
      </c>
      <c r="Q428" s="113">
        <f>_xlfn.STDEV.P(B$4:B428)</f>
        <v>30.651135689092204</v>
      </c>
      <c r="R428" s="95">
        <f t="shared" si="102"/>
        <v>332.44976118281045</v>
      </c>
      <c r="S428" s="95">
        <f t="shared" si="103"/>
        <v>194.51965058189549</v>
      </c>
      <c r="T428">
        <f t="shared" si="104"/>
        <v>0</v>
      </c>
      <c r="U428" s="102">
        <f>IF(W428&lt;180,V428,IF(#REF!&gt;T428,W428-360,360-W428))</f>
        <v>32.515294117647045</v>
      </c>
      <c r="V428" s="102">
        <f t="shared" si="105"/>
        <v>32.515294117647045</v>
      </c>
      <c r="W428" s="102">
        <f t="shared" si="106"/>
        <v>32.515294117647045</v>
      </c>
    </row>
    <row r="429" spans="1:23" x14ac:dyDescent="0.25">
      <c r="A429" s="110">
        <v>42638.386921296296</v>
      </c>
      <c r="B429">
        <v>353</v>
      </c>
      <c r="C429">
        <v>24.972799999999999</v>
      </c>
      <c r="E429" s="95">
        <f>AVERAGE(B$4:B429)</f>
        <v>263.69483568075117</v>
      </c>
      <c r="F429" s="95">
        <f>AVERAGE(C$4:C429)</f>
        <v>19.108404460093897</v>
      </c>
      <c r="G429" s="95">
        <f t="shared" si="109"/>
        <v>-0.12186934340514723</v>
      </c>
      <c r="H429" s="95">
        <f t="shared" si="110"/>
        <v>0.99254615164132209</v>
      </c>
      <c r="I429" s="95">
        <f t="shared" si="111"/>
        <v>-0.8594937231491987</v>
      </c>
      <c r="J429" s="95">
        <f t="shared" si="112"/>
        <v>-0.11116390048893135</v>
      </c>
      <c r="K429" s="95">
        <f t="shared" si="113"/>
        <v>30.65372169263091</v>
      </c>
      <c r="L429" s="95">
        <f t="shared" si="107"/>
        <v>426</v>
      </c>
      <c r="M429" s="95">
        <f t="shared" si="99"/>
        <v>-640</v>
      </c>
      <c r="N429" s="95">
        <f t="shared" si="100"/>
        <v>263.6948356807506</v>
      </c>
      <c r="O429" s="95">
        <f t="shared" si="101"/>
        <v>407278.32863849873</v>
      </c>
      <c r="P429" s="95">
        <f t="shared" si="108"/>
        <v>30.920097261237121</v>
      </c>
      <c r="Q429" s="113">
        <f>_xlfn.STDEV.P(B$4:B429)</f>
        <v>30.920097261237078</v>
      </c>
      <c r="R429" s="95">
        <f t="shared" si="102"/>
        <v>333.26505451853461</v>
      </c>
      <c r="S429" s="95">
        <f t="shared" si="103"/>
        <v>194.12461684296773</v>
      </c>
      <c r="T429">
        <f t="shared" si="104"/>
        <v>1</v>
      </c>
      <c r="U429" s="102">
        <f>IF(W429&lt;180,V429,IF(#REF!&gt;T429,W429-360,360-W429))</f>
        <v>89.305164319248831</v>
      </c>
      <c r="V429" s="102">
        <f t="shared" si="105"/>
        <v>89.305164319248831</v>
      </c>
      <c r="W429" s="102">
        <f t="shared" si="106"/>
        <v>89.305164319248831</v>
      </c>
    </row>
    <row r="430" spans="1:23" x14ac:dyDescent="0.25">
      <c r="A430" s="110">
        <v>42638.386967592596</v>
      </c>
      <c r="B430">
        <v>286</v>
      </c>
      <c r="C430">
        <v>21.0398</v>
      </c>
      <c r="E430" s="95">
        <f>AVERAGE(B$4:B430)</f>
        <v>263.74707259953163</v>
      </c>
      <c r="F430" s="95">
        <f>AVERAGE(C$4:C430)</f>
        <v>19.112927634660419</v>
      </c>
      <c r="G430" s="95">
        <f t="shared" si="109"/>
        <v>-0.96126169593831878</v>
      </c>
      <c r="H430" s="95">
        <f t="shared" si="110"/>
        <v>0.27563735581699939</v>
      </c>
      <c r="I430" s="95">
        <f t="shared" si="111"/>
        <v>-0.85973205563816624</v>
      </c>
      <c r="J430" s="95">
        <f t="shared" si="112"/>
        <v>-0.11025804274582612</v>
      </c>
      <c r="K430" s="95">
        <f t="shared" si="113"/>
        <v>30.638807914565533</v>
      </c>
      <c r="L430" s="95">
        <f t="shared" si="107"/>
        <v>427</v>
      </c>
      <c r="M430" s="95">
        <f t="shared" si="99"/>
        <v>926</v>
      </c>
      <c r="N430" s="95">
        <f t="shared" si="100"/>
        <v>263.74707259953107</v>
      </c>
      <c r="O430" s="95">
        <f t="shared" si="101"/>
        <v>407774.68384075054</v>
      </c>
      <c r="P430" s="95">
        <f t="shared" si="108"/>
        <v>30.902683384723485</v>
      </c>
      <c r="Q430" s="113">
        <f>_xlfn.STDEV.P(B$4:B430)</f>
        <v>30.902683384723442</v>
      </c>
      <c r="R430" s="95">
        <f t="shared" si="102"/>
        <v>333.27811021515936</v>
      </c>
      <c r="S430" s="95">
        <f t="shared" si="103"/>
        <v>194.21603498390391</v>
      </c>
      <c r="T430">
        <f t="shared" si="104"/>
        <v>0</v>
      </c>
      <c r="U430" s="102">
        <f>IF(W430&lt;180,V430,IF(#REF!&gt;T430,W430-360,360-W430))</f>
        <v>22.252927400468366</v>
      </c>
      <c r="V430" s="102">
        <f t="shared" si="105"/>
        <v>22.252927400468366</v>
      </c>
      <c r="W430" s="102">
        <f t="shared" si="106"/>
        <v>22.252927400468366</v>
      </c>
    </row>
    <row r="431" spans="1:23" x14ac:dyDescent="0.25">
      <c r="A431" s="110">
        <v>42638.387013888889</v>
      </c>
      <c r="B431">
        <v>262</v>
      </c>
      <c r="C431">
        <v>23.839300000000001</v>
      </c>
      <c r="E431" s="95">
        <f>AVERAGE(B$4:B431)</f>
        <v>263.74299065420558</v>
      </c>
      <c r="F431" s="95">
        <f>AVERAGE(C$4:C431)</f>
        <v>19.123970560747662</v>
      </c>
      <c r="G431" s="95">
        <f t="shared" si="109"/>
        <v>-0.99026806874157025</v>
      </c>
      <c r="H431" s="95">
        <f t="shared" si="110"/>
        <v>-0.13917310096006583</v>
      </c>
      <c r="I431" s="95">
        <f t="shared" si="111"/>
        <v>-0.86003704632298728</v>
      </c>
      <c r="J431" s="95">
        <f t="shared" si="112"/>
        <v>-0.11032560129305566</v>
      </c>
      <c r="K431" s="95">
        <f t="shared" si="113"/>
        <v>30.600333419713177</v>
      </c>
      <c r="L431" s="95">
        <f t="shared" si="107"/>
        <v>428</v>
      </c>
      <c r="M431" s="95">
        <f t="shared" si="99"/>
        <v>-664</v>
      </c>
      <c r="N431" s="95">
        <f t="shared" si="100"/>
        <v>263.74299065420507</v>
      </c>
      <c r="O431" s="95">
        <f t="shared" si="101"/>
        <v>407777.72897196375</v>
      </c>
      <c r="P431" s="95">
        <f t="shared" si="108"/>
        <v>30.866676257827351</v>
      </c>
      <c r="Q431" s="113">
        <f>_xlfn.STDEV.P(B$4:B431)</f>
        <v>30.866676257827308</v>
      </c>
      <c r="R431" s="95">
        <f t="shared" si="102"/>
        <v>333.19301223431705</v>
      </c>
      <c r="S431" s="95">
        <f t="shared" si="103"/>
        <v>194.29296907409415</v>
      </c>
      <c r="T431">
        <f t="shared" si="104"/>
        <v>0</v>
      </c>
      <c r="U431" s="102">
        <f>IF(W431&lt;180,V431,IF(#REF!&gt;T431,W431-360,360-W431))</f>
        <v>-1.7429906542055846</v>
      </c>
      <c r="V431" s="102">
        <f t="shared" si="105"/>
        <v>-1.7429906542055846</v>
      </c>
      <c r="W431" s="102">
        <f t="shared" si="106"/>
        <v>1.7429906542055846</v>
      </c>
    </row>
    <row r="432" spans="1:23" x14ac:dyDescent="0.25">
      <c r="A432" s="110">
        <v>42638.387060185189</v>
      </c>
      <c r="B432">
        <v>269</v>
      </c>
      <c r="C432">
        <v>22.817599999999999</v>
      </c>
      <c r="E432" s="95">
        <f>AVERAGE(B$4:B432)</f>
        <v>263.75524475524475</v>
      </c>
      <c r="F432" s="95">
        <f>AVERAGE(C$4:C432)</f>
        <v>19.132580419580417</v>
      </c>
      <c r="G432" s="95">
        <f t="shared" si="109"/>
        <v>-0.99984769515639127</v>
      </c>
      <c r="H432" s="95">
        <f t="shared" si="110"/>
        <v>-1.7452406437283498E-2</v>
      </c>
      <c r="I432" s="95">
        <f t="shared" si="111"/>
        <v>-0.86036294527131685</v>
      </c>
      <c r="J432" s="95">
        <f t="shared" si="112"/>
        <v>-0.11010911365935921</v>
      </c>
      <c r="K432" s="95">
        <f t="shared" si="113"/>
        <v>30.563726984244855</v>
      </c>
      <c r="L432" s="95">
        <f t="shared" si="107"/>
        <v>429</v>
      </c>
      <c r="M432" s="95">
        <f t="shared" si="99"/>
        <v>933</v>
      </c>
      <c r="N432" s="95">
        <f t="shared" si="100"/>
        <v>263.75524475524423</v>
      </c>
      <c r="O432" s="95">
        <f t="shared" si="101"/>
        <v>407805.30069930182</v>
      </c>
      <c r="P432" s="95">
        <f t="shared" si="108"/>
        <v>30.83172240607357</v>
      </c>
      <c r="Q432" s="113">
        <f>_xlfn.STDEV.P(B$4:B432)</f>
        <v>30.831722406073528</v>
      </c>
      <c r="R432" s="95">
        <f t="shared" si="102"/>
        <v>333.12662016891016</v>
      </c>
      <c r="S432" s="95">
        <f t="shared" si="103"/>
        <v>194.38386934157933</v>
      </c>
      <c r="T432">
        <f t="shared" si="104"/>
        <v>0</v>
      </c>
      <c r="U432" s="102">
        <f>IF(W432&lt;180,V432,IF(#REF!&gt;T432,W432-360,360-W432))</f>
        <v>5.2447552447552539</v>
      </c>
      <c r="V432" s="102">
        <f t="shared" si="105"/>
        <v>5.2447552447552539</v>
      </c>
      <c r="W432" s="102">
        <f t="shared" si="106"/>
        <v>5.2447552447552539</v>
      </c>
    </row>
    <row r="433" spans="1:23" x14ac:dyDescent="0.25">
      <c r="A433" s="110">
        <v>42638.387106481481</v>
      </c>
      <c r="B433">
        <v>260</v>
      </c>
      <c r="C433">
        <v>21.2653</v>
      </c>
      <c r="E433" s="95">
        <f>AVERAGE(B$4:B433)</f>
        <v>263.74651162790695</v>
      </c>
      <c r="F433" s="95">
        <f>AVERAGE(C$4:C433)</f>
        <v>19.137540232558134</v>
      </c>
      <c r="G433" s="95">
        <f t="shared" si="109"/>
        <v>-0.98480775301220802</v>
      </c>
      <c r="H433" s="95">
        <f t="shared" si="110"/>
        <v>-0.17364817766693033</v>
      </c>
      <c r="I433" s="95">
        <f t="shared" si="111"/>
        <v>-0.86065235180094679</v>
      </c>
      <c r="J433" s="95">
        <f t="shared" si="112"/>
        <v>-0.1102568789244931</v>
      </c>
      <c r="K433" s="95">
        <f t="shared" si="113"/>
        <v>30.525838920623208</v>
      </c>
      <c r="L433" s="95">
        <f t="shared" si="107"/>
        <v>430</v>
      </c>
      <c r="M433" s="95">
        <f t="shared" si="99"/>
        <v>-673</v>
      </c>
      <c r="N433" s="95">
        <f t="shared" si="100"/>
        <v>263.74651162790644</v>
      </c>
      <c r="O433" s="95">
        <f t="shared" si="101"/>
        <v>407819.36976744299</v>
      </c>
      <c r="P433" s="95">
        <f t="shared" si="108"/>
        <v>30.796381914017974</v>
      </c>
      <c r="Q433" s="113">
        <f>_xlfn.STDEV.P(B$4:B433)</f>
        <v>30.796381914017932</v>
      </c>
      <c r="R433" s="95">
        <f t="shared" si="102"/>
        <v>333.0383709344473</v>
      </c>
      <c r="S433" s="95">
        <f t="shared" si="103"/>
        <v>194.45465232136661</v>
      </c>
      <c r="T433">
        <f t="shared" si="104"/>
        <v>0</v>
      </c>
      <c r="U433" s="102">
        <f>IF(W433&lt;180,V433,IF(#REF!&gt;T433,W433-360,360-W433))</f>
        <v>-3.7465116279069548</v>
      </c>
      <c r="V433" s="102">
        <f t="shared" si="105"/>
        <v>-3.7465116279069548</v>
      </c>
      <c r="W433" s="102">
        <f t="shared" si="106"/>
        <v>3.7465116279069548</v>
      </c>
    </row>
    <row r="434" spans="1:23" x14ac:dyDescent="0.25">
      <c r="A434" s="110">
        <v>42638.387152777781</v>
      </c>
      <c r="B434">
        <v>273</v>
      </c>
      <c r="C434">
        <v>20.633500000000002</v>
      </c>
      <c r="E434" s="95">
        <f>AVERAGE(B$4:B434)</f>
        <v>263.76798143851511</v>
      </c>
      <c r="F434" s="95">
        <f>AVERAGE(C$4:C434)</f>
        <v>19.141011136890945</v>
      </c>
      <c r="G434" s="95">
        <f t="shared" si="109"/>
        <v>-0.99862953475457383</v>
      </c>
      <c r="H434" s="95">
        <f t="shared" si="110"/>
        <v>5.2335956242943946E-2</v>
      </c>
      <c r="I434" s="95">
        <f t="shared" si="111"/>
        <v>-0.86097248447601316</v>
      </c>
      <c r="J434" s="95">
        <f t="shared" si="112"/>
        <v>-0.10987963336726006</v>
      </c>
      <c r="K434" s="95">
        <f t="shared" si="113"/>
        <v>30.492398887906706</v>
      </c>
      <c r="L434" s="95">
        <f t="shared" si="107"/>
        <v>431</v>
      </c>
      <c r="M434" s="95">
        <f t="shared" si="99"/>
        <v>946</v>
      </c>
      <c r="N434" s="95">
        <f t="shared" si="100"/>
        <v>263.76798143851454</v>
      </c>
      <c r="O434" s="95">
        <f t="shared" si="101"/>
        <v>407904.79814385262</v>
      </c>
      <c r="P434" s="95">
        <f t="shared" si="108"/>
        <v>30.763856144529875</v>
      </c>
      <c r="Q434" s="113">
        <f>_xlfn.STDEV.P(B$4:B434)</f>
        <v>30.763856144529832</v>
      </c>
      <c r="R434" s="95">
        <f t="shared" si="102"/>
        <v>332.98665776370723</v>
      </c>
      <c r="S434" s="95">
        <f t="shared" si="103"/>
        <v>194.54930511332299</v>
      </c>
      <c r="T434">
        <f t="shared" si="104"/>
        <v>0</v>
      </c>
      <c r="U434" s="102">
        <f>IF(W434&lt;180,V434,IF(#REF!&gt;T434,W434-360,360-W434))</f>
        <v>9.2320185614848924</v>
      </c>
      <c r="V434" s="102">
        <f t="shared" si="105"/>
        <v>9.2320185614848924</v>
      </c>
      <c r="W434" s="102">
        <f t="shared" si="106"/>
        <v>9.2320185614848924</v>
      </c>
    </row>
    <row r="435" spans="1:23" x14ac:dyDescent="0.25">
      <c r="A435" s="110">
        <v>42638.387199074074</v>
      </c>
      <c r="B435">
        <v>276</v>
      </c>
      <c r="C435">
        <v>22.370999999999999</v>
      </c>
      <c r="E435" s="95">
        <f>AVERAGE(B$4:B435)</f>
        <v>263.7962962962963</v>
      </c>
      <c r="F435" s="95">
        <f>AVERAGE(C$4:C435)</f>
        <v>19.148487962962957</v>
      </c>
      <c r="G435" s="95">
        <f t="shared" si="109"/>
        <v>-0.9945218953682734</v>
      </c>
      <c r="H435" s="95">
        <f t="shared" si="110"/>
        <v>0.10452846326765299</v>
      </c>
      <c r="I435" s="95">
        <f t="shared" si="111"/>
        <v>-0.86128162663085639</v>
      </c>
      <c r="J435" s="95">
        <f t="shared" si="112"/>
        <v>-0.10938331832875332</v>
      </c>
      <c r="K435" s="95">
        <f t="shared" si="113"/>
        <v>30.462124466822214</v>
      </c>
      <c r="L435" s="95">
        <f t="shared" si="107"/>
        <v>432</v>
      </c>
      <c r="M435" s="95">
        <f t="shared" si="99"/>
        <v>-670</v>
      </c>
      <c r="N435" s="95">
        <f t="shared" si="100"/>
        <v>263.79629629629574</v>
      </c>
      <c r="O435" s="95">
        <f t="shared" si="101"/>
        <v>408054.07407407521</v>
      </c>
      <c r="P435" s="95">
        <f t="shared" si="108"/>
        <v>30.733851302956015</v>
      </c>
      <c r="Q435" s="113">
        <f>_xlfn.STDEV.P(B$4:B435)</f>
        <v>30.733851302955973</v>
      </c>
      <c r="R435" s="95">
        <f t="shared" si="102"/>
        <v>332.94746172794726</v>
      </c>
      <c r="S435" s="95">
        <f t="shared" si="103"/>
        <v>194.64513086464535</v>
      </c>
      <c r="T435">
        <f t="shared" si="104"/>
        <v>0</v>
      </c>
      <c r="U435" s="102">
        <f>IF(W435&lt;180,V435,IF(#REF!&gt;T435,W435-360,360-W435))</f>
        <v>12.203703703703695</v>
      </c>
      <c r="V435" s="102">
        <f t="shared" si="105"/>
        <v>12.203703703703695</v>
      </c>
      <c r="W435" s="102">
        <f t="shared" si="106"/>
        <v>12.203703703703695</v>
      </c>
    </row>
    <row r="436" spans="1:23" x14ac:dyDescent="0.25">
      <c r="A436" s="110">
        <v>42638.387245370373</v>
      </c>
      <c r="B436">
        <v>286</v>
      </c>
      <c r="C436">
        <v>17.3368</v>
      </c>
      <c r="E436" s="95">
        <f>AVERAGE(B$4:B436)</f>
        <v>263.84757505773672</v>
      </c>
      <c r="F436" s="95">
        <f>AVERAGE(C$4:C436)</f>
        <v>19.144303926096988</v>
      </c>
      <c r="G436" s="95">
        <f t="shared" si="109"/>
        <v>-0.96126169593831878</v>
      </c>
      <c r="H436" s="95">
        <f t="shared" si="110"/>
        <v>0.27563735581699939</v>
      </c>
      <c r="I436" s="95">
        <f t="shared" si="111"/>
        <v>-0.8615125274837605</v>
      </c>
      <c r="J436" s="95">
        <f t="shared" si="112"/>
        <v>-0.10849412508592249</v>
      </c>
      <c r="K436" s="95">
        <f t="shared" si="113"/>
        <v>30.44753572552407</v>
      </c>
      <c r="L436" s="95">
        <f t="shared" si="107"/>
        <v>433</v>
      </c>
      <c r="M436" s="95">
        <f t="shared" si="99"/>
        <v>956</v>
      </c>
      <c r="N436" s="95">
        <f t="shared" si="100"/>
        <v>263.84757505773615</v>
      </c>
      <c r="O436" s="95">
        <f t="shared" si="101"/>
        <v>408545.93995381176</v>
      </c>
      <c r="P436" s="95">
        <f t="shared" si="108"/>
        <v>30.716837577260996</v>
      </c>
      <c r="Q436" s="113">
        <f>_xlfn.STDEV.P(B$4:B436)</f>
        <v>30.716837577260954</v>
      </c>
      <c r="R436" s="95">
        <f t="shared" si="102"/>
        <v>332.96045960657386</v>
      </c>
      <c r="S436" s="95">
        <f t="shared" si="103"/>
        <v>194.73469050889958</v>
      </c>
      <c r="T436">
        <f t="shared" si="104"/>
        <v>0</v>
      </c>
      <c r="U436" s="102">
        <f>IF(W436&lt;180,V436,IF(#REF!&gt;T436,W436-360,360-W436))</f>
        <v>22.152424942263281</v>
      </c>
      <c r="V436" s="102">
        <f t="shared" si="105"/>
        <v>22.152424942263281</v>
      </c>
      <c r="W436" s="102">
        <f t="shared" si="106"/>
        <v>22.152424942263281</v>
      </c>
    </row>
    <row r="437" spans="1:23" x14ac:dyDescent="0.25">
      <c r="A437" s="110">
        <v>42638.387337962966</v>
      </c>
      <c r="B437">
        <v>285</v>
      </c>
      <c r="C437">
        <v>15.488099999999999</v>
      </c>
      <c r="E437" s="95">
        <f>AVERAGE(B$4:B437)</f>
        <v>263.89631336405529</v>
      </c>
      <c r="F437" s="95">
        <f>AVERAGE(C$4:C437)</f>
        <v>19.13587949308755</v>
      </c>
      <c r="G437" s="95">
        <f t="shared" si="109"/>
        <v>-0.96592582628906842</v>
      </c>
      <c r="H437" s="95">
        <f t="shared" si="110"/>
        <v>0.2588190451025203</v>
      </c>
      <c r="I437" s="95">
        <f t="shared" si="111"/>
        <v>-0.86175311112156072</v>
      </c>
      <c r="J437" s="95">
        <f t="shared" si="112"/>
        <v>-0.10764778137581087</v>
      </c>
      <c r="K437" s="95">
        <f t="shared" si="113"/>
        <v>30.430970123055292</v>
      </c>
      <c r="L437" s="95">
        <f t="shared" si="107"/>
        <v>434</v>
      </c>
      <c r="M437" s="95">
        <f t="shared" si="99"/>
        <v>-671</v>
      </c>
      <c r="N437" s="95">
        <f t="shared" si="100"/>
        <v>263.89631336405472</v>
      </c>
      <c r="O437" s="95">
        <f t="shared" si="101"/>
        <v>408992.33410138363</v>
      </c>
      <c r="P437" s="95">
        <f t="shared" si="108"/>
        <v>30.698186428569166</v>
      </c>
      <c r="Q437" s="113">
        <f>_xlfn.STDEV.P(B$4:B437)</f>
        <v>30.698186428569123</v>
      </c>
      <c r="R437" s="95">
        <f t="shared" si="102"/>
        <v>332.9672328283358</v>
      </c>
      <c r="S437" s="95">
        <f t="shared" si="103"/>
        <v>194.82539389977478</v>
      </c>
      <c r="T437">
        <f t="shared" si="104"/>
        <v>0</v>
      </c>
      <c r="U437" s="102">
        <f>IF(W437&lt;180,V437,IF(#REF!&gt;T437,W437-360,360-W437))</f>
        <v>21.103686635944712</v>
      </c>
      <c r="V437" s="102">
        <f t="shared" si="105"/>
        <v>21.103686635944712</v>
      </c>
      <c r="W437" s="102">
        <f t="shared" si="106"/>
        <v>21.103686635944712</v>
      </c>
    </row>
    <row r="438" spans="1:23" x14ac:dyDescent="0.25">
      <c r="A438" s="110">
        <v>42638.387384259258</v>
      </c>
      <c r="B438">
        <v>341</v>
      </c>
      <c r="C438">
        <v>19.288900000000002</v>
      </c>
      <c r="E438" s="95">
        <f>AVERAGE(B$4:B438)</f>
        <v>264.0735632183908</v>
      </c>
      <c r="F438" s="95">
        <f>AVERAGE(C$4:C438)</f>
        <v>19.136231264367808</v>
      </c>
      <c r="G438" s="95">
        <f t="shared" si="109"/>
        <v>-0.3255681544571567</v>
      </c>
      <c r="H438" s="95">
        <f t="shared" si="110"/>
        <v>0.94551857559931685</v>
      </c>
      <c r="I438" s="95">
        <f t="shared" si="111"/>
        <v>-0.86052050202578045</v>
      </c>
      <c r="J438" s="95">
        <f t="shared" si="112"/>
        <v>-0.10522670929081057</v>
      </c>
      <c r="K438" s="95">
        <f t="shared" si="113"/>
        <v>30.619398984078131</v>
      </c>
      <c r="L438" s="95">
        <f t="shared" si="107"/>
        <v>435</v>
      </c>
      <c r="M438" s="95">
        <f t="shared" si="99"/>
        <v>1012</v>
      </c>
      <c r="N438" s="95">
        <f t="shared" si="100"/>
        <v>264.07356321839023</v>
      </c>
      <c r="O438" s="95">
        <f t="shared" si="101"/>
        <v>414923.64597701275</v>
      </c>
      <c r="P438" s="95">
        <f t="shared" si="108"/>
        <v>30.884421024460234</v>
      </c>
      <c r="Q438" s="113">
        <f>_xlfn.STDEV.P(B$4:B438)</f>
        <v>30.884421024460185</v>
      </c>
      <c r="R438" s="95">
        <f t="shared" si="102"/>
        <v>333.5635105234262</v>
      </c>
      <c r="S438" s="95">
        <f t="shared" si="103"/>
        <v>194.5836159133554</v>
      </c>
      <c r="T438">
        <f t="shared" si="104"/>
        <v>1</v>
      </c>
      <c r="U438" s="102">
        <f>IF(W438&lt;180,V438,IF(#REF!&gt;T438,W438-360,360-W438))</f>
        <v>76.926436781609198</v>
      </c>
      <c r="V438" s="102">
        <f t="shared" si="105"/>
        <v>76.926436781609198</v>
      </c>
      <c r="W438" s="102">
        <f t="shared" si="106"/>
        <v>76.926436781609198</v>
      </c>
    </row>
    <row r="439" spans="1:23" x14ac:dyDescent="0.25">
      <c r="A439" s="110">
        <v>42638.387430555558</v>
      </c>
      <c r="B439">
        <v>307</v>
      </c>
      <c r="C439">
        <v>17.650099999999998</v>
      </c>
      <c r="E439" s="95">
        <f>AVERAGE(B$4:B439)</f>
        <v>264.17201834862385</v>
      </c>
      <c r="F439" s="95">
        <f>AVERAGE(C$4:C439)</f>
        <v>19.132822706422012</v>
      </c>
      <c r="G439" s="95">
        <f t="shared" si="109"/>
        <v>-0.79863551004729305</v>
      </c>
      <c r="H439" s="95">
        <f t="shared" si="110"/>
        <v>0.60181502315204793</v>
      </c>
      <c r="I439" s="95">
        <f t="shared" si="111"/>
        <v>-0.86037856397078394</v>
      </c>
      <c r="J439" s="95">
        <f t="shared" si="112"/>
        <v>-0.10360505394117099</v>
      </c>
      <c r="K439" s="95">
        <f t="shared" si="113"/>
        <v>30.660964067793316</v>
      </c>
      <c r="L439" s="95">
        <f t="shared" si="107"/>
        <v>436</v>
      </c>
      <c r="M439" s="95">
        <f t="shared" si="99"/>
        <v>-705</v>
      </c>
      <c r="N439" s="95">
        <f t="shared" si="100"/>
        <v>264.17201834862328</v>
      </c>
      <c r="O439" s="95">
        <f t="shared" si="101"/>
        <v>416762.09862385452</v>
      </c>
      <c r="P439" s="95">
        <f t="shared" si="108"/>
        <v>30.917250411226611</v>
      </c>
      <c r="Q439" s="113">
        <f>_xlfn.STDEV.P(B$4:B439)</f>
        <v>30.917250411226561</v>
      </c>
      <c r="R439" s="95">
        <f t="shared" si="102"/>
        <v>333.7358317738836</v>
      </c>
      <c r="S439" s="95">
        <f t="shared" si="103"/>
        <v>194.6082049233641</v>
      </c>
      <c r="T439">
        <f t="shared" si="104"/>
        <v>0</v>
      </c>
      <c r="U439" s="102">
        <f>IF(W439&lt;180,V439,IF(#REF!&gt;T439,W439-360,360-W439))</f>
        <v>42.827981651376149</v>
      </c>
      <c r="V439" s="102">
        <f t="shared" si="105"/>
        <v>42.827981651376149</v>
      </c>
      <c r="W439" s="102">
        <f t="shared" si="106"/>
        <v>42.827981651376149</v>
      </c>
    </row>
    <row r="440" spans="1:23" x14ac:dyDescent="0.25">
      <c r="A440" s="110">
        <v>42638.387476851851</v>
      </c>
      <c r="B440">
        <v>271</v>
      </c>
      <c r="C440">
        <v>15.943199999999999</v>
      </c>
      <c r="E440" s="95">
        <f>AVERAGE(B$4:B440)</f>
        <v>264.18764302059498</v>
      </c>
      <c r="F440" s="95">
        <f>AVERAGE(C$4:C440)</f>
        <v>19.125523798626993</v>
      </c>
      <c r="G440" s="95">
        <f t="shared" si="109"/>
        <v>-0.99984769515639127</v>
      </c>
      <c r="H440" s="95">
        <f t="shared" si="110"/>
        <v>1.745240643728313E-2</v>
      </c>
      <c r="I440" s="95">
        <f t="shared" si="111"/>
        <v>-0.86069771530072814</v>
      </c>
      <c r="J440" s="95">
        <f t="shared" si="112"/>
        <v>-0.10332803458103723</v>
      </c>
      <c r="K440" s="95">
        <f t="shared" si="113"/>
        <v>30.625886173731466</v>
      </c>
      <c r="L440" s="95">
        <f t="shared" si="107"/>
        <v>437</v>
      </c>
      <c r="M440" s="95">
        <f t="shared" si="99"/>
        <v>976</v>
      </c>
      <c r="N440" s="95">
        <f t="shared" si="100"/>
        <v>264.18764302059441</v>
      </c>
      <c r="O440" s="95">
        <f t="shared" si="101"/>
        <v>416808.6132723125</v>
      </c>
      <c r="P440" s="95">
        <f t="shared" si="108"/>
        <v>30.883579030164</v>
      </c>
      <c r="Q440" s="113">
        <f>_xlfn.STDEV.P(B$4:B440)</f>
        <v>30.883579030163951</v>
      </c>
      <c r="R440" s="95">
        <f t="shared" si="102"/>
        <v>333.67569583846387</v>
      </c>
      <c r="S440" s="95">
        <f t="shared" si="103"/>
        <v>194.69959020272609</v>
      </c>
      <c r="T440">
        <f t="shared" si="104"/>
        <v>0</v>
      </c>
      <c r="U440" s="102">
        <f>IF(W440&lt;180,V440,IF(#REF!&gt;T440,W440-360,360-W440))</f>
        <v>6.812356979405024</v>
      </c>
      <c r="V440" s="102">
        <f t="shared" si="105"/>
        <v>6.812356979405024</v>
      </c>
      <c r="W440" s="102">
        <f t="shared" si="106"/>
        <v>6.812356979405024</v>
      </c>
    </row>
    <row r="441" spans="1:23" x14ac:dyDescent="0.25">
      <c r="A441" s="110">
        <v>42638.387523148151</v>
      </c>
      <c r="B441">
        <v>254</v>
      </c>
      <c r="C441">
        <v>18.908100000000001</v>
      </c>
      <c r="E441" s="95">
        <f>AVERAGE(B$4:B441)</f>
        <v>264.16438356164383</v>
      </c>
      <c r="F441" s="95">
        <f>AVERAGE(C$4:C441)</f>
        <v>19.125027397260268</v>
      </c>
      <c r="G441" s="95">
        <f t="shared" si="109"/>
        <v>-0.96126169593831901</v>
      </c>
      <c r="H441" s="95">
        <f t="shared" si="110"/>
        <v>-0.27563735581699889</v>
      </c>
      <c r="I441" s="95">
        <f t="shared" si="111"/>
        <v>-0.8609273134300377</v>
      </c>
      <c r="J441" s="95">
        <f t="shared" si="112"/>
        <v>-0.10372143485783167</v>
      </c>
      <c r="K441" s="95">
        <f t="shared" si="113"/>
        <v>30.591877360573591</v>
      </c>
      <c r="L441" s="95">
        <f t="shared" si="107"/>
        <v>438</v>
      </c>
      <c r="M441" s="95">
        <f t="shared" si="99"/>
        <v>-722</v>
      </c>
      <c r="N441" s="95">
        <f t="shared" si="100"/>
        <v>264.16438356164326</v>
      </c>
      <c r="O441" s="95">
        <f t="shared" si="101"/>
        <v>416912.16438356292</v>
      </c>
      <c r="P441" s="95">
        <f t="shared" si="108"/>
        <v>30.852135365051751</v>
      </c>
      <c r="Q441" s="113">
        <f>_xlfn.STDEV.P(B$4:B441)</f>
        <v>30.852135365051705</v>
      </c>
      <c r="R441" s="95">
        <f t="shared" si="102"/>
        <v>333.58168813301018</v>
      </c>
      <c r="S441" s="95">
        <f t="shared" si="103"/>
        <v>194.74707899027749</v>
      </c>
      <c r="T441">
        <f t="shared" si="104"/>
        <v>0</v>
      </c>
      <c r="U441" s="102">
        <f>IF(W441&lt;180,V441,IF(#REF!&gt;T441,W441-360,360-W441))</f>
        <v>-10.164383561643831</v>
      </c>
      <c r="V441" s="102">
        <f t="shared" si="105"/>
        <v>-10.164383561643831</v>
      </c>
      <c r="W441" s="102">
        <f t="shared" si="106"/>
        <v>10.164383561643831</v>
      </c>
    </row>
    <row r="442" spans="1:23" x14ac:dyDescent="0.25">
      <c r="A442" s="110">
        <v>42638.387569444443</v>
      </c>
      <c r="B442">
        <v>294</v>
      </c>
      <c r="C442">
        <v>24.436499999999999</v>
      </c>
      <c r="E442" s="95">
        <f>AVERAGE(B$4:B442)</f>
        <v>264.23234624145783</v>
      </c>
      <c r="F442" s="95">
        <f>AVERAGE(C$4:C442)</f>
        <v>19.137126423690198</v>
      </c>
      <c r="G442" s="95">
        <f t="shared" si="109"/>
        <v>-0.91354545764260109</v>
      </c>
      <c r="H442" s="95">
        <f t="shared" si="110"/>
        <v>0.40673664307579976</v>
      </c>
      <c r="I442" s="95">
        <f t="shared" si="111"/>
        <v>-0.86104717252847174</v>
      </c>
      <c r="J442" s="95">
        <f t="shared" si="112"/>
        <v>-0.10255866019283479</v>
      </c>
      <c r="K442" s="95">
        <f t="shared" si="113"/>
        <v>30.594265034061412</v>
      </c>
      <c r="L442" s="95">
        <f t="shared" si="107"/>
        <v>439</v>
      </c>
      <c r="M442" s="95">
        <f t="shared" si="99"/>
        <v>1016</v>
      </c>
      <c r="N442" s="95">
        <f t="shared" si="100"/>
        <v>264.23234624145726</v>
      </c>
      <c r="O442" s="95">
        <f t="shared" si="101"/>
        <v>417800.3006833726</v>
      </c>
      <c r="P442" s="95">
        <f t="shared" si="108"/>
        <v>30.849783032850805</v>
      </c>
      <c r="Q442" s="113">
        <f>_xlfn.STDEV.P(B$4:B442)</f>
        <v>30.849783032850759</v>
      </c>
      <c r="R442" s="95">
        <f t="shared" si="102"/>
        <v>333.64435806537205</v>
      </c>
      <c r="S442" s="95">
        <f t="shared" si="103"/>
        <v>194.82033441754362</v>
      </c>
      <c r="T442">
        <f t="shared" si="104"/>
        <v>0</v>
      </c>
      <c r="U442" s="102">
        <f>IF(W442&lt;180,V442,IF(#REF!&gt;T442,W442-360,360-W442))</f>
        <v>29.767653758542167</v>
      </c>
      <c r="V442" s="102">
        <f t="shared" si="105"/>
        <v>29.767653758542167</v>
      </c>
      <c r="W442" s="102">
        <f t="shared" si="106"/>
        <v>29.767653758542167</v>
      </c>
    </row>
    <row r="443" spans="1:23" x14ac:dyDescent="0.25">
      <c r="A443" s="110">
        <v>42638.387662037036</v>
      </c>
      <c r="B443">
        <v>271</v>
      </c>
      <c r="C443">
        <v>20.2056</v>
      </c>
      <c r="E443" s="95">
        <f>AVERAGE(B$4:B443)</f>
        <v>264.24772727272727</v>
      </c>
      <c r="F443" s="95">
        <f>AVERAGE(C$4:C443)</f>
        <v>19.139554772727262</v>
      </c>
      <c r="G443" s="95">
        <f t="shared" si="109"/>
        <v>-0.99984769515639127</v>
      </c>
      <c r="H443" s="95">
        <f t="shared" si="110"/>
        <v>1.745240643728313E-2</v>
      </c>
      <c r="I443" s="95">
        <f t="shared" si="111"/>
        <v>-0.86136262826171706</v>
      </c>
      <c r="J443" s="95">
        <f t="shared" si="112"/>
        <v>-0.10228590776867542</v>
      </c>
      <c r="K443" s="95">
        <f t="shared" si="113"/>
        <v>30.559474634114732</v>
      </c>
      <c r="L443" s="95">
        <f t="shared" si="107"/>
        <v>440</v>
      </c>
      <c r="M443" s="95">
        <f t="shared" si="99"/>
        <v>-745</v>
      </c>
      <c r="N443" s="95">
        <f t="shared" si="100"/>
        <v>264.24772727272671</v>
      </c>
      <c r="O443" s="95">
        <f t="shared" si="101"/>
        <v>417845.99772727402</v>
      </c>
      <c r="P443" s="95">
        <f t="shared" si="108"/>
        <v>30.816391658250868</v>
      </c>
      <c r="Q443" s="113">
        <f>_xlfn.STDEV.P(B$4:B443)</f>
        <v>30.816391658250819</v>
      </c>
      <c r="R443" s="95">
        <f t="shared" si="102"/>
        <v>333.58460850379163</v>
      </c>
      <c r="S443" s="95">
        <f t="shared" si="103"/>
        <v>194.91084604166292</v>
      </c>
      <c r="T443">
        <f t="shared" si="104"/>
        <v>0</v>
      </c>
      <c r="U443" s="102">
        <f>IF(W443&lt;180,V443,IF(#REF!&gt;T443,W443-360,360-W443))</f>
        <v>6.7522727272727252</v>
      </c>
      <c r="V443" s="102">
        <f t="shared" si="105"/>
        <v>6.7522727272727252</v>
      </c>
      <c r="W443" s="102">
        <f t="shared" si="106"/>
        <v>6.7522727272727252</v>
      </c>
    </row>
    <row r="444" spans="1:23" x14ac:dyDescent="0.25">
      <c r="A444" s="110">
        <v>42638.387708333335</v>
      </c>
      <c r="B444">
        <v>289</v>
      </c>
      <c r="C444">
        <v>19.645</v>
      </c>
      <c r="E444" s="95">
        <f>AVERAGE(B$4:B444)</f>
        <v>264.30385487528343</v>
      </c>
      <c r="F444" s="95">
        <f>AVERAGE(C$4:C444)</f>
        <v>19.140700907029469</v>
      </c>
      <c r="G444" s="95">
        <f t="shared" si="109"/>
        <v>-0.94551857559931696</v>
      </c>
      <c r="H444" s="95">
        <f t="shared" si="110"/>
        <v>0.32556815445715631</v>
      </c>
      <c r="I444" s="95">
        <f t="shared" si="111"/>
        <v>-0.86155345807427397</v>
      </c>
      <c r="J444" s="95">
        <f t="shared" si="112"/>
        <v>-0.10131571715138329</v>
      </c>
      <c r="K444" s="95">
        <f t="shared" si="113"/>
        <v>30.550104441083064</v>
      </c>
      <c r="L444" s="95">
        <f t="shared" si="107"/>
        <v>441</v>
      </c>
      <c r="M444" s="95">
        <f t="shared" si="99"/>
        <v>1034</v>
      </c>
      <c r="N444" s="95">
        <f t="shared" si="100"/>
        <v>264.30385487528287</v>
      </c>
      <c r="O444" s="95">
        <f t="shared" si="101"/>
        <v>418457.28344671335</v>
      </c>
      <c r="P444" s="95">
        <f t="shared" si="108"/>
        <v>30.803940152261561</v>
      </c>
      <c r="Q444" s="113">
        <f>_xlfn.STDEV.P(B$4:B444)</f>
        <v>30.803940152261511</v>
      </c>
      <c r="R444" s="95">
        <f t="shared" si="102"/>
        <v>333.61272021787181</v>
      </c>
      <c r="S444" s="95">
        <f t="shared" si="103"/>
        <v>194.99498953269503</v>
      </c>
      <c r="T444">
        <f t="shared" si="104"/>
        <v>0</v>
      </c>
      <c r="U444" s="102">
        <f>IF(W444&lt;180,V444,IF(#REF!&gt;T444,W444-360,360-W444))</f>
        <v>24.696145124716566</v>
      </c>
      <c r="V444" s="102">
        <f t="shared" si="105"/>
        <v>24.696145124716566</v>
      </c>
      <c r="W444" s="102">
        <f t="shared" si="106"/>
        <v>24.696145124716566</v>
      </c>
    </row>
    <row r="445" spans="1:23" x14ac:dyDescent="0.25">
      <c r="A445" s="110">
        <v>42638.387766203705</v>
      </c>
      <c r="B445">
        <v>284</v>
      </c>
      <c r="C445">
        <v>18.922000000000001</v>
      </c>
      <c r="E445" s="95">
        <f>AVERAGE(B$4:B445)</f>
        <v>264.34841628959276</v>
      </c>
      <c r="F445" s="95">
        <f>AVERAGE(C$4:C445)</f>
        <v>19.14020610859728</v>
      </c>
      <c r="G445" s="95">
        <f t="shared" si="109"/>
        <v>-0.97029572627599658</v>
      </c>
      <c r="H445" s="95">
        <f t="shared" si="110"/>
        <v>0.24192189559966745</v>
      </c>
      <c r="I445" s="95">
        <f t="shared" si="111"/>
        <v>-0.86179948130549955</v>
      </c>
      <c r="J445" s="95">
        <f t="shared" si="112"/>
        <v>-0.10053916146642616</v>
      </c>
      <c r="K445" s="95">
        <f t="shared" si="113"/>
        <v>30.531022499617411</v>
      </c>
      <c r="L445" s="95">
        <f t="shared" si="107"/>
        <v>442</v>
      </c>
      <c r="M445" s="95">
        <f t="shared" si="99"/>
        <v>-750</v>
      </c>
      <c r="N445" s="95">
        <f t="shared" si="100"/>
        <v>264.34841628959219</v>
      </c>
      <c r="O445" s="95">
        <f t="shared" si="101"/>
        <v>418844.34389140405</v>
      </c>
      <c r="P445" s="95">
        <f t="shared" si="108"/>
        <v>30.783301281106247</v>
      </c>
      <c r="Q445" s="113">
        <f>_xlfn.STDEV.P(B$4:B445)</f>
        <v>30.783301281106198</v>
      </c>
      <c r="R445" s="95">
        <f t="shared" si="102"/>
        <v>333.61084417208173</v>
      </c>
      <c r="S445" s="95">
        <f t="shared" si="103"/>
        <v>195.0859884071038</v>
      </c>
      <c r="T445">
        <f t="shared" si="104"/>
        <v>0</v>
      </c>
      <c r="U445" s="102">
        <f>IF(W445&lt;180,V445,IF(#REF!&gt;T445,W445-360,360-W445))</f>
        <v>19.651583710407238</v>
      </c>
      <c r="V445" s="102">
        <f t="shared" si="105"/>
        <v>19.651583710407238</v>
      </c>
      <c r="W445" s="102">
        <f t="shared" si="106"/>
        <v>19.651583710407238</v>
      </c>
    </row>
    <row r="446" spans="1:23" x14ac:dyDescent="0.25">
      <c r="A446" s="110">
        <v>42638.387812499997</v>
      </c>
      <c r="B446">
        <v>242</v>
      </c>
      <c r="C446">
        <v>16.6768</v>
      </c>
      <c r="E446" s="95">
        <f>AVERAGE(B$4:B446)</f>
        <v>264.29796839729119</v>
      </c>
      <c r="F446" s="95">
        <f>AVERAGE(C$4:C446)</f>
        <v>19.13464537246049</v>
      </c>
      <c r="G446" s="95">
        <f t="shared" si="109"/>
        <v>-0.88294759285892699</v>
      </c>
      <c r="H446" s="95">
        <f t="shared" si="110"/>
        <v>-0.46947156278589075</v>
      </c>
      <c r="I446" s="95">
        <f t="shared" si="111"/>
        <v>-0.86184721970629741</v>
      </c>
      <c r="J446" s="95">
        <f t="shared" si="112"/>
        <v>-0.10137196598407733</v>
      </c>
      <c r="K446" s="95">
        <f t="shared" si="113"/>
        <v>30.513135254859414</v>
      </c>
      <c r="L446" s="95">
        <f t="shared" si="107"/>
        <v>443</v>
      </c>
      <c r="M446" s="95">
        <f t="shared" si="99"/>
        <v>992</v>
      </c>
      <c r="N446" s="95">
        <f t="shared" si="100"/>
        <v>264.29796839729062</v>
      </c>
      <c r="O446" s="95">
        <f t="shared" si="101"/>
        <v>419342.66817155888</v>
      </c>
      <c r="P446" s="95">
        <f t="shared" si="108"/>
        <v>30.766823773059929</v>
      </c>
      <c r="Q446" s="113">
        <f>_xlfn.STDEV.P(B$4:B446)</f>
        <v>30.766823773059883</v>
      </c>
      <c r="R446" s="95">
        <f t="shared" si="102"/>
        <v>333.52332188667594</v>
      </c>
      <c r="S446" s="95">
        <f t="shared" si="103"/>
        <v>195.07261490790646</v>
      </c>
      <c r="T446">
        <f t="shared" si="104"/>
        <v>0</v>
      </c>
      <c r="U446" s="102">
        <f>IF(W446&lt;180,V446,IF(#REF!&gt;T446,W446-360,360-W446))</f>
        <v>-22.297968397291186</v>
      </c>
      <c r="V446" s="102">
        <f t="shared" si="105"/>
        <v>-22.297968397291186</v>
      </c>
      <c r="W446" s="102">
        <f t="shared" si="106"/>
        <v>22.297968397291186</v>
      </c>
    </row>
    <row r="447" spans="1:23" x14ac:dyDescent="0.25">
      <c r="A447" s="110">
        <v>42638.387858796297</v>
      </c>
      <c r="B447">
        <v>245</v>
      </c>
      <c r="C447">
        <v>18.5519</v>
      </c>
      <c r="E447" s="95">
        <f>AVERAGE(B$4:B447)</f>
        <v>264.2545045045045</v>
      </c>
      <c r="F447" s="95">
        <f>AVERAGE(C$4:C447)</f>
        <v>19.133332882882875</v>
      </c>
      <c r="G447" s="95">
        <f t="shared" si="109"/>
        <v>-0.90630778703665005</v>
      </c>
      <c r="H447" s="95">
        <f t="shared" si="110"/>
        <v>-0.42261826174069916</v>
      </c>
      <c r="I447" s="95">
        <f t="shared" si="111"/>
        <v>-0.86194735611920359</v>
      </c>
      <c r="J447" s="95">
        <f t="shared" si="112"/>
        <v>-0.10209549367722287</v>
      </c>
      <c r="K447" s="95">
        <f t="shared" si="113"/>
        <v>30.490285115973361</v>
      </c>
      <c r="L447" s="95">
        <f t="shared" si="107"/>
        <v>444</v>
      </c>
      <c r="M447" s="95">
        <f t="shared" si="99"/>
        <v>-747</v>
      </c>
      <c r="N447" s="95">
        <f t="shared" si="100"/>
        <v>264.25450450450393</v>
      </c>
      <c r="O447" s="95">
        <f t="shared" si="101"/>
        <v>419714.24099099229</v>
      </c>
      <c r="P447" s="95">
        <f t="shared" si="108"/>
        <v>30.74576953947172</v>
      </c>
      <c r="Q447" s="113">
        <f>_xlfn.STDEV.P(B$4:B447)</f>
        <v>30.74576953947167</v>
      </c>
      <c r="R447" s="95">
        <f t="shared" si="102"/>
        <v>333.43248596831575</v>
      </c>
      <c r="S447" s="95">
        <f t="shared" si="103"/>
        <v>195.07652304069325</v>
      </c>
      <c r="T447">
        <f t="shared" si="104"/>
        <v>0</v>
      </c>
      <c r="U447" s="102">
        <f>IF(W447&lt;180,V447,IF(#REF!&gt;T447,W447-360,360-W447))</f>
        <v>-19.254504504504496</v>
      </c>
      <c r="V447" s="102">
        <f t="shared" si="105"/>
        <v>-19.254504504504496</v>
      </c>
      <c r="W447" s="102">
        <f t="shared" si="106"/>
        <v>19.254504504504496</v>
      </c>
    </row>
    <row r="448" spans="1:23" x14ac:dyDescent="0.25">
      <c r="A448" s="110">
        <v>42638.38790509259</v>
      </c>
      <c r="B448">
        <v>264</v>
      </c>
      <c r="C448">
        <v>23.2393</v>
      </c>
      <c r="E448" s="95">
        <f>AVERAGE(B$4:B448)</f>
        <v>264.25393258426965</v>
      </c>
      <c r="F448" s="95">
        <f>AVERAGE(C$4:C448)</f>
        <v>19.14255977528089</v>
      </c>
      <c r="G448" s="95">
        <f t="shared" si="109"/>
        <v>-0.9945218953682734</v>
      </c>
      <c r="H448" s="95">
        <f t="shared" si="110"/>
        <v>-0.10452846326765336</v>
      </c>
      <c r="I448" s="95">
        <f t="shared" si="111"/>
        <v>-0.8622452764321229</v>
      </c>
      <c r="J448" s="95">
        <f t="shared" si="112"/>
        <v>-0.10210096102461709</v>
      </c>
      <c r="K448" s="95">
        <f t="shared" si="113"/>
        <v>30.453490511555628</v>
      </c>
      <c r="L448" s="95">
        <f t="shared" si="107"/>
        <v>445</v>
      </c>
      <c r="M448" s="95">
        <f t="shared" si="99"/>
        <v>1011</v>
      </c>
      <c r="N448" s="95">
        <f t="shared" si="100"/>
        <v>264.25393258426908</v>
      </c>
      <c r="O448" s="95">
        <f t="shared" si="101"/>
        <v>419714.3056179788</v>
      </c>
      <c r="P448" s="95">
        <f t="shared" si="108"/>
        <v>30.711206665838816</v>
      </c>
      <c r="Q448" s="113">
        <f>_xlfn.STDEV.P(B$4:B448)</f>
        <v>30.71120666583877</v>
      </c>
      <c r="R448" s="95">
        <f t="shared" si="102"/>
        <v>333.35414758240688</v>
      </c>
      <c r="S448" s="95">
        <f t="shared" si="103"/>
        <v>195.15371758613242</v>
      </c>
      <c r="T448">
        <f t="shared" si="104"/>
        <v>0</v>
      </c>
      <c r="U448" s="102">
        <f>IF(W448&lt;180,V448,IF(#REF!&gt;T448,W448-360,360-W448))</f>
        <v>-0.25393258426964849</v>
      </c>
      <c r="V448" s="102">
        <f t="shared" si="105"/>
        <v>-0.25393258426964849</v>
      </c>
      <c r="W448" s="102">
        <f t="shared" si="106"/>
        <v>0.25393258426964849</v>
      </c>
    </row>
    <row r="449" spans="1:23" x14ac:dyDescent="0.25">
      <c r="A449" s="110">
        <v>42638.38795138889</v>
      </c>
      <c r="B449">
        <v>264</v>
      </c>
      <c r="C449">
        <v>23.639399999999998</v>
      </c>
      <c r="E449" s="95">
        <f>AVERAGE(B$4:B449)</f>
        <v>264.25336322869953</v>
      </c>
      <c r="F449" s="95">
        <f>AVERAGE(C$4:C449)</f>
        <v>19.152642376681605</v>
      </c>
      <c r="G449" s="95">
        <f t="shared" si="109"/>
        <v>-0.9945218953682734</v>
      </c>
      <c r="H449" s="95">
        <f t="shared" si="110"/>
        <v>-0.10452846326765336</v>
      </c>
      <c r="I449" s="95">
        <f t="shared" si="111"/>
        <v>-0.86254186077951334</v>
      </c>
      <c r="J449" s="95">
        <f t="shared" si="112"/>
        <v>-0.10210640385475843</v>
      </c>
      <c r="K449" s="95">
        <f t="shared" si="113"/>
        <v>30.416829070751003</v>
      </c>
      <c r="L449" s="95">
        <f t="shared" si="107"/>
        <v>446</v>
      </c>
      <c r="M449" s="95">
        <f t="shared" si="99"/>
        <v>-747</v>
      </c>
      <c r="N449" s="95">
        <f t="shared" si="100"/>
        <v>264.25336322869896</v>
      </c>
      <c r="O449" s="95">
        <f t="shared" si="101"/>
        <v>419714.36995515821</v>
      </c>
      <c r="P449" s="95">
        <f t="shared" si="108"/>
        <v>30.676760092371698</v>
      </c>
      <c r="Q449" s="113">
        <f>_xlfn.STDEV.P(B$4:B449)</f>
        <v>30.676760092371651</v>
      </c>
      <c r="R449" s="95">
        <f t="shared" si="102"/>
        <v>333.27607343653574</v>
      </c>
      <c r="S449" s="95">
        <f t="shared" si="103"/>
        <v>195.23065302086331</v>
      </c>
      <c r="T449">
        <f t="shared" si="104"/>
        <v>0</v>
      </c>
      <c r="U449" s="102">
        <f>IF(W449&lt;180,V449,IF(#REF!&gt;T449,W449-360,360-W449))</f>
        <v>-0.2533632286995271</v>
      </c>
      <c r="V449" s="102">
        <f t="shared" si="105"/>
        <v>-0.2533632286995271</v>
      </c>
      <c r="W449" s="102">
        <f t="shared" si="106"/>
        <v>0.2533632286995271</v>
      </c>
    </row>
    <row r="450" spans="1:23" x14ac:dyDescent="0.25">
      <c r="A450" s="110">
        <v>42638.387997685182</v>
      </c>
      <c r="B450">
        <v>255</v>
      </c>
      <c r="C450">
        <v>21.2347</v>
      </c>
      <c r="E450" s="95">
        <f>AVERAGE(B$4:B450)</f>
        <v>264.23266219239372</v>
      </c>
      <c r="F450" s="95">
        <f>AVERAGE(C$4:C450)</f>
        <v>19.157300223713641</v>
      </c>
      <c r="G450" s="95">
        <f t="shared" si="109"/>
        <v>-0.96592582628906831</v>
      </c>
      <c r="H450" s="95">
        <f t="shared" si="110"/>
        <v>-0.25881904510252063</v>
      </c>
      <c r="I450" s="95">
        <f t="shared" si="111"/>
        <v>-0.86277314481868461</v>
      </c>
      <c r="J450" s="95">
        <f t="shared" si="112"/>
        <v>-0.10245699141907109</v>
      </c>
      <c r="K450" s="95">
        <f t="shared" si="113"/>
        <v>30.383147104626847</v>
      </c>
      <c r="L450" s="95">
        <f t="shared" si="107"/>
        <v>447</v>
      </c>
      <c r="M450" s="95">
        <f t="shared" si="99"/>
        <v>1002</v>
      </c>
      <c r="N450" s="95">
        <f t="shared" si="100"/>
        <v>264.23266219239315</v>
      </c>
      <c r="O450" s="95">
        <f t="shared" si="101"/>
        <v>419799.80313199229</v>
      </c>
      <c r="P450" s="95">
        <f t="shared" si="108"/>
        <v>30.645545316123481</v>
      </c>
      <c r="Q450" s="113">
        <f>_xlfn.STDEV.P(B$4:B450)</f>
        <v>30.645545316123435</v>
      </c>
      <c r="R450" s="95">
        <f t="shared" si="102"/>
        <v>333.18513915367146</v>
      </c>
      <c r="S450" s="95">
        <f t="shared" si="103"/>
        <v>195.28018523111598</v>
      </c>
      <c r="T450">
        <f t="shared" si="104"/>
        <v>0</v>
      </c>
      <c r="U450" s="102">
        <f>IF(W450&lt;180,V450,IF(#REF!&gt;T450,W450-360,360-W450))</f>
        <v>-9.2326621923937182</v>
      </c>
      <c r="V450" s="102">
        <f t="shared" si="105"/>
        <v>-9.2326621923937182</v>
      </c>
      <c r="W450" s="102">
        <f t="shared" si="106"/>
        <v>9.2326621923937182</v>
      </c>
    </row>
    <row r="451" spans="1:23" x14ac:dyDescent="0.25">
      <c r="A451" s="110">
        <v>42638.388043981482</v>
      </c>
      <c r="B451">
        <v>285</v>
      </c>
      <c r="C451">
        <v>22.869599999999998</v>
      </c>
      <c r="E451" s="95">
        <f>AVERAGE(B$4:B451)</f>
        <v>264.27901785714283</v>
      </c>
      <c r="F451" s="95">
        <f>AVERAGE(C$4:C451)</f>
        <v>19.165586607142849</v>
      </c>
      <c r="G451" s="95">
        <f t="shared" si="109"/>
        <v>-0.96592582628906842</v>
      </c>
      <c r="H451" s="95">
        <f t="shared" si="110"/>
        <v>0.2588190451025203</v>
      </c>
      <c r="I451" s="95">
        <f t="shared" si="111"/>
        <v>-0.86300339633982381</v>
      </c>
      <c r="J451" s="95">
        <f t="shared" si="112"/>
        <v>-0.10165057169469255</v>
      </c>
      <c r="K451" s="95">
        <f t="shared" si="113"/>
        <v>30.366486921726832</v>
      </c>
      <c r="L451" s="95">
        <f t="shared" si="107"/>
        <v>448</v>
      </c>
      <c r="M451" s="95">
        <f t="shared" si="99"/>
        <v>-717</v>
      </c>
      <c r="N451" s="95">
        <f t="shared" si="100"/>
        <v>264.27901785714226</v>
      </c>
      <c r="O451" s="95">
        <f t="shared" si="101"/>
        <v>420230.12276785838</v>
      </c>
      <c r="P451" s="95">
        <f t="shared" si="108"/>
        <v>30.627008781344301</v>
      </c>
      <c r="Q451" s="113">
        <f>_xlfn.STDEV.P(B$4:B451)</f>
        <v>30.627008781344259</v>
      </c>
      <c r="R451" s="95">
        <f t="shared" si="102"/>
        <v>333.1897876151674</v>
      </c>
      <c r="S451" s="95">
        <f t="shared" si="103"/>
        <v>195.36824809911826</v>
      </c>
      <c r="T451">
        <f t="shared" si="104"/>
        <v>0</v>
      </c>
      <c r="U451" s="102">
        <f>IF(W451&lt;180,V451,IF(#REF!&gt;T451,W451-360,360-W451))</f>
        <v>20.720982142857167</v>
      </c>
      <c r="V451" s="102">
        <f t="shared" si="105"/>
        <v>20.720982142857167</v>
      </c>
      <c r="W451" s="102">
        <f t="shared" si="106"/>
        <v>20.720982142857167</v>
      </c>
    </row>
    <row r="452" spans="1:23" x14ac:dyDescent="0.25">
      <c r="A452" s="110">
        <v>42638.388090277775</v>
      </c>
      <c r="B452">
        <v>250</v>
      </c>
      <c r="C452">
        <v>19.876300000000001</v>
      </c>
      <c r="E452" s="95">
        <f>AVERAGE(B$4:B452)</f>
        <v>264.24721603563472</v>
      </c>
      <c r="F452" s="95">
        <f>AVERAGE(C$4:C452)</f>
        <v>19.167169487750549</v>
      </c>
      <c r="G452" s="95">
        <f t="shared" si="109"/>
        <v>-0.93969262078590843</v>
      </c>
      <c r="H452" s="95">
        <f t="shared" si="110"/>
        <v>-0.34202014332566855</v>
      </c>
      <c r="I452" s="95">
        <f t="shared" si="111"/>
        <v>-0.8631741963942694</v>
      </c>
      <c r="J452" s="95">
        <f t="shared" si="112"/>
        <v>-0.10218591595222257</v>
      </c>
      <c r="K452" s="95">
        <f t="shared" si="113"/>
        <v>30.337564518576592</v>
      </c>
      <c r="L452" s="95">
        <f t="shared" si="107"/>
        <v>449</v>
      </c>
      <c r="M452" s="95">
        <f t="shared" ref="M452:M515" si="114">B452-M451</f>
        <v>967</v>
      </c>
      <c r="N452" s="95">
        <f t="shared" ref="N452:N515" si="115">N451+(B452-N451)/L452</f>
        <v>264.24721603563415</v>
      </c>
      <c r="O452" s="95">
        <f t="shared" ref="O452:O515" si="116">O451+(B452-N452)*(B452-N451)</f>
        <v>420433.55902004574</v>
      </c>
      <c r="P452" s="95">
        <f t="shared" si="108"/>
        <v>30.600288185173877</v>
      </c>
      <c r="Q452" s="113">
        <f>_xlfn.STDEV.P(B$4:B452)</f>
        <v>30.600288185173834</v>
      </c>
      <c r="R452" s="95">
        <f t="shared" ref="R452:R515" si="117">E452+$T$2*Q452</f>
        <v>333.09786445227587</v>
      </c>
      <c r="S452" s="95">
        <f t="shared" ref="S452:S515" si="118">E452-$T$2*Q452</f>
        <v>195.3965676189936</v>
      </c>
      <c r="T452">
        <f t="shared" si="104"/>
        <v>0</v>
      </c>
      <c r="U452" s="102">
        <f>IF(W452&lt;180,V452,IF(#REF!&gt;T452,W452-360,360-W452))</f>
        <v>-14.247216035634722</v>
      </c>
      <c r="V452" s="102">
        <f t="shared" si="105"/>
        <v>-14.247216035634722</v>
      </c>
      <c r="W452" s="102">
        <f t="shared" si="106"/>
        <v>14.247216035634722</v>
      </c>
    </row>
    <row r="453" spans="1:23" x14ac:dyDescent="0.25">
      <c r="A453" s="110">
        <v>42638.388136574074</v>
      </c>
      <c r="B453">
        <v>251</v>
      </c>
      <c r="C453">
        <v>19.841200000000001</v>
      </c>
      <c r="E453" s="95">
        <f>AVERAGE(B$4:B453)</f>
        <v>264.21777777777777</v>
      </c>
      <c r="F453" s="95">
        <f>AVERAGE(C$4:C453)</f>
        <v>19.168667333333328</v>
      </c>
      <c r="G453" s="95">
        <f t="shared" si="109"/>
        <v>-0.94551857559931685</v>
      </c>
      <c r="H453" s="95">
        <f t="shared" si="110"/>
        <v>-0.32556815445715664</v>
      </c>
      <c r="I453" s="95">
        <f t="shared" si="111"/>
        <v>-0.86335718390361393</v>
      </c>
      <c r="J453" s="95">
        <f t="shared" si="112"/>
        <v>-0.10268232092667798</v>
      </c>
      <c r="K453" s="95">
        <f t="shared" si="113"/>
        <v>30.307650098985896</v>
      </c>
      <c r="L453" s="95">
        <f t="shared" si="107"/>
        <v>450</v>
      </c>
      <c r="M453" s="95">
        <f t="shared" si="114"/>
        <v>-716</v>
      </c>
      <c r="N453" s="95">
        <f t="shared" si="115"/>
        <v>264.2177777777772</v>
      </c>
      <c r="O453" s="95">
        <f t="shared" si="116"/>
        <v>420608.65777777898</v>
      </c>
      <c r="P453" s="95">
        <f t="shared" si="108"/>
        <v>30.572633288168721</v>
      </c>
      <c r="Q453" s="113">
        <f>_xlfn.STDEV.P(B$4:B453)</f>
        <v>30.572633288168678</v>
      </c>
      <c r="R453" s="95">
        <f t="shared" si="117"/>
        <v>333.00620267615727</v>
      </c>
      <c r="S453" s="95">
        <f t="shared" si="118"/>
        <v>195.42935287939824</v>
      </c>
      <c r="T453">
        <f t="shared" si="104"/>
        <v>0</v>
      </c>
      <c r="U453" s="102">
        <f>IF(W453&lt;180,V453,IF(#REF!&gt;T453,W453-360,360-W453))</f>
        <v>-13.217777777777769</v>
      </c>
      <c r="V453" s="102">
        <f t="shared" si="105"/>
        <v>-13.217777777777769</v>
      </c>
      <c r="W453" s="102">
        <f t="shared" si="106"/>
        <v>13.217777777777769</v>
      </c>
    </row>
    <row r="454" spans="1:23" x14ac:dyDescent="0.25">
      <c r="A454" s="110">
        <v>42638.388182870367</v>
      </c>
      <c r="B454">
        <v>236</v>
      </c>
      <c r="C454">
        <v>18.883900000000001</v>
      </c>
      <c r="E454" s="95">
        <f>AVERAGE(B$4:B454)</f>
        <v>264.15521064301549</v>
      </c>
      <c r="F454" s="95">
        <f>AVERAGE(C$4:C454)</f>
        <v>19.168035920177381</v>
      </c>
      <c r="G454" s="95">
        <f t="shared" si="109"/>
        <v>-0.82903757255504185</v>
      </c>
      <c r="H454" s="95">
        <f t="shared" si="110"/>
        <v>-0.55919290347074657</v>
      </c>
      <c r="I454" s="95">
        <f t="shared" si="111"/>
        <v>-0.86328108720439312</v>
      </c>
      <c r="J454" s="95">
        <f t="shared" si="112"/>
        <v>-0.10369453951325019</v>
      </c>
      <c r="K454" s="95">
        <f t="shared" si="113"/>
        <v>30.30209693622497</v>
      </c>
      <c r="L454" s="95">
        <f t="shared" si="107"/>
        <v>451</v>
      </c>
      <c r="M454" s="95">
        <f t="shared" si="114"/>
        <v>952</v>
      </c>
      <c r="N454" s="95">
        <f t="shared" si="115"/>
        <v>264.15521064301493</v>
      </c>
      <c r="O454" s="95">
        <f t="shared" si="116"/>
        <v>421403.13525499008</v>
      </c>
      <c r="P454" s="95">
        <f t="shared" si="108"/>
        <v>30.567548523529609</v>
      </c>
      <c r="Q454" s="113">
        <f>_xlfn.STDEV.P(B$4:B454)</f>
        <v>30.567548523529567</v>
      </c>
      <c r="R454" s="95">
        <f t="shared" si="117"/>
        <v>332.93219482095702</v>
      </c>
      <c r="S454" s="95">
        <f t="shared" si="118"/>
        <v>195.37822646507396</v>
      </c>
      <c r="T454">
        <f t="shared" ref="T454:T517" si="119">IF(ABS(U454)&gt;$T$2*Q454,1,0)</f>
        <v>0</v>
      </c>
      <c r="U454" s="102">
        <f>IF(W454&lt;180,V454,IF(#REF!&gt;T454,W454-360,360-W454))</f>
        <v>-28.155210643015494</v>
      </c>
      <c r="V454" s="102">
        <f t="shared" ref="V454:V517" si="120">$B454-$E454</f>
        <v>-28.155210643015494</v>
      </c>
      <c r="W454" s="102">
        <f t="shared" ref="W454:W517" si="121">ABS(V454)</f>
        <v>28.155210643015494</v>
      </c>
    </row>
    <row r="455" spans="1:23" x14ac:dyDescent="0.25">
      <c r="A455" s="110">
        <v>42638.388229166667</v>
      </c>
      <c r="B455">
        <v>266</v>
      </c>
      <c r="C455">
        <v>18.338799999999999</v>
      </c>
      <c r="E455" s="95">
        <f>AVERAGE(B$4:B455)</f>
        <v>264.15929203539821</v>
      </c>
      <c r="F455" s="95">
        <f>AVERAGE(C$4:C455)</f>
        <v>19.166201327433622</v>
      </c>
      <c r="G455" s="95">
        <f t="shared" si="109"/>
        <v>-0.9975640502598242</v>
      </c>
      <c r="H455" s="95">
        <f t="shared" si="110"/>
        <v>-6.975647374412558E-2</v>
      </c>
      <c r="I455" s="95">
        <f t="shared" si="111"/>
        <v>-0.8635781734058432</v>
      </c>
      <c r="J455" s="95">
        <f t="shared" si="112"/>
        <v>-0.10361945529694683</v>
      </c>
      <c r="K455" s="95">
        <f t="shared" si="113"/>
        <v>30.266444614788831</v>
      </c>
      <c r="L455" s="95">
        <f t="shared" si="107"/>
        <v>452</v>
      </c>
      <c r="M455" s="95">
        <f t="shared" si="114"/>
        <v>-686</v>
      </c>
      <c r="N455" s="95">
        <f t="shared" si="115"/>
        <v>264.15929203539764</v>
      </c>
      <c r="O455" s="95">
        <f t="shared" si="116"/>
        <v>421406.53097345249</v>
      </c>
      <c r="P455" s="95">
        <f t="shared" si="108"/>
        <v>30.533839162674305</v>
      </c>
      <c r="Q455" s="113">
        <f>_xlfn.STDEV.P(B$4:B455)</f>
        <v>30.533839162674262</v>
      </c>
      <c r="R455" s="95">
        <f t="shared" si="117"/>
        <v>332.8604301514153</v>
      </c>
      <c r="S455" s="95">
        <f t="shared" si="118"/>
        <v>195.45815391938112</v>
      </c>
      <c r="T455">
        <f t="shared" si="119"/>
        <v>0</v>
      </c>
      <c r="U455" s="102">
        <f>IF(W455&lt;180,V455,IF(#REF!&gt;T455,W455-360,360-W455))</f>
        <v>1.8407079646017905</v>
      </c>
      <c r="V455" s="102">
        <f t="shared" si="120"/>
        <v>1.8407079646017905</v>
      </c>
      <c r="W455" s="102">
        <f t="shared" si="121"/>
        <v>1.8407079646017905</v>
      </c>
    </row>
    <row r="456" spans="1:23" x14ac:dyDescent="0.25">
      <c r="A456" s="110">
        <v>42638.388275462959</v>
      </c>
      <c r="B456">
        <v>321</v>
      </c>
      <c r="C456">
        <v>24.418600000000001</v>
      </c>
      <c r="E456" s="95">
        <f>AVERAGE(B$4:B456)</f>
        <v>264.28476821192055</v>
      </c>
      <c r="F456" s="95">
        <f>AVERAGE(C$4:C456)</f>
        <v>19.177796026490064</v>
      </c>
      <c r="G456" s="95">
        <f t="shared" si="109"/>
        <v>-0.62932039104983784</v>
      </c>
      <c r="H456" s="95">
        <f t="shared" si="110"/>
        <v>0.77714596145697057</v>
      </c>
      <c r="I456" s="95">
        <f t="shared" si="111"/>
        <v>-0.86306104805847894</v>
      </c>
      <c r="J456" s="95">
        <f t="shared" si="112"/>
        <v>-0.10167516077872626</v>
      </c>
      <c r="K456" s="95">
        <f t="shared" si="113"/>
        <v>30.359005332753007</v>
      </c>
      <c r="L456" s="95">
        <f t="shared" si="107"/>
        <v>453</v>
      </c>
      <c r="M456" s="95">
        <f t="shared" si="114"/>
        <v>1007</v>
      </c>
      <c r="N456" s="95">
        <f t="shared" si="115"/>
        <v>264.28476821191992</v>
      </c>
      <c r="O456" s="95">
        <f t="shared" si="116"/>
        <v>424630.26490066346</v>
      </c>
      <c r="P456" s="95">
        <f t="shared" si="108"/>
        <v>30.616558480703667</v>
      </c>
      <c r="Q456" s="113">
        <f>_xlfn.STDEV.P(B$4:B456)</f>
        <v>30.616558480703624</v>
      </c>
      <c r="R456" s="95">
        <f t="shared" si="117"/>
        <v>333.17202479350374</v>
      </c>
      <c r="S456" s="95">
        <f t="shared" si="118"/>
        <v>195.39751163033739</v>
      </c>
      <c r="T456">
        <f t="shared" si="119"/>
        <v>0</v>
      </c>
      <c r="U456" s="102">
        <f>IF(W456&lt;180,V456,IF(#REF!&gt;T456,W456-360,360-W456))</f>
        <v>56.71523178807945</v>
      </c>
      <c r="V456" s="102">
        <f t="shared" si="120"/>
        <v>56.71523178807945</v>
      </c>
      <c r="W456" s="102">
        <f t="shared" si="121"/>
        <v>56.71523178807945</v>
      </c>
    </row>
    <row r="457" spans="1:23" x14ac:dyDescent="0.25">
      <c r="A457" s="110">
        <v>42638.388321759259</v>
      </c>
      <c r="B457">
        <v>275</v>
      </c>
      <c r="C457">
        <v>20.192900000000002</v>
      </c>
      <c r="E457" s="95">
        <f>AVERAGE(B$4:B457)</f>
        <v>264.30837004405288</v>
      </c>
      <c r="F457" s="95">
        <f>AVERAGE(C$4:C457)</f>
        <v>19.180031938325989</v>
      </c>
      <c r="G457" s="95">
        <f t="shared" si="109"/>
        <v>-0.99619469809174555</v>
      </c>
      <c r="H457" s="95">
        <f t="shared" si="110"/>
        <v>8.7155742747657888E-2</v>
      </c>
      <c r="I457" s="95">
        <f t="shared" si="111"/>
        <v>-0.86335429398366237</v>
      </c>
      <c r="J457" s="95">
        <f t="shared" si="112"/>
        <v>-0.10125923367844789</v>
      </c>
      <c r="K457" s="95">
        <f t="shared" si="113"/>
        <v>30.328797454124132</v>
      </c>
      <c r="L457" s="95">
        <f t="shared" si="107"/>
        <v>454</v>
      </c>
      <c r="M457" s="95">
        <f t="shared" si="114"/>
        <v>-732</v>
      </c>
      <c r="N457" s="95">
        <f t="shared" si="115"/>
        <v>264.30837004405225</v>
      </c>
      <c r="O457" s="95">
        <f t="shared" si="116"/>
        <v>424744.82819383382</v>
      </c>
      <c r="P457" s="95">
        <f t="shared" si="108"/>
        <v>30.586946489983792</v>
      </c>
      <c r="Q457" s="113">
        <f>_xlfn.STDEV.P(B$4:B457)</f>
        <v>30.586946489983749</v>
      </c>
      <c r="R457" s="95">
        <f t="shared" si="117"/>
        <v>333.12899964651632</v>
      </c>
      <c r="S457" s="95">
        <f t="shared" si="118"/>
        <v>195.48774044158944</v>
      </c>
      <c r="T457">
        <f t="shared" si="119"/>
        <v>0</v>
      </c>
      <c r="U457" s="102">
        <f>IF(W457&lt;180,V457,IF(#REF!&gt;T457,W457-360,360-W457))</f>
        <v>10.691629955947121</v>
      </c>
      <c r="V457" s="102">
        <f t="shared" si="120"/>
        <v>10.691629955947121</v>
      </c>
      <c r="W457" s="102">
        <f t="shared" si="121"/>
        <v>10.691629955947121</v>
      </c>
    </row>
    <row r="458" spans="1:23" x14ac:dyDescent="0.25">
      <c r="A458" s="110">
        <v>42638.388368055559</v>
      </c>
      <c r="B458">
        <v>251</v>
      </c>
      <c r="C458">
        <v>16.977399999999999</v>
      </c>
      <c r="E458" s="95">
        <f>AVERAGE(B$4:B458)</f>
        <v>264.27912087912085</v>
      </c>
      <c r="F458" s="95">
        <f>AVERAGE(C$4:C458)</f>
        <v>19.175190989010986</v>
      </c>
      <c r="G458" s="95">
        <f t="shared" si="109"/>
        <v>-0.94551857559931685</v>
      </c>
      <c r="H458" s="95">
        <f t="shared" si="110"/>
        <v>-0.32556815445715664</v>
      </c>
      <c r="I458" s="95">
        <f t="shared" si="111"/>
        <v>-0.86353487482237812</v>
      </c>
      <c r="J458" s="95">
        <f t="shared" si="112"/>
        <v>-0.10175222031752197</v>
      </c>
      <c r="K458" s="95">
        <f t="shared" si="113"/>
        <v>30.299288099486091</v>
      </c>
      <c r="L458" s="95">
        <f t="shared" si="107"/>
        <v>455</v>
      </c>
      <c r="M458" s="95">
        <f t="shared" si="114"/>
        <v>983</v>
      </c>
      <c r="N458" s="95">
        <f t="shared" si="115"/>
        <v>264.27912087912028</v>
      </c>
      <c r="O458" s="95">
        <f t="shared" si="116"/>
        <v>424921.55164835288</v>
      </c>
      <c r="P458" s="95">
        <f t="shared" si="108"/>
        <v>30.559671465941353</v>
      </c>
      <c r="Q458" s="113">
        <f>_xlfn.STDEV.P(B$4:B458)</f>
        <v>30.559671465941307</v>
      </c>
      <c r="R458" s="95">
        <f t="shared" si="117"/>
        <v>333.03838167748881</v>
      </c>
      <c r="S458" s="95">
        <f t="shared" si="118"/>
        <v>195.51986008075292</v>
      </c>
      <c r="T458">
        <f t="shared" si="119"/>
        <v>0</v>
      </c>
      <c r="U458" s="102">
        <f>IF(W458&lt;180,V458,IF(#REF!&gt;T458,W458-360,360-W458))</f>
        <v>-13.279120879120853</v>
      </c>
      <c r="V458" s="102">
        <f t="shared" si="120"/>
        <v>-13.279120879120853</v>
      </c>
      <c r="W458" s="102">
        <f t="shared" si="121"/>
        <v>13.279120879120853</v>
      </c>
    </row>
    <row r="459" spans="1:23" x14ac:dyDescent="0.25">
      <c r="A459" s="110">
        <v>42638.388414351852</v>
      </c>
      <c r="B459">
        <v>249</v>
      </c>
      <c r="C459">
        <v>17.798500000000001</v>
      </c>
      <c r="E459" s="95">
        <f>AVERAGE(B$4:B459)</f>
        <v>264.24561403508773</v>
      </c>
      <c r="F459" s="95">
        <f>AVERAGE(C$4:C459)</f>
        <v>19.172171929824561</v>
      </c>
      <c r="G459" s="95">
        <f t="shared" si="109"/>
        <v>-0.93358042649720163</v>
      </c>
      <c r="H459" s="95">
        <f t="shared" si="110"/>
        <v>-0.35836794954530071</v>
      </c>
      <c r="I459" s="95">
        <f t="shared" si="111"/>
        <v>-0.86368848348833172</v>
      </c>
      <c r="J459" s="95">
        <f t="shared" si="112"/>
        <v>-0.10231497410968815</v>
      </c>
      <c r="K459" s="95">
        <f t="shared" si="113"/>
        <v>30.272043358332766</v>
      </c>
      <c r="L459" s="95">
        <f t="shared" si="107"/>
        <v>456</v>
      </c>
      <c r="M459" s="95">
        <f t="shared" si="114"/>
        <v>-734</v>
      </c>
      <c r="N459" s="95">
        <f t="shared" si="115"/>
        <v>264.2456140350871</v>
      </c>
      <c r="O459" s="95">
        <f t="shared" si="116"/>
        <v>425154.49122807139</v>
      </c>
      <c r="P459" s="95">
        <f t="shared" si="108"/>
        <v>30.534510646356154</v>
      </c>
      <c r="Q459" s="113">
        <f>_xlfn.STDEV.P(B$4:B459)</f>
        <v>30.534510646356111</v>
      </c>
      <c r="R459" s="95">
        <f t="shared" si="117"/>
        <v>332.94826298938898</v>
      </c>
      <c r="S459" s="95">
        <f t="shared" si="118"/>
        <v>195.54296508078647</v>
      </c>
      <c r="T459">
        <f t="shared" si="119"/>
        <v>0</v>
      </c>
      <c r="U459" s="102">
        <f>IF(W459&lt;180,V459,IF(#REF!&gt;T459,W459-360,360-W459))</f>
        <v>-15.245614035087726</v>
      </c>
      <c r="V459" s="102">
        <f t="shared" si="120"/>
        <v>-15.245614035087726</v>
      </c>
      <c r="W459" s="102">
        <f t="shared" si="121"/>
        <v>15.245614035087726</v>
      </c>
    </row>
    <row r="460" spans="1:23" x14ac:dyDescent="0.25">
      <c r="A460" s="110">
        <v>42638.388460648152</v>
      </c>
      <c r="B460">
        <v>229</v>
      </c>
      <c r="C460">
        <v>17.334499999999998</v>
      </c>
      <c r="E460" s="95">
        <f>AVERAGE(B$4:B460)</f>
        <v>264.16849015317285</v>
      </c>
      <c r="F460" s="95">
        <f>AVERAGE(C$4:C460)</f>
        <v>19.168150765864333</v>
      </c>
      <c r="G460" s="95">
        <f t="shared" si="109"/>
        <v>-0.75470958022277201</v>
      </c>
      <c r="H460" s="95">
        <f t="shared" si="110"/>
        <v>-0.65605902899050728</v>
      </c>
      <c r="I460" s="95">
        <f t="shared" si="111"/>
        <v>-0.86345001761685347</v>
      </c>
      <c r="J460" s="95">
        <f t="shared" si="112"/>
        <v>-0.10352666788404442</v>
      </c>
      <c r="K460" s="95">
        <f t="shared" si="113"/>
        <v>30.283686779848829</v>
      </c>
      <c r="L460" s="95">
        <f t="shared" si="107"/>
        <v>457</v>
      </c>
      <c r="M460" s="95">
        <f t="shared" si="114"/>
        <v>963</v>
      </c>
      <c r="N460" s="95">
        <f t="shared" si="115"/>
        <v>264.16849015317223</v>
      </c>
      <c r="O460" s="95">
        <f t="shared" si="116"/>
        <v>426394.02625820687</v>
      </c>
      <c r="P460" s="95">
        <f t="shared" si="108"/>
        <v>30.545515282071765</v>
      </c>
      <c r="Q460" s="113">
        <f>_xlfn.STDEV.P(B$4:B460)</f>
        <v>30.545515282071722</v>
      </c>
      <c r="R460" s="95">
        <f t="shared" si="117"/>
        <v>332.89589953783423</v>
      </c>
      <c r="S460" s="95">
        <f t="shared" si="118"/>
        <v>195.44108076851148</v>
      </c>
      <c r="T460">
        <f t="shared" si="119"/>
        <v>0</v>
      </c>
      <c r="U460" s="102">
        <f>IF(W460&lt;180,V460,IF(#REF!&gt;T460,W460-360,360-W460))</f>
        <v>-35.168490153172854</v>
      </c>
      <c r="V460" s="102">
        <f t="shared" si="120"/>
        <v>-35.168490153172854</v>
      </c>
      <c r="W460" s="102">
        <f t="shared" si="121"/>
        <v>35.168490153172854</v>
      </c>
    </row>
    <row r="461" spans="1:23" x14ac:dyDescent="0.25">
      <c r="A461" s="110">
        <v>42638.388506944444</v>
      </c>
      <c r="B461">
        <v>244</v>
      </c>
      <c r="C461">
        <v>18.201599999999999</v>
      </c>
      <c r="E461" s="95">
        <f>AVERAGE(B$4:B461)</f>
        <v>264.12445414847161</v>
      </c>
      <c r="F461" s="95">
        <f>AVERAGE(C$4:C461)</f>
        <v>19.166040393013102</v>
      </c>
      <c r="G461" s="95">
        <f t="shared" si="109"/>
        <v>-0.89879404629916682</v>
      </c>
      <c r="H461" s="95">
        <f t="shared" si="110"/>
        <v>-0.43837114678907774</v>
      </c>
      <c r="I461" s="95">
        <f t="shared" si="111"/>
        <v>-0.86352718798515549</v>
      </c>
      <c r="J461" s="95">
        <f t="shared" si="112"/>
        <v>-0.10425776936636982</v>
      </c>
      <c r="K461" s="95">
        <f t="shared" si="113"/>
        <v>30.263244864077738</v>
      </c>
      <c r="L461" s="95">
        <f t="shared" si="107"/>
        <v>458</v>
      </c>
      <c r="M461" s="95">
        <f t="shared" si="114"/>
        <v>-719</v>
      </c>
      <c r="N461" s="95">
        <f t="shared" si="115"/>
        <v>264.12445414847099</v>
      </c>
      <c r="O461" s="95">
        <f t="shared" si="116"/>
        <v>426799.90611353825</v>
      </c>
      <c r="P461" s="95">
        <f t="shared" si="108"/>
        <v>30.526669066004686</v>
      </c>
      <c r="Q461" s="113">
        <f>_xlfn.STDEV.P(B$4:B461)</f>
        <v>30.526669066004644</v>
      </c>
      <c r="R461" s="95">
        <f t="shared" si="117"/>
        <v>332.80945954698205</v>
      </c>
      <c r="S461" s="95">
        <f t="shared" si="118"/>
        <v>195.43944874996117</v>
      </c>
      <c r="T461">
        <f t="shared" si="119"/>
        <v>0</v>
      </c>
      <c r="U461" s="102">
        <f>IF(W461&lt;180,V461,IF(#REF!&gt;T461,W461-360,360-W461))</f>
        <v>-20.124454148471614</v>
      </c>
      <c r="V461" s="102">
        <f t="shared" si="120"/>
        <v>-20.124454148471614</v>
      </c>
      <c r="W461" s="102">
        <f t="shared" si="121"/>
        <v>20.124454148471614</v>
      </c>
    </row>
    <row r="462" spans="1:23" x14ac:dyDescent="0.25">
      <c r="A462" s="110">
        <v>42638.388553240744</v>
      </c>
      <c r="B462">
        <v>299</v>
      </c>
      <c r="C462">
        <v>24.3567</v>
      </c>
      <c r="E462" s="95">
        <f>AVERAGE(B$4:B462)</f>
        <v>264.20043572984747</v>
      </c>
      <c r="F462" s="95">
        <f>AVERAGE(C$4:C462)</f>
        <v>19.177349019607846</v>
      </c>
      <c r="G462" s="95">
        <f t="shared" si="109"/>
        <v>-0.87461970713939563</v>
      </c>
      <c r="H462" s="95">
        <f t="shared" si="110"/>
        <v>0.48480962024633728</v>
      </c>
      <c r="I462" s="95">
        <f t="shared" si="111"/>
        <v>-0.86355135469355249</v>
      </c>
      <c r="J462" s="95">
        <f t="shared" si="112"/>
        <v>-0.10297439814717002</v>
      </c>
      <c r="K462" s="95">
        <f t="shared" si="113"/>
        <v>30.279317322168378</v>
      </c>
      <c r="L462" s="95">
        <f t="shared" si="107"/>
        <v>459</v>
      </c>
      <c r="M462" s="95">
        <f t="shared" si="114"/>
        <v>1018</v>
      </c>
      <c r="N462" s="95">
        <f t="shared" si="115"/>
        <v>264.20043572984684</v>
      </c>
      <c r="O462" s="95">
        <f t="shared" si="116"/>
        <v>428013.55991285521</v>
      </c>
      <c r="P462" s="95">
        <f t="shared" si="108"/>
        <v>30.536722416332545</v>
      </c>
      <c r="Q462" s="113">
        <f>_xlfn.STDEV.P(B$4:B462)</f>
        <v>30.536722416332502</v>
      </c>
      <c r="R462" s="95">
        <f t="shared" si="117"/>
        <v>332.90806116659559</v>
      </c>
      <c r="S462" s="95">
        <f t="shared" si="118"/>
        <v>195.49281029309935</v>
      </c>
      <c r="T462">
        <f t="shared" si="119"/>
        <v>0</v>
      </c>
      <c r="U462" s="102">
        <f>IF(W462&lt;180,V462,IF(#REF!&gt;T462,W462-360,360-W462))</f>
        <v>34.79956427015253</v>
      </c>
      <c r="V462" s="102">
        <f t="shared" si="120"/>
        <v>34.79956427015253</v>
      </c>
      <c r="W462" s="102">
        <f t="shared" si="121"/>
        <v>34.79956427015253</v>
      </c>
    </row>
    <row r="463" spans="1:23" x14ac:dyDescent="0.25">
      <c r="A463" s="110">
        <v>42638.388599537036</v>
      </c>
      <c r="B463">
        <v>289</v>
      </c>
      <c r="C463">
        <v>23.748999999999999</v>
      </c>
      <c r="E463" s="95">
        <f>AVERAGE(B$4:B463)</f>
        <v>264.25434782608698</v>
      </c>
      <c r="F463" s="95">
        <f>AVERAGE(C$4:C463)</f>
        <v>19.187287391304348</v>
      </c>
      <c r="G463" s="95">
        <f t="shared" si="109"/>
        <v>-0.94551857559931696</v>
      </c>
      <c r="H463" s="95">
        <f t="shared" si="110"/>
        <v>0.32556815445715631</v>
      </c>
      <c r="I463" s="95">
        <f t="shared" si="111"/>
        <v>-0.86372954430421722</v>
      </c>
      <c r="J463" s="95">
        <f t="shared" si="112"/>
        <v>-0.102042783902378</v>
      </c>
      <c r="K463" s="95">
        <f t="shared" si="113"/>
        <v>30.270946263475782</v>
      </c>
      <c r="L463" s="95">
        <f t="shared" si="107"/>
        <v>460</v>
      </c>
      <c r="M463" s="95">
        <f t="shared" si="114"/>
        <v>-729</v>
      </c>
      <c r="N463" s="95">
        <f t="shared" si="115"/>
        <v>264.2543478260863</v>
      </c>
      <c r="O463" s="95">
        <f t="shared" si="116"/>
        <v>428627.24130434904</v>
      </c>
      <c r="P463" s="95">
        <f t="shared" si="108"/>
        <v>30.525372244440007</v>
      </c>
      <c r="Q463" s="113">
        <f>_xlfn.STDEV.P(B$4:B463)</f>
        <v>30.525372244439964</v>
      </c>
      <c r="R463" s="95">
        <f t="shared" si="117"/>
        <v>332.93643537607693</v>
      </c>
      <c r="S463" s="95">
        <f t="shared" si="118"/>
        <v>195.57226027609707</v>
      </c>
      <c r="T463">
        <f t="shared" si="119"/>
        <v>0</v>
      </c>
      <c r="U463" s="102">
        <f>IF(W463&lt;180,V463,IF(#REF!&gt;T463,W463-360,360-W463))</f>
        <v>24.745652173913015</v>
      </c>
      <c r="V463" s="102">
        <f t="shared" si="120"/>
        <v>24.745652173913015</v>
      </c>
      <c r="W463" s="102">
        <f t="shared" si="121"/>
        <v>24.745652173913015</v>
      </c>
    </row>
    <row r="464" spans="1:23" x14ac:dyDescent="0.25">
      <c r="A464" s="110">
        <v>42638.388645833336</v>
      </c>
      <c r="B464">
        <v>270</v>
      </c>
      <c r="C464">
        <v>24.0639</v>
      </c>
      <c r="E464" s="95">
        <f>AVERAGE(B$4:B464)</f>
        <v>264.26681127982647</v>
      </c>
      <c r="F464" s="95">
        <f>AVERAGE(C$4:C464)</f>
        <v>19.197865726681126</v>
      </c>
      <c r="G464" s="95">
        <f t="shared" si="109"/>
        <v>-1</v>
      </c>
      <c r="H464" s="95">
        <f t="shared" si="110"/>
        <v>-1.83772268236293E-16</v>
      </c>
      <c r="I464" s="95">
        <f t="shared" si="111"/>
        <v>-0.86402514182199552</v>
      </c>
      <c r="J464" s="95">
        <f t="shared" si="112"/>
        <v>-0.1018214329611581</v>
      </c>
      <c r="K464" s="95">
        <f t="shared" si="113"/>
        <v>30.23756308592197</v>
      </c>
      <c r="L464" s="95">
        <f t="shared" si="107"/>
        <v>461</v>
      </c>
      <c r="M464" s="95">
        <f t="shared" si="114"/>
        <v>999</v>
      </c>
      <c r="N464" s="95">
        <f t="shared" si="115"/>
        <v>264.26681127982579</v>
      </c>
      <c r="O464" s="95">
        <f t="shared" si="116"/>
        <v>428660.18221258256</v>
      </c>
      <c r="P464" s="95">
        <f t="shared" si="108"/>
        <v>30.493418165848059</v>
      </c>
      <c r="Q464" s="113">
        <f>_xlfn.STDEV.P(B$4:B464)</f>
        <v>30.493418165848016</v>
      </c>
      <c r="R464" s="95">
        <f t="shared" si="117"/>
        <v>332.87700215298452</v>
      </c>
      <c r="S464" s="95">
        <f t="shared" si="118"/>
        <v>195.65662040666842</v>
      </c>
      <c r="T464">
        <f t="shared" si="119"/>
        <v>0</v>
      </c>
      <c r="U464" s="102">
        <f>IF(W464&lt;180,V464,IF(#REF!&gt;T464,W464-360,360-W464))</f>
        <v>5.7331887201735299</v>
      </c>
      <c r="V464" s="102">
        <f t="shared" si="120"/>
        <v>5.7331887201735299</v>
      </c>
      <c r="W464" s="102">
        <f t="shared" si="121"/>
        <v>5.7331887201735299</v>
      </c>
    </row>
    <row r="465" spans="1:23" x14ac:dyDescent="0.25">
      <c r="A465" s="110">
        <v>42638.388692129629</v>
      </c>
      <c r="B465">
        <v>277</v>
      </c>
      <c r="C465">
        <v>22.849399999999999</v>
      </c>
      <c r="E465" s="95">
        <f>AVERAGE(B$4:B465)</f>
        <v>264.29437229437229</v>
      </c>
      <c r="F465" s="95">
        <f>AVERAGE(C$4:C465)</f>
        <v>19.205769480519479</v>
      </c>
      <c r="G465" s="95">
        <f t="shared" si="109"/>
        <v>-0.99254615164132198</v>
      </c>
      <c r="H465" s="95">
        <f t="shared" si="110"/>
        <v>0.12186934340514768</v>
      </c>
      <c r="I465" s="95">
        <f t="shared" si="111"/>
        <v>-0.8643033258259335</v>
      </c>
      <c r="J465" s="95">
        <f t="shared" si="112"/>
        <v>-0.10133725379153406</v>
      </c>
      <c r="K465" s="95">
        <f t="shared" si="113"/>
        <v>30.210130729424808</v>
      </c>
      <c r="L465" s="95">
        <f t="shared" si="107"/>
        <v>462</v>
      </c>
      <c r="M465" s="95">
        <f t="shared" si="114"/>
        <v>-722</v>
      </c>
      <c r="N465" s="95">
        <f t="shared" si="115"/>
        <v>264.29437229437161</v>
      </c>
      <c r="O465" s="95">
        <f t="shared" si="116"/>
        <v>428821.96536796662</v>
      </c>
      <c r="P465" s="95">
        <f t="shared" si="108"/>
        <v>30.466146330394924</v>
      </c>
      <c r="Q465" s="113">
        <f>_xlfn.STDEV.P(B$4:B465)</f>
        <v>30.466146330394878</v>
      </c>
      <c r="R465" s="95">
        <f t="shared" si="117"/>
        <v>332.84320153776076</v>
      </c>
      <c r="S465" s="95">
        <f t="shared" si="118"/>
        <v>195.74554305098383</v>
      </c>
      <c r="T465">
        <f t="shared" si="119"/>
        <v>0</v>
      </c>
      <c r="U465" s="102">
        <f>IF(W465&lt;180,V465,IF(#REF!&gt;T465,W465-360,360-W465))</f>
        <v>12.705627705627705</v>
      </c>
      <c r="V465" s="102">
        <f t="shared" si="120"/>
        <v>12.705627705627705</v>
      </c>
      <c r="W465" s="102">
        <f t="shared" si="121"/>
        <v>12.705627705627705</v>
      </c>
    </row>
    <row r="466" spans="1:23" x14ac:dyDescent="0.25">
      <c r="A466" s="110">
        <v>42638.388738425929</v>
      </c>
      <c r="B466">
        <v>308</v>
      </c>
      <c r="C466">
        <v>26.606200000000001</v>
      </c>
      <c r="E466" s="95">
        <f>AVERAGE(B$4:B466)</f>
        <v>264.38876889848814</v>
      </c>
      <c r="F466" s="95">
        <f>AVERAGE(C$4:C466)</f>
        <v>19.221753131749459</v>
      </c>
      <c r="G466" s="95">
        <f t="shared" si="109"/>
        <v>-0.78801075360672179</v>
      </c>
      <c r="H466" s="95">
        <f t="shared" si="110"/>
        <v>0.61566147532565851</v>
      </c>
      <c r="I466" s="95">
        <f t="shared" si="111"/>
        <v>-0.86413854705224191</v>
      </c>
      <c r="J466" s="95">
        <f t="shared" si="112"/>
        <v>-9.9788660424110318E-2</v>
      </c>
      <c r="K466" s="95">
        <f t="shared" si="113"/>
        <v>30.252897796631856</v>
      </c>
      <c r="L466" s="95">
        <f t="shared" si="107"/>
        <v>463</v>
      </c>
      <c r="M466" s="95">
        <f t="shared" si="114"/>
        <v>1030</v>
      </c>
      <c r="N466" s="95">
        <f t="shared" si="115"/>
        <v>264.38876889848746</v>
      </c>
      <c r="O466" s="95">
        <f t="shared" si="116"/>
        <v>430728.02159827342</v>
      </c>
      <c r="P466" s="95">
        <f t="shared" si="108"/>
        <v>30.500788560364242</v>
      </c>
      <c r="Q466" s="113">
        <f>_xlfn.STDEV.P(B$4:B466)</f>
        <v>30.500788560364199</v>
      </c>
      <c r="R466" s="95">
        <f t="shared" si="117"/>
        <v>333.01554315930758</v>
      </c>
      <c r="S466" s="95">
        <f t="shared" si="118"/>
        <v>195.76199463766869</v>
      </c>
      <c r="T466">
        <f t="shared" si="119"/>
        <v>0</v>
      </c>
      <c r="U466" s="102">
        <f>IF(W466&lt;180,V466,IF(#REF!&gt;T466,W466-360,360-W466))</f>
        <v>43.611231101511862</v>
      </c>
      <c r="V466" s="102">
        <f t="shared" si="120"/>
        <v>43.611231101511862</v>
      </c>
      <c r="W466" s="102">
        <f t="shared" si="121"/>
        <v>43.611231101511862</v>
      </c>
    </row>
    <row r="467" spans="1:23" x14ac:dyDescent="0.25">
      <c r="A467" s="110">
        <v>42638.388784722221</v>
      </c>
      <c r="B467">
        <v>262</v>
      </c>
      <c r="C467">
        <v>20.805700000000002</v>
      </c>
      <c r="E467" s="95">
        <f>AVERAGE(B$4:B467)</f>
        <v>264.38362068965517</v>
      </c>
      <c r="F467" s="95">
        <f>AVERAGE(C$4:C467)</f>
        <v>19.225166810344827</v>
      </c>
      <c r="G467" s="95">
        <f t="shared" si="109"/>
        <v>-0.99026806874157025</v>
      </c>
      <c r="H467" s="95">
        <f t="shared" si="110"/>
        <v>-0.13917310096006583</v>
      </c>
      <c r="I467" s="95">
        <f t="shared" si="111"/>
        <v>-0.86441037791795172</v>
      </c>
      <c r="J467" s="95">
        <f t="shared" si="112"/>
        <v>-9.9873540683886083E-2</v>
      </c>
      <c r="K467" s="95">
        <f t="shared" si="113"/>
        <v>30.217983107689101</v>
      </c>
      <c r="L467" s="95">
        <f t="shared" si="107"/>
        <v>464</v>
      </c>
      <c r="M467" s="95">
        <f t="shared" si="114"/>
        <v>-768</v>
      </c>
      <c r="N467" s="95">
        <f t="shared" si="115"/>
        <v>264.38362068965449</v>
      </c>
      <c r="O467" s="95">
        <f t="shared" si="116"/>
        <v>430733.71551724267</v>
      </c>
      <c r="P467" s="95">
        <f t="shared" si="108"/>
        <v>30.468104984940691</v>
      </c>
      <c r="Q467" s="113">
        <f>_xlfn.STDEV.P(B$4:B467)</f>
        <v>30.468104984940645</v>
      </c>
      <c r="R467" s="95">
        <f t="shared" si="117"/>
        <v>332.93685690577161</v>
      </c>
      <c r="S467" s="95">
        <f t="shared" si="118"/>
        <v>195.83038447353874</v>
      </c>
      <c r="T467">
        <f t="shared" si="119"/>
        <v>0</v>
      </c>
      <c r="U467" s="102">
        <f>IF(W467&lt;180,V467,IF(#REF!&gt;T467,W467-360,360-W467))</f>
        <v>-2.3836206896551744</v>
      </c>
      <c r="V467" s="102">
        <f t="shared" si="120"/>
        <v>-2.3836206896551744</v>
      </c>
      <c r="W467" s="102">
        <f t="shared" si="121"/>
        <v>2.3836206896551744</v>
      </c>
    </row>
    <row r="468" spans="1:23" x14ac:dyDescent="0.25">
      <c r="A468" s="110">
        <v>42638.388831018521</v>
      </c>
      <c r="B468">
        <v>296</v>
      </c>
      <c r="C468">
        <v>23.7622</v>
      </c>
      <c r="E468" s="95">
        <f>AVERAGE(B$4:B468)</f>
        <v>264.45161290322579</v>
      </c>
      <c r="F468" s="95">
        <f>AVERAGE(C$4:C468)</f>
        <v>19.234923870967741</v>
      </c>
      <c r="G468" s="95">
        <f t="shared" si="109"/>
        <v>-0.89879404629916704</v>
      </c>
      <c r="H468" s="95">
        <f t="shared" si="110"/>
        <v>0.4383711467890774</v>
      </c>
      <c r="I468" s="95">
        <f t="shared" si="111"/>
        <v>-0.86448432129081454</v>
      </c>
      <c r="J468" s="95">
        <f t="shared" si="112"/>
        <v>-9.8716025226954981E-2</v>
      </c>
      <c r="K468" s="95">
        <f t="shared" si="113"/>
        <v>30.225302179331894</v>
      </c>
      <c r="L468" s="95">
        <f t="shared" si="107"/>
        <v>465</v>
      </c>
      <c r="M468" s="95">
        <f t="shared" si="114"/>
        <v>1064</v>
      </c>
      <c r="N468" s="95">
        <f t="shared" si="115"/>
        <v>264.45161290322511</v>
      </c>
      <c r="O468" s="95">
        <f t="shared" si="116"/>
        <v>431731.16129032394</v>
      </c>
      <c r="P468" s="95">
        <f t="shared" si="108"/>
        <v>30.470544962336529</v>
      </c>
      <c r="Q468" s="113">
        <f>_xlfn.STDEV.P(B$4:B468)</f>
        <v>30.470544962336479</v>
      </c>
      <c r="R468" s="95">
        <f t="shared" si="117"/>
        <v>333.01033906848289</v>
      </c>
      <c r="S468" s="95">
        <f t="shared" si="118"/>
        <v>195.89288673796869</v>
      </c>
      <c r="T468">
        <f t="shared" si="119"/>
        <v>0</v>
      </c>
      <c r="U468" s="102">
        <f>IF(W468&lt;180,V468,IF(#REF!&gt;T468,W468-360,360-W468))</f>
        <v>31.548387096774206</v>
      </c>
      <c r="V468" s="102">
        <f t="shared" si="120"/>
        <v>31.548387096774206</v>
      </c>
      <c r="W468" s="102">
        <f t="shared" si="121"/>
        <v>31.548387096774206</v>
      </c>
    </row>
    <row r="469" spans="1:23" x14ac:dyDescent="0.25">
      <c r="A469" s="110">
        <v>42638.388877314814</v>
      </c>
      <c r="B469">
        <v>301</v>
      </c>
      <c r="C469">
        <v>22.6309</v>
      </c>
      <c r="E469" s="95">
        <f>AVERAGE(B$4:B469)</f>
        <v>264.53004291845491</v>
      </c>
      <c r="F469" s="95">
        <f>AVERAGE(C$4:C469)</f>
        <v>19.242211373390557</v>
      </c>
      <c r="G469" s="95">
        <f t="shared" si="109"/>
        <v>-0.85716730070211233</v>
      </c>
      <c r="H469" s="95">
        <f t="shared" si="110"/>
        <v>0.51503807491005416</v>
      </c>
      <c r="I469" s="95">
        <f t="shared" si="111"/>
        <v>-0.86446861952989462</v>
      </c>
      <c r="J469" s="95">
        <f t="shared" si="112"/>
        <v>-9.7398956342540796E-2</v>
      </c>
      <c r="K469" s="95">
        <f t="shared" si="113"/>
        <v>30.24577419362252</v>
      </c>
      <c r="L469" s="95">
        <f t="shared" si="107"/>
        <v>466</v>
      </c>
      <c r="M469" s="95">
        <f t="shared" si="114"/>
        <v>-763</v>
      </c>
      <c r="N469" s="95">
        <f t="shared" si="115"/>
        <v>264.53004291845423</v>
      </c>
      <c r="O469" s="95">
        <f t="shared" si="116"/>
        <v>433064.07939914305</v>
      </c>
      <c r="P469" s="95">
        <f t="shared" si="108"/>
        <v>30.484784053629841</v>
      </c>
      <c r="Q469" s="113">
        <f>_xlfn.STDEV.P(B$4:B469)</f>
        <v>30.484784053629792</v>
      </c>
      <c r="R469" s="95">
        <f t="shared" si="117"/>
        <v>333.12080703912193</v>
      </c>
      <c r="S469" s="95">
        <f t="shared" si="118"/>
        <v>195.93927879778789</v>
      </c>
      <c r="T469">
        <f t="shared" si="119"/>
        <v>0</v>
      </c>
      <c r="U469" s="102">
        <f>IF(W469&lt;180,V469,IF(#REF!&gt;T469,W469-360,360-W469))</f>
        <v>36.46995708154509</v>
      </c>
      <c r="V469" s="102">
        <f t="shared" si="120"/>
        <v>36.46995708154509</v>
      </c>
      <c r="W469" s="102">
        <f t="shared" si="121"/>
        <v>36.46995708154509</v>
      </c>
    </row>
    <row r="470" spans="1:23" x14ac:dyDescent="0.25">
      <c r="A470" s="110">
        <v>42638.388923611114</v>
      </c>
      <c r="B470">
        <v>278</v>
      </c>
      <c r="C470">
        <v>19.3932</v>
      </c>
      <c r="E470" s="95">
        <f>AVERAGE(B$4:B470)</f>
        <v>264.55888650963595</v>
      </c>
      <c r="F470" s="95">
        <f>AVERAGE(C$4:C470)</f>
        <v>19.242534689507494</v>
      </c>
      <c r="G470" s="95">
        <f t="shared" si="109"/>
        <v>-0.99026806874157036</v>
      </c>
      <c r="H470" s="95">
        <f t="shared" si="110"/>
        <v>0.13917310096006547</v>
      </c>
      <c r="I470" s="95">
        <f t="shared" si="111"/>
        <v>-0.86473799736546564</v>
      </c>
      <c r="J470" s="95">
        <f t="shared" si="112"/>
        <v>-9.6892378061378903E-2</v>
      </c>
      <c r="K470" s="95">
        <f t="shared" si="113"/>
        <v>30.219424210644789</v>
      </c>
      <c r="L470" s="95">
        <f t="shared" si="107"/>
        <v>467</v>
      </c>
      <c r="M470" s="95">
        <f t="shared" si="114"/>
        <v>1041</v>
      </c>
      <c r="N470" s="95">
        <f t="shared" si="115"/>
        <v>264.55888650963527</v>
      </c>
      <c r="O470" s="95">
        <f t="shared" si="116"/>
        <v>433245.13062098646</v>
      </c>
      <c r="P470" s="95">
        <f t="shared" si="108"/>
        <v>30.458492506749195</v>
      </c>
      <c r="Q470" s="113">
        <f>_xlfn.STDEV.P(B$4:B470)</f>
        <v>30.458492506749145</v>
      </c>
      <c r="R470" s="95">
        <f t="shared" si="117"/>
        <v>333.09049464982155</v>
      </c>
      <c r="S470" s="95">
        <f t="shared" si="118"/>
        <v>196.02727836945036</v>
      </c>
      <c r="T470">
        <f t="shared" si="119"/>
        <v>0</v>
      </c>
      <c r="U470" s="102">
        <f>IF(W470&lt;180,V470,IF(#REF!&gt;T470,W470-360,360-W470))</f>
        <v>13.441113490364046</v>
      </c>
      <c r="V470" s="102">
        <f t="shared" si="120"/>
        <v>13.441113490364046</v>
      </c>
      <c r="W470" s="102">
        <f t="shared" si="121"/>
        <v>13.441113490364046</v>
      </c>
    </row>
    <row r="471" spans="1:23" x14ac:dyDescent="0.25">
      <c r="A471" s="110">
        <v>42638.388969907406</v>
      </c>
      <c r="B471">
        <v>260</v>
      </c>
      <c r="C471">
        <v>18.459900000000001</v>
      </c>
      <c r="E471" s="95">
        <f>AVERAGE(B$4:B471)</f>
        <v>264.54914529914532</v>
      </c>
      <c r="F471" s="95">
        <f>AVERAGE(C$4:C471)</f>
        <v>19.240862393162391</v>
      </c>
      <c r="G471" s="95">
        <f t="shared" si="109"/>
        <v>-0.98480775301220802</v>
      </c>
      <c r="H471" s="95">
        <f t="shared" si="110"/>
        <v>-0.17364817766693033</v>
      </c>
      <c r="I471" s="95">
        <f t="shared" si="111"/>
        <v>-0.8649945566724031</v>
      </c>
      <c r="J471" s="95">
        <f t="shared" si="112"/>
        <v>-9.7056386180194187E-2</v>
      </c>
      <c r="K471" s="95">
        <f t="shared" si="113"/>
        <v>30.185298522657924</v>
      </c>
      <c r="L471" s="95">
        <f t="shared" ref="L471:L534" si="122">L470+1</f>
        <v>468</v>
      </c>
      <c r="M471" s="95">
        <f t="shared" si="114"/>
        <v>-781</v>
      </c>
      <c r="N471" s="95">
        <f t="shared" si="115"/>
        <v>264.54914529914458</v>
      </c>
      <c r="O471" s="95">
        <f t="shared" si="116"/>
        <v>433265.86965812108</v>
      </c>
      <c r="P471" s="95">
        <f t="shared" ref="P471:P534" si="123">SQRT(O471/L471)</f>
        <v>30.426662202314649</v>
      </c>
      <c r="Q471" s="113">
        <f>_xlfn.STDEV.P(B$4:B471)</f>
        <v>30.426662202314599</v>
      </c>
      <c r="R471" s="95">
        <f t="shared" si="117"/>
        <v>333.00913525435317</v>
      </c>
      <c r="S471" s="95">
        <f t="shared" si="118"/>
        <v>196.08915534393748</v>
      </c>
      <c r="T471">
        <f t="shared" si="119"/>
        <v>0</v>
      </c>
      <c r="U471" s="102">
        <f>IF(W471&lt;180,V471,IF(#REF!&gt;T471,W471-360,360-W471))</f>
        <v>-4.549145299145323</v>
      </c>
      <c r="V471" s="102">
        <f t="shared" si="120"/>
        <v>-4.549145299145323</v>
      </c>
      <c r="W471" s="102">
        <f t="shared" si="121"/>
        <v>4.549145299145323</v>
      </c>
    </row>
    <row r="472" spans="1:23" x14ac:dyDescent="0.25">
      <c r="A472" s="110">
        <v>42638.389016203706</v>
      </c>
      <c r="B472">
        <v>246</v>
      </c>
      <c r="C472">
        <v>19.5154</v>
      </c>
      <c r="E472" s="95">
        <f>AVERAGE(B$4:B472)</f>
        <v>264.50959488272923</v>
      </c>
      <c r="F472" s="95">
        <f>AVERAGE(C$4:C472)</f>
        <v>19.241447761194028</v>
      </c>
      <c r="G472" s="95">
        <f t="shared" si="109"/>
        <v>-0.91354545764260098</v>
      </c>
      <c r="H472" s="95">
        <f t="shared" si="110"/>
        <v>-0.4067366430758001</v>
      </c>
      <c r="I472" s="95">
        <f t="shared" si="111"/>
        <v>-0.86509807671711569</v>
      </c>
      <c r="J472" s="95">
        <f t="shared" si="112"/>
        <v>-9.7716685235408704E-2</v>
      </c>
      <c r="K472" s="95">
        <f t="shared" si="113"/>
        <v>30.163209899840925</v>
      </c>
      <c r="L472" s="95">
        <f t="shared" si="122"/>
        <v>469</v>
      </c>
      <c r="M472" s="95">
        <f t="shared" si="114"/>
        <v>1027</v>
      </c>
      <c r="N472" s="95">
        <f t="shared" si="115"/>
        <v>264.50959488272849</v>
      </c>
      <c r="O472" s="95">
        <f t="shared" si="116"/>
        <v>433609.20682302909</v>
      </c>
      <c r="P472" s="95">
        <f t="shared" si="123"/>
        <v>30.406247493175915</v>
      </c>
      <c r="Q472" s="113">
        <f>_xlfn.STDEV.P(B$4:B472)</f>
        <v>30.406247493175869</v>
      </c>
      <c r="R472" s="95">
        <f t="shared" si="117"/>
        <v>332.92365174237494</v>
      </c>
      <c r="S472" s="95">
        <f t="shared" si="118"/>
        <v>196.09553802308352</v>
      </c>
      <c r="T472">
        <f t="shared" si="119"/>
        <v>0</v>
      </c>
      <c r="U472" s="102">
        <f>IF(W472&lt;180,V472,IF(#REF!&gt;T472,W472-360,360-W472))</f>
        <v>-18.509594882729232</v>
      </c>
      <c r="V472" s="102">
        <f t="shared" si="120"/>
        <v>-18.509594882729232</v>
      </c>
      <c r="W472" s="102">
        <f t="shared" si="121"/>
        <v>18.509594882729232</v>
      </c>
    </row>
    <row r="473" spans="1:23" x14ac:dyDescent="0.25">
      <c r="A473" s="110">
        <v>42638.389062499999</v>
      </c>
      <c r="B473">
        <v>269</v>
      </c>
      <c r="C473">
        <v>23.069099999999999</v>
      </c>
      <c r="E473" s="95">
        <f>AVERAGE(B$4:B473)</f>
        <v>264.51914893617021</v>
      </c>
      <c r="F473" s="95">
        <f>AVERAGE(C$4:C473)</f>
        <v>19.24959170212766</v>
      </c>
      <c r="G473" s="95">
        <f t="shared" si="109"/>
        <v>-0.99984769515639127</v>
      </c>
      <c r="H473" s="95">
        <f t="shared" si="110"/>
        <v>-1.7452406437283498E-2</v>
      </c>
      <c r="I473" s="95">
        <f t="shared" si="111"/>
        <v>-0.86538477803294389</v>
      </c>
      <c r="J473" s="95">
        <f t="shared" si="112"/>
        <v>-9.7545910174136094E-2</v>
      </c>
      <c r="K473" s="95">
        <f t="shared" si="113"/>
        <v>30.12997550597564</v>
      </c>
      <c r="L473" s="95">
        <f t="shared" si="122"/>
        <v>470</v>
      </c>
      <c r="M473" s="95">
        <f t="shared" si="114"/>
        <v>-758</v>
      </c>
      <c r="N473" s="95">
        <f t="shared" si="115"/>
        <v>264.51914893616947</v>
      </c>
      <c r="O473" s="95">
        <f t="shared" si="116"/>
        <v>433629.32765957585</v>
      </c>
      <c r="P473" s="95">
        <f t="shared" si="123"/>
        <v>30.374587911032719</v>
      </c>
      <c r="Q473" s="113">
        <f>_xlfn.STDEV.P(B$4:B473)</f>
        <v>30.37458791103267</v>
      </c>
      <c r="R473" s="95">
        <f t="shared" si="117"/>
        <v>332.86197173599373</v>
      </c>
      <c r="S473" s="95">
        <f t="shared" si="118"/>
        <v>196.17632613634669</v>
      </c>
      <c r="T473">
        <f t="shared" si="119"/>
        <v>0</v>
      </c>
      <c r="U473" s="102">
        <f>IF(W473&lt;180,V473,IF(#REF!&gt;T473,W473-360,360-W473))</f>
        <v>4.4808510638297889</v>
      </c>
      <c r="V473" s="102">
        <f t="shared" si="120"/>
        <v>4.4808510638297889</v>
      </c>
      <c r="W473" s="102">
        <f t="shared" si="121"/>
        <v>4.4808510638297889</v>
      </c>
    </row>
    <row r="474" spans="1:23" x14ac:dyDescent="0.25">
      <c r="A474" s="110">
        <v>42638.389108796298</v>
      </c>
      <c r="B474">
        <v>247</v>
      </c>
      <c r="C474">
        <v>23.022600000000001</v>
      </c>
      <c r="E474" s="95">
        <f>AVERAGE(B$4:B474)</f>
        <v>264.48195329087048</v>
      </c>
      <c r="F474" s="95">
        <f>AVERAGE(C$4:C474)</f>
        <v>19.257602335456475</v>
      </c>
      <c r="G474" s="95">
        <f t="shared" si="109"/>
        <v>-0.92050485345244026</v>
      </c>
      <c r="H474" s="95">
        <f t="shared" si="110"/>
        <v>-0.39073112848927383</v>
      </c>
      <c r="I474" s="95">
        <f t="shared" si="111"/>
        <v>-0.86550180579391944</v>
      </c>
      <c r="J474" s="95">
        <f t="shared" si="112"/>
        <v>-9.8168384098372058E-2</v>
      </c>
      <c r="K474" s="95">
        <f t="shared" si="113"/>
        <v>30.106670150166064</v>
      </c>
      <c r="L474" s="95">
        <f t="shared" si="122"/>
        <v>471</v>
      </c>
      <c r="M474" s="95">
        <f t="shared" si="114"/>
        <v>1005</v>
      </c>
      <c r="N474" s="95">
        <f t="shared" si="115"/>
        <v>264.48195329086974</v>
      </c>
      <c r="O474" s="95">
        <f t="shared" si="116"/>
        <v>433935.59660297376</v>
      </c>
      <c r="P474" s="95">
        <f t="shared" si="123"/>
        <v>30.353039372640374</v>
      </c>
      <c r="Q474" s="113">
        <f>_xlfn.STDEV.P(B$4:B474)</f>
        <v>30.353039372640328</v>
      </c>
      <c r="R474" s="95">
        <f t="shared" si="117"/>
        <v>332.7762918793112</v>
      </c>
      <c r="S474" s="95">
        <f t="shared" si="118"/>
        <v>196.18761470242976</v>
      </c>
      <c r="T474">
        <f t="shared" si="119"/>
        <v>0</v>
      </c>
      <c r="U474" s="102">
        <f>IF(W474&lt;180,V474,IF(#REF!&gt;T474,W474-360,360-W474))</f>
        <v>-17.481953290870479</v>
      </c>
      <c r="V474" s="102">
        <f t="shared" si="120"/>
        <v>-17.481953290870479</v>
      </c>
      <c r="W474" s="102">
        <f t="shared" si="121"/>
        <v>17.481953290870479</v>
      </c>
    </row>
    <row r="475" spans="1:23" x14ac:dyDescent="0.25">
      <c r="A475" s="110">
        <v>42638.389155092591</v>
      </c>
      <c r="B475">
        <v>285</v>
      </c>
      <c r="C475">
        <v>26.488399999999999</v>
      </c>
      <c r="E475" s="95">
        <f>AVERAGE(B$4:B475)</f>
        <v>264.52542372881356</v>
      </c>
      <c r="F475" s="95">
        <f>AVERAGE(C$4:C475)</f>
        <v>19.272921822033901</v>
      </c>
      <c r="G475" s="95">
        <f t="shared" si="109"/>
        <v>-0.96592582628906842</v>
      </c>
      <c r="H475" s="95">
        <f t="shared" si="110"/>
        <v>0.2588190451025203</v>
      </c>
      <c r="I475" s="95">
        <f t="shared" si="111"/>
        <v>-0.86571456854920581</v>
      </c>
      <c r="J475" s="95">
        <f t="shared" si="112"/>
        <v>-9.7412054799217621E-2</v>
      </c>
      <c r="K475" s="95">
        <f t="shared" si="113"/>
        <v>30.090830058714197</v>
      </c>
      <c r="L475" s="95">
        <f t="shared" si="122"/>
        <v>472</v>
      </c>
      <c r="M475" s="95">
        <f t="shared" si="114"/>
        <v>-720</v>
      </c>
      <c r="N475" s="95">
        <f t="shared" si="115"/>
        <v>264.52542372881283</v>
      </c>
      <c r="O475" s="95">
        <f t="shared" si="116"/>
        <v>434355.69491525565</v>
      </c>
      <c r="P475" s="95">
        <f t="shared" si="123"/>
        <v>30.335542130410008</v>
      </c>
      <c r="Q475" s="113">
        <f>_xlfn.STDEV.P(B$4:B475)</f>
        <v>30.335542130409959</v>
      </c>
      <c r="R475" s="95">
        <f t="shared" si="117"/>
        <v>332.78039352223595</v>
      </c>
      <c r="S475" s="95">
        <f t="shared" si="118"/>
        <v>196.27045393539117</v>
      </c>
      <c r="T475">
        <f t="shared" si="119"/>
        <v>0</v>
      </c>
      <c r="U475" s="102">
        <f>IF(W475&lt;180,V475,IF(#REF!&gt;T475,W475-360,360-W475))</f>
        <v>20.474576271186436</v>
      </c>
      <c r="V475" s="102">
        <f t="shared" si="120"/>
        <v>20.474576271186436</v>
      </c>
      <c r="W475" s="102">
        <f t="shared" si="121"/>
        <v>20.474576271186436</v>
      </c>
    </row>
    <row r="476" spans="1:23" x14ac:dyDescent="0.25">
      <c r="A476" s="110">
        <v>42638.389201388891</v>
      </c>
      <c r="B476">
        <v>262</v>
      </c>
      <c r="C476">
        <v>19.337700000000002</v>
      </c>
      <c r="E476" s="95">
        <f>AVERAGE(B$4:B476)</f>
        <v>264.52008456659621</v>
      </c>
      <c r="F476" s="95">
        <f>AVERAGE(C$4:C476)</f>
        <v>19.273058773784356</v>
      </c>
      <c r="G476" s="95">
        <f t="shared" ref="G476:G539" si="124">SIN(RADIANS(B476))</f>
        <v>-0.99026806874157025</v>
      </c>
      <c r="H476" s="95">
        <f t="shared" ref="H476:H539" si="125">COS(RADIANS(B476))</f>
        <v>-0.13917310096006583</v>
      </c>
      <c r="I476" s="95">
        <f t="shared" ref="I476:I539" si="126">I475+(G476-I475)/$L476</f>
        <v>-0.86597789518809032</v>
      </c>
      <c r="J476" s="95">
        <f t="shared" ref="J476:J539" si="127">J475+(H476-J475)/$L476</f>
        <v>-9.7500344537401237E-2</v>
      </c>
      <c r="K476" s="95">
        <f t="shared" ref="K476:K539" si="128">DEGREES(SQRT(-LN(I476*I476+J476*J476)))</f>
        <v>30.056810306104218</v>
      </c>
      <c r="L476" s="95">
        <f t="shared" si="122"/>
        <v>473</v>
      </c>
      <c r="M476" s="95">
        <f t="shared" si="114"/>
        <v>982</v>
      </c>
      <c r="N476" s="95">
        <f t="shared" si="115"/>
        <v>264.52008456659547</v>
      </c>
      <c r="O476" s="95">
        <f t="shared" si="116"/>
        <v>434362.05919661873</v>
      </c>
      <c r="P476" s="95">
        <f t="shared" si="123"/>
        <v>30.303680000246398</v>
      </c>
      <c r="Q476" s="113">
        <f>_xlfn.STDEV.P(B$4:B476)</f>
        <v>30.303680000246349</v>
      </c>
      <c r="R476" s="95">
        <f t="shared" si="117"/>
        <v>332.70336456715052</v>
      </c>
      <c r="S476" s="95">
        <f t="shared" si="118"/>
        <v>196.33680456604191</v>
      </c>
      <c r="T476">
        <f t="shared" si="119"/>
        <v>0</v>
      </c>
      <c r="U476" s="102">
        <f>IF(W476&lt;180,V476,IF(#REF!&gt;T476,W476-360,360-W476))</f>
        <v>-2.5200845665962106</v>
      </c>
      <c r="V476" s="102">
        <f t="shared" si="120"/>
        <v>-2.5200845665962106</v>
      </c>
      <c r="W476" s="102">
        <f t="shared" si="121"/>
        <v>2.5200845665962106</v>
      </c>
    </row>
    <row r="477" spans="1:23" x14ac:dyDescent="0.25">
      <c r="A477" s="110">
        <v>42638.389247685183</v>
      </c>
      <c r="B477">
        <v>289</v>
      </c>
      <c r="C477">
        <v>18.886099999999999</v>
      </c>
      <c r="E477" s="95">
        <f>AVERAGE(B$4:B477)</f>
        <v>264.57172995780593</v>
      </c>
      <c r="F477" s="95">
        <f>AVERAGE(C$4:C477)</f>
        <v>19.272242405063292</v>
      </c>
      <c r="G477" s="95">
        <f t="shared" si="124"/>
        <v>-0.94551857559931696</v>
      </c>
      <c r="H477" s="95">
        <f t="shared" si="125"/>
        <v>0.32556815445715631</v>
      </c>
      <c r="I477" s="95">
        <f t="shared" si="126"/>
        <v>-0.86614570253073009</v>
      </c>
      <c r="J477" s="95">
        <f t="shared" si="127"/>
        <v>-9.660779496146335E-2</v>
      </c>
      <c r="K477" s="95">
        <f t="shared" si="128"/>
        <v>30.048366705750297</v>
      </c>
      <c r="L477" s="95">
        <f t="shared" si="122"/>
        <v>474</v>
      </c>
      <c r="M477" s="95">
        <f t="shared" si="114"/>
        <v>-693</v>
      </c>
      <c r="N477" s="95">
        <f t="shared" si="115"/>
        <v>264.57172995780519</v>
      </c>
      <c r="O477" s="95">
        <f t="shared" si="116"/>
        <v>434960.06118143606</v>
      </c>
      <c r="P477" s="95">
        <f t="shared" si="123"/>
        <v>30.292528119594895</v>
      </c>
      <c r="Q477" s="113">
        <f>_xlfn.STDEV.P(B$4:B477)</f>
        <v>30.292528119594845</v>
      </c>
      <c r="R477" s="95">
        <f t="shared" si="117"/>
        <v>332.72991822689431</v>
      </c>
      <c r="S477" s="95">
        <f t="shared" si="118"/>
        <v>196.41354168871754</v>
      </c>
      <c r="T477">
        <f t="shared" si="119"/>
        <v>0</v>
      </c>
      <c r="U477" s="102">
        <f>IF(W477&lt;180,V477,IF(#REF!&gt;T477,W477-360,360-W477))</f>
        <v>24.428270042194072</v>
      </c>
      <c r="V477" s="102">
        <f t="shared" si="120"/>
        <v>24.428270042194072</v>
      </c>
      <c r="W477" s="102">
        <f t="shared" si="121"/>
        <v>24.428270042194072</v>
      </c>
    </row>
    <row r="478" spans="1:23" x14ac:dyDescent="0.25">
      <c r="A478" s="110">
        <v>42638.389293981483</v>
      </c>
      <c r="B478">
        <v>252</v>
      </c>
      <c r="C478">
        <v>15.033899999999999</v>
      </c>
      <c r="E478" s="95">
        <f>AVERAGE(B$4:B478)</f>
        <v>264.54526315789474</v>
      </c>
      <c r="F478" s="95">
        <f>AVERAGE(C$4:C478)</f>
        <v>19.263319578947371</v>
      </c>
      <c r="G478" s="95">
        <f t="shared" si="124"/>
        <v>-0.95105651629515353</v>
      </c>
      <c r="H478" s="95">
        <f t="shared" si="125"/>
        <v>-0.30901699437494756</v>
      </c>
      <c r="I478" s="95">
        <f t="shared" si="126"/>
        <v>-0.86632446213865522</v>
      </c>
      <c r="J478" s="95">
        <f t="shared" si="127"/>
        <v>-9.7054972223386479E-2</v>
      </c>
      <c r="K478" s="95">
        <f t="shared" si="128"/>
        <v>30.019859359364727</v>
      </c>
      <c r="L478" s="95">
        <f t="shared" si="122"/>
        <v>475</v>
      </c>
      <c r="M478" s="95">
        <f t="shared" si="114"/>
        <v>945</v>
      </c>
      <c r="N478" s="95">
        <f t="shared" si="115"/>
        <v>264.545263157894</v>
      </c>
      <c r="O478" s="95">
        <f t="shared" si="116"/>
        <v>435117.77684210672</v>
      </c>
      <c r="P478" s="95">
        <f t="shared" si="123"/>
        <v>30.266110171787041</v>
      </c>
      <c r="Q478" s="113">
        <f>_xlfn.STDEV.P(B$4:B478)</f>
        <v>30.266110171786991</v>
      </c>
      <c r="R478" s="95">
        <f t="shared" si="117"/>
        <v>332.64401104441549</v>
      </c>
      <c r="S478" s="95">
        <f t="shared" si="118"/>
        <v>196.44651527137401</v>
      </c>
      <c r="T478">
        <f t="shared" si="119"/>
        <v>0</v>
      </c>
      <c r="U478" s="102">
        <f>IF(W478&lt;180,V478,IF(#REF!&gt;T478,W478-360,360-W478))</f>
        <v>-12.545263157894738</v>
      </c>
      <c r="V478" s="102">
        <f t="shared" si="120"/>
        <v>-12.545263157894738</v>
      </c>
      <c r="W478" s="102">
        <f t="shared" si="121"/>
        <v>12.545263157894738</v>
      </c>
    </row>
    <row r="479" spans="1:23" x14ac:dyDescent="0.25">
      <c r="A479" s="110">
        <v>42638.389340277776</v>
      </c>
      <c r="B479">
        <v>250</v>
      </c>
      <c r="C479">
        <v>15.300599999999999</v>
      </c>
      <c r="E479" s="95">
        <f>AVERAGE(B$4:B479)</f>
        <v>264.51470588235293</v>
      </c>
      <c r="F479" s="95">
        <f>AVERAGE(C$4:C479)</f>
        <v>19.254994537815129</v>
      </c>
      <c r="G479" s="95">
        <f t="shared" si="124"/>
        <v>-0.93969262078590843</v>
      </c>
      <c r="H479" s="95">
        <f t="shared" si="125"/>
        <v>-0.34202014332566855</v>
      </c>
      <c r="I479" s="95">
        <f t="shared" si="126"/>
        <v>-0.86647859692572926</v>
      </c>
      <c r="J479" s="95">
        <f t="shared" si="127"/>
        <v>-9.7569604935786231E-2</v>
      </c>
      <c r="K479" s="95">
        <f t="shared" si="128"/>
        <v>29.993430935332928</v>
      </c>
      <c r="L479" s="95">
        <f t="shared" si="122"/>
        <v>476</v>
      </c>
      <c r="M479" s="95">
        <f t="shared" si="114"/>
        <v>-695</v>
      </c>
      <c r="N479" s="95">
        <f t="shared" si="115"/>
        <v>264.51470588235219</v>
      </c>
      <c r="O479" s="95">
        <f t="shared" si="116"/>
        <v>435328.89705882495</v>
      </c>
      <c r="P479" s="95">
        <f t="shared" si="123"/>
        <v>30.24163531335736</v>
      </c>
      <c r="Q479" s="113">
        <f>_xlfn.STDEV.P(B$4:B479)</f>
        <v>30.24163531335731</v>
      </c>
      <c r="R479" s="95">
        <f t="shared" si="117"/>
        <v>332.55838533740689</v>
      </c>
      <c r="S479" s="95">
        <f t="shared" si="118"/>
        <v>196.47102642729897</v>
      </c>
      <c r="T479">
        <f t="shared" si="119"/>
        <v>0</v>
      </c>
      <c r="U479" s="102">
        <f>IF(W479&lt;180,V479,IF(#REF!&gt;T479,W479-360,360-W479))</f>
        <v>-14.514705882352928</v>
      </c>
      <c r="V479" s="102">
        <f t="shared" si="120"/>
        <v>-14.514705882352928</v>
      </c>
      <c r="W479" s="102">
        <f t="shared" si="121"/>
        <v>14.514705882352928</v>
      </c>
    </row>
    <row r="480" spans="1:23" x14ac:dyDescent="0.25">
      <c r="A480" s="110">
        <v>42638.389386574076</v>
      </c>
      <c r="B480">
        <v>272</v>
      </c>
      <c r="C480">
        <v>16.8187</v>
      </c>
      <c r="E480" s="95">
        <f>AVERAGE(B$4:B480)</f>
        <v>264.53039832285117</v>
      </c>
      <c r="F480" s="95">
        <f>AVERAGE(C$4:C480)</f>
        <v>19.24988700209644</v>
      </c>
      <c r="G480" s="95">
        <f t="shared" si="124"/>
        <v>-0.99939082701909576</v>
      </c>
      <c r="H480" s="95">
        <f t="shared" si="125"/>
        <v>3.4899496702501281E-2</v>
      </c>
      <c r="I480" s="95">
        <f t="shared" si="126"/>
        <v>-0.86675723891753931</v>
      </c>
      <c r="J480" s="95">
        <f t="shared" si="127"/>
        <v>-9.7291891934448108E-2</v>
      </c>
      <c r="K480" s="95">
        <f t="shared" si="128"/>
        <v>29.962556830520573</v>
      </c>
      <c r="L480" s="95">
        <f t="shared" si="122"/>
        <v>477</v>
      </c>
      <c r="M480" s="95">
        <f t="shared" si="114"/>
        <v>967</v>
      </c>
      <c r="N480" s="95">
        <f t="shared" si="115"/>
        <v>264.53039832285037</v>
      </c>
      <c r="O480" s="95">
        <f t="shared" si="116"/>
        <v>435384.80922432011</v>
      </c>
      <c r="P480" s="95">
        <f t="shared" si="123"/>
        <v>30.211858821796721</v>
      </c>
      <c r="Q480" s="113">
        <f>_xlfn.STDEV.P(B$4:B480)</f>
        <v>30.211858821796671</v>
      </c>
      <c r="R480" s="95">
        <f t="shared" si="117"/>
        <v>332.50708067189368</v>
      </c>
      <c r="S480" s="95">
        <f t="shared" si="118"/>
        <v>196.55371597380866</v>
      </c>
      <c r="T480">
        <f t="shared" si="119"/>
        <v>0</v>
      </c>
      <c r="U480" s="102">
        <f>IF(W480&lt;180,V480,IF(#REF!&gt;T480,W480-360,360-W480))</f>
        <v>7.4696016771488303</v>
      </c>
      <c r="V480" s="102">
        <f t="shared" si="120"/>
        <v>7.4696016771488303</v>
      </c>
      <c r="W480" s="102">
        <f t="shared" si="121"/>
        <v>7.4696016771488303</v>
      </c>
    </row>
    <row r="481" spans="1:23" x14ac:dyDescent="0.25">
      <c r="A481" s="110">
        <v>42638.389432870368</v>
      </c>
      <c r="B481">
        <v>334</v>
      </c>
      <c r="C481">
        <v>22.976199999999999</v>
      </c>
      <c r="E481" s="95">
        <f>AVERAGE(B$4:B481)</f>
        <v>264.67573221757323</v>
      </c>
      <c r="F481" s="95">
        <f>AVERAGE(C$4:C481)</f>
        <v>19.257682635983265</v>
      </c>
      <c r="G481" s="95">
        <f t="shared" si="124"/>
        <v>-0.43837114678907779</v>
      </c>
      <c r="H481" s="95">
        <f t="shared" si="125"/>
        <v>0.89879404629916682</v>
      </c>
      <c r="I481" s="95">
        <f t="shared" si="126"/>
        <v>-0.86586103370388146</v>
      </c>
      <c r="J481" s="95">
        <f t="shared" si="127"/>
        <v>-9.5208030138980299E-2</v>
      </c>
      <c r="K481" s="95">
        <f t="shared" si="128"/>
        <v>30.103113798426381</v>
      </c>
      <c r="L481" s="95">
        <f t="shared" si="122"/>
        <v>478</v>
      </c>
      <c r="M481" s="95">
        <f t="shared" si="114"/>
        <v>-633</v>
      </c>
      <c r="N481" s="95">
        <f t="shared" si="115"/>
        <v>264.67573221757243</v>
      </c>
      <c r="O481" s="95">
        <f t="shared" si="116"/>
        <v>440200.73849372542</v>
      </c>
      <c r="P481" s="95">
        <f t="shared" si="123"/>
        <v>30.346697465424519</v>
      </c>
      <c r="Q481" s="113">
        <f>_xlfn.STDEV.P(B$4:B481)</f>
        <v>30.346697465424466</v>
      </c>
      <c r="R481" s="95">
        <f t="shared" si="117"/>
        <v>332.95580151477827</v>
      </c>
      <c r="S481" s="95">
        <f t="shared" si="118"/>
        <v>196.39566292036818</v>
      </c>
      <c r="T481">
        <f t="shared" si="119"/>
        <v>1</v>
      </c>
      <c r="U481" s="102">
        <f>IF(W481&lt;180,V481,IF(#REF!&gt;T481,W481-360,360-W481))</f>
        <v>69.324267782426773</v>
      </c>
      <c r="V481" s="102">
        <f t="shared" si="120"/>
        <v>69.324267782426773</v>
      </c>
      <c r="W481" s="102">
        <f t="shared" si="121"/>
        <v>69.324267782426773</v>
      </c>
    </row>
    <row r="482" spans="1:23" x14ac:dyDescent="0.25">
      <c r="A482" s="110">
        <v>42638.389479166668</v>
      </c>
      <c r="B482">
        <v>221</v>
      </c>
      <c r="C482">
        <v>18.860099999999999</v>
      </c>
      <c r="E482" s="95">
        <f>AVERAGE(B$4:B482)</f>
        <v>264.58455114822544</v>
      </c>
      <c r="F482" s="95">
        <f>AVERAGE(C$4:C482)</f>
        <v>19.256852609603339</v>
      </c>
      <c r="G482" s="95">
        <f t="shared" si="124"/>
        <v>-0.65605902899050705</v>
      </c>
      <c r="H482" s="95">
        <f t="shared" si="125"/>
        <v>-0.75470958022277213</v>
      </c>
      <c r="I482" s="95">
        <f t="shared" si="126"/>
        <v>-0.86542303369404139</v>
      </c>
      <c r="J482" s="95">
        <f t="shared" si="127"/>
        <v>-9.6584860097401581E-2</v>
      </c>
      <c r="K482" s="95">
        <f t="shared" si="128"/>
        <v>30.138620313564186</v>
      </c>
      <c r="L482" s="95">
        <f t="shared" si="122"/>
        <v>479</v>
      </c>
      <c r="M482" s="95">
        <f t="shared" si="114"/>
        <v>854</v>
      </c>
      <c r="N482" s="95">
        <f t="shared" si="115"/>
        <v>264.5845511482247</v>
      </c>
      <c r="O482" s="95">
        <f t="shared" si="116"/>
        <v>442104.32567849837</v>
      </c>
      <c r="P482" s="95">
        <f t="shared" si="123"/>
        <v>30.380479588686857</v>
      </c>
      <c r="Q482" s="113">
        <f>_xlfn.STDEV.P(B$4:B482)</f>
        <v>30.380479588686807</v>
      </c>
      <c r="R482" s="95">
        <f t="shared" si="117"/>
        <v>332.94063022277078</v>
      </c>
      <c r="S482" s="95">
        <f t="shared" si="118"/>
        <v>196.22847207368011</v>
      </c>
      <c r="T482">
        <f t="shared" si="119"/>
        <v>0</v>
      </c>
      <c r="U482" s="102">
        <f>IF(W482&lt;180,V482,IF(#REF!&gt;T482,W482-360,360-W482))</f>
        <v>-43.584551148225444</v>
      </c>
      <c r="V482" s="102">
        <f t="shared" si="120"/>
        <v>-43.584551148225444</v>
      </c>
      <c r="W482" s="102">
        <f t="shared" si="121"/>
        <v>43.584551148225444</v>
      </c>
    </row>
    <row r="483" spans="1:23" x14ac:dyDescent="0.25">
      <c r="A483" s="110">
        <v>42638.389537037037</v>
      </c>
      <c r="B483">
        <v>277</v>
      </c>
      <c r="C483">
        <v>22.665900000000001</v>
      </c>
      <c r="E483" s="95">
        <f>AVERAGE(B$4:B483)</f>
        <v>264.61041666666665</v>
      </c>
      <c r="F483" s="95">
        <f>AVERAGE(C$4:C483)</f>
        <v>19.263954791666666</v>
      </c>
      <c r="G483" s="95">
        <f t="shared" si="124"/>
        <v>-0.99254615164132198</v>
      </c>
      <c r="H483" s="95">
        <f t="shared" si="125"/>
        <v>0.12186934340514768</v>
      </c>
      <c r="I483" s="95">
        <f t="shared" si="126"/>
        <v>-0.86568787352309817</v>
      </c>
      <c r="J483" s="95">
        <f t="shared" si="127"/>
        <v>-9.6129747173437932E-2</v>
      </c>
      <c r="K483" s="95">
        <f t="shared" si="128"/>
        <v>30.111986217420085</v>
      </c>
      <c r="L483" s="95">
        <f t="shared" si="122"/>
        <v>480</v>
      </c>
      <c r="M483" s="95">
        <f t="shared" si="114"/>
        <v>-577</v>
      </c>
      <c r="N483" s="95">
        <f t="shared" si="115"/>
        <v>264.61041666666591</v>
      </c>
      <c r="O483" s="95">
        <f t="shared" si="116"/>
        <v>442258.14791666821</v>
      </c>
      <c r="P483" s="95">
        <f t="shared" si="123"/>
        <v>30.354095959080361</v>
      </c>
      <c r="Q483" s="113">
        <f>_xlfn.STDEV.P(B$4:B483)</f>
        <v>30.354095959080311</v>
      </c>
      <c r="R483" s="95">
        <f t="shared" si="117"/>
        <v>332.90713257459737</v>
      </c>
      <c r="S483" s="95">
        <f t="shared" si="118"/>
        <v>196.31370075873593</v>
      </c>
      <c r="T483">
        <f t="shared" si="119"/>
        <v>0</v>
      </c>
      <c r="U483" s="102">
        <f>IF(W483&lt;180,V483,IF(#REF!&gt;T483,W483-360,360-W483))</f>
        <v>12.389583333333348</v>
      </c>
      <c r="V483" s="102">
        <f t="shared" si="120"/>
        <v>12.389583333333348</v>
      </c>
      <c r="W483" s="102">
        <f t="shared" si="121"/>
        <v>12.389583333333348</v>
      </c>
    </row>
    <row r="484" spans="1:23" x14ac:dyDescent="0.25">
      <c r="A484" s="110">
        <v>42638.38958333333</v>
      </c>
      <c r="B484">
        <v>269</v>
      </c>
      <c r="C484">
        <v>19.8779</v>
      </c>
      <c r="E484" s="95">
        <f>AVERAGE(B$4:B484)</f>
        <v>264.61954261954264</v>
      </c>
      <c r="F484" s="95">
        <f>AVERAGE(C$4:C484)</f>
        <v>19.265231185031183</v>
      </c>
      <c r="G484" s="95">
        <f t="shared" si="124"/>
        <v>-0.99984769515639127</v>
      </c>
      <c r="H484" s="95">
        <f t="shared" si="125"/>
        <v>-1.7452406437283498E-2</v>
      </c>
      <c r="I484" s="95">
        <f t="shared" si="126"/>
        <v>-0.86596679207119232</v>
      </c>
      <c r="J484" s="95">
        <f t="shared" si="127"/>
        <v>-9.5966176818477106E-2</v>
      </c>
      <c r="K484" s="95">
        <f t="shared" si="128"/>
        <v>30.079532823992807</v>
      </c>
      <c r="L484" s="95">
        <f t="shared" si="122"/>
        <v>481</v>
      </c>
      <c r="M484" s="95">
        <f t="shared" si="114"/>
        <v>846</v>
      </c>
      <c r="N484" s="95">
        <f t="shared" si="115"/>
        <v>264.61954261954185</v>
      </c>
      <c r="O484" s="95">
        <f t="shared" si="116"/>
        <v>442277.37629937782</v>
      </c>
      <c r="P484" s="95">
        <f t="shared" si="123"/>
        <v>30.323185598185283</v>
      </c>
      <c r="Q484" s="113">
        <f>_xlfn.STDEV.P(B$4:B484)</f>
        <v>30.32318559818523</v>
      </c>
      <c r="R484" s="95">
        <f t="shared" si="117"/>
        <v>332.84671021545944</v>
      </c>
      <c r="S484" s="95">
        <f t="shared" si="118"/>
        <v>196.39237502362587</v>
      </c>
      <c r="T484">
        <f t="shared" si="119"/>
        <v>0</v>
      </c>
      <c r="U484" s="102">
        <f>IF(W484&lt;180,V484,IF(#REF!&gt;T484,W484-360,360-W484))</f>
        <v>4.3804573804573579</v>
      </c>
      <c r="V484" s="102">
        <f t="shared" si="120"/>
        <v>4.3804573804573579</v>
      </c>
      <c r="W484" s="102">
        <f t="shared" si="121"/>
        <v>4.3804573804573579</v>
      </c>
    </row>
    <row r="485" spans="1:23" x14ac:dyDescent="0.25">
      <c r="A485" s="110">
        <v>42638.38962962963</v>
      </c>
      <c r="B485">
        <v>252</v>
      </c>
      <c r="C485">
        <v>19.673100000000002</v>
      </c>
      <c r="E485" s="95">
        <f>AVERAGE(B$4:B485)</f>
        <v>264.59336099585062</v>
      </c>
      <c r="F485" s="95">
        <f>AVERAGE(C$4:C485)</f>
        <v>19.266077385892114</v>
      </c>
      <c r="G485" s="95">
        <f t="shared" si="124"/>
        <v>-0.95105651629515353</v>
      </c>
      <c r="H485" s="95">
        <f t="shared" si="125"/>
        <v>-0.30901699437494756</v>
      </c>
      <c r="I485" s="95">
        <f t="shared" si="126"/>
        <v>-0.86614332676875239</v>
      </c>
      <c r="J485" s="95">
        <f t="shared" si="127"/>
        <v>-9.6408190962785134E-2</v>
      </c>
      <c r="K485" s="95">
        <f t="shared" si="128"/>
        <v>30.051433419625852</v>
      </c>
      <c r="L485" s="95">
        <f t="shared" si="122"/>
        <v>482</v>
      </c>
      <c r="M485" s="95">
        <f t="shared" si="114"/>
        <v>-594</v>
      </c>
      <c r="N485" s="95">
        <f t="shared" si="115"/>
        <v>264.59336099584988</v>
      </c>
      <c r="O485" s="95">
        <f t="shared" si="116"/>
        <v>442436.29875518824</v>
      </c>
      <c r="P485" s="95">
        <f t="shared" si="123"/>
        <v>30.297155514539227</v>
      </c>
      <c r="Q485" s="113">
        <f>_xlfn.STDEV.P(B$4:B485)</f>
        <v>30.297155514539178</v>
      </c>
      <c r="R485" s="95">
        <f t="shared" si="117"/>
        <v>332.76196090356376</v>
      </c>
      <c r="S485" s="95">
        <f t="shared" si="118"/>
        <v>196.42476108813747</v>
      </c>
      <c r="T485">
        <f t="shared" si="119"/>
        <v>0</v>
      </c>
      <c r="U485" s="102">
        <f>IF(W485&lt;180,V485,IF(#REF!&gt;T485,W485-360,360-W485))</f>
        <v>-12.593360995850617</v>
      </c>
      <c r="V485" s="102">
        <f t="shared" si="120"/>
        <v>-12.593360995850617</v>
      </c>
      <c r="W485" s="102">
        <f t="shared" si="121"/>
        <v>12.593360995850617</v>
      </c>
    </row>
    <row r="486" spans="1:23" x14ac:dyDescent="0.25">
      <c r="A486" s="110">
        <v>42638.389675925922</v>
      </c>
      <c r="B486">
        <v>285</v>
      </c>
      <c r="C486">
        <v>20.627500000000001</v>
      </c>
      <c r="E486" s="95">
        <f>AVERAGE(B$4:B486)</f>
        <v>264.63561076604555</v>
      </c>
      <c r="F486" s="95">
        <f>AVERAGE(C$4:C486)</f>
        <v>19.268896066252587</v>
      </c>
      <c r="G486" s="95">
        <f t="shared" si="124"/>
        <v>-0.96592582628906842</v>
      </c>
      <c r="H486" s="95">
        <f t="shared" si="125"/>
        <v>0.2588190451025203</v>
      </c>
      <c r="I486" s="95">
        <f t="shared" si="126"/>
        <v>-0.86634991579467435</v>
      </c>
      <c r="J486" s="95">
        <f t="shared" si="127"/>
        <v>-9.5672730846707896E-2</v>
      </c>
      <c r="K486" s="95">
        <f t="shared" si="128"/>
        <v>30.035851362104193</v>
      </c>
      <c r="L486" s="95">
        <f t="shared" si="122"/>
        <v>483</v>
      </c>
      <c r="M486" s="95">
        <f t="shared" si="114"/>
        <v>879</v>
      </c>
      <c r="N486" s="95">
        <f t="shared" si="115"/>
        <v>264.63561076604481</v>
      </c>
      <c r="O486" s="95">
        <f t="shared" si="116"/>
        <v>442851.86749482556</v>
      </c>
      <c r="P486" s="95">
        <f t="shared" si="123"/>
        <v>30.279986335086992</v>
      </c>
      <c r="Q486" s="113">
        <f>_xlfn.STDEV.P(B$4:B486)</f>
        <v>30.279986335086939</v>
      </c>
      <c r="R486" s="95">
        <f t="shared" si="117"/>
        <v>332.76558001999115</v>
      </c>
      <c r="S486" s="95">
        <f t="shared" si="118"/>
        <v>196.50564151209994</v>
      </c>
      <c r="T486">
        <f t="shared" si="119"/>
        <v>0</v>
      </c>
      <c r="U486" s="102">
        <f>IF(W486&lt;180,V486,IF(#REF!&gt;T486,W486-360,360-W486))</f>
        <v>20.364389233954455</v>
      </c>
      <c r="V486" s="102">
        <f t="shared" si="120"/>
        <v>20.364389233954455</v>
      </c>
      <c r="W486" s="102">
        <f t="shared" si="121"/>
        <v>20.364389233954455</v>
      </c>
    </row>
    <row r="487" spans="1:23" x14ac:dyDescent="0.25">
      <c r="A487" s="110">
        <v>42638.389722222222</v>
      </c>
      <c r="B487">
        <v>267</v>
      </c>
      <c r="C487">
        <v>18.813400000000001</v>
      </c>
      <c r="E487" s="95">
        <f>AVERAGE(B$4:B487)</f>
        <v>264.64049586776861</v>
      </c>
      <c r="F487" s="95">
        <f>AVERAGE(C$4:C487)</f>
        <v>19.267954958677688</v>
      </c>
      <c r="G487" s="95">
        <f t="shared" si="124"/>
        <v>-0.99862953475457383</v>
      </c>
      <c r="H487" s="95">
        <f t="shared" si="125"/>
        <v>-5.2335956242944306E-2</v>
      </c>
      <c r="I487" s="95">
        <f t="shared" si="126"/>
        <v>-0.86662322079252541</v>
      </c>
      <c r="J487" s="95">
        <f t="shared" si="127"/>
        <v>-9.5583192056204247E-2</v>
      </c>
      <c r="K487" s="95">
        <f t="shared" si="128"/>
        <v>30.003005750227288</v>
      </c>
      <c r="L487" s="95">
        <f t="shared" si="122"/>
        <v>484</v>
      </c>
      <c r="M487" s="95">
        <f t="shared" si="114"/>
        <v>-612</v>
      </c>
      <c r="N487" s="95">
        <f t="shared" si="115"/>
        <v>264.64049586776787</v>
      </c>
      <c r="O487" s="95">
        <f t="shared" si="116"/>
        <v>442857.44628099329</v>
      </c>
      <c r="P487" s="95">
        <f t="shared" si="123"/>
        <v>30.248879710182003</v>
      </c>
      <c r="Q487" s="113">
        <f>_xlfn.STDEV.P(B$4:B487)</f>
        <v>30.248879710181949</v>
      </c>
      <c r="R487" s="95">
        <f t="shared" si="117"/>
        <v>332.70047521567801</v>
      </c>
      <c r="S487" s="95">
        <f t="shared" si="118"/>
        <v>196.5805165198592</v>
      </c>
      <c r="T487">
        <f t="shared" si="119"/>
        <v>0</v>
      </c>
      <c r="U487" s="102">
        <f>IF(W487&lt;180,V487,IF(#REF!&gt;T487,W487-360,360-W487))</f>
        <v>2.3595041322313932</v>
      </c>
      <c r="V487" s="102">
        <f t="shared" si="120"/>
        <v>2.3595041322313932</v>
      </c>
      <c r="W487" s="102">
        <f t="shared" si="121"/>
        <v>2.3595041322313932</v>
      </c>
    </row>
    <row r="488" spans="1:23" x14ac:dyDescent="0.25">
      <c r="A488" s="110">
        <v>42638.389768518522</v>
      </c>
      <c r="B488">
        <v>247</v>
      </c>
      <c r="C488">
        <v>18.3035</v>
      </c>
      <c r="E488" s="95">
        <f>AVERAGE(B$4:B488)</f>
        <v>264.60412371134021</v>
      </c>
      <c r="F488" s="95">
        <f>AVERAGE(C$4:C488)</f>
        <v>19.265966391752578</v>
      </c>
      <c r="G488" s="95">
        <f t="shared" si="124"/>
        <v>-0.92050485345244026</v>
      </c>
      <c r="H488" s="95">
        <f t="shared" si="125"/>
        <v>-0.39073112848927383</v>
      </c>
      <c r="I488" s="95">
        <f t="shared" si="126"/>
        <v>-0.86673431694233971</v>
      </c>
      <c r="J488" s="95">
        <f t="shared" si="127"/>
        <v>-9.6191744502458001E-2</v>
      </c>
      <c r="K488" s="95">
        <f t="shared" si="128"/>
        <v>29.980744193546386</v>
      </c>
      <c r="L488" s="95">
        <f t="shared" si="122"/>
        <v>485</v>
      </c>
      <c r="M488" s="95">
        <f t="shared" si="114"/>
        <v>859</v>
      </c>
      <c r="N488" s="95">
        <f t="shared" si="115"/>
        <v>264.60412371133947</v>
      </c>
      <c r="O488" s="95">
        <f t="shared" si="116"/>
        <v>443167.99175257882</v>
      </c>
      <c r="P488" s="95">
        <f t="shared" si="123"/>
        <v>30.22827214055172</v>
      </c>
      <c r="Q488" s="113">
        <f>_xlfn.STDEV.P(B$4:B488)</f>
        <v>30.22827214055167</v>
      </c>
      <c r="R488" s="95">
        <f t="shared" si="117"/>
        <v>332.61773602758149</v>
      </c>
      <c r="S488" s="95">
        <f t="shared" si="118"/>
        <v>196.59051139509893</v>
      </c>
      <c r="T488">
        <f t="shared" si="119"/>
        <v>0</v>
      </c>
      <c r="U488" s="102">
        <f>IF(W488&lt;180,V488,IF(#REF!&gt;T488,W488-360,360-W488))</f>
        <v>-17.604123711340208</v>
      </c>
      <c r="V488" s="102">
        <f t="shared" si="120"/>
        <v>-17.604123711340208</v>
      </c>
      <c r="W488" s="102">
        <f t="shared" si="121"/>
        <v>17.604123711340208</v>
      </c>
    </row>
    <row r="489" spans="1:23" x14ac:dyDescent="0.25">
      <c r="A489" s="110">
        <v>42638.389814814815</v>
      </c>
      <c r="B489">
        <v>311</v>
      </c>
      <c r="C489">
        <v>22.8035</v>
      </c>
      <c r="E489" s="95">
        <f>AVERAGE(B$4:B489)</f>
        <v>264.69958847736626</v>
      </c>
      <c r="F489" s="95">
        <f>AVERAGE(C$4:C489)</f>
        <v>19.273245267489713</v>
      </c>
      <c r="G489" s="95">
        <f t="shared" si="124"/>
        <v>-0.75470958022277224</v>
      </c>
      <c r="H489" s="95">
        <f t="shared" si="125"/>
        <v>0.65605902899050705</v>
      </c>
      <c r="I489" s="95">
        <f t="shared" si="126"/>
        <v>-0.86650381336884263</v>
      </c>
      <c r="J489" s="95">
        <f t="shared" si="127"/>
        <v>-9.4643903404735857E-2</v>
      </c>
      <c r="K489" s="95">
        <f t="shared" si="128"/>
        <v>30.030752672091683</v>
      </c>
      <c r="L489" s="95">
        <f t="shared" si="122"/>
        <v>486</v>
      </c>
      <c r="M489" s="95">
        <f t="shared" si="114"/>
        <v>-548</v>
      </c>
      <c r="N489" s="95">
        <f t="shared" si="115"/>
        <v>264.69958847736552</v>
      </c>
      <c r="O489" s="95">
        <f t="shared" si="116"/>
        <v>445316.13991769706</v>
      </c>
      <c r="P489" s="95">
        <f t="shared" si="123"/>
        <v>30.270255263874425</v>
      </c>
      <c r="Q489" s="113">
        <f>_xlfn.STDEV.P(B$4:B489)</f>
        <v>30.270255263874372</v>
      </c>
      <c r="R489" s="95">
        <f t="shared" si="117"/>
        <v>332.80766282108357</v>
      </c>
      <c r="S489" s="95">
        <f t="shared" si="118"/>
        <v>196.59151413364893</v>
      </c>
      <c r="T489">
        <f t="shared" si="119"/>
        <v>0</v>
      </c>
      <c r="U489" s="102">
        <f>IF(W489&lt;180,V489,IF(#REF!&gt;T489,W489-360,360-W489))</f>
        <v>46.300411522633738</v>
      </c>
      <c r="V489" s="102">
        <f t="shared" si="120"/>
        <v>46.300411522633738</v>
      </c>
      <c r="W489" s="102">
        <f t="shared" si="121"/>
        <v>46.300411522633738</v>
      </c>
    </row>
    <row r="490" spans="1:23" x14ac:dyDescent="0.25">
      <c r="A490" s="110">
        <v>42638.389861111114</v>
      </c>
      <c r="B490">
        <v>290</v>
      </c>
      <c r="C490">
        <v>15.887700000000001</v>
      </c>
      <c r="E490" s="95">
        <f>AVERAGE(B$4:B490)</f>
        <v>264.75154004106776</v>
      </c>
      <c r="F490" s="95">
        <f>AVERAGE(C$4:C490)</f>
        <v>19.266293429158111</v>
      </c>
      <c r="G490" s="95">
        <f t="shared" si="124"/>
        <v>-0.93969262078590832</v>
      </c>
      <c r="H490" s="95">
        <f t="shared" si="125"/>
        <v>0.34202014332566899</v>
      </c>
      <c r="I490" s="95">
        <f t="shared" si="126"/>
        <v>-0.86665409839433971</v>
      </c>
      <c r="J490" s="95">
        <f t="shared" si="127"/>
        <v>-9.3747262651696014E-2</v>
      </c>
      <c r="K490" s="95">
        <f t="shared" si="128"/>
        <v>30.024166543628517</v>
      </c>
      <c r="L490" s="95">
        <f t="shared" si="122"/>
        <v>487</v>
      </c>
      <c r="M490" s="95">
        <f t="shared" si="114"/>
        <v>838</v>
      </c>
      <c r="N490" s="95">
        <f t="shared" si="115"/>
        <v>264.75154004106702</v>
      </c>
      <c r="O490" s="95">
        <f t="shared" si="116"/>
        <v>445954.93634497083</v>
      </c>
      <c r="P490" s="95">
        <f t="shared" si="123"/>
        <v>30.260841943395153</v>
      </c>
      <c r="Q490" s="113">
        <f>_xlfn.STDEV.P(B$4:B490)</f>
        <v>30.2608419433951</v>
      </c>
      <c r="R490" s="95">
        <f t="shared" si="117"/>
        <v>332.83843441370675</v>
      </c>
      <c r="S490" s="95">
        <f t="shared" si="118"/>
        <v>196.66464566842876</v>
      </c>
      <c r="T490">
        <f t="shared" si="119"/>
        <v>0</v>
      </c>
      <c r="U490" s="102">
        <f>IF(W490&lt;180,V490,IF(#REF!&gt;T490,W490-360,360-W490))</f>
        <v>25.248459958932244</v>
      </c>
      <c r="V490" s="102">
        <f t="shared" si="120"/>
        <v>25.248459958932244</v>
      </c>
      <c r="W490" s="102">
        <f t="shared" si="121"/>
        <v>25.248459958932244</v>
      </c>
    </row>
    <row r="491" spans="1:23" x14ac:dyDescent="0.25">
      <c r="A491" s="110">
        <v>42638.389907407407</v>
      </c>
      <c r="B491">
        <v>359</v>
      </c>
      <c r="C491">
        <v>18.808299999999999</v>
      </c>
      <c r="E491" s="95">
        <f>AVERAGE(B$4:B491)</f>
        <v>264.94467213114751</v>
      </c>
      <c r="F491" s="95">
        <f>AVERAGE(C$4:C491)</f>
        <v>19.265354918032788</v>
      </c>
      <c r="G491" s="95">
        <f t="shared" si="124"/>
        <v>-1.745240643728356E-2</v>
      </c>
      <c r="H491" s="95">
        <f t="shared" si="125"/>
        <v>0.99984769515639127</v>
      </c>
      <c r="I491" s="95">
        <f t="shared" si="126"/>
        <v>-0.86491393099278835</v>
      </c>
      <c r="J491" s="95">
        <f t="shared" si="127"/>
        <v>-9.150628937749912E-2</v>
      </c>
      <c r="K491" s="95">
        <f t="shared" si="128"/>
        <v>30.27036895990247</v>
      </c>
      <c r="L491" s="95">
        <f t="shared" si="122"/>
        <v>488</v>
      </c>
      <c r="M491" s="95">
        <f t="shared" si="114"/>
        <v>-479</v>
      </c>
      <c r="N491" s="95">
        <f t="shared" si="115"/>
        <v>264.94467213114677</v>
      </c>
      <c r="O491" s="95">
        <f t="shared" si="116"/>
        <v>454819.50614754274</v>
      </c>
      <c r="P491" s="95">
        <f t="shared" si="123"/>
        <v>30.528792716525349</v>
      </c>
      <c r="Q491" s="113">
        <f>_xlfn.STDEV.P(B$4:B491)</f>
        <v>30.528792716525292</v>
      </c>
      <c r="R491" s="95">
        <f t="shared" si="117"/>
        <v>333.63445574332945</v>
      </c>
      <c r="S491" s="95">
        <f t="shared" si="118"/>
        <v>196.2548885189656</v>
      </c>
      <c r="T491">
        <f t="shared" si="119"/>
        <v>1</v>
      </c>
      <c r="U491" s="102">
        <f>IF(W491&lt;180,V491,IF(#REF!&gt;T491,W491-360,360-W491))</f>
        <v>94.055327868852487</v>
      </c>
      <c r="V491" s="102">
        <f t="shared" si="120"/>
        <v>94.055327868852487</v>
      </c>
      <c r="W491" s="102">
        <f t="shared" si="121"/>
        <v>94.055327868852487</v>
      </c>
    </row>
    <row r="492" spans="1:23" x14ac:dyDescent="0.25">
      <c r="A492" s="110">
        <v>42638.389953703707</v>
      </c>
      <c r="B492">
        <v>251</v>
      </c>
      <c r="C492">
        <v>18.671700000000001</v>
      </c>
      <c r="E492" s="95">
        <f>AVERAGE(B$4:B492)</f>
        <v>264.91615541922289</v>
      </c>
      <c r="F492" s="95">
        <f>AVERAGE(C$4:C492)</f>
        <v>19.264140899795503</v>
      </c>
      <c r="G492" s="95">
        <f t="shared" si="124"/>
        <v>-0.94551857559931685</v>
      </c>
      <c r="H492" s="95">
        <f t="shared" si="125"/>
        <v>-0.32556815445715664</v>
      </c>
      <c r="I492" s="95">
        <f t="shared" si="126"/>
        <v>-0.86507876666683037</v>
      </c>
      <c r="J492" s="95">
        <f t="shared" si="127"/>
        <v>-9.1984943498316415E-2</v>
      </c>
      <c r="K492" s="95">
        <f t="shared" si="128"/>
        <v>30.243626366097317</v>
      </c>
      <c r="L492" s="95">
        <f t="shared" si="122"/>
        <v>489</v>
      </c>
      <c r="M492" s="95">
        <f t="shared" si="114"/>
        <v>730</v>
      </c>
      <c r="N492" s="95">
        <f t="shared" si="115"/>
        <v>264.91615541922215</v>
      </c>
      <c r="O492" s="95">
        <f t="shared" si="116"/>
        <v>455013.56237218989</v>
      </c>
      <c r="P492" s="95">
        <f t="shared" si="123"/>
        <v>30.504066656115139</v>
      </c>
      <c r="Q492" s="113">
        <f>_xlfn.STDEV.P(B$4:B492)</f>
        <v>30.504066656115082</v>
      </c>
      <c r="R492" s="95">
        <f t="shared" si="117"/>
        <v>333.55030539548181</v>
      </c>
      <c r="S492" s="95">
        <f t="shared" si="118"/>
        <v>196.28200544296396</v>
      </c>
      <c r="T492">
        <f t="shared" si="119"/>
        <v>0</v>
      </c>
      <c r="U492" s="102">
        <f>IF(W492&lt;180,V492,IF(#REF!&gt;T492,W492-360,360-W492))</f>
        <v>-13.916155419222889</v>
      </c>
      <c r="V492" s="102">
        <f t="shared" si="120"/>
        <v>-13.916155419222889</v>
      </c>
      <c r="W492" s="102">
        <f t="shared" si="121"/>
        <v>13.916155419222889</v>
      </c>
    </row>
    <row r="493" spans="1:23" x14ac:dyDescent="0.25">
      <c r="A493" s="110">
        <v>42638.39</v>
      </c>
      <c r="B493">
        <v>244</v>
      </c>
      <c r="C493">
        <v>20.884799999999998</v>
      </c>
      <c r="E493" s="95">
        <f>AVERAGE(B$4:B493)</f>
        <v>264.87346938775511</v>
      </c>
      <c r="F493" s="95">
        <f>AVERAGE(C$4:C493)</f>
        <v>19.26744836734694</v>
      </c>
      <c r="G493" s="95">
        <f t="shared" si="124"/>
        <v>-0.89879404629916682</v>
      </c>
      <c r="H493" s="95">
        <f t="shared" si="125"/>
        <v>-0.43837114678907774</v>
      </c>
      <c r="I493" s="95">
        <f t="shared" si="126"/>
        <v>-0.86514757335995762</v>
      </c>
      <c r="J493" s="95">
        <f t="shared" si="127"/>
        <v>-9.269185411727715E-2</v>
      </c>
      <c r="K493" s="95">
        <f t="shared" si="128"/>
        <v>30.225724805934203</v>
      </c>
      <c r="L493" s="95">
        <f t="shared" si="122"/>
        <v>490</v>
      </c>
      <c r="M493" s="95">
        <f t="shared" si="114"/>
        <v>-486</v>
      </c>
      <c r="N493" s="95">
        <f t="shared" si="115"/>
        <v>264.87346938775437</v>
      </c>
      <c r="O493" s="95">
        <f t="shared" si="116"/>
        <v>455450.15510204254</v>
      </c>
      <c r="P493" s="95">
        <f t="shared" si="123"/>
        <v>30.487540282107837</v>
      </c>
      <c r="Q493" s="113">
        <f>_xlfn.STDEV.P(B$4:B493)</f>
        <v>30.48754028210778</v>
      </c>
      <c r="R493" s="95">
        <f t="shared" si="117"/>
        <v>333.47043502249761</v>
      </c>
      <c r="S493" s="95">
        <f t="shared" si="118"/>
        <v>196.27650375301261</v>
      </c>
      <c r="T493">
        <f t="shared" si="119"/>
        <v>0</v>
      </c>
      <c r="U493" s="102">
        <f>IF(W493&lt;180,V493,IF(#REF!&gt;T493,W493-360,360-W493))</f>
        <v>-20.873469387755108</v>
      </c>
      <c r="V493" s="102">
        <f t="shared" si="120"/>
        <v>-20.873469387755108</v>
      </c>
      <c r="W493" s="102">
        <f t="shared" si="121"/>
        <v>20.873469387755108</v>
      </c>
    </row>
    <row r="494" spans="1:23" x14ac:dyDescent="0.25">
      <c r="A494" s="110">
        <v>42638.390046296299</v>
      </c>
      <c r="B494">
        <v>251</v>
      </c>
      <c r="C494">
        <v>22.207799999999999</v>
      </c>
      <c r="E494" s="95">
        <f>AVERAGE(B$4:B494)</f>
        <v>264.84521384928718</v>
      </c>
      <c r="F494" s="95">
        <f>AVERAGE(C$4:C494)</f>
        <v>19.27343686354379</v>
      </c>
      <c r="G494" s="95">
        <f t="shared" si="124"/>
        <v>-0.94551857559931685</v>
      </c>
      <c r="H494" s="95">
        <f t="shared" si="125"/>
        <v>-0.32556815445715664</v>
      </c>
      <c r="I494" s="95">
        <f t="shared" si="126"/>
        <v>-0.86531126175555717</v>
      </c>
      <c r="J494" s="95">
        <f t="shared" si="127"/>
        <v>-9.3166143934669987E-2</v>
      </c>
      <c r="K494" s="95">
        <f t="shared" si="128"/>
        <v>30.19907856997472</v>
      </c>
      <c r="L494" s="95">
        <f t="shared" si="122"/>
        <v>491</v>
      </c>
      <c r="M494" s="95">
        <f t="shared" si="114"/>
        <v>737</v>
      </c>
      <c r="N494" s="95">
        <f t="shared" si="115"/>
        <v>264.84521384928644</v>
      </c>
      <c r="O494" s="95">
        <f t="shared" si="116"/>
        <v>455642.23625254753</v>
      </c>
      <c r="P494" s="95">
        <f t="shared" si="123"/>
        <v>30.462899750463968</v>
      </c>
      <c r="Q494" s="113">
        <f>_xlfn.STDEV.P(B$4:B494)</f>
        <v>30.462899750463912</v>
      </c>
      <c r="R494" s="95">
        <f t="shared" si="117"/>
        <v>333.38673828783101</v>
      </c>
      <c r="S494" s="95">
        <f t="shared" si="118"/>
        <v>196.30368941074337</v>
      </c>
      <c r="T494">
        <f t="shared" si="119"/>
        <v>0</v>
      </c>
      <c r="U494" s="102">
        <f>IF(W494&lt;180,V494,IF(#REF!&gt;T494,W494-360,360-W494))</f>
        <v>-13.845213849287177</v>
      </c>
      <c r="V494" s="102">
        <f t="shared" si="120"/>
        <v>-13.845213849287177</v>
      </c>
      <c r="W494" s="102">
        <f t="shared" si="121"/>
        <v>13.845213849287177</v>
      </c>
    </row>
    <row r="495" spans="1:23" x14ac:dyDescent="0.25">
      <c r="A495" s="110">
        <v>42638.390092592592</v>
      </c>
      <c r="B495">
        <v>219</v>
      </c>
      <c r="C495">
        <v>26.609300000000001</v>
      </c>
      <c r="E495" s="95">
        <f>AVERAGE(B$4:B495)</f>
        <v>264.7520325203252</v>
      </c>
      <c r="F495" s="95">
        <f>AVERAGE(C$4:C495)</f>
        <v>19.288347154471548</v>
      </c>
      <c r="G495" s="95">
        <f t="shared" si="124"/>
        <v>-0.62932039104983761</v>
      </c>
      <c r="H495" s="95">
        <f t="shared" si="125"/>
        <v>-0.77714596145697079</v>
      </c>
      <c r="I495" s="95">
        <f t="shared" si="126"/>
        <v>-0.8648316055142854</v>
      </c>
      <c r="J495" s="95">
        <f t="shared" si="127"/>
        <v>-9.4556346815812875E-2</v>
      </c>
      <c r="K495" s="95">
        <f t="shared" si="128"/>
        <v>30.23988965880725</v>
      </c>
      <c r="L495" s="95">
        <f t="shared" si="122"/>
        <v>492</v>
      </c>
      <c r="M495" s="95">
        <f t="shared" si="114"/>
        <v>-518</v>
      </c>
      <c r="N495" s="95">
        <f t="shared" si="115"/>
        <v>264.75203252032446</v>
      </c>
      <c r="O495" s="95">
        <f t="shared" si="116"/>
        <v>457739.74796748132</v>
      </c>
      <c r="P495" s="95">
        <f t="shared" si="123"/>
        <v>30.501890783971405</v>
      </c>
      <c r="Q495" s="113">
        <f>_xlfn.STDEV.P(B$4:B495)</f>
        <v>30.501890783971351</v>
      </c>
      <c r="R495" s="95">
        <f t="shared" si="117"/>
        <v>333.38128678426074</v>
      </c>
      <c r="S495" s="95">
        <f t="shared" si="118"/>
        <v>196.12277825638967</v>
      </c>
      <c r="T495">
        <f t="shared" si="119"/>
        <v>0</v>
      </c>
      <c r="U495" s="102">
        <f>IF(W495&lt;180,V495,IF(#REF!&gt;T495,W495-360,360-W495))</f>
        <v>-45.752032520325201</v>
      </c>
      <c r="V495" s="102">
        <f t="shared" si="120"/>
        <v>-45.752032520325201</v>
      </c>
      <c r="W495" s="102">
        <f t="shared" si="121"/>
        <v>45.752032520325201</v>
      </c>
    </row>
    <row r="496" spans="1:23" x14ac:dyDescent="0.25">
      <c r="A496" s="110">
        <v>42638.390138888892</v>
      </c>
      <c r="B496">
        <v>278</v>
      </c>
      <c r="C496">
        <v>22.018000000000001</v>
      </c>
      <c r="E496" s="95">
        <f>AVERAGE(B$4:B496)</f>
        <v>264.77890466531443</v>
      </c>
      <c r="F496" s="95">
        <f>AVERAGE(C$4:C496)</f>
        <v>19.293883975659231</v>
      </c>
      <c r="G496" s="95">
        <f t="shared" si="124"/>
        <v>-0.99026806874157036</v>
      </c>
      <c r="H496" s="95">
        <f t="shared" si="125"/>
        <v>0.13917310096006547</v>
      </c>
      <c r="I496" s="95">
        <f t="shared" si="126"/>
        <v>-0.8650860405309736</v>
      </c>
      <c r="J496" s="95">
        <f t="shared" si="127"/>
        <v>-9.408225057285978E-2</v>
      </c>
      <c r="K496" s="95">
        <f t="shared" si="128"/>
        <v>30.214733158308473</v>
      </c>
      <c r="L496" s="95">
        <f t="shared" si="122"/>
        <v>493</v>
      </c>
      <c r="M496" s="95">
        <f t="shared" si="114"/>
        <v>796</v>
      </c>
      <c r="N496" s="95">
        <f t="shared" si="115"/>
        <v>264.77890466531369</v>
      </c>
      <c r="O496" s="95">
        <f t="shared" si="116"/>
        <v>457914.90060852095</v>
      </c>
      <c r="P496" s="95">
        <f t="shared" si="123"/>
        <v>30.476769346408094</v>
      </c>
      <c r="Q496" s="113">
        <f>_xlfn.STDEV.P(B$4:B496)</f>
        <v>30.476769346408041</v>
      </c>
      <c r="R496" s="95">
        <f t="shared" si="117"/>
        <v>333.35163569473252</v>
      </c>
      <c r="S496" s="95">
        <f t="shared" si="118"/>
        <v>196.20617363589633</v>
      </c>
      <c r="T496">
        <f t="shared" si="119"/>
        <v>0</v>
      </c>
      <c r="U496" s="102">
        <f>IF(W496&lt;180,V496,IF(#REF!&gt;T496,W496-360,360-W496))</f>
        <v>13.221095334685572</v>
      </c>
      <c r="V496" s="102">
        <f t="shared" si="120"/>
        <v>13.221095334685572</v>
      </c>
      <c r="W496" s="102">
        <f t="shared" si="121"/>
        <v>13.221095334685572</v>
      </c>
    </row>
    <row r="497" spans="1:23" x14ac:dyDescent="0.25">
      <c r="A497" s="110">
        <v>42638.390185185184</v>
      </c>
      <c r="B497">
        <v>291</v>
      </c>
      <c r="C497">
        <v>19.815899999999999</v>
      </c>
      <c r="E497" s="95">
        <f>AVERAGE(B$4:B497)</f>
        <v>264.83198380566802</v>
      </c>
      <c r="F497" s="95">
        <f>AVERAGE(C$4:C497)</f>
        <v>19.294940688259111</v>
      </c>
      <c r="G497" s="95">
        <f t="shared" si="124"/>
        <v>-0.93358042649720174</v>
      </c>
      <c r="H497" s="95">
        <f t="shared" si="125"/>
        <v>0.35836794954530038</v>
      </c>
      <c r="I497" s="95">
        <f t="shared" si="126"/>
        <v>-0.86522469313414407</v>
      </c>
      <c r="J497" s="95">
        <f t="shared" si="127"/>
        <v>-9.3166359479503177E-2</v>
      </c>
      <c r="K497" s="95">
        <f t="shared" si="128"/>
        <v>30.209824937393517</v>
      </c>
      <c r="L497" s="95">
        <f t="shared" si="122"/>
        <v>494</v>
      </c>
      <c r="M497" s="95">
        <f t="shared" si="114"/>
        <v>-505</v>
      </c>
      <c r="N497" s="95">
        <f t="shared" si="115"/>
        <v>264.83198380566728</v>
      </c>
      <c r="O497" s="95">
        <f t="shared" si="116"/>
        <v>458601.05465587217</v>
      </c>
      <c r="P497" s="95">
        <f t="shared" si="123"/>
        <v>30.468708799399021</v>
      </c>
      <c r="Q497" s="113">
        <f>_xlfn.STDEV.P(B$4:B497)</f>
        <v>30.468708799398961</v>
      </c>
      <c r="R497" s="95">
        <f t="shared" si="117"/>
        <v>333.38657860431567</v>
      </c>
      <c r="S497" s="95">
        <f t="shared" si="118"/>
        <v>196.27738900702036</v>
      </c>
      <c r="T497">
        <f t="shared" si="119"/>
        <v>0</v>
      </c>
      <c r="U497" s="102">
        <f>IF(W497&lt;180,V497,IF(#REF!&gt;T497,W497-360,360-W497))</f>
        <v>26.168016194331983</v>
      </c>
      <c r="V497" s="102">
        <f t="shared" si="120"/>
        <v>26.168016194331983</v>
      </c>
      <c r="W497" s="102">
        <f t="shared" si="121"/>
        <v>26.168016194331983</v>
      </c>
    </row>
    <row r="498" spans="1:23" x14ac:dyDescent="0.25">
      <c r="A498" s="110">
        <v>42638.390231481484</v>
      </c>
      <c r="B498">
        <v>211</v>
      </c>
      <c r="C498">
        <v>24.997299999999999</v>
      </c>
      <c r="E498" s="95">
        <f>AVERAGE(B$4:B498)</f>
        <v>264.72323232323231</v>
      </c>
      <c r="F498" s="95">
        <f>AVERAGE(C$4:C498)</f>
        <v>19.306460606060611</v>
      </c>
      <c r="G498" s="95">
        <f t="shared" si="124"/>
        <v>-0.51503807491005416</v>
      </c>
      <c r="H498" s="95">
        <f t="shared" si="125"/>
        <v>-0.85716730070211233</v>
      </c>
      <c r="I498" s="95">
        <f t="shared" si="126"/>
        <v>-0.86451724542056008</v>
      </c>
      <c r="J498" s="95">
        <f t="shared" si="127"/>
        <v>-9.4709795724397333E-2</v>
      </c>
      <c r="K498" s="95">
        <f t="shared" si="128"/>
        <v>30.27678402161559</v>
      </c>
      <c r="L498" s="95">
        <f t="shared" si="122"/>
        <v>495</v>
      </c>
      <c r="M498" s="95">
        <f t="shared" si="114"/>
        <v>716</v>
      </c>
      <c r="N498" s="95">
        <f t="shared" si="115"/>
        <v>264.72323232323157</v>
      </c>
      <c r="O498" s="95">
        <f t="shared" si="116"/>
        <v>461493.08282828447</v>
      </c>
      <c r="P498" s="95">
        <f t="shared" si="123"/>
        <v>30.53373967005939</v>
      </c>
      <c r="Q498" s="113">
        <f>_xlfn.STDEV.P(B$4:B498)</f>
        <v>30.533739670059337</v>
      </c>
      <c r="R498" s="95">
        <f t="shared" si="117"/>
        <v>333.42414658086579</v>
      </c>
      <c r="S498" s="95">
        <f t="shared" si="118"/>
        <v>196.0223180655988</v>
      </c>
      <c r="T498">
        <f t="shared" si="119"/>
        <v>0</v>
      </c>
      <c r="U498" s="102">
        <f>IF(W498&lt;180,V498,IF(#REF!&gt;T498,W498-360,360-W498))</f>
        <v>-53.72323232323231</v>
      </c>
      <c r="V498" s="102">
        <f t="shared" si="120"/>
        <v>-53.72323232323231</v>
      </c>
      <c r="W498" s="102">
        <f t="shared" si="121"/>
        <v>53.72323232323231</v>
      </c>
    </row>
    <row r="499" spans="1:23" x14ac:dyDescent="0.25">
      <c r="A499" s="110">
        <v>42638.390277777777</v>
      </c>
      <c r="B499">
        <v>221</v>
      </c>
      <c r="C499">
        <v>23.322600000000001</v>
      </c>
      <c r="E499" s="95">
        <f>AVERAGE(B$4:B499)</f>
        <v>264.63508064516128</v>
      </c>
      <c r="F499" s="95">
        <f>AVERAGE(C$4:C499)</f>
        <v>19.314557661290326</v>
      </c>
      <c r="G499" s="95">
        <f t="shared" si="124"/>
        <v>-0.65605902899050705</v>
      </c>
      <c r="H499" s="95">
        <f t="shared" si="125"/>
        <v>-0.75470958022277213</v>
      </c>
      <c r="I499" s="95">
        <f t="shared" si="126"/>
        <v>-0.86409696675840275</v>
      </c>
      <c r="J499" s="95">
        <f t="shared" si="127"/>
        <v>-9.6040440451208575E-2</v>
      </c>
      <c r="K499" s="95">
        <f t="shared" si="128"/>
        <v>30.310655646730414</v>
      </c>
      <c r="L499" s="95">
        <f t="shared" si="122"/>
        <v>496</v>
      </c>
      <c r="M499" s="95">
        <f t="shared" si="114"/>
        <v>-495</v>
      </c>
      <c r="N499" s="95">
        <f t="shared" si="115"/>
        <v>264.63508064516054</v>
      </c>
      <c r="O499" s="95">
        <f t="shared" si="116"/>
        <v>463400.94959677575</v>
      </c>
      <c r="P499" s="95">
        <f t="shared" si="123"/>
        <v>30.56593051189536</v>
      </c>
      <c r="Q499" s="113">
        <f>_xlfn.STDEV.P(B$4:B499)</f>
        <v>30.565930511895306</v>
      </c>
      <c r="R499" s="95">
        <f t="shared" si="117"/>
        <v>333.40842429692572</v>
      </c>
      <c r="S499" s="95">
        <f t="shared" si="118"/>
        <v>195.86173699339685</v>
      </c>
      <c r="T499">
        <f t="shared" si="119"/>
        <v>0</v>
      </c>
      <c r="U499" s="102">
        <f>IF(W499&lt;180,V499,IF(#REF!&gt;T499,W499-360,360-W499))</f>
        <v>-43.635080645161281</v>
      </c>
      <c r="V499" s="102">
        <f t="shared" si="120"/>
        <v>-43.635080645161281</v>
      </c>
      <c r="W499" s="102">
        <f t="shared" si="121"/>
        <v>43.635080645161281</v>
      </c>
    </row>
    <row r="500" spans="1:23" x14ac:dyDescent="0.25">
      <c r="A500" s="110">
        <v>42638.390324074076</v>
      </c>
      <c r="B500">
        <v>289</v>
      </c>
      <c r="C500">
        <v>20.297000000000001</v>
      </c>
      <c r="E500" s="95">
        <f>AVERAGE(B$4:B500)</f>
        <v>264.6841046277666</v>
      </c>
      <c r="F500" s="95">
        <f>AVERAGE(C$4:C500)</f>
        <v>19.316534406438635</v>
      </c>
      <c r="G500" s="95">
        <f t="shared" si="124"/>
        <v>-0.94551857559931696</v>
      </c>
      <c r="H500" s="95">
        <f t="shared" si="125"/>
        <v>0.32556815445715631</v>
      </c>
      <c r="I500" s="95">
        <f t="shared" si="126"/>
        <v>-0.86426079293313296</v>
      </c>
      <c r="J500" s="95">
        <f t="shared" si="127"/>
        <v>-9.5192133419199798E-2</v>
      </c>
      <c r="K500" s="95">
        <f t="shared" si="128"/>
        <v>30.301991795574299</v>
      </c>
      <c r="L500" s="95">
        <f t="shared" si="122"/>
        <v>497</v>
      </c>
      <c r="M500" s="95">
        <f t="shared" si="114"/>
        <v>784</v>
      </c>
      <c r="N500" s="95">
        <f t="shared" si="115"/>
        <v>264.68410462776586</v>
      </c>
      <c r="O500" s="95">
        <f t="shared" si="116"/>
        <v>463993.40442656097</v>
      </c>
      <c r="P500" s="95">
        <f t="shared" si="123"/>
        <v>30.554677856040975</v>
      </c>
      <c r="Q500" s="113">
        <f>_xlfn.STDEV.P(B$4:B500)</f>
        <v>30.554677856040918</v>
      </c>
      <c r="R500" s="95">
        <f t="shared" si="117"/>
        <v>333.43212980385869</v>
      </c>
      <c r="S500" s="95">
        <f t="shared" si="118"/>
        <v>195.93607945167452</v>
      </c>
      <c r="T500">
        <f t="shared" si="119"/>
        <v>0</v>
      </c>
      <c r="U500" s="102">
        <f>IF(W500&lt;180,V500,IF(#REF!&gt;T500,W500-360,360-W500))</f>
        <v>24.315895372233399</v>
      </c>
      <c r="V500" s="102">
        <f t="shared" si="120"/>
        <v>24.315895372233399</v>
      </c>
      <c r="W500" s="102">
        <f t="shared" si="121"/>
        <v>24.315895372233399</v>
      </c>
    </row>
    <row r="501" spans="1:23" x14ac:dyDescent="0.25">
      <c r="A501" s="110">
        <v>42638.390370370369</v>
      </c>
      <c r="B501">
        <v>300</v>
      </c>
      <c r="C501">
        <v>19.058199999999999</v>
      </c>
      <c r="E501" s="95">
        <f>AVERAGE(B$4:B501)</f>
        <v>264.75502008032129</v>
      </c>
      <c r="F501" s="95">
        <f>AVERAGE(C$4:C501)</f>
        <v>19.316015662650607</v>
      </c>
      <c r="G501" s="95">
        <f t="shared" si="124"/>
        <v>-0.8660254037844386</v>
      </c>
      <c r="H501" s="95">
        <f t="shared" si="125"/>
        <v>0.50000000000000011</v>
      </c>
      <c r="I501" s="95">
        <f t="shared" si="126"/>
        <v>-0.8642643363284167</v>
      </c>
      <c r="J501" s="95">
        <f t="shared" si="127"/>
        <v>-9.3996968492655222E-2</v>
      </c>
      <c r="K501" s="95">
        <f t="shared" si="128"/>
        <v>30.317752132299677</v>
      </c>
      <c r="L501" s="95">
        <f t="shared" si="122"/>
        <v>498</v>
      </c>
      <c r="M501" s="95">
        <f t="shared" si="114"/>
        <v>-484</v>
      </c>
      <c r="N501" s="95">
        <f t="shared" si="115"/>
        <v>264.75502008032055</v>
      </c>
      <c r="O501" s="95">
        <f t="shared" si="116"/>
        <v>465238.11244980089</v>
      </c>
      <c r="P501" s="95">
        <f t="shared" si="123"/>
        <v>30.564899430693952</v>
      </c>
      <c r="Q501" s="113">
        <f>_xlfn.STDEV.P(B$4:B501)</f>
        <v>30.564899430693895</v>
      </c>
      <c r="R501" s="95">
        <f t="shared" si="117"/>
        <v>333.52604379938253</v>
      </c>
      <c r="S501" s="95">
        <f t="shared" si="118"/>
        <v>195.98399636126004</v>
      </c>
      <c r="T501">
        <f t="shared" si="119"/>
        <v>0</v>
      </c>
      <c r="U501" s="102">
        <f>IF(W501&lt;180,V501,IF(#REF!&gt;T501,W501-360,360-W501))</f>
        <v>35.244979919678713</v>
      </c>
      <c r="V501" s="102">
        <f t="shared" si="120"/>
        <v>35.244979919678713</v>
      </c>
      <c r="W501" s="102">
        <f t="shared" si="121"/>
        <v>35.244979919678713</v>
      </c>
    </row>
    <row r="502" spans="1:23" x14ac:dyDescent="0.25">
      <c r="A502" s="110">
        <v>42638.390416666669</v>
      </c>
      <c r="B502">
        <v>232</v>
      </c>
      <c r="C502">
        <v>17.379799999999999</v>
      </c>
      <c r="E502" s="95">
        <f>AVERAGE(B$4:B502)</f>
        <v>264.68937875751504</v>
      </c>
      <c r="F502" s="95">
        <f>AVERAGE(C$4:C502)</f>
        <v>19.31213547094189</v>
      </c>
      <c r="G502" s="95">
        <f t="shared" si="124"/>
        <v>-0.78801075360672213</v>
      </c>
      <c r="H502" s="95">
        <f t="shared" si="125"/>
        <v>-0.61566147532565807</v>
      </c>
      <c r="I502" s="95">
        <f t="shared" si="126"/>
        <v>-0.86411152353739129</v>
      </c>
      <c r="J502" s="95">
        <f t="shared" si="127"/>
        <v>-9.5042388346027976E-2</v>
      </c>
      <c r="K502" s="95">
        <f t="shared" si="128"/>
        <v>30.322515075471223</v>
      </c>
      <c r="L502" s="95">
        <f t="shared" si="122"/>
        <v>499</v>
      </c>
      <c r="M502" s="95">
        <f t="shared" si="114"/>
        <v>716</v>
      </c>
      <c r="N502" s="95">
        <f t="shared" si="115"/>
        <v>264.68937875751431</v>
      </c>
      <c r="O502" s="95">
        <f t="shared" si="116"/>
        <v>466308.85370741645</v>
      </c>
      <c r="P502" s="95">
        <f t="shared" si="123"/>
        <v>30.569374883637803</v>
      </c>
      <c r="Q502" s="113">
        <f>_xlfn.STDEV.P(B$4:B502)</f>
        <v>30.569374883637749</v>
      </c>
      <c r="R502" s="95">
        <f t="shared" si="117"/>
        <v>333.47047224569997</v>
      </c>
      <c r="S502" s="95">
        <f t="shared" si="118"/>
        <v>195.90828526933012</v>
      </c>
      <c r="T502">
        <f t="shared" si="119"/>
        <v>0</v>
      </c>
      <c r="U502" s="102">
        <f>IF(W502&lt;180,V502,IF(#REF!&gt;T502,W502-360,360-W502))</f>
        <v>-32.689378757515044</v>
      </c>
      <c r="V502" s="102">
        <f t="shared" si="120"/>
        <v>-32.689378757515044</v>
      </c>
      <c r="W502" s="102">
        <f t="shared" si="121"/>
        <v>32.689378757515044</v>
      </c>
    </row>
    <row r="503" spans="1:23" x14ac:dyDescent="0.25">
      <c r="A503" s="110">
        <v>42638.390462962961</v>
      </c>
      <c r="B503">
        <v>235</v>
      </c>
      <c r="C503">
        <v>18.834199999999999</v>
      </c>
      <c r="E503" s="95">
        <f>AVERAGE(B$4:B503)</f>
        <v>264.63</v>
      </c>
      <c r="F503" s="95">
        <f>AVERAGE(C$4:C503)</f>
        <v>19.311179600000003</v>
      </c>
      <c r="G503" s="95">
        <f t="shared" si="124"/>
        <v>-0.81915204428899158</v>
      </c>
      <c r="H503" s="95">
        <f t="shared" si="125"/>
        <v>-0.57357643635104638</v>
      </c>
      <c r="I503" s="95">
        <f t="shared" si="126"/>
        <v>-0.86402160457889454</v>
      </c>
      <c r="J503" s="95">
        <f t="shared" si="127"/>
        <v>-9.5999456442038014E-2</v>
      </c>
      <c r="K503" s="95">
        <f t="shared" si="128"/>
        <v>30.32054896931227</v>
      </c>
      <c r="L503" s="95">
        <f t="shared" si="122"/>
        <v>500</v>
      </c>
      <c r="M503" s="95">
        <f t="shared" si="114"/>
        <v>-481</v>
      </c>
      <c r="N503" s="95">
        <f t="shared" si="115"/>
        <v>264.62999999999926</v>
      </c>
      <c r="O503" s="95">
        <f t="shared" si="116"/>
        <v>467188.55000000156</v>
      </c>
      <c r="P503" s="95">
        <f t="shared" si="123"/>
        <v>30.567582501728904</v>
      </c>
      <c r="Q503" s="113">
        <f>_xlfn.STDEV.P(B$4:B503)</f>
        <v>30.567582501728854</v>
      </c>
      <c r="R503" s="95">
        <f t="shared" si="117"/>
        <v>333.40706062888989</v>
      </c>
      <c r="S503" s="95">
        <f t="shared" si="118"/>
        <v>195.85293937111007</v>
      </c>
      <c r="T503">
        <f t="shared" si="119"/>
        <v>0</v>
      </c>
      <c r="U503" s="102">
        <f>IF(W503&lt;180,V503,IF(#REF!&gt;T503,W503-360,360-W503))</f>
        <v>-29.629999999999995</v>
      </c>
      <c r="V503" s="102">
        <f t="shared" si="120"/>
        <v>-29.629999999999995</v>
      </c>
      <c r="W503" s="102">
        <f t="shared" si="121"/>
        <v>29.629999999999995</v>
      </c>
    </row>
    <row r="504" spans="1:23" x14ac:dyDescent="0.25">
      <c r="A504" s="110">
        <v>42638.390509259261</v>
      </c>
      <c r="B504">
        <v>218</v>
      </c>
      <c r="C504">
        <v>19.368600000000001</v>
      </c>
      <c r="E504" s="95">
        <f>AVERAGE(B$4:B504)</f>
        <v>264.53692614770461</v>
      </c>
      <c r="F504" s="95">
        <f>AVERAGE(C$4:C504)</f>
        <v>19.31129421157685</v>
      </c>
      <c r="G504" s="95">
        <f t="shared" si="124"/>
        <v>-0.61566147532565818</v>
      </c>
      <c r="H504" s="95">
        <f t="shared" si="125"/>
        <v>-0.78801075360672201</v>
      </c>
      <c r="I504" s="95">
        <f t="shared" si="126"/>
        <v>-0.86352587577798989</v>
      </c>
      <c r="J504" s="95">
        <f t="shared" si="127"/>
        <v>-9.7380716516219018E-2</v>
      </c>
      <c r="K504" s="95">
        <f t="shared" si="128"/>
        <v>30.362747217601711</v>
      </c>
      <c r="L504" s="95">
        <f t="shared" si="122"/>
        <v>501</v>
      </c>
      <c r="M504" s="95">
        <f t="shared" si="114"/>
        <v>699</v>
      </c>
      <c r="N504" s="95">
        <f t="shared" si="115"/>
        <v>264.53692614770387</v>
      </c>
      <c r="O504" s="95">
        <f t="shared" si="116"/>
        <v>469358.56686626899</v>
      </c>
      <c r="P504" s="95">
        <f t="shared" si="123"/>
        <v>30.607898438783089</v>
      </c>
      <c r="Q504" s="113">
        <f>_xlfn.STDEV.P(B$4:B504)</f>
        <v>30.607898438783039</v>
      </c>
      <c r="R504" s="95">
        <f t="shared" si="117"/>
        <v>333.40469763496645</v>
      </c>
      <c r="S504" s="95">
        <f t="shared" si="118"/>
        <v>195.66915466044276</v>
      </c>
      <c r="T504">
        <f t="shared" si="119"/>
        <v>0</v>
      </c>
      <c r="U504" s="102">
        <f>IF(W504&lt;180,V504,IF(#REF!&gt;T504,W504-360,360-W504))</f>
        <v>-46.536926147704605</v>
      </c>
      <c r="V504" s="102">
        <f t="shared" si="120"/>
        <v>-46.536926147704605</v>
      </c>
      <c r="W504" s="102">
        <f t="shared" si="121"/>
        <v>46.536926147704605</v>
      </c>
    </row>
    <row r="505" spans="1:23" x14ac:dyDescent="0.25">
      <c r="A505" s="110">
        <v>42638.390555555554</v>
      </c>
      <c r="B505">
        <v>252</v>
      </c>
      <c r="C505">
        <v>18.453399999999998</v>
      </c>
      <c r="E505" s="95">
        <f>AVERAGE(B$4:B505)</f>
        <v>264.51195219123508</v>
      </c>
      <c r="F505" s="95">
        <f>AVERAGE(C$4:C505)</f>
        <v>19.309585258964148</v>
      </c>
      <c r="G505" s="95">
        <f t="shared" si="124"/>
        <v>-0.95105651629515353</v>
      </c>
      <c r="H505" s="95">
        <f t="shared" si="125"/>
        <v>-0.30901699437494756</v>
      </c>
      <c r="I505" s="95">
        <f t="shared" si="126"/>
        <v>-0.86370023960372133</v>
      </c>
      <c r="J505" s="95">
        <f t="shared" si="127"/>
        <v>-9.7802302727092977E-2</v>
      </c>
      <c r="K505" s="95">
        <f t="shared" si="128"/>
        <v>30.335291507358676</v>
      </c>
      <c r="L505" s="95">
        <f t="shared" si="122"/>
        <v>502</v>
      </c>
      <c r="M505" s="95">
        <f t="shared" si="114"/>
        <v>-447</v>
      </c>
      <c r="N505" s="95">
        <f t="shared" si="115"/>
        <v>264.51195219123434</v>
      </c>
      <c r="O505" s="95">
        <f t="shared" si="116"/>
        <v>469515.42828685412</v>
      </c>
      <c r="P505" s="95">
        <f t="shared" si="123"/>
        <v>30.582506401251319</v>
      </c>
      <c r="Q505" s="113">
        <f>_xlfn.STDEV.P(B$4:B505)</f>
        <v>30.582506401251269</v>
      </c>
      <c r="R505" s="95">
        <f t="shared" si="117"/>
        <v>333.32259159405044</v>
      </c>
      <c r="S505" s="95">
        <f t="shared" si="118"/>
        <v>195.70131278841973</v>
      </c>
      <c r="T505">
        <f t="shared" si="119"/>
        <v>0</v>
      </c>
      <c r="U505" s="102">
        <f>IF(W505&lt;180,V505,IF(#REF!&gt;T505,W505-360,360-W505))</f>
        <v>-12.511952191235082</v>
      </c>
      <c r="V505" s="102">
        <f t="shared" si="120"/>
        <v>-12.511952191235082</v>
      </c>
      <c r="W505" s="102">
        <f t="shared" si="121"/>
        <v>12.511952191235082</v>
      </c>
    </row>
    <row r="506" spans="1:23" x14ac:dyDescent="0.25">
      <c r="A506" s="110">
        <v>42638.390601851854</v>
      </c>
      <c r="B506">
        <v>271</v>
      </c>
      <c r="C506">
        <v>20.0105</v>
      </c>
      <c r="E506" s="95">
        <f>AVERAGE(B$4:B506)</f>
        <v>264.52485089463221</v>
      </c>
      <c r="F506" s="95">
        <f>AVERAGE(C$4:C506)</f>
        <v>19.3109787276342</v>
      </c>
      <c r="G506" s="95">
        <f t="shared" si="124"/>
        <v>-0.99984769515639127</v>
      </c>
      <c r="H506" s="95">
        <f t="shared" si="125"/>
        <v>1.745240643728313E-2</v>
      </c>
      <c r="I506" s="95">
        <f t="shared" si="126"/>
        <v>-0.86397091048951191</v>
      </c>
      <c r="J506" s="95">
        <f t="shared" si="127"/>
        <v>-9.7573168116428216E-2</v>
      </c>
      <c r="K506" s="95">
        <f t="shared" si="128"/>
        <v>30.305001265410183</v>
      </c>
      <c r="L506" s="95">
        <f t="shared" si="122"/>
        <v>503</v>
      </c>
      <c r="M506" s="95">
        <f t="shared" si="114"/>
        <v>718</v>
      </c>
      <c r="N506" s="95">
        <f t="shared" si="115"/>
        <v>264.52485089463147</v>
      </c>
      <c r="O506" s="95">
        <f t="shared" si="116"/>
        <v>469557.43936381862</v>
      </c>
      <c r="P506" s="95">
        <f t="shared" si="123"/>
        <v>30.553458003177408</v>
      </c>
      <c r="Q506" s="113">
        <f>_xlfn.STDEV.P(B$4:B506)</f>
        <v>30.553458003177361</v>
      </c>
      <c r="R506" s="95">
        <f t="shared" si="117"/>
        <v>333.27013140178127</v>
      </c>
      <c r="S506" s="95">
        <f t="shared" si="118"/>
        <v>195.77957038748315</v>
      </c>
      <c r="T506">
        <f t="shared" si="119"/>
        <v>0</v>
      </c>
      <c r="U506" s="102">
        <f>IF(W506&lt;180,V506,IF(#REF!&gt;T506,W506-360,360-W506))</f>
        <v>6.475149105367791</v>
      </c>
      <c r="V506" s="102">
        <f t="shared" si="120"/>
        <v>6.475149105367791</v>
      </c>
      <c r="W506" s="102">
        <f t="shared" si="121"/>
        <v>6.475149105367791</v>
      </c>
    </row>
    <row r="507" spans="1:23" x14ac:dyDescent="0.25">
      <c r="A507" s="110">
        <v>42638.390648148146</v>
      </c>
      <c r="B507">
        <v>312</v>
      </c>
      <c r="C507">
        <v>21.934999999999999</v>
      </c>
      <c r="E507" s="95">
        <f>AVERAGE(B$4:B507)</f>
        <v>264.61904761904759</v>
      </c>
      <c r="F507" s="95">
        <f>AVERAGE(C$4:C507)</f>
        <v>19.316185119047621</v>
      </c>
      <c r="G507" s="95">
        <f t="shared" si="124"/>
        <v>-0.74314482547739458</v>
      </c>
      <c r="H507" s="95">
        <f t="shared" si="125"/>
        <v>0.66913060635885779</v>
      </c>
      <c r="I507" s="95">
        <f t="shared" si="126"/>
        <v>-0.86373117619385298</v>
      </c>
      <c r="J507" s="95">
        <f t="shared" si="127"/>
        <v>-9.6051930468659785E-2</v>
      </c>
      <c r="K507" s="95">
        <f t="shared" si="128"/>
        <v>30.355761675312547</v>
      </c>
      <c r="L507" s="95">
        <f t="shared" si="122"/>
        <v>504</v>
      </c>
      <c r="M507" s="95">
        <f t="shared" si="114"/>
        <v>-406</v>
      </c>
      <c r="N507" s="95">
        <f t="shared" si="115"/>
        <v>264.61904761904691</v>
      </c>
      <c r="O507" s="95">
        <f t="shared" si="116"/>
        <v>471806.85714285873</v>
      </c>
      <c r="P507" s="95">
        <f t="shared" si="123"/>
        <v>30.596155257700126</v>
      </c>
      <c r="Q507" s="113">
        <f>_xlfn.STDEV.P(B$4:B507)</f>
        <v>30.596155257700076</v>
      </c>
      <c r="R507" s="95">
        <f t="shared" si="117"/>
        <v>333.46039694887276</v>
      </c>
      <c r="S507" s="95">
        <f t="shared" si="118"/>
        <v>195.77769828922243</v>
      </c>
      <c r="T507">
        <f t="shared" si="119"/>
        <v>0</v>
      </c>
      <c r="U507" s="102">
        <f>IF(W507&lt;180,V507,IF(#REF!&gt;T507,W507-360,360-W507))</f>
        <v>47.380952380952408</v>
      </c>
      <c r="V507" s="102">
        <f t="shared" si="120"/>
        <v>47.380952380952408</v>
      </c>
      <c r="W507" s="102">
        <f t="shared" si="121"/>
        <v>47.380952380952408</v>
      </c>
    </row>
    <row r="508" spans="1:23" x14ac:dyDescent="0.25">
      <c r="A508" s="110">
        <v>42638.390694444446</v>
      </c>
      <c r="B508">
        <v>289</v>
      </c>
      <c r="C508">
        <v>23.111899999999999</v>
      </c>
      <c r="E508" s="95">
        <f>AVERAGE(B$4:B508)</f>
        <v>264.66732673267325</v>
      </c>
      <c r="F508" s="95">
        <f>AVERAGE(C$4:C508)</f>
        <v>19.323701386138616</v>
      </c>
      <c r="G508" s="95">
        <f t="shared" si="124"/>
        <v>-0.94551857559931696</v>
      </c>
      <c r="H508" s="95">
        <f t="shared" si="125"/>
        <v>0.32556815445715631</v>
      </c>
      <c r="I508" s="95">
        <f t="shared" si="126"/>
        <v>-0.86389313144020041</v>
      </c>
      <c r="J508" s="95">
        <f t="shared" si="127"/>
        <v>-9.5217039211380944E-2</v>
      </c>
      <c r="K508" s="95">
        <f t="shared" si="128"/>
        <v>30.347162006485195</v>
      </c>
      <c r="L508" s="95">
        <f t="shared" si="122"/>
        <v>505</v>
      </c>
      <c r="M508" s="95">
        <f t="shared" si="114"/>
        <v>695</v>
      </c>
      <c r="N508" s="95">
        <f t="shared" si="115"/>
        <v>264.66732673267256</v>
      </c>
      <c r="O508" s="95">
        <f t="shared" si="116"/>
        <v>472400.11089109071</v>
      </c>
      <c r="P508" s="95">
        <f t="shared" si="123"/>
        <v>30.585057857404383</v>
      </c>
      <c r="Q508" s="113">
        <f>_xlfn.STDEV.P(B$4:B508)</f>
        <v>30.585057857404333</v>
      </c>
      <c r="R508" s="95">
        <f t="shared" si="117"/>
        <v>333.483706911833</v>
      </c>
      <c r="S508" s="95">
        <f t="shared" si="118"/>
        <v>195.8509465535135</v>
      </c>
      <c r="T508">
        <f t="shared" si="119"/>
        <v>0</v>
      </c>
      <c r="U508" s="102">
        <f>IF(W508&lt;180,V508,IF(#REF!&gt;T508,W508-360,360-W508))</f>
        <v>24.332673267326754</v>
      </c>
      <c r="V508" s="102">
        <f t="shared" si="120"/>
        <v>24.332673267326754</v>
      </c>
      <c r="W508" s="102">
        <f t="shared" si="121"/>
        <v>24.332673267326754</v>
      </c>
    </row>
    <row r="509" spans="1:23" x14ac:dyDescent="0.25">
      <c r="A509" s="110">
        <v>42638.390740740739</v>
      </c>
      <c r="B509">
        <v>339</v>
      </c>
      <c r="C509">
        <v>24.6327</v>
      </c>
      <c r="E509" s="95">
        <f>AVERAGE(B$4:B509)</f>
        <v>264.81422924901187</v>
      </c>
      <c r="F509" s="95">
        <f>AVERAGE(C$4:C509)</f>
        <v>19.334193478260872</v>
      </c>
      <c r="G509" s="95">
        <f t="shared" si="124"/>
        <v>-0.35836794954530077</v>
      </c>
      <c r="H509" s="95">
        <f t="shared" si="125"/>
        <v>0.93358042649720152</v>
      </c>
      <c r="I509" s="95">
        <f t="shared" si="126"/>
        <v>-0.86289406981590222</v>
      </c>
      <c r="J509" s="95">
        <f t="shared" si="127"/>
        <v>-9.3183842638834335E-2</v>
      </c>
      <c r="K509" s="95">
        <f t="shared" si="128"/>
        <v>30.497954142444677</v>
      </c>
      <c r="L509" s="95">
        <f t="shared" si="122"/>
        <v>506</v>
      </c>
      <c r="M509" s="95">
        <f t="shared" si="114"/>
        <v>-356</v>
      </c>
      <c r="N509" s="95">
        <f t="shared" si="115"/>
        <v>264.81422924901113</v>
      </c>
      <c r="O509" s="95">
        <f t="shared" si="116"/>
        <v>477914.53754940879</v>
      </c>
      <c r="P509" s="95">
        <f t="shared" si="123"/>
        <v>30.732639546528628</v>
      </c>
      <c r="Q509" s="113">
        <f>_xlfn.STDEV.P(B$4:B509)</f>
        <v>30.732639546528574</v>
      </c>
      <c r="R509" s="95">
        <f t="shared" si="117"/>
        <v>333.96266822870115</v>
      </c>
      <c r="S509" s="95">
        <f t="shared" si="118"/>
        <v>195.6657902693226</v>
      </c>
      <c r="T509">
        <f t="shared" si="119"/>
        <v>1</v>
      </c>
      <c r="U509" s="102">
        <f>IF(W509&lt;180,V509,IF(#REF!&gt;T509,W509-360,360-W509))</f>
        <v>74.185770750988127</v>
      </c>
      <c r="V509" s="102">
        <f t="shared" si="120"/>
        <v>74.185770750988127</v>
      </c>
      <c r="W509" s="102">
        <f t="shared" si="121"/>
        <v>74.185770750988127</v>
      </c>
    </row>
    <row r="510" spans="1:23" x14ac:dyDescent="0.25">
      <c r="A510" s="110">
        <v>42638.390787037039</v>
      </c>
      <c r="B510">
        <v>235</v>
      </c>
      <c r="C510">
        <v>21.174600000000002</v>
      </c>
      <c r="E510" s="95">
        <f>AVERAGE(B$4:B510)</f>
        <v>264.75542406311638</v>
      </c>
      <c r="F510" s="95">
        <f>AVERAGE(C$4:C510)</f>
        <v>19.337823471400398</v>
      </c>
      <c r="G510" s="95">
        <f t="shared" si="124"/>
        <v>-0.81915204428899158</v>
      </c>
      <c r="H510" s="95">
        <f t="shared" si="125"/>
        <v>-0.57357643635104638</v>
      </c>
      <c r="I510" s="95">
        <f t="shared" si="126"/>
        <v>-0.86280779363143101</v>
      </c>
      <c r="J510" s="95">
        <f t="shared" si="127"/>
        <v>-9.4131362547536929E-2</v>
      </c>
      <c r="K510" s="95">
        <f t="shared" si="128"/>
        <v>30.495910829473996</v>
      </c>
      <c r="L510" s="95">
        <f t="shared" si="122"/>
        <v>507</v>
      </c>
      <c r="M510" s="95">
        <f t="shared" si="114"/>
        <v>591</v>
      </c>
      <c r="N510" s="95">
        <f t="shared" si="115"/>
        <v>264.75542406311564</v>
      </c>
      <c r="O510" s="95">
        <f t="shared" si="116"/>
        <v>478801.67258382804</v>
      </c>
      <c r="P510" s="95">
        <f t="shared" si="123"/>
        <v>30.730798837758211</v>
      </c>
      <c r="Q510" s="113">
        <f>_xlfn.STDEV.P(B$4:B510)</f>
        <v>30.730798837758158</v>
      </c>
      <c r="R510" s="95">
        <f t="shared" si="117"/>
        <v>333.89972144807223</v>
      </c>
      <c r="S510" s="95">
        <f t="shared" si="118"/>
        <v>195.61112667816053</v>
      </c>
      <c r="T510">
        <f t="shared" si="119"/>
        <v>0</v>
      </c>
      <c r="U510" s="102">
        <f>IF(W510&lt;180,V510,IF(#REF!&gt;T510,W510-360,360-W510))</f>
        <v>-29.755424063116379</v>
      </c>
      <c r="V510" s="102">
        <f t="shared" si="120"/>
        <v>-29.755424063116379</v>
      </c>
      <c r="W510" s="102">
        <f t="shared" si="121"/>
        <v>29.755424063116379</v>
      </c>
    </row>
    <row r="511" spans="1:23" x14ac:dyDescent="0.25">
      <c r="A511" s="110">
        <v>42638.390833333331</v>
      </c>
      <c r="B511">
        <v>255</v>
      </c>
      <c r="C511">
        <v>19.470099999999999</v>
      </c>
      <c r="E511" s="95">
        <f>AVERAGE(B$4:B511)</f>
        <v>264.73622047244095</v>
      </c>
      <c r="F511" s="95">
        <f>AVERAGE(C$4:C511)</f>
        <v>19.338083858267719</v>
      </c>
      <c r="G511" s="95">
        <f t="shared" si="124"/>
        <v>-0.96592582628906831</v>
      </c>
      <c r="H511" s="95">
        <f t="shared" si="125"/>
        <v>-0.25881904510252063</v>
      </c>
      <c r="I511" s="95">
        <f t="shared" si="126"/>
        <v>-0.86301078188469404</v>
      </c>
      <c r="J511" s="95">
        <f t="shared" si="127"/>
        <v>-9.4455550899023119E-2</v>
      </c>
      <c r="K511" s="95">
        <f t="shared" si="128"/>
        <v>30.466505651235916</v>
      </c>
      <c r="L511" s="95">
        <f t="shared" si="122"/>
        <v>508</v>
      </c>
      <c r="M511" s="95">
        <f t="shared" si="114"/>
        <v>-336</v>
      </c>
      <c r="N511" s="95">
        <f t="shared" si="115"/>
        <v>264.73622047244021</v>
      </c>
      <c r="O511" s="95">
        <f t="shared" si="116"/>
        <v>478896.65354330867</v>
      </c>
      <c r="P511" s="95">
        <f t="shared" si="123"/>
        <v>30.703582004709141</v>
      </c>
      <c r="Q511" s="113">
        <f>_xlfn.STDEV.P(B$4:B511)</f>
        <v>30.703582004709091</v>
      </c>
      <c r="R511" s="95">
        <f t="shared" si="117"/>
        <v>333.81927998303638</v>
      </c>
      <c r="S511" s="95">
        <f t="shared" si="118"/>
        <v>195.65316096184549</v>
      </c>
      <c r="T511">
        <f t="shared" si="119"/>
        <v>0</v>
      </c>
      <c r="U511" s="102">
        <f>IF(W511&lt;180,V511,IF(#REF!&gt;T511,W511-360,360-W511))</f>
        <v>-9.736220472440948</v>
      </c>
      <c r="V511" s="102">
        <f t="shared" si="120"/>
        <v>-9.736220472440948</v>
      </c>
      <c r="W511" s="102">
        <f t="shared" si="121"/>
        <v>9.736220472440948</v>
      </c>
    </row>
    <row r="512" spans="1:23" x14ac:dyDescent="0.25">
      <c r="A512" s="110">
        <v>42638.390879629631</v>
      </c>
      <c r="B512">
        <v>299</v>
      </c>
      <c r="C512">
        <v>19.753499999999999</v>
      </c>
      <c r="E512" s="95">
        <f>AVERAGE(B$4:B512)</f>
        <v>264.80353634577602</v>
      </c>
      <c r="F512" s="95">
        <f>AVERAGE(C$4:C512)</f>
        <v>19.338900000000006</v>
      </c>
      <c r="G512" s="95">
        <f t="shared" si="124"/>
        <v>-0.87461970713939563</v>
      </c>
      <c r="H512" s="95">
        <f t="shared" si="125"/>
        <v>0.48480962024633728</v>
      </c>
      <c r="I512" s="95">
        <f t="shared" si="126"/>
        <v>-0.86303358920346551</v>
      </c>
      <c r="J512" s="95">
        <f t="shared" si="127"/>
        <v>-9.3317505376144222E-2</v>
      </c>
      <c r="K512" s="95">
        <f t="shared" si="128"/>
        <v>30.478965616788802</v>
      </c>
      <c r="L512" s="95">
        <f t="shared" si="122"/>
        <v>509</v>
      </c>
      <c r="M512" s="95">
        <f t="shared" si="114"/>
        <v>635</v>
      </c>
      <c r="N512" s="95">
        <f t="shared" si="115"/>
        <v>264.80353634577529</v>
      </c>
      <c r="O512" s="95">
        <f t="shared" si="116"/>
        <v>480068.35363457922</v>
      </c>
      <c r="P512" s="95">
        <f t="shared" si="123"/>
        <v>30.710907351026581</v>
      </c>
      <c r="Q512" s="113">
        <f>_xlfn.STDEV.P(B$4:B512)</f>
        <v>30.710907351026528</v>
      </c>
      <c r="R512" s="95">
        <f t="shared" si="117"/>
        <v>333.90307788558573</v>
      </c>
      <c r="S512" s="95">
        <f t="shared" si="118"/>
        <v>195.70399480596632</v>
      </c>
      <c r="T512">
        <f t="shared" si="119"/>
        <v>0</v>
      </c>
      <c r="U512" s="102">
        <f>IF(W512&lt;180,V512,IF(#REF!&gt;T512,W512-360,360-W512))</f>
        <v>34.196463654223976</v>
      </c>
      <c r="V512" s="102">
        <f t="shared" si="120"/>
        <v>34.196463654223976</v>
      </c>
      <c r="W512" s="102">
        <f t="shared" si="121"/>
        <v>34.196463654223976</v>
      </c>
    </row>
    <row r="513" spans="1:23" x14ac:dyDescent="0.25">
      <c r="A513" s="110">
        <v>42638.390925925924</v>
      </c>
      <c r="B513">
        <v>291</v>
      </c>
      <c r="C513">
        <v>19.367699999999999</v>
      </c>
      <c r="E513" s="95">
        <f>AVERAGE(B$4:B513)</f>
        <v>264.85490196078433</v>
      </c>
      <c r="F513" s="95">
        <f>AVERAGE(C$4:C513)</f>
        <v>19.338956470588244</v>
      </c>
      <c r="G513" s="95">
        <f t="shared" si="124"/>
        <v>-0.93358042649720174</v>
      </c>
      <c r="H513" s="95">
        <f t="shared" si="125"/>
        <v>0.35836794954530038</v>
      </c>
      <c r="I513" s="95">
        <f t="shared" si="126"/>
        <v>-0.86317191633541401</v>
      </c>
      <c r="J513" s="95">
        <f t="shared" si="127"/>
        <v>-9.2431847621396293E-2</v>
      </c>
      <c r="K513" s="95">
        <f t="shared" si="128"/>
        <v>30.473657438698176</v>
      </c>
      <c r="L513" s="95">
        <f t="shared" si="122"/>
        <v>510</v>
      </c>
      <c r="M513" s="95">
        <f t="shared" si="114"/>
        <v>-344</v>
      </c>
      <c r="N513" s="95">
        <f t="shared" si="115"/>
        <v>264.85490196078359</v>
      </c>
      <c r="O513" s="95">
        <f t="shared" si="116"/>
        <v>480753.26274509972</v>
      </c>
      <c r="P513" s="95">
        <f t="shared" si="123"/>
        <v>30.702662040333582</v>
      </c>
      <c r="Q513" s="113">
        <f>_xlfn.STDEV.P(B$4:B513)</f>
        <v>30.702662040333525</v>
      </c>
      <c r="R513" s="95">
        <f t="shared" si="117"/>
        <v>333.93589155153478</v>
      </c>
      <c r="S513" s="95">
        <f t="shared" si="118"/>
        <v>195.77391237003388</v>
      </c>
      <c r="T513">
        <f t="shared" si="119"/>
        <v>0</v>
      </c>
      <c r="U513" s="102">
        <f>IF(W513&lt;180,V513,IF(#REF!&gt;T513,W513-360,360-W513))</f>
        <v>26.145098039215668</v>
      </c>
      <c r="V513" s="102">
        <f t="shared" si="120"/>
        <v>26.145098039215668</v>
      </c>
      <c r="W513" s="102">
        <f t="shared" si="121"/>
        <v>26.145098039215668</v>
      </c>
    </row>
    <row r="514" spans="1:23" x14ac:dyDescent="0.25">
      <c r="A514" s="110">
        <v>42638.390972222223</v>
      </c>
      <c r="B514">
        <v>306</v>
      </c>
      <c r="C514">
        <v>19.309999999999999</v>
      </c>
      <c r="E514" s="95">
        <f>AVERAGE(B$4:B514)</f>
        <v>264.9354207436399</v>
      </c>
      <c r="F514" s="95">
        <f>AVERAGE(C$4:C514)</f>
        <v>19.338899804305289</v>
      </c>
      <c r="G514" s="95">
        <f t="shared" si="124"/>
        <v>-0.80901699437494756</v>
      </c>
      <c r="H514" s="95">
        <f t="shared" si="125"/>
        <v>0.58778525229247292</v>
      </c>
      <c r="I514" s="95">
        <f t="shared" si="126"/>
        <v>-0.863065938014552</v>
      </c>
      <c r="J514" s="95">
        <f t="shared" si="127"/>
        <v>-9.1100698697885785E-2</v>
      </c>
      <c r="K514" s="95">
        <f t="shared" si="128"/>
        <v>30.504188020475112</v>
      </c>
      <c r="L514" s="95">
        <f t="shared" si="122"/>
        <v>511</v>
      </c>
      <c r="M514" s="95">
        <f t="shared" si="114"/>
        <v>650</v>
      </c>
      <c r="N514" s="95">
        <f t="shared" si="115"/>
        <v>264.93542074363921</v>
      </c>
      <c r="O514" s="95">
        <f t="shared" si="116"/>
        <v>482442.86888454185</v>
      </c>
      <c r="P514" s="95">
        <f t="shared" si="123"/>
        <v>30.726457708244851</v>
      </c>
      <c r="Q514" s="113">
        <f>_xlfn.STDEV.P(B$4:B514)</f>
        <v>30.726457708244798</v>
      </c>
      <c r="R514" s="95">
        <f t="shared" si="117"/>
        <v>334.0699505871907</v>
      </c>
      <c r="S514" s="95">
        <f t="shared" si="118"/>
        <v>195.80089090008909</v>
      </c>
      <c r="T514">
        <f t="shared" si="119"/>
        <v>0</v>
      </c>
      <c r="U514" s="102">
        <f>IF(W514&lt;180,V514,IF(#REF!&gt;T514,W514-360,360-W514))</f>
        <v>41.064579256360105</v>
      </c>
      <c r="V514" s="102">
        <f t="shared" si="120"/>
        <v>41.064579256360105</v>
      </c>
      <c r="W514" s="102">
        <f t="shared" si="121"/>
        <v>41.064579256360105</v>
      </c>
    </row>
    <row r="515" spans="1:23" x14ac:dyDescent="0.25">
      <c r="A515" s="110">
        <v>42638.391018518516</v>
      </c>
      <c r="B515">
        <v>297</v>
      </c>
      <c r="C515">
        <v>21.486499999999999</v>
      </c>
      <c r="E515" s="95">
        <f>AVERAGE(B$4:B515)</f>
        <v>264.998046875</v>
      </c>
      <c r="F515" s="95">
        <f>AVERAGE(C$4:C515)</f>
        <v>19.343094335937508</v>
      </c>
      <c r="G515" s="95">
        <f t="shared" si="124"/>
        <v>-0.8910065241883679</v>
      </c>
      <c r="H515" s="95">
        <f t="shared" si="125"/>
        <v>0.45399049973954664</v>
      </c>
      <c r="I515" s="95">
        <f t="shared" si="126"/>
        <v>-0.86312050947192276</v>
      </c>
      <c r="J515" s="95">
        <f t="shared" si="127"/>
        <v>-9.0036067450937673E-2</v>
      </c>
      <c r="K515" s="95">
        <f t="shared" si="128"/>
        <v>30.511234981632146</v>
      </c>
      <c r="L515" s="95">
        <f t="shared" si="122"/>
        <v>512</v>
      </c>
      <c r="M515" s="95">
        <f t="shared" si="114"/>
        <v>-353</v>
      </c>
      <c r="N515" s="95">
        <f t="shared" si="115"/>
        <v>264.99804687499932</v>
      </c>
      <c r="O515" s="95">
        <f t="shared" si="116"/>
        <v>483468.9980468768</v>
      </c>
      <c r="P515" s="95">
        <f t="shared" si="123"/>
        <v>30.729064203296304</v>
      </c>
      <c r="Q515" s="113">
        <f>_xlfn.STDEV.P(B$4:B515)</f>
        <v>30.729064203296247</v>
      </c>
      <c r="R515" s="95">
        <f t="shared" si="117"/>
        <v>334.13844133241656</v>
      </c>
      <c r="S515" s="95">
        <f t="shared" si="118"/>
        <v>195.85765241758344</v>
      </c>
      <c r="T515">
        <f t="shared" si="119"/>
        <v>0</v>
      </c>
      <c r="U515" s="102">
        <f>IF(W515&lt;180,V515,IF(#REF!&gt;T515,W515-360,360-W515))</f>
        <v>32.001953125</v>
      </c>
      <c r="V515" s="102">
        <f t="shared" si="120"/>
        <v>32.001953125</v>
      </c>
      <c r="W515" s="102">
        <f t="shared" si="121"/>
        <v>32.001953125</v>
      </c>
    </row>
    <row r="516" spans="1:23" x14ac:dyDescent="0.25">
      <c r="A516" s="110">
        <v>42638.391064814816</v>
      </c>
      <c r="B516">
        <v>304</v>
      </c>
      <c r="C516">
        <v>21.741900000000001</v>
      </c>
      <c r="E516" s="95">
        <f>AVERAGE(B$4:B516)</f>
        <v>265.07407407407408</v>
      </c>
      <c r="F516" s="95">
        <f>AVERAGE(C$4:C516)</f>
        <v>19.34777037037038</v>
      </c>
      <c r="G516" s="95">
        <f t="shared" si="124"/>
        <v>-0.82903757255504162</v>
      </c>
      <c r="H516" s="95">
        <f t="shared" si="125"/>
        <v>0.55919290347074702</v>
      </c>
      <c r="I516" s="95">
        <f t="shared" si="126"/>
        <v>-0.86305407099840059</v>
      </c>
      <c r="J516" s="95">
        <f t="shared" si="127"/>
        <v>-8.8770513901382728E-2</v>
      </c>
      <c r="K516" s="95">
        <f t="shared" si="128"/>
        <v>30.535588307919841</v>
      </c>
      <c r="L516" s="95">
        <f t="shared" si="122"/>
        <v>513</v>
      </c>
      <c r="M516" s="95">
        <f t="shared" ref="M516:M579" si="129">B516-M515</f>
        <v>657</v>
      </c>
      <c r="N516" s="95">
        <f t="shared" ref="N516:N579" si="130">N515+(B516-N515)/L516</f>
        <v>265.07407407407339</v>
      </c>
      <c r="O516" s="95">
        <f t="shared" ref="O516:O579" si="131">O515+(B516-N516)*(B516-N515)</f>
        <v>484987.18518518703</v>
      </c>
      <c r="P516" s="95">
        <f t="shared" si="123"/>
        <v>30.747262043440646</v>
      </c>
      <c r="Q516" s="113">
        <f>_xlfn.STDEV.P(B$4:B516)</f>
        <v>30.747262043440589</v>
      </c>
      <c r="R516" s="95">
        <f t="shared" ref="R516:R579" si="132">E516+$T$2*Q516</f>
        <v>334.2554136718154</v>
      </c>
      <c r="S516" s="95">
        <f t="shared" ref="S516:S579" si="133">E516-$T$2*Q516</f>
        <v>195.89273447633275</v>
      </c>
      <c r="T516">
        <f t="shared" si="119"/>
        <v>0</v>
      </c>
      <c r="U516" s="102">
        <f>IF(W516&lt;180,V516,IF(#REF!&gt;T516,W516-360,360-W516))</f>
        <v>38.925925925925924</v>
      </c>
      <c r="V516" s="102">
        <f t="shared" si="120"/>
        <v>38.925925925925924</v>
      </c>
      <c r="W516" s="102">
        <f t="shared" si="121"/>
        <v>38.925925925925924</v>
      </c>
    </row>
    <row r="517" spans="1:23" x14ac:dyDescent="0.25">
      <c r="A517" s="110">
        <v>42638.391111111108</v>
      </c>
      <c r="B517">
        <v>289</v>
      </c>
      <c r="C517">
        <v>19.985499999999998</v>
      </c>
      <c r="E517" s="95">
        <f>AVERAGE(B$4:B517)</f>
        <v>265.12062256809338</v>
      </c>
      <c r="F517" s="95">
        <f>AVERAGE(C$4:C517)</f>
        <v>19.349011089494173</v>
      </c>
      <c r="G517" s="95">
        <f t="shared" si="124"/>
        <v>-0.94551857559931696</v>
      </c>
      <c r="H517" s="95">
        <f t="shared" si="125"/>
        <v>0.32556815445715631</v>
      </c>
      <c r="I517" s="95">
        <f t="shared" si="126"/>
        <v>-0.86321450777777986</v>
      </c>
      <c r="J517" s="95">
        <f t="shared" si="127"/>
        <v>-8.7964407542708525E-2</v>
      </c>
      <c r="K517" s="95">
        <f t="shared" si="128"/>
        <v>30.525983659564215</v>
      </c>
      <c r="L517" s="95">
        <f t="shared" si="122"/>
        <v>514</v>
      </c>
      <c r="M517" s="95">
        <f t="shared" si="129"/>
        <v>-368</v>
      </c>
      <c r="N517" s="95">
        <f t="shared" si="130"/>
        <v>265.1206225680927</v>
      </c>
      <c r="O517" s="95">
        <f t="shared" si="131"/>
        <v>485558.52140078007</v>
      </c>
      <c r="P517" s="95">
        <f t="shared" si="123"/>
        <v>30.735425555020548</v>
      </c>
      <c r="Q517" s="113">
        <f>_xlfn.STDEV.P(B$4:B517)</f>
        <v>30.735425555020491</v>
      </c>
      <c r="R517" s="95">
        <f t="shared" si="132"/>
        <v>334.27533006688947</v>
      </c>
      <c r="S517" s="95">
        <f t="shared" si="133"/>
        <v>195.9659150692973</v>
      </c>
      <c r="T517">
        <f t="shared" si="119"/>
        <v>0</v>
      </c>
      <c r="U517" s="102">
        <f>IF(W517&lt;180,V517,IF(#REF!&gt;T517,W517-360,360-W517))</f>
        <v>23.879377431906619</v>
      </c>
      <c r="V517" s="102">
        <f t="shared" si="120"/>
        <v>23.879377431906619</v>
      </c>
      <c r="W517" s="102">
        <f t="shared" si="121"/>
        <v>23.879377431906619</v>
      </c>
    </row>
    <row r="518" spans="1:23" x14ac:dyDescent="0.25">
      <c r="A518" s="110">
        <v>42638.391168981485</v>
      </c>
      <c r="B518">
        <v>262</v>
      </c>
      <c r="C518">
        <v>21.233499999999999</v>
      </c>
      <c r="E518" s="95">
        <f>AVERAGE(B$4:B518)</f>
        <v>265.11456310679614</v>
      </c>
      <c r="F518" s="95">
        <f>AVERAGE(C$4:C518)</f>
        <v>19.352670291262147</v>
      </c>
      <c r="G518" s="95">
        <f t="shared" si="124"/>
        <v>-0.99026806874157025</v>
      </c>
      <c r="H518" s="95">
        <f t="shared" si="125"/>
        <v>-0.13917310096006583</v>
      </c>
      <c r="I518" s="95">
        <f t="shared" si="126"/>
        <v>-0.86346121372139883</v>
      </c>
      <c r="J518" s="95">
        <f t="shared" si="127"/>
        <v>-8.8063841898858727E-2</v>
      </c>
      <c r="K518" s="95">
        <f t="shared" si="128"/>
        <v>30.494302762828482</v>
      </c>
      <c r="L518" s="95">
        <f t="shared" si="122"/>
        <v>515</v>
      </c>
      <c r="M518" s="95">
        <f t="shared" si="129"/>
        <v>630</v>
      </c>
      <c r="N518" s="95">
        <f t="shared" si="130"/>
        <v>265.11456310679546</v>
      </c>
      <c r="O518" s="95">
        <f t="shared" si="131"/>
        <v>485568.2407767009</v>
      </c>
      <c r="P518" s="95">
        <f t="shared" si="123"/>
        <v>30.70587815002964</v>
      </c>
      <c r="Q518" s="113">
        <f>_xlfn.STDEV.P(B$4:B518)</f>
        <v>30.705878150029584</v>
      </c>
      <c r="R518" s="95">
        <f t="shared" si="132"/>
        <v>334.20278894436274</v>
      </c>
      <c r="S518" s="95">
        <f t="shared" si="133"/>
        <v>196.02633726922957</v>
      </c>
      <c r="T518">
        <f t="shared" ref="T518:T581" si="134">IF(ABS(U518)&gt;$T$2*Q518,1,0)</f>
        <v>0</v>
      </c>
      <c r="U518" s="102">
        <f>IF(W518&lt;180,V518,IF(#REF!&gt;T518,W518-360,360-W518))</f>
        <v>-3.1145631067961403</v>
      </c>
      <c r="V518" s="102">
        <f t="shared" ref="V518:V581" si="135">$B518-$E518</f>
        <v>-3.1145631067961403</v>
      </c>
      <c r="W518" s="102">
        <f t="shared" ref="W518:W581" si="136">ABS(V518)</f>
        <v>3.1145631067961403</v>
      </c>
    </row>
    <row r="519" spans="1:23" x14ac:dyDescent="0.25">
      <c r="A519" s="110">
        <v>42638.391215277778</v>
      </c>
      <c r="B519">
        <v>234</v>
      </c>
      <c r="C519">
        <v>23.075600000000001</v>
      </c>
      <c r="E519" s="95">
        <f>AVERAGE(B$4:B519)</f>
        <v>265.05426356589146</v>
      </c>
      <c r="F519" s="95">
        <f>AVERAGE(C$4:C519)</f>
        <v>19.35988527131784</v>
      </c>
      <c r="G519" s="95">
        <f t="shared" si="124"/>
        <v>-0.80901699437494734</v>
      </c>
      <c r="H519" s="95">
        <f t="shared" si="125"/>
        <v>-0.58778525229247325</v>
      </c>
      <c r="I519" s="95">
        <f t="shared" si="126"/>
        <v>-0.86335570166840181</v>
      </c>
      <c r="J519" s="95">
        <f t="shared" si="127"/>
        <v>-8.9032294244582783E-2</v>
      </c>
      <c r="K519" s="95">
        <f t="shared" si="128"/>
        <v>30.495066644013793</v>
      </c>
      <c r="L519" s="95">
        <f t="shared" si="122"/>
        <v>516</v>
      </c>
      <c r="M519" s="95">
        <f t="shared" si="129"/>
        <v>-396</v>
      </c>
      <c r="N519" s="95">
        <f t="shared" si="130"/>
        <v>265.05426356589084</v>
      </c>
      <c r="O519" s="95">
        <f t="shared" si="131"/>
        <v>486534.48062015686</v>
      </c>
      <c r="P519" s="95">
        <f t="shared" si="123"/>
        <v>30.706616229594914</v>
      </c>
      <c r="Q519" s="113">
        <f>_xlfn.STDEV.P(B$4:B519)</f>
        <v>30.706616229594857</v>
      </c>
      <c r="R519" s="95">
        <f t="shared" si="132"/>
        <v>334.14415008247988</v>
      </c>
      <c r="S519" s="95">
        <f t="shared" si="133"/>
        <v>195.96437704930304</v>
      </c>
      <c r="T519">
        <f t="shared" si="134"/>
        <v>0</v>
      </c>
      <c r="U519" s="102">
        <f>IF(W519&lt;180,V519,IF(#REF!&gt;T519,W519-360,360-W519))</f>
        <v>-31.054263565891461</v>
      </c>
      <c r="V519" s="102">
        <f t="shared" si="135"/>
        <v>-31.054263565891461</v>
      </c>
      <c r="W519" s="102">
        <f t="shared" si="136"/>
        <v>31.054263565891461</v>
      </c>
    </row>
    <row r="520" spans="1:23" x14ac:dyDescent="0.25">
      <c r="A520" s="110">
        <v>42638.391261574077</v>
      </c>
      <c r="B520">
        <v>268</v>
      </c>
      <c r="C520">
        <v>20.6632</v>
      </c>
      <c r="E520" s="95">
        <f>AVERAGE(B$4:B520)</f>
        <v>265.05996131528047</v>
      </c>
      <c r="F520" s="95">
        <f>AVERAGE(C$4:C520)</f>
        <v>19.362406189555138</v>
      </c>
      <c r="G520" s="95">
        <f t="shared" si="124"/>
        <v>-0.99939082701909576</v>
      </c>
      <c r="H520" s="95">
        <f t="shared" si="125"/>
        <v>-3.4899496702500761E-2</v>
      </c>
      <c r="I520" s="95">
        <f t="shared" si="126"/>
        <v>-0.86361882570196213</v>
      </c>
      <c r="J520" s="95">
        <f t="shared" si="127"/>
        <v>-8.8927588640052638E-2</v>
      </c>
      <c r="K520" s="95">
        <f t="shared" si="128"/>
        <v>30.463922907927945</v>
      </c>
      <c r="L520" s="95">
        <f t="shared" si="122"/>
        <v>517</v>
      </c>
      <c r="M520" s="95">
        <f t="shared" si="129"/>
        <v>664</v>
      </c>
      <c r="N520" s="95">
        <f t="shared" si="130"/>
        <v>265.05996131527985</v>
      </c>
      <c r="O520" s="95">
        <f t="shared" si="131"/>
        <v>486543.14119922812</v>
      </c>
      <c r="P520" s="95">
        <f t="shared" si="123"/>
        <v>30.677177966161739</v>
      </c>
      <c r="Q520" s="113">
        <f>_xlfn.STDEV.P(B$4:B520)</f>
        <v>30.677177966161679</v>
      </c>
      <c r="R520" s="95">
        <f t="shared" si="132"/>
        <v>334.08361173914426</v>
      </c>
      <c r="S520" s="95">
        <f t="shared" si="133"/>
        <v>196.03631089141669</v>
      </c>
      <c r="T520">
        <f t="shared" si="134"/>
        <v>0</v>
      </c>
      <c r="U520" s="102">
        <f>IF(W520&lt;180,V520,IF(#REF!&gt;T520,W520-360,360-W520))</f>
        <v>2.940038684719525</v>
      </c>
      <c r="V520" s="102">
        <f t="shared" si="135"/>
        <v>2.940038684719525</v>
      </c>
      <c r="W520" s="102">
        <f t="shared" si="136"/>
        <v>2.940038684719525</v>
      </c>
    </row>
    <row r="521" spans="1:23" x14ac:dyDescent="0.25">
      <c r="A521" s="110">
        <v>42638.39130787037</v>
      </c>
      <c r="B521">
        <v>217</v>
      </c>
      <c r="C521">
        <v>22.823899999999998</v>
      </c>
      <c r="E521" s="95">
        <f>AVERAGE(B$4:B521)</f>
        <v>264.96718146718149</v>
      </c>
      <c r="F521" s="95">
        <f>AVERAGE(C$4:C521)</f>
        <v>19.369088610038624</v>
      </c>
      <c r="G521" s="95">
        <f t="shared" si="124"/>
        <v>-0.60181502315204838</v>
      </c>
      <c r="H521" s="95">
        <f t="shared" si="125"/>
        <v>-0.79863551004729283</v>
      </c>
      <c r="I521" s="95">
        <f t="shared" si="126"/>
        <v>-0.86311341295572674</v>
      </c>
      <c r="J521" s="95">
        <f t="shared" si="127"/>
        <v>-9.029768115242183E-2</v>
      </c>
      <c r="K521" s="95">
        <f t="shared" si="128"/>
        <v>30.508739881735828</v>
      </c>
      <c r="L521" s="95">
        <f t="shared" si="122"/>
        <v>518</v>
      </c>
      <c r="M521" s="95">
        <f t="shared" si="129"/>
        <v>-447</v>
      </c>
      <c r="N521" s="95">
        <f t="shared" si="130"/>
        <v>264.96718146718086</v>
      </c>
      <c r="O521" s="95">
        <f t="shared" si="131"/>
        <v>488848.44208494382</v>
      </c>
      <c r="P521" s="95">
        <f t="shared" si="123"/>
        <v>30.72007261006792</v>
      </c>
      <c r="Q521" s="113">
        <f>_xlfn.STDEV.P(B$4:B521)</f>
        <v>30.720072610067866</v>
      </c>
      <c r="R521" s="95">
        <f t="shared" si="132"/>
        <v>334.0873448398342</v>
      </c>
      <c r="S521" s="95">
        <f t="shared" si="133"/>
        <v>195.84701809452878</v>
      </c>
      <c r="T521">
        <f t="shared" si="134"/>
        <v>0</v>
      </c>
      <c r="U521" s="102">
        <f>IF(W521&lt;180,V521,IF(#REF!&gt;T521,W521-360,360-W521))</f>
        <v>-47.96718146718149</v>
      </c>
      <c r="V521" s="102">
        <f t="shared" si="135"/>
        <v>-47.96718146718149</v>
      </c>
      <c r="W521" s="102">
        <f t="shared" si="136"/>
        <v>47.96718146718149</v>
      </c>
    </row>
    <row r="522" spans="1:23" x14ac:dyDescent="0.25">
      <c r="A522" s="110">
        <v>42638.39135416667</v>
      </c>
      <c r="B522">
        <v>293</v>
      </c>
      <c r="C522">
        <v>21.174099999999999</v>
      </c>
      <c r="E522" s="95">
        <f>AVERAGE(B$4:B522)</f>
        <v>265.02119460500961</v>
      </c>
      <c r="F522" s="95">
        <f>AVERAGE(C$4:C522)</f>
        <v>19.372566473988453</v>
      </c>
      <c r="G522" s="95">
        <f t="shared" si="124"/>
        <v>-0.92050485345244049</v>
      </c>
      <c r="H522" s="95">
        <f t="shared" si="125"/>
        <v>0.39073112848927349</v>
      </c>
      <c r="I522" s="95">
        <f t="shared" si="126"/>
        <v>-0.8632239937659324</v>
      </c>
      <c r="J522" s="95">
        <f t="shared" si="127"/>
        <v>-8.9370843368911823E-2</v>
      </c>
      <c r="K522" s="95">
        <f t="shared" si="128"/>
        <v>30.506998478661302</v>
      </c>
      <c r="L522" s="95">
        <f t="shared" si="122"/>
        <v>519</v>
      </c>
      <c r="M522" s="95">
        <f t="shared" si="129"/>
        <v>740</v>
      </c>
      <c r="N522" s="95">
        <f t="shared" si="130"/>
        <v>265.02119460500904</v>
      </c>
      <c r="O522" s="95">
        <f t="shared" si="131"/>
        <v>489632.76685934665</v>
      </c>
      <c r="P522" s="95">
        <f t="shared" si="123"/>
        <v>30.715073429178386</v>
      </c>
      <c r="Q522" s="113">
        <f>_xlfn.STDEV.P(B$4:B522)</f>
        <v>30.715073429178332</v>
      </c>
      <c r="R522" s="95">
        <f t="shared" si="132"/>
        <v>334.13010982066089</v>
      </c>
      <c r="S522" s="95">
        <f t="shared" si="133"/>
        <v>195.91227938935836</v>
      </c>
      <c r="T522">
        <f t="shared" si="134"/>
        <v>0</v>
      </c>
      <c r="U522" s="102">
        <f>IF(W522&lt;180,V522,IF(#REF!&gt;T522,W522-360,360-W522))</f>
        <v>27.978805394990388</v>
      </c>
      <c r="V522" s="102">
        <f t="shared" si="135"/>
        <v>27.978805394990388</v>
      </c>
      <c r="W522" s="102">
        <f t="shared" si="136"/>
        <v>27.978805394990388</v>
      </c>
    </row>
    <row r="523" spans="1:23" x14ac:dyDescent="0.25">
      <c r="A523" s="110">
        <v>42638.391400462962</v>
      </c>
      <c r="B523">
        <v>264</v>
      </c>
      <c r="C523">
        <v>22.875900000000001</v>
      </c>
      <c r="E523" s="95">
        <f>AVERAGE(B$4:B523)</f>
        <v>265.01923076923077</v>
      </c>
      <c r="F523" s="95">
        <f>AVERAGE(C$4:C523)</f>
        <v>19.379303653846168</v>
      </c>
      <c r="G523" s="95">
        <f t="shared" si="124"/>
        <v>-0.9945218953682734</v>
      </c>
      <c r="H523" s="95">
        <f t="shared" si="125"/>
        <v>-0.10452846326765336</v>
      </c>
      <c r="I523" s="95">
        <f t="shared" si="126"/>
        <v>-0.86347648973055224</v>
      </c>
      <c r="J523" s="95">
        <f t="shared" si="127"/>
        <v>-8.9399992637947859E-2</v>
      </c>
      <c r="K523" s="95">
        <f t="shared" si="128"/>
        <v>30.475472596582719</v>
      </c>
      <c r="L523" s="95">
        <f t="shared" si="122"/>
        <v>520</v>
      </c>
      <c r="M523" s="95">
        <f t="shared" si="129"/>
        <v>-476</v>
      </c>
      <c r="N523" s="95">
        <f t="shared" si="130"/>
        <v>265.01923076923021</v>
      </c>
      <c r="O523" s="95">
        <f t="shared" si="131"/>
        <v>489633.80769230943</v>
      </c>
      <c r="P523" s="95">
        <f t="shared" si="123"/>
        <v>30.685558106890678</v>
      </c>
      <c r="Q523" s="113">
        <f>_xlfn.STDEV.P(B$4:B523)</f>
        <v>30.685558106890625</v>
      </c>
      <c r="R523" s="95">
        <f t="shared" si="132"/>
        <v>334.06173650973471</v>
      </c>
      <c r="S523" s="95">
        <f t="shared" si="133"/>
        <v>195.97672502872686</v>
      </c>
      <c r="T523">
        <f t="shared" si="134"/>
        <v>0</v>
      </c>
      <c r="U523" s="102">
        <f>IF(W523&lt;180,V523,IF(#REF!&gt;T523,W523-360,360-W523))</f>
        <v>-1.0192307692307736</v>
      </c>
      <c r="V523" s="102">
        <f t="shared" si="135"/>
        <v>-1.0192307692307736</v>
      </c>
      <c r="W523" s="102">
        <f t="shared" si="136"/>
        <v>1.0192307692307736</v>
      </c>
    </row>
    <row r="524" spans="1:23" x14ac:dyDescent="0.25">
      <c r="A524" s="110">
        <v>42638.391446759262</v>
      </c>
      <c r="B524">
        <v>240</v>
      </c>
      <c r="C524">
        <v>24.214400000000001</v>
      </c>
      <c r="E524" s="95">
        <f>AVERAGE(B$4:B524)</f>
        <v>264.97120921305185</v>
      </c>
      <c r="F524" s="95">
        <f>AVERAGE(C$4:C524)</f>
        <v>19.388584069097906</v>
      </c>
      <c r="G524" s="95">
        <f t="shared" si="124"/>
        <v>-0.86602540378443837</v>
      </c>
      <c r="H524" s="95">
        <f t="shared" si="125"/>
        <v>-0.50000000000000044</v>
      </c>
      <c r="I524" s="95">
        <f t="shared" si="126"/>
        <v>-0.86348138207998393</v>
      </c>
      <c r="J524" s="95">
        <f t="shared" si="127"/>
        <v>-9.0188092460139896E-2</v>
      </c>
      <c r="K524" s="95">
        <f t="shared" si="128"/>
        <v>30.464752317280951</v>
      </c>
      <c r="L524" s="95">
        <f t="shared" si="122"/>
        <v>521</v>
      </c>
      <c r="M524" s="95">
        <f t="shared" si="129"/>
        <v>716</v>
      </c>
      <c r="N524" s="95">
        <f t="shared" si="130"/>
        <v>264.97120921305128</v>
      </c>
      <c r="O524" s="95">
        <f t="shared" si="131"/>
        <v>490258.56813819747</v>
      </c>
      <c r="P524" s="95">
        <f t="shared" si="123"/>
        <v>30.675647219235604</v>
      </c>
      <c r="Q524" s="113">
        <f>_xlfn.STDEV.P(B$4:B524)</f>
        <v>30.675647219235554</v>
      </c>
      <c r="R524" s="95">
        <f t="shared" si="132"/>
        <v>333.99141545633188</v>
      </c>
      <c r="S524" s="95">
        <f t="shared" si="133"/>
        <v>195.95100296977185</v>
      </c>
      <c r="T524">
        <f t="shared" si="134"/>
        <v>0</v>
      </c>
      <c r="U524" s="102">
        <f>IF(W524&lt;180,V524,IF(#REF!&gt;T524,W524-360,360-W524))</f>
        <v>-24.97120921305185</v>
      </c>
      <c r="V524" s="102">
        <f t="shared" si="135"/>
        <v>-24.97120921305185</v>
      </c>
      <c r="W524" s="102">
        <f t="shared" si="136"/>
        <v>24.97120921305185</v>
      </c>
    </row>
    <row r="525" spans="1:23" x14ac:dyDescent="0.25">
      <c r="A525" s="110">
        <v>42638.391493055555</v>
      </c>
      <c r="B525">
        <v>278</v>
      </c>
      <c r="C525">
        <v>22.405799999999999</v>
      </c>
      <c r="E525" s="95">
        <f>AVERAGE(B$4:B525)</f>
        <v>264.9961685823755</v>
      </c>
      <c r="F525" s="95">
        <f>AVERAGE(C$4:C525)</f>
        <v>19.394364176245226</v>
      </c>
      <c r="G525" s="95">
        <f t="shared" si="124"/>
        <v>-0.99026806874157036</v>
      </c>
      <c r="H525" s="95">
        <f t="shared" si="125"/>
        <v>0.13917310096006547</v>
      </c>
      <c r="I525" s="95">
        <f t="shared" si="126"/>
        <v>-0.86372426845289885</v>
      </c>
      <c r="J525" s="95">
        <f t="shared" si="127"/>
        <v>-8.9748703200714208E-2</v>
      </c>
      <c r="K525" s="95">
        <f t="shared" si="128"/>
        <v>30.440411709998546</v>
      </c>
      <c r="L525" s="95">
        <f t="shared" si="122"/>
        <v>522</v>
      </c>
      <c r="M525" s="95">
        <f t="shared" si="129"/>
        <v>-438</v>
      </c>
      <c r="N525" s="95">
        <f t="shared" si="130"/>
        <v>264.99616858237493</v>
      </c>
      <c r="O525" s="95">
        <f t="shared" si="131"/>
        <v>490427.99233716645</v>
      </c>
      <c r="P525" s="95">
        <f t="shared" si="123"/>
        <v>30.651545257940139</v>
      </c>
      <c r="Q525" s="113">
        <f>_xlfn.STDEV.P(B$4:B525)</f>
        <v>30.651545257940086</v>
      </c>
      <c r="R525" s="95">
        <f t="shared" si="132"/>
        <v>333.96214541274071</v>
      </c>
      <c r="S525" s="95">
        <f t="shared" si="133"/>
        <v>196.0301917520103</v>
      </c>
      <c r="T525">
        <f t="shared" si="134"/>
        <v>0</v>
      </c>
      <c r="U525" s="102">
        <f>IF(W525&lt;180,V525,IF(#REF!&gt;T525,W525-360,360-W525))</f>
        <v>13.003831417624497</v>
      </c>
      <c r="V525" s="102">
        <f t="shared" si="135"/>
        <v>13.003831417624497</v>
      </c>
      <c r="W525" s="102">
        <f t="shared" si="136"/>
        <v>13.003831417624497</v>
      </c>
    </row>
    <row r="526" spans="1:23" x14ac:dyDescent="0.25">
      <c r="A526" s="110">
        <v>42638.391539351855</v>
      </c>
      <c r="B526">
        <v>298</v>
      </c>
      <c r="C526">
        <v>21.3992</v>
      </c>
      <c r="E526" s="95">
        <f>AVERAGE(B$4:B526)</f>
        <v>265.05927342256211</v>
      </c>
      <c r="F526" s="95">
        <f>AVERAGE(C$4:C526)</f>
        <v>19.39819751434036</v>
      </c>
      <c r="G526" s="95">
        <f t="shared" si="124"/>
        <v>-0.8829475928589271</v>
      </c>
      <c r="H526" s="95">
        <f t="shared" si="125"/>
        <v>0.46947156278589042</v>
      </c>
      <c r="I526" s="95">
        <f t="shared" si="126"/>
        <v>-0.86376102433130431</v>
      </c>
      <c r="J526" s="95">
        <f t="shared" si="127"/>
        <v>-8.8679448390032362E-2</v>
      </c>
      <c r="K526" s="95">
        <f t="shared" si="128"/>
        <v>30.4495132792117</v>
      </c>
      <c r="L526" s="95">
        <f t="shared" si="122"/>
        <v>523</v>
      </c>
      <c r="M526" s="95">
        <f t="shared" si="129"/>
        <v>736</v>
      </c>
      <c r="N526" s="95">
        <f t="shared" si="130"/>
        <v>265.0592734225616</v>
      </c>
      <c r="O526" s="95">
        <f t="shared" si="131"/>
        <v>491515.16252390231</v>
      </c>
      <c r="P526" s="95">
        <f t="shared" si="123"/>
        <v>30.656150213860897</v>
      </c>
      <c r="Q526" s="113">
        <f>_xlfn.STDEV.P(B$4:B526)</f>
        <v>30.656150213860844</v>
      </c>
      <c r="R526" s="95">
        <f t="shared" si="132"/>
        <v>334.03561140374904</v>
      </c>
      <c r="S526" s="95">
        <f t="shared" si="133"/>
        <v>196.08293544137521</v>
      </c>
      <c r="T526">
        <f t="shared" si="134"/>
        <v>0</v>
      </c>
      <c r="U526" s="102">
        <f>IF(W526&lt;180,V526,IF(#REF!&gt;T526,W526-360,360-W526))</f>
        <v>32.940726577437886</v>
      </c>
      <c r="V526" s="102">
        <f t="shared" si="135"/>
        <v>32.940726577437886</v>
      </c>
      <c r="W526" s="102">
        <f t="shared" si="136"/>
        <v>32.940726577437886</v>
      </c>
    </row>
    <row r="527" spans="1:23" x14ac:dyDescent="0.25">
      <c r="A527" s="110">
        <v>42638.391585648147</v>
      </c>
      <c r="B527">
        <v>278</v>
      </c>
      <c r="C527">
        <v>22.4297</v>
      </c>
      <c r="E527" s="95">
        <f>AVERAGE(B$4:B527)</f>
        <v>265.08396946564886</v>
      </c>
      <c r="F527" s="95">
        <f>AVERAGE(C$4:C527)</f>
        <v>19.403982824427498</v>
      </c>
      <c r="G527" s="95">
        <f t="shared" si="124"/>
        <v>-0.99026806874157036</v>
      </c>
      <c r="H527" s="95">
        <f t="shared" si="125"/>
        <v>0.13917310096006547</v>
      </c>
      <c r="I527" s="95">
        <f t="shared" si="126"/>
        <v>-0.86400244998857578</v>
      </c>
      <c r="J527" s="95">
        <f t="shared" si="127"/>
        <v>-8.8244615280585609E-2</v>
      </c>
      <c r="K527" s="95">
        <f t="shared" si="128"/>
        <v>30.425185850472634</v>
      </c>
      <c r="L527" s="95">
        <f t="shared" si="122"/>
        <v>524</v>
      </c>
      <c r="M527" s="95">
        <f t="shared" si="129"/>
        <v>-458</v>
      </c>
      <c r="N527" s="95">
        <f t="shared" si="130"/>
        <v>265.08396946564829</v>
      </c>
      <c r="O527" s="95">
        <f t="shared" si="131"/>
        <v>491682.3053435132</v>
      </c>
      <c r="P527" s="95">
        <f t="shared" si="123"/>
        <v>30.632091182247816</v>
      </c>
      <c r="Q527" s="113">
        <f>_xlfn.STDEV.P(B$4:B527)</f>
        <v>30.632091182247759</v>
      </c>
      <c r="R527" s="95">
        <f t="shared" si="132"/>
        <v>334.00617462570631</v>
      </c>
      <c r="S527" s="95">
        <f t="shared" si="133"/>
        <v>196.16176430559142</v>
      </c>
      <c r="T527">
        <f t="shared" si="134"/>
        <v>0</v>
      </c>
      <c r="U527" s="102">
        <f>IF(W527&lt;180,V527,IF(#REF!&gt;T527,W527-360,360-W527))</f>
        <v>12.916030534351137</v>
      </c>
      <c r="V527" s="102">
        <f t="shared" si="135"/>
        <v>12.916030534351137</v>
      </c>
      <c r="W527" s="102">
        <f t="shared" si="136"/>
        <v>12.916030534351137</v>
      </c>
    </row>
    <row r="528" spans="1:23" x14ac:dyDescent="0.25">
      <c r="A528" s="110">
        <v>42638.391631944447</v>
      </c>
      <c r="B528">
        <v>286</v>
      </c>
      <c r="C528">
        <v>24.4711</v>
      </c>
      <c r="E528" s="95">
        <f>AVERAGE(B$4:B528)</f>
        <v>265.12380952380954</v>
      </c>
      <c r="F528" s="95">
        <f>AVERAGE(C$4:C528)</f>
        <v>19.413634476190495</v>
      </c>
      <c r="G528" s="95">
        <f t="shared" si="124"/>
        <v>-0.96126169593831878</v>
      </c>
      <c r="H528" s="95">
        <f t="shared" si="125"/>
        <v>0.27563735581699939</v>
      </c>
      <c r="I528" s="95">
        <f t="shared" si="126"/>
        <v>-0.86418770569514669</v>
      </c>
      <c r="J528" s="95">
        <f t="shared" si="127"/>
        <v>-8.7551506764209253E-2</v>
      </c>
      <c r="K528" s="95">
        <f t="shared" si="128"/>
        <v>30.411000605649036</v>
      </c>
      <c r="L528" s="95">
        <f t="shared" si="122"/>
        <v>525</v>
      </c>
      <c r="M528" s="95">
        <f t="shared" si="129"/>
        <v>744</v>
      </c>
      <c r="N528" s="95">
        <f t="shared" si="130"/>
        <v>265.12380952380897</v>
      </c>
      <c r="O528" s="95">
        <f t="shared" si="131"/>
        <v>492118.95238095417</v>
      </c>
      <c r="P528" s="95">
        <f t="shared" si="123"/>
        <v>30.616489562106551</v>
      </c>
      <c r="Q528" s="113">
        <f>_xlfn.STDEV.P(B$4:B528)</f>
        <v>30.616489562106494</v>
      </c>
      <c r="R528" s="95">
        <f t="shared" si="132"/>
        <v>334.01091103854912</v>
      </c>
      <c r="S528" s="95">
        <f t="shared" si="133"/>
        <v>196.23670800906993</v>
      </c>
      <c r="T528">
        <f t="shared" si="134"/>
        <v>0</v>
      </c>
      <c r="U528" s="102">
        <f>IF(W528&lt;180,V528,IF(#REF!&gt;T528,W528-360,360-W528))</f>
        <v>20.876190476190459</v>
      </c>
      <c r="V528" s="102">
        <f t="shared" si="135"/>
        <v>20.876190476190459</v>
      </c>
      <c r="W528" s="102">
        <f t="shared" si="136"/>
        <v>20.876190476190459</v>
      </c>
    </row>
    <row r="529" spans="1:23" x14ac:dyDescent="0.25">
      <c r="A529" s="110">
        <v>42638.39167824074</v>
      </c>
      <c r="B529">
        <v>245</v>
      </c>
      <c r="C529">
        <v>23.131399999999999</v>
      </c>
      <c r="E529" s="95">
        <f>AVERAGE(B$4:B529)</f>
        <v>265.08555133079847</v>
      </c>
      <c r="F529" s="95">
        <f>AVERAGE(C$4:C529)</f>
        <v>19.420702471482908</v>
      </c>
      <c r="G529" s="95">
        <f t="shared" si="124"/>
        <v>-0.90630778703665005</v>
      </c>
      <c r="H529" s="95">
        <f t="shared" si="125"/>
        <v>-0.42261826174069916</v>
      </c>
      <c r="I529" s="95">
        <f t="shared" si="126"/>
        <v>-0.86426778189541575</v>
      </c>
      <c r="J529" s="95">
        <f t="shared" si="127"/>
        <v>-8.8188515804088513E-2</v>
      </c>
      <c r="K529" s="95">
        <f t="shared" si="128"/>
        <v>30.393088457331977</v>
      </c>
      <c r="L529" s="95">
        <f t="shared" si="122"/>
        <v>526</v>
      </c>
      <c r="M529" s="95">
        <f t="shared" si="129"/>
        <v>-499</v>
      </c>
      <c r="N529" s="95">
        <f t="shared" si="130"/>
        <v>265.08555133079795</v>
      </c>
      <c r="O529" s="95">
        <f t="shared" si="131"/>
        <v>492523.15019011585</v>
      </c>
      <c r="P529" s="95">
        <f t="shared" si="123"/>
        <v>30.59993135352634</v>
      </c>
      <c r="Q529" s="113">
        <f>_xlfn.STDEV.P(B$4:B529)</f>
        <v>30.599931353526287</v>
      </c>
      <c r="R529" s="95">
        <f t="shared" si="132"/>
        <v>333.93539687623263</v>
      </c>
      <c r="S529" s="95">
        <f t="shared" si="133"/>
        <v>196.2357057853643</v>
      </c>
      <c r="T529">
        <f t="shared" si="134"/>
        <v>0</v>
      </c>
      <c r="U529" s="102">
        <f>IF(W529&lt;180,V529,IF(#REF!&gt;T529,W529-360,360-W529))</f>
        <v>-20.085551330798467</v>
      </c>
      <c r="V529" s="102">
        <f t="shared" si="135"/>
        <v>-20.085551330798467</v>
      </c>
      <c r="W529" s="102">
        <f t="shared" si="136"/>
        <v>20.085551330798467</v>
      </c>
    </row>
    <row r="530" spans="1:23" x14ac:dyDescent="0.25">
      <c r="A530" s="110">
        <v>42638.391724537039</v>
      </c>
      <c r="B530">
        <v>239</v>
      </c>
      <c r="C530">
        <v>23.252600000000001</v>
      </c>
      <c r="E530" s="95">
        <f>AVERAGE(B$4:B530)</f>
        <v>265.03605313092982</v>
      </c>
      <c r="F530" s="95">
        <f>AVERAGE(C$4:C530)</f>
        <v>19.427973624288445</v>
      </c>
      <c r="G530" s="95">
        <f t="shared" si="124"/>
        <v>-0.85716730070211211</v>
      </c>
      <c r="H530" s="95">
        <f t="shared" si="125"/>
        <v>-0.51503807491005449</v>
      </c>
      <c r="I530" s="95">
        <f t="shared" si="126"/>
        <v>-0.86425430849656693</v>
      </c>
      <c r="J530" s="95">
        <f t="shared" si="127"/>
        <v>-8.8998477016813307E-2</v>
      </c>
      <c r="K530" s="95">
        <f t="shared" si="128"/>
        <v>30.384485080916406</v>
      </c>
      <c r="L530" s="95">
        <f t="shared" si="122"/>
        <v>527</v>
      </c>
      <c r="M530" s="95">
        <f t="shared" si="129"/>
        <v>738</v>
      </c>
      <c r="N530" s="95">
        <f t="shared" si="130"/>
        <v>265.03605313092925</v>
      </c>
      <c r="O530" s="95">
        <f t="shared" si="131"/>
        <v>493202.31499051407</v>
      </c>
      <c r="P530" s="95">
        <f t="shared" si="123"/>
        <v>30.59195597506773</v>
      </c>
      <c r="Q530" s="113">
        <f>_xlfn.STDEV.P(B$4:B530)</f>
        <v>30.591955975067673</v>
      </c>
      <c r="R530" s="95">
        <f t="shared" si="132"/>
        <v>333.86795407483208</v>
      </c>
      <c r="S530" s="95">
        <f t="shared" si="133"/>
        <v>196.20415218702755</v>
      </c>
      <c r="T530">
        <f t="shared" si="134"/>
        <v>0</v>
      </c>
      <c r="U530" s="102">
        <f>IF(W530&lt;180,V530,IF(#REF!&gt;T530,W530-360,360-W530))</f>
        <v>-26.036053130929815</v>
      </c>
      <c r="V530" s="102">
        <f t="shared" si="135"/>
        <v>-26.036053130929815</v>
      </c>
      <c r="W530" s="102">
        <f t="shared" si="136"/>
        <v>26.036053130929815</v>
      </c>
    </row>
    <row r="531" spans="1:23" x14ac:dyDescent="0.25">
      <c r="A531" s="110">
        <v>42638.391770833332</v>
      </c>
      <c r="B531">
        <v>304</v>
      </c>
      <c r="C531">
        <v>20.8535</v>
      </c>
      <c r="E531" s="95">
        <f>AVERAGE(B$4:B531)</f>
        <v>265.1098484848485</v>
      </c>
      <c r="F531" s="95">
        <f>AVERAGE(C$4:C531)</f>
        <v>19.430673484848501</v>
      </c>
      <c r="G531" s="95">
        <f t="shared" si="124"/>
        <v>-0.82903757255504162</v>
      </c>
      <c r="H531" s="95">
        <f t="shared" si="125"/>
        <v>0.55919290347074702</v>
      </c>
      <c r="I531" s="95">
        <f t="shared" si="126"/>
        <v>-0.86418761013304135</v>
      </c>
      <c r="J531" s="95">
        <f t="shared" si="127"/>
        <v>-8.7770841826495957E-2</v>
      </c>
      <c r="K531" s="95">
        <f t="shared" si="128"/>
        <v>30.408261441398675</v>
      </c>
      <c r="L531" s="95">
        <f t="shared" si="122"/>
        <v>528</v>
      </c>
      <c r="M531" s="95">
        <f t="shared" si="129"/>
        <v>-434</v>
      </c>
      <c r="N531" s="95">
        <f t="shared" si="130"/>
        <v>265.10984848484793</v>
      </c>
      <c r="O531" s="95">
        <f t="shared" si="131"/>
        <v>494717.62878788059</v>
      </c>
      <c r="P531" s="95">
        <f t="shared" si="123"/>
        <v>30.609887390149815</v>
      </c>
      <c r="Q531" s="113">
        <f>_xlfn.STDEV.P(B$4:B531)</f>
        <v>30.609887390149758</v>
      </c>
      <c r="R531" s="95">
        <f t="shared" si="132"/>
        <v>333.98209511268544</v>
      </c>
      <c r="S531" s="95">
        <f t="shared" si="133"/>
        <v>196.23760185701155</v>
      </c>
      <c r="T531">
        <f t="shared" si="134"/>
        <v>0</v>
      </c>
      <c r="U531" s="102">
        <f>IF(W531&lt;180,V531,IF(#REF!&gt;T531,W531-360,360-W531))</f>
        <v>38.890151515151501</v>
      </c>
      <c r="V531" s="102">
        <f t="shared" si="135"/>
        <v>38.890151515151501</v>
      </c>
      <c r="W531" s="102">
        <f t="shared" si="136"/>
        <v>38.890151515151501</v>
      </c>
    </row>
    <row r="532" spans="1:23" x14ac:dyDescent="0.25">
      <c r="A532" s="110">
        <v>42638.391817129632</v>
      </c>
      <c r="B532">
        <v>258</v>
      </c>
      <c r="C532">
        <v>17.584299999999999</v>
      </c>
      <c r="E532" s="95">
        <f>AVERAGE(B$4:B532)</f>
        <v>265.09640831758031</v>
      </c>
      <c r="F532" s="95">
        <f>AVERAGE(C$4:C532)</f>
        <v>19.427183175803421</v>
      </c>
      <c r="G532" s="95">
        <f t="shared" si="124"/>
        <v>-0.97814760073380558</v>
      </c>
      <c r="H532" s="95">
        <f t="shared" si="125"/>
        <v>-0.20791169081775979</v>
      </c>
      <c r="I532" s="95">
        <f t="shared" si="126"/>
        <v>-0.86440303544608632</v>
      </c>
      <c r="J532" s="95">
        <f t="shared" si="127"/>
        <v>-8.7997951181866971E-2</v>
      </c>
      <c r="K532" s="95">
        <f t="shared" si="128"/>
        <v>30.378759061439098</v>
      </c>
      <c r="L532" s="95">
        <f t="shared" si="122"/>
        <v>529</v>
      </c>
      <c r="M532" s="95">
        <f t="shared" si="129"/>
        <v>692</v>
      </c>
      <c r="N532" s="95">
        <f t="shared" si="130"/>
        <v>265.0964083175798</v>
      </c>
      <c r="O532" s="95">
        <f t="shared" si="131"/>
        <v>494768.08317580522</v>
      </c>
      <c r="P532" s="95">
        <f t="shared" si="123"/>
        <v>30.582501241476098</v>
      </c>
      <c r="Q532" s="113">
        <f>_xlfn.STDEV.P(B$4:B532)</f>
        <v>30.582501241476042</v>
      </c>
      <c r="R532" s="95">
        <f t="shared" si="132"/>
        <v>333.9070361109014</v>
      </c>
      <c r="S532" s="95">
        <f t="shared" si="133"/>
        <v>196.28578052425922</v>
      </c>
      <c r="T532">
        <f t="shared" si="134"/>
        <v>0</v>
      </c>
      <c r="U532" s="102">
        <f>IF(W532&lt;180,V532,IF(#REF!&gt;T532,W532-360,360-W532))</f>
        <v>-7.0964083175803125</v>
      </c>
      <c r="V532" s="102">
        <f t="shared" si="135"/>
        <v>-7.0964083175803125</v>
      </c>
      <c r="W532" s="102">
        <f t="shared" si="136"/>
        <v>7.0964083175803125</v>
      </c>
    </row>
    <row r="533" spans="1:23" x14ac:dyDescent="0.25">
      <c r="A533" s="110">
        <v>42638.391863425924</v>
      </c>
      <c r="B533">
        <v>317</v>
      </c>
      <c r="C533">
        <v>23.7439</v>
      </c>
      <c r="E533" s="95">
        <f>AVERAGE(B$4:B533)</f>
        <v>265.19433962264151</v>
      </c>
      <c r="F533" s="95">
        <f>AVERAGE(C$4:C533)</f>
        <v>19.43532792452832</v>
      </c>
      <c r="G533" s="95">
        <f t="shared" si="124"/>
        <v>-0.68199836006249825</v>
      </c>
      <c r="H533" s="95">
        <f t="shared" si="125"/>
        <v>0.73135370161917068</v>
      </c>
      <c r="I533" s="95">
        <f t="shared" si="126"/>
        <v>-0.86405887568121165</v>
      </c>
      <c r="J533" s="95">
        <f t="shared" si="127"/>
        <v>-8.645200466714803E-2</v>
      </c>
      <c r="K533" s="95">
        <f t="shared" si="128"/>
        <v>30.440608489743802</v>
      </c>
      <c r="L533" s="95">
        <f t="shared" si="122"/>
        <v>530</v>
      </c>
      <c r="M533" s="95">
        <f t="shared" si="129"/>
        <v>-375</v>
      </c>
      <c r="N533" s="95">
        <f t="shared" si="130"/>
        <v>265.194339622641</v>
      </c>
      <c r="O533" s="95">
        <f t="shared" si="131"/>
        <v>497456.98301886983</v>
      </c>
      <c r="P533" s="95">
        <f t="shared" si="123"/>
        <v>30.636548127484581</v>
      </c>
      <c r="Q533" s="113">
        <f>_xlfn.STDEV.P(B$4:B533)</f>
        <v>30.63654812748452</v>
      </c>
      <c r="R533" s="95">
        <f t="shared" si="132"/>
        <v>334.12657290948169</v>
      </c>
      <c r="S533" s="95">
        <f t="shared" si="133"/>
        <v>196.26210633580132</v>
      </c>
      <c r="T533">
        <f t="shared" si="134"/>
        <v>0</v>
      </c>
      <c r="U533" s="102">
        <f>IF(W533&lt;180,V533,IF(#REF!&gt;T533,W533-360,360-W533))</f>
        <v>51.805660377358492</v>
      </c>
      <c r="V533" s="102">
        <f t="shared" si="135"/>
        <v>51.805660377358492</v>
      </c>
      <c r="W533" s="102">
        <f t="shared" si="136"/>
        <v>51.805660377358492</v>
      </c>
    </row>
    <row r="534" spans="1:23" x14ac:dyDescent="0.25">
      <c r="A534" s="110">
        <v>42638.391909722224</v>
      </c>
      <c r="B534">
        <v>322</v>
      </c>
      <c r="C534">
        <v>25.8508</v>
      </c>
      <c r="E534" s="95">
        <f>AVERAGE(B$4:B534)</f>
        <v>265.30131826741996</v>
      </c>
      <c r="F534" s="95">
        <f>AVERAGE(C$4:C534)</f>
        <v>19.447409792843708</v>
      </c>
      <c r="G534" s="95">
        <f t="shared" si="124"/>
        <v>-0.61566147532565818</v>
      </c>
      <c r="H534" s="95">
        <f t="shared" si="125"/>
        <v>0.78801075360672201</v>
      </c>
      <c r="I534" s="95">
        <f t="shared" si="126"/>
        <v>-0.8635910839667944</v>
      </c>
      <c r="J534" s="95">
        <f t="shared" si="127"/>
        <v>-8.4805182146858255E-2</v>
      </c>
      <c r="K534" s="95">
        <f t="shared" si="128"/>
        <v>30.518523003146697</v>
      </c>
      <c r="L534" s="95">
        <f t="shared" si="122"/>
        <v>531</v>
      </c>
      <c r="M534" s="95">
        <f t="shared" si="129"/>
        <v>697</v>
      </c>
      <c r="N534" s="95">
        <f t="shared" si="130"/>
        <v>265.30131826741945</v>
      </c>
      <c r="O534" s="95">
        <f t="shared" si="131"/>
        <v>500677.78907721478</v>
      </c>
      <c r="P534" s="95">
        <f t="shared" si="123"/>
        <v>30.706612066907073</v>
      </c>
      <c r="Q534" s="113">
        <f>_xlfn.STDEV.P(B$4:B534)</f>
        <v>30.706612066907013</v>
      </c>
      <c r="R534" s="95">
        <f t="shared" si="132"/>
        <v>334.39119541796072</v>
      </c>
      <c r="S534" s="95">
        <f t="shared" si="133"/>
        <v>196.21144111687917</v>
      </c>
      <c r="T534">
        <f t="shared" si="134"/>
        <v>0</v>
      </c>
      <c r="U534" s="102">
        <f>IF(W534&lt;180,V534,IF(#REF!&gt;T534,W534-360,360-W534))</f>
        <v>56.698681732580042</v>
      </c>
      <c r="V534" s="102">
        <f t="shared" si="135"/>
        <v>56.698681732580042</v>
      </c>
      <c r="W534" s="102">
        <f t="shared" si="136"/>
        <v>56.698681732580042</v>
      </c>
    </row>
    <row r="535" spans="1:23" x14ac:dyDescent="0.25">
      <c r="A535" s="110">
        <v>42638.391956018517</v>
      </c>
      <c r="B535">
        <v>315</v>
      </c>
      <c r="C535">
        <v>28.1541</v>
      </c>
      <c r="E535" s="95">
        <f>AVERAGE(B$4:B535)</f>
        <v>265.39473684210526</v>
      </c>
      <c r="F535" s="95">
        <f>AVERAGE(C$4:C535)</f>
        <v>19.463775751879716</v>
      </c>
      <c r="G535" s="95">
        <f t="shared" si="124"/>
        <v>-0.70710678118654768</v>
      </c>
      <c r="H535" s="95">
        <f t="shared" si="125"/>
        <v>0.70710678118654735</v>
      </c>
      <c r="I535" s="95">
        <f t="shared" si="126"/>
        <v>-0.86329694054051576</v>
      </c>
      <c r="J535" s="95">
        <f t="shared" si="127"/>
        <v>-8.3316625824802981E-2</v>
      </c>
      <c r="K535" s="95">
        <f t="shared" si="128"/>
        <v>30.572659677772684</v>
      </c>
      <c r="L535" s="95">
        <f t="shared" ref="L535:L598" si="137">L534+1</f>
        <v>532</v>
      </c>
      <c r="M535" s="95">
        <f t="shared" si="129"/>
        <v>-382</v>
      </c>
      <c r="N535" s="95">
        <f t="shared" si="130"/>
        <v>265.39473684210475</v>
      </c>
      <c r="O535" s="95">
        <f t="shared" si="131"/>
        <v>503143.1052631599</v>
      </c>
      <c r="P535" s="95">
        <f t="shared" ref="P535:P598" si="138">SQRT(O535/L535)</f>
        <v>30.753174090816625</v>
      </c>
      <c r="Q535" s="113">
        <f>_xlfn.STDEV.P(B$4:B535)</f>
        <v>30.753174090816565</v>
      </c>
      <c r="R535" s="95">
        <f t="shared" si="132"/>
        <v>334.5893785464425</v>
      </c>
      <c r="S535" s="95">
        <f t="shared" si="133"/>
        <v>196.20009513776799</v>
      </c>
      <c r="T535">
        <f t="shared" si="134"/>
        <v>0</v>
      </c>
      <c r="U535" s="102">
        <f>IF(W535&lt;180,V535,IF(#REF!&gt;T535,W535-360,360-W535))</f>
        <v>49.60526315789474</v>
      </c>
      <c r="V535" s="102">
        <f t="shared" si="135"/>
        <v>49.60526315789474</v>
      </c>
      <c r="W535" s="102">
        <f t="shared" si="136"/>
        <v>49.60526315789474</v>
      </c>
    </row>
    <row r="536" spans="1:23" x14ac:dyDescent="0.25">
      <c r="A536" s="110">
        <v>42638.392002314817</v>
      </c>
      <c r="B536">
        <v>259</v>
      </c>
      <c r="C536">
        <v>23.4984</v>
      </c>
      <c r="E536" s="95">
        <f>AVERAGE(B$4:B536)</f>
        <v>265.38273921200749</v>
      </c>
      <c r="F536" s="95">
        <f>AVERAGE(C$4:C536)</f>
        <v>19.471345403377128</v>
      </c>
      <c r="G536" s="95">
        <f t="shared" si="124"/>
        <v>-0.98162718344766398</v>
      </c>
      <c r="H536" s="95">
        <f t="shared" si="125"/>
        <v>-0.19080899537654461</v>
      </c>
      <c r="I536" s="95">
        <f t="shared" si="126"/>
        <v>-0.86351894850094191</v>
      </c>
      <c r="J536" s="95">
        <f t="shared" si="127"/>
        <v>-8.3518300064112067E-2</v>
      </c>
      <c r="K536" s="95">
        <f t="shared" si="128"/>
        <v>30.542889857721867</v>
      </c>
      <c r="L536" s="95">
        <f t="shared" si="137"/>
        <v>533</v>
      </c>
      <c r="M536" s="95">
        <f t="shared" si="129"/>
        <v>641</v>
      </c>
      <c r="N536" s="95">
        <f t="shared" si="130"/>
        <v>265.38273921200698</v>
      </c>
      <c r="O536" s="95">
        <f t="shared" si="131"/>
        <v>503183.92120075249</v>
      </c>
      <c r="P536" s="95">
        <f t="shared" si="138"/>
        <v>30.725557597584171</v>
      </c>
      <c r="Q536" s="113">
        <f>_xlfn.STDEV.P(B$4:B536)</f>
        <v>30.72555759758411</v>
      </c>
      <c r="R536" s="95">
        <f t="shared" si="132"/>
        <v>334.51524380657173</v>
      </c>
      <c r="S536" s="95">
        <f t="shared" si="133"/>
        <v>196.25023461744325</v>
      </c>
      <c r="T536">
        <f t="shared" si="134"/>
        <v>0</v>
      </c>
      <c r="U536" s="102">
        <f>IF(W536&lt;180,V536,IF(#REF!&gt;T536,W536-360,360-W536))</f>
        <v>-6.3827392120074933</v>
      </c>
      <c r="V536" s="102">
        <f t="shared" si="135"/>
        <v>-6.3827392120074933</v>
      </c>
      <c r="W536" s="102">
        <f t="shared" si="136"/>
        <v>6.3827392120074933</v>
      </c>
    </row>
    <row r="537" spans="1:23" x14ac:dyDescent="0.25">
      <c r="A537" s="110">
        <v>42638.392048611109</v>
      </c>
      <c r="B537">
        <v>321</v>
      </c>
      <c r="C537">
        <v>27.131399999999999</v>
      </c>
      <c r="E537" s="95">
        <f>AVERAGE(B$4:B537)</f>
        <v>265.48689138576776</v>
      </c>
      <c r="F537" s="95">
        <f>AVERAGE(C$4:C537)</f>
        <v>19.485690074906383</v>
      </c>
      <c r="G537" s="95">
        <f t="shared" si="124"/>
        <v>-0.62932039104983784</v>
      </c>
      <c r="H537" s="95">
        <f t="shared" si="125"/>
        <v>0.77714596145697057</v>
      </c>
      <c r="I537" s="95">
        <f t="shared" si="126"/>
        <v>-0.86308037442331809</v>
      </c>
      <c r="J537" s="95">
        <f t="shared" si="127"/>
        <v>-8.1906569237293558E-2</v>
      </c>
      <c r="K537" s="95">
        <f t="shared" si="128"/>
        <v>30.615959254480948</v>
      </c>
      <c r="L537" s="95">
        <f t="shared" si="137"/>
        <v>534</v>
      </c>
      <c r="M537" s="95">
        <f t="shared" si="129"/>
        <v>-320</v>
      </c>
      <c r="N537" s="95">
        <f t="shared" si="130"/>
        <v>265.48689138576725</v>
      </c>
      <c r="O537" s="95">
        <f t="shared" si="131"/>
        <v>506271.40823970246</v>
      </c>
      <c r="P537" s="95">
        <f t="shared" si="138"/>
        <v>30.790807040441308</v>
      </c>
      <c r="Q537" s="113">
        <f>_xlfn.STDEV.P(B$4:B537)</f>
        <v>30.790807040441244</v>
      </c>
      <c r="R537" s="95">
        <f t="shared" si="132"/>
        <v>334.76620722676057</v>
      </c>
      <c r="S537" s="95">
        <f t="shared" si="133"/>
        <v>196.20757554477495</v>
      </c>
      <c r="T537">
        <f t="shared" si="134"/>
        <v>0</v>
      </c>
      <c r="U537" s="102">
        <f>IF(W537&lt;180,V537,IF(#REF!&gt;T537,W537-360,360-W537))</f>
        <v>55.513108614232237</v>
      </c>
      <c r="V537" s="102">
        <f t="shared" si="135"/>
        <v>55.513108614232237</v>
      </c>
      <c r="W537" s="102">
        <f t="shared" si="136"/>
        <v>55.513108614232237</v>
      </c>
    </row>
    <row r="538" spans="1:23" x14ac:dyDescent="0.25">
      <c r="A538" s="110">
        <v>42638.392094907409</v>
      </c>
      <c r="B538">
        <v>298</v>
      </c>
      <c r="C538">
        <v>28.1435</v>
      </c>
      <c r="E538" s="95">
        <f>AVERAGE(B$4:B538)</f>
        <v>265.54766355140185</v>
      </c>
      <c r="F538" s="95">
        <f>AVERAGE(C$4:C538)</f>
        <v>19.501872897196279</v>
      </c>
      <c r="G538" s="95">
        <f t="shared" si="124"/>
        <v>-0.8829475928589271</v>
      </c>
      <c r="H538" s="95">
        <f t="shared" si="125"/>
        <v>0.46947156278589042</v>
      </c>
      <c r="I538" s="95">
        <f t="shared" si="126"/>
        <v>-0.86311750941104814</v>
      </c>
      <c r="J538" s="95">
        <f t="shared" si="127"/>
        <v>-8.08759559064091E-2</v>
      </c>
      <c r="K538" s="95">
        <f t="shared" si="128"/>
        <v>30.623353170823506</v>
      </c>
      <c r="L538" s="95">
        <f t="shared" si="137"/>
        <v>535</v>
      </c>
      <c r="M538" s="95">
        <f t="shared" si="129"/>
        <v>618</v>
      </c>
      <c r="N538" s="95">
        <f t="shared" si="130"/>
        <v>265.54766355140134</v>
      </c>
      <c r="O538" s="95">
        <f t="shared" si="131"/>
        <v>507326.53457944136</v>
      </c>
      <c r="P538" s="95">
        <f t="shared" si="138"/>
        <v>30.794056186383937</v>
      </c>
      <c r="Q538" s="113">
        <f>_xlfn.STDEV.P(B$4:B538)</f>
        <v>30.794056186383873</v>
      </c>
      <c r="R538" s="95">
        <f t="shared" si="132"/>
        <v>334.83428997076555</v>
      </c>
      <c r="S538" s="95">
        <f t="shared" si="133"/>
        <v>196.26103713203815</v>
      </c>
      <c r="T538">
        <f t="shared" si="134"/>
        <v>0</v>
      </c>
      <c r="U538" s="102">
        <f>IF(W538&lt;180,V538,IF(#REF!&gt;T538,W538-360,360-W538))</f>
        <v>32.452336448598146</v>
      </c>
      <c r="V538" s="102">
        <f t="shared" si="135"/>
        <v>32.452336448598146</v>
      </c>
      <c r="W538" s="102">
        <f t="shared" si="136"/>
        <v>32.452336448598146</v>
      </c>
    </row>
    <row r="539" spans="1:23" x14ac:dyDescent="0.25">
      <c r="A539" s="110">
        <v>42638.392141203702</v>
      </c>
      <c r="B539">
        <v>276</v>
      </c>
      <c r="C539">
        <v>29.416399999999999</v>
      </c>
      <c r="E539" s="95">
        <f>AVERAGE(B$4:B539)</f>
        <v>265.56716417910445</v>
      </c>
      <c r="F539" s="95">
        <f>AVERAGE(C$4:C539)</f>
        <v>19.52037014925375</v>
      </c>
      <c r="G539" s="95">
        <f t="shared" si="124"/>
        <v>-0.9945218953682734</v>
      </c>
      <c r="H539" s="95">
        <f t="shared" si="125"/>
        <v>0.10452846326765299</v>
      </c>
      <c r="I539" s="95">
        <f t="shared" si="126"/>
        <v>-0.86336266684753549</v>
      </c>
      <c r="J539" s="95">
        <f t="shared" si="127"/>
        <v>-8.0530052139293318E-2</v>
      </c>
      <c r="K539" s="95">
        <f t="shared" si="128"/>
        <v>30.597142461696958</v>
      </c>
      <c r="L539" s="95">
        <f t="shared" si="137"/>
        <v>536</v>
      </c>
      <c r="M539" s="95">
        <f t="shared" si="129"/>
        <v>-342</v>
      </c>
      <c r="N539" s="95">
        <f t="shared" si="130"/>
        <v>265.56716417910394</v>
      </c>
      <c r="O539" s="95">
        <f t="shared" si="131"/>
        <v>507435.58208955434</v>
      </c>
      <c r="P539" s="95">
        <f t="shared" si="138"/>
        <v>30.768623231145934</v>
      </c>
      <c r="Q539" s="113">
        <f>_xlfn.STDEV.P(B$4:B539)</f>
        <v>30.76862323114587</v>
      </c>
      <c r="R539" s="95">
        <f t="shared" si="132"/>
        <v>334.79656644918265</v>
      </c>
      <c r="S539" s="95">
        <f t="shared" si="133"/>
        <v>196.33776190902626</v>
      </c>
      <c r="T539">
        <f t="shared" si="134"/>
        <v>0</v>
      </c>
      <c r="U539" s="102">
        <f>IF(W539&lt;180,V539,IF(#REF!&gt;T539,W539-360,360-W539))</f>
        <v>10.432835820895548</v>
      </c>
      <c r="V539" s="102">
        <f t="shared" si="135"/>
        <v>10.432835820895548</v>
      </c>
      <c r="W539" s="102">
        <f t="shared" si="136"/>
        <v>10.432835820895548</v>
      </c>
    </row>
    <row r="540" spans="1:23" x14ac:dyDescent="0.25">
      <c r="A540" s="110">
        <v>42638.392233796294</v>
      </c>
      <c r="B540">
        <v>299</v>
      </c>
      <c r="C540">
        <v>27.529</v>
      </c>
      <c r="E540" s="95">
        <f>AVERAGE(B$4:B540)</f>
        <v>265.6294227188082</v>
      </c>
      <c r="F540" s="95">
        <f>AVERAGE(C$4:C540)</f>
        <v>19.535283798882702</v>
      </c>
      <c r="G540" s="95">
        <f t="shared" ref="G540:G603" si="139">SIN(RADIANS(B540))</f>
        <v>-0.87461970713939563</v>
      </c>
      <c r="H540" s="95">
        <f t="shared" ref="H540:H603" si="140">COS(RADIANS(B540))</f>
        <v>0.48480962024633728</v>
      </c>
      <c r="I540" s="95">
        <f t="shared" ref="I540:I603" si="141">I539+(G540-I539)/$L540</f>
        <v>-0.86338362967861904</v>
      </c>
      <c r="J540" s="95">
        <f t="shared" ref="J540:J603" si="142">J539+(H540-J539)/$L540</f>
        <v>-7.9477278075260491E-2</v>
      </c>
      <c r="K540" s="95">
        <f t="shared" ref="K540:K603" si="143">DEGREES(SQRT(-LN(I540*I540+J540*J540)))</f>
        <v>30.606577986670693</v>
      </c>
      <c r="L540" s="95">
        <f t="shared" si="137"/>
        <v>537</v>
      </c>
      <c r="M540" s="95">
        <f t="shared" si="129"/>
        <v>641</v>
      </c>
      <c r="N540" s="95">
        <f t="shared" si="130"/>
        <v>265.62942271880763</v>
      </c>
      <c r="O540" s="95">
        <f t="shared" si="131"/>
        <v>508551.25512104499</v>
      </c>
      <c r="P540" s="95">
        <f t="shared" si="138"/>
        <v>30.773735903436553</v>
      </c>
      <c r="Q540" s="113">
        <f>_xlfn.STDEV.P(B$4:B540)</f>
        <v>30.773735903436485</v>
      </c>
      <c r="R540" s="95">
        <f t="shared" si="132"/>
        <v>334.87032850154026</v>
      </c>
      <c r="S540" s="95">
        <f t="shared" si="133"/>
        <v>196.38851693607612</v>
      </c>
      <c r="T540">
        <f t="shared" si="134"/>
        <v>0</v>
      </c>
      <c r="U540" s="102">
        <f>IF(W540&lt;180,V540,IF(#REF!&gt;T540,W540-360,360-W540))</f>
        <v>33.3705772811918</v>
      </c>
      <c r="V540" s="102">
        <f t="shared" si="135"/>
        <v>33.3705772811918</v>
      </c>
      <c r="W540" s="102">
        <f t="shared" si="136"/>
        <v>33.3705772811918</v>
      </c>
    </row>
    <row r="541" spans="1:23" x14ac:dyDescent="0.25">
      <c r="A541" s="110">
        <v>42638.392280092594</v>
      </c>
      <c r="B541">
        <v>229</v>
      </c>
      <c r="C541">
        <v>20.809000000000001</v>
      </c>
      <c r="E541" s="95">
        <f>AVERAGE(B$4:B541)</f>
        <v>265.5613382899628</v>
      </c>
      <c r="F541" s="95">
        <f>AVERAGE(C$4:C541)</f>
        <v>19.537651301115257</v>
      </c>
      <c r="G541" s="95">
        <f t="shared" si="139"/>
        <v>-0.75470958022277201</v>
      </c>
      <c r="H541" s="95">
        <f t="shared" si="140"/>
        <v>-0.65605902899050728</v>
      </c>
      <c r="I541" s="95">
        <f t="shared" si="141"/>
        <v>-0.86318163330416575</v>
      </c>
      <c r="J541" s="95">
        <f t="shared" si="142"/>
        <v>-8.0548991366924519E-2</v>
      </c>
      <c r="K541" s="95">
        <f t="shared" si="143"/>
        <v>30.61922228493702</v>
      </c>
      <c r="L541" s="95">
        <f t="shared" si="137"/>
        <v>538</v>
      </c>
      <c r="M541" s="95">
        <f t="shared" si="129"/>
        <v>-412</v>
      </c>
      <c r="N541" s="95">
        <f t="shared" si="130"/>
        <v>265.56133828996224</v>
      </c>
      <c r="O541" s="95">
        <f t="shared" si="131"/>
        <v>509890.47583643335</v>
      </c>
      <c r="P541" s="95">
        <f t="shared" si="138"/>
        <v>30.785578016700722</v>
      </c>
      <c r="Q541" s="113">
        <f>_xlfn.STDEV.P(B$4:B541)</f>
        <v>30.785578016700658</v>
      </c>
      <c r="R541" s="95">
        <f t="shared" si="132"/>
        <v>334.82888882753929</v>
      </c>
      <c r="S541" s="95">
        <f t="shared" si="133"/>
        <v>196.29378775238632</v>
      </c>
      <c r="T541">
        <f t="shared" si="134"/>
        <v>0</v>
      </c>
      <c r="U541" s="102">
        <f>IF(W541&lt;180,V541,IF(#REF!&gt;T541,W541-360,360-W541))</f>
        <v>-36.561338289962805</v>
      </c>
      <c r="V541" s="102">
        <f t="shared" si="135"/>
        <v>-36.561338289962805</v>
      </c>
      <c r="W541" s="102">
        <f t="shared" si="136"/>
        <v>36.561338289962805</v>
      </c>
    </row>
    <row r="542" spans="1:23" x14ac:dyDescent="0.25">
      <c r="A542" s="110">
        <v>42638.392326388886</v>
      </c>
      <c r="B542">
        <v>296</v>
      </c>
      <c r="C542">
        <v>27.3523</v>
      </c>
      <c r="E542" s="95">
        <f>AVERAGE(B$4:B542)</f>
        <v>265.61781076066791</v>
      </c>
      <c r="F542" s="95">
        <f>AVERAGE(C$4:C542)</f>
        <v>19.552149721706883</v>
      </c>
      <c r="G542" s="95">
        <f t="shared" si="139"/>
        <v>-0.89879404629916704</v>
      </c>
      <c r="H542" s="95">
        <f t="shared" si="140"/>
        <v>0.4383711467890774</v>
      </c>
      <c r="I542" s="95">
        <f t="shared" si="141"/>
        <v>-0.86324770457131794</v>
      </c>
      <c r="J542" s="95">
        <f t="shared" si="142"/>
        <v>-7.9586245285002438E-2</v>
      </c>
      <c r="K542" s="95">
        <f t="shared" si="143"/>
        <v>30.622082579526591</v>
      </c>
      <c r="L542" s="95">
        <f t="shared" si="137"/>
        <v>539</v>
      </c>
      <c r="M542" s="95">
        <f t="shared" si="129"/>
        <v>708</v>
      </c>
      <c r="N542" s="95">
        <f t="shared" si="130"/>
        <v>265.61781076066734</v>
      </c>
      <c r="O542" s="95">
        <f t="shared" si="131"/>
        <v>510815.26901669975</v>
      </c>
      <c r="P542" s="95">
        <f t="shared" si="138"/>
        <v>30.784886209874418</v>
      </c>
      <c r="Q542" s="113">
        <f>_xlfn.STDEV.P(B$4:B542)</f>
        <v>30.784886209874351</v>
      </c>
      <c r="R542" s="95">
        <f t="shared" si="132"/>
        <v>334.88380473288521</v>
      </c>
      <c r="S542" s="95">
        <f t="shared" si="133"/>
        <v>196.35181678845061</v>
      </c>
      <c r="T542">
        <f t="shared" si="134"/>
        <v>0</v>
      </c>
      <c r="U542" s="102">
        <f>IF(W542&lt;180,V542,IF(#REF!&gt;T542,W542-360,360-W542))</f>
        <v>30.382189239332092</v>
      </c>
      <c r="V542" s="102">
        <f t="shared" si="135"/>
        <v>30.382189239332092</v>
      </c>
      <c r="W542" s="102">
        <f t="shared" si="136"/>
        <v>30.382189239332092</v>
      </c>
    </row>
    <row r="543" spans="1:23" x14ac:dyDescent="0.25">
      <c r="A543" s="110">
        <v>42638.392418981479</v>
      </c>
      <c r="B543">
        <v>276</v>
      </c>
      <c r="C543">
        <v>23.732900000000001</v>
      </c>
      <c r="E543" s="95">
        <f>AVERAGE(B$4:B543)</f>
        <v>265.63703703703703</v>
      </c>
      <c r="F543" s="95">
        <f>AVERAGE(C$4:C543)</f>
        <v>19.559891851851873</v>
      </c>
      <c r="G543" s="95">
        <f t="shared" si="139"/>
        <v>-0.9945218953682734</v>
      </c>
      <c r="H543" s="95">
        <f t="shared" si="140"/>
        <v>0.10452846326765299</v>
      </c>
      <c r="I543" s="95">
        <f t="shared" si="141"/>
        <v>-0.86349080492464558</v>
      </c>
      <c r="J543" s="95">
        <f t="shared" si="142"/>
        <v>-7.9245292121016039E-2</v>
      </c>
      <c r="K543" s="95">
        <f t="shared" si="143"/>
        <v>30.596000680848302</v>
      </c>
      <c r="L543" s="95">
        <f t="shared" si="137"/>
        <v>540</v>
      </c>
      <c r="M543" s="95">
        <f t="shared" si="129"/>
        <v>-432</v>
      </c>
      <c r="N543" s="95">
        <f t="shared" si="130"/>
        <v>265.63703703703646</v>
      </c>
      <c r="O543" s="95">
        <f t="shared" si="131"/>
        <v>510922.85925926146</v>
      </c>
      <c r="P543" s="95">
        <f t="shared" si="138"/>
        <v>30.759607329624778</v>
      </c>
      <c r="Q543" s="113">
        <f>_xlfn.STDEV.P(B$4:B543)</f>
        <v>30.759607329624711</v>
      </c>
      <c r="R543" s="95">
        <f t="shared" si="132"/>
        <v>334.84615352869264</v>
      </c>
      <c r="S543" s="95">
        <f t="shared" si="133"/>
        <v>196.42792054538143</v>
      </c>
      <c r="T543">
        <f t="shared" si="134"/>
        <v>0</v>
      </c>
      <c r="U543" s="102">
        <f>IF(W543&lt;180,V543,IF(#REF!&gt;T543,W543-360,360-W543))</f>
        <v>10.362962962962968</v>
      </c>
      <c r="V543" s="102">
        <f t="shared" si="135"/>
        <v>10.362962962962968</v>
      </c>
      <c r="W543" s="102">
        <f t="shared" si="136"/>
        <v>10.362962962962968</v>
      </c>
    </row>
    <row r="544" spans="1:23" x14ac:dyDescent="0.25">
      <c r="A544" s="110">
        <v>42638.392465277779</v>
      </c>
      <c r="B544">
        <v>340</v>
      </c>
      <c r="C544">
        <v>29.783999999999999</v>
      </c>
      <c r="E544" s="95">
        <f>AVERAGE(B$4:B544)</f>
        <v>265.77449168207022</v>
      </c>
      <c r="F544" s="95">
        <f>AVERAGE(C$4:C544)</f>
        <v>19.578790388170074</v>
      </c>
      <c r="G544" s="95">
        <f t="shared" si="139"/>
        <v>-0.3420201433256686</v>
      </c>
      <c r="H544" s="95">
        <f t="shared" si="140"/>
        <v>0.93969262078590843</v>
      </c>
      <c r="I544" s="95">
        <f t="shared" si="141"/>
        <v>-0.8625269035168841</v>
      </c>
      <c r="J544" s="95">
        <f t="shared" si="142"/>
        <v>-7.7361857901225045E-2</v>
      </c>
      <c r="K544" s="95">
        <f t="shared" si="143"/>
        <v>30.735615192483312</v>
      </c>
      <c r="L544" s="95">
        <f t="shared" si="137"/>
        <v>541</v>
      </c>
      <c r="M544" s="95">
        <f t="shared" si="129"/>
        <v>772</v>
      </c>
      <c r="N544" s="95">
        <f t="shared" si="130"/>
        <v>265.77449168206965</v>
      </c>
      <c r="O544" s="95">
        <f t="shared" si="131"/>
        <v>516442.48798521486</v>
      </c>
      <c r="P544" s="95">
        <f t="shared" si="138"/>
        <v>30.896718056518289</v>
      </c>
      <c r="Q544" s="113">
        <f>_xlfn.STDEV.P(B$4:B544)</f>
        <v>30.896718056518218</v>
      </c>
      <c r="R544" s="95">
        <f t="shared" si="132"/>
        <v>335.2921073092362</v>
      </c>
      <c r="S544" s="95">
        <f t="shared" si="133"/>
        <v>196.25687605490424</v>
      </c>
      <c r="T544">
        <f t="shared" si="134"/>
        <v>1</v>
      </c>
      <c r="U544" s="102">
        <f>IF(W544&lt;180,V544,IF(#REF!&gt;T544,W544-360,360-W544))</f>
        <v>74.22550831792978</v>
      </c>
      <c r="V544" s="102">
        <f t="shared" si="135"/>
        <v>74.22550831792978</v>
      </c>
      <c r="W544" s="102">
        <f t="shared" si="136"/>
        <v>74.22550831792978</v>
      </c>
    </row>
    <row r="545" spans="1:23" x14ac:dyDescent="0.25">
      <c r="A545" s="110">
        <v>42638.392511574071</v>
      </c>
      <c r="B545">
        <v>284</v>
      </c>
      <c r="C545">
        <v>25.529699999999998</v>
      </c>
      <c r="E545" s="95">
        <f>AVERAGE(B$4:B545)</f>
        <v>265.80811808118079</v>
      </c>
      <c r="F545" s="95">
        <f>AVERAGE(C$4:C545)</f>
        <v>19.589769926199278</v>
      </c>
      <c r="G545" s="95">
        <f t="shared" si="139"/>
        <v>-0.97029572627599658</v>
      </c>
      <c r="H545" s="95">
        <f t="shared" si="140"/>
        <v>0.24192189559966745</v>
      </c>
      <c r="I545" s="95">
        <f t="shared" si="141"/>
        <v>-0.86272573898322935</v>
      </c>
      <c r="J545" s="95">
        <f t="shared" si="142"/>
        <v>-7.6772773485171739E-2</v>
      </c>
      <c r="K545" s="95">
        <f t="shared" si="143"/>
        <v>30.717650429428272</v>
      </c>
      <c r="L545" s="95">
        <f t="shared" si="137"/>
        <v>542</v>
      </c>
      <c r="M545" s="95">
        <f t="shared" si="129"/>
        <v>-488</v>
      </c>
      <c r="N545" s="95">
        <f t="shared" si="130"/>
        <v>265.80811808118023</v>
      </c>
      <c r="O545" s="95">
        <f t="shared" si="131"/>
        <v>516774.04428044509</v>
      </c>
      <c r="P545" s="95">
        <f t="shared" si="138"/>
        <v>30.878109499674423</v>
      </c>
      <c r="Q545" s="113">
        <f>_xlfn.STDEV.P(B$4:B545)</f>
        <v>30.878109499674355</v>
      </c>
      <c r="R545" s="95">
        <f t="shared" si="132"/>
        <v>335.28386445544811</v>
      </c>
      <c r="S545" s="95">
        <f t="shared" si="133"/>
        <v>196.33237170691348</v>
      </c>
      <c r="T545">
        <f t="shared" si="134"/>
        <v>0</v>
      </c>
      <c r="U545" s="102">
        <f>IF(W545&lt;180,V545,IF(#REF!&gt;T545,W545-360,360-W545))</f>
        <v>18.191881918819206</v>
      </c>
      <c r="V545" s="102">
        <f t="shared" si="135"/>
        <v>18.191881918819206</v>
      </c>
      <c r="W545" s="102">
        <f t="shared" si="136"/>
        <v>18.191881918819206</v>
      </c>
    </row>
    <row r="546" spans="1:23" x14ac:dyDescent="0.25">
      <c r="A546" s="110">
        <v>42638.392557870371</v>
      </c>
      <c r="B546">
        <v>310</v>
      </c>
      <c r="C546">
        <v>28.323399999999999</v>
      </c>
      <c r="E546" s="95">
        <f>AVERAGE(B$4:B546)</f>
        <v>265.88950276243094</v>
      </c>
      <c r="F546" s="95">
        <f>AVERAGE(C$4:C546)</f>
        <v>19.605853959484364</v>
      </c>
      <c r="G546" s="95">
        <f t="shared" si="139"/>
        <v>-0.76604444311897812</v>
      </c>
      <c r="H546" s="95">
        <f t="shared" si="140"/>
        <v>0.64278760968653925</v>
      </c>
      <c r="I546" s="95">
        <f t="shared" si="141"/>
        <v>-0.86254768871460274</v>
      </c>
      <c r="J546" s="95">
        <f t="shared" si="142"/>
        <v>-7.5447616241761592E-2</v>
      </c>
      <c r="K546" s="95">
        <f t="shared" si="143"/>
        <v>30.753889828456366</v>
      </c>
      <c r="L546" s="95">
        <f t="shared" si="137"/>
        <v>543</v>
      </c>
      <c r="M546" s="95">
        <f t="shared" si="129"/>
        <v>798</v>
      </c>
      <c r="N546" s="95">
        <f t="shared" si="130"/>
        <v>265.88950276243037</v>
      </c>
      <c r="O546" s="95">
        <f t="shared" si="131"/>
        <v>518723.37016574817</v>
      </c>
      <c r="P546" s="95">
        <f t="shared" si="138"/>
        <v>30.907792832290834</v>
      </c>
      <c r="Q546" s="113">
        <f>_xlfn.STDEV.P(B$4:B546)</f>
        <v>30.907792832290767</v>
      </c>
      <c r="R546" s="95">
        <f t="shared" si="132"/>
        <v>335.43203663508518</v>
      </c>
      <c r="S546" s="95">
        <f t="shared" si="133"/>
        <v>196.34696888977672</v>
      </c>
      <c r="T546">
        <f t="shared" si="134"/>
        <v>0</v>
      </c>
      <c r="U546" s="102">
        <f>IF(W546&lt;180,V546,IF(#REF!&gt;T546,W546-360,360-W546))</f>
        <v>44.110497237569064</v>
      </c>
      <c r="V546" s="102">
        <f t="shared" si="135"/>
        <v>44.110497237569064</v>
      </c>
      <c r="W546" s="102">
        <f t="shared" si="136"/>
        <v>44.110497237569064</v>
      </c>
    </row>
    <row r="547" spans="1:23" x14ac:dyDescent="0.25">
      <c r="A547" s="110">
        <v>42638.392604166664</v>
      </c>
      <c r="B547">
        <v>300</v>
      </c>
      <c r="C547">
        <v>28.173500000000001</v>
      </c>
      <c r="E547" s="95">
        <f>AVERAGE(B$4:B547)</f>
        <v>265.95220588235293</v>
      </c>
      <c r="F547" s="95">
        <f>AVERAGE(C$4:C547)</f>
        <v>19.621603308823548</v>
      </c>
      <c r="G547" s="95">
        <f t="shared" si="139"/>
        <v>-0.8660254037844386</v>
      </c>
      <c r="H547" s="95">
        <f t="shared" si="140"/>
        <v>0.50000000000000011</v>
      </c>
      <c r="I547" s="95">
        <f t="shared" si="141"/>
        <v>-0.86255408157318703</v>
      </c>
      <c r="J547" s="95">
        <f t="shared" si="142"/>
        <v>-7.4389808123670118E-2</v>
      </c>
      <c r="K547" s="95">
        <f t="shared" si="143"/>
        <v>30.764388002279489</v>
      </c>
      <c r="L547" s="95">
        <f t="shared" si="137"/>
        <v>544</v>
      </c>
      <c r="M547" s="95">
        <f t="shared" si="129"/>
        <v>-498</v>
      </c>
      <c r="N547" s="95">
        <f t="shared" si="130"/>
        <v>265.95220588235236</v>
      </c>
      <c r="O547" s="95">
        <f t="shared" si="131"/>
        <v>519884.75735294353</v>
      </c>
      <c r="P547" s="95">
        <f t="shared" si="138"/>
        <v>30.913920971626517</v>
      </c>
      <c r="Q547" s="113">
        <f>_xlfn.STDEV.P(B$4:B547)</f>
        <v>30.913920971626446</v>
      </c>
      <c r="R547" s="95">
        <f t="shared" si="132"/>
        <v>335.50852806851242</v>
      </c>
      <c r="S547" s="95">
        <f t="shared" si="133"/>
        <v>196.39588369619344</v>
      </c>
      <c r="T547">
        <f t="shared" si="134"/>
        <v>0</v>
      </c>
      <c r="U547" s="102">
        <f>IF(W547&lt;180,V547,IF(#REF!&gt;T547,W547-360,360-W547))</f>
        <v>34.047794117647072</v>
      </c>
      <c r="V547" s="102">
        <f t="shared" si="135"/>
        <v>34.047794117647072</v>
      </c>
      <c r="W547" s="102">
        <f t="shared" si="136"/>
        <v>34.047794117647072</v>
      </c>
    </row>
    <row r="548" spans="1:23" x14ac:dyDescent="0.25">
      <c r="A548" s="110">
        <v>42638.392650462964</v>
      </c>
      <c r="B548">
        <v>284</v>
      </c>
      <c r="C548">
        <v>25.081800000000001</v>
      </c>
      <c r="E548" s="95">
        <f>AVERAGE(B$4:B548)</f>
        <v>265.98532110091742</v>
      </c>
      <c r="F548" s="95">
        <f>AVERAGE(C$4:C548)</f>
        <v>19.63162201834864</v>
      </c>
      <c r="G548" s="95">
        <f t="shared" si="139"/>
        <v>-0.97029572627599658</v>
      </c>
      <c r="H548" s="95">
        <f t="shared" si="140"/>
        <v>0.24192189559966745</v>
      </c>
      <c r="I548" s="95">
        <f t="shared" si="141"/>
        <v>-0.86275177266438485</v>
      </c>
      <c r="J548" s="95">
        <f t="shared" si="142"/>
        <v>-7.3809419676471338E-2</v>
      </c>
      <c r="K548" s="95">
        <f t="shared" si="143"/>
        <v>30.746229488925263</v>
      </c>
      <c r="L548" s="95">
        <f t="shared" si="137"/>
        <v>545</v>
      </c>
      <c r="M548" s="95">
        <f t="shared" si="129"/>
        <v>782</v>
      </c>
      <c r="N548" s="95">
        <f t="shared" si="130"/>
        <v>265.98532110091685</v>
      </c>
      <c r="O548" s="95">
        <f t="shared" si="131"/>
        <v>520209.88256880973</v>
      </c>
      <c r="P548" s="95">
        <f t="shared" si="138"/>
        <v>30.895202637267424</v>
      </c>
      <c r="Q548" s="113">
        <f>_xlfn.STDEV.P(B$4:B548)</f>
        <v>30.895202637267353</v>
      </c>
      <c r="R548" s="95">
        <f t="shared" si="132"/>
        <v>335.49952703476896</v>
      </c>
      <c r="S548" s="95">
        <f t="shared" si="133"/>
        <v>196.47111516706588</v>
      </c>
      <c r="T548">
        <f t="shared" si="134"/>
        <v>0</v>
      </c>
      <c r="U548" s="102">
        <f>IF(W548&lt;180,V548,IF(#REF!&gt;T548,W548-360,360-W548))</f>
        <v>18.014678899082583</v>
      </c>
      <c r="V548" s="102">
        <f t="shared" si="135"/>
        <v>18.014678899082583</v>
      </c>
      <c r="W548" s="102">
        <f t="shared" si="136"/>
        <v>18.014678899082583</v>
      </c>
    </row>
    <row r="549" spans="1:23" x14ac:dyDescent="0.25">
      <c r="A549" s="110">
        <v>42638.392696759256</v>
      </c>
      <c r="B549">
        <v>319</v>
      </c>
      <c r="C549">
        <v>28.8428</v>
      </c>
      <c r="E549" s="95">
        <f>AVERAGE(B$4:B549)</f>
        <v>266.08241758241758</v>
      </c>
      <c r="F549" s="95">
        <f>AVERAGE(C$4:C549)</f>
        <v>19.648492307692326</v>
      </c>
      <c r="G549" s="95">
        <f t="shared" si="139"/>
        <v>-0.65605902899050739</v>
      </c>
      <c r="H549" s="95">
        <f t="shared" si="140"/>
        <v>0.7547095802227719</v>
      </c>
      <c r="I549" s="95">
        <f t="shared" si="141"/>
        <v>-0.86237321452578797</v>
      </c>
      <c r="J549" s="95">
        <f t="shared" si="142"/>
        <v>-7.229198561072181E-2</v>
      </c>
      <c r="K549" s="95">
        <f t="shared" si="143"/>
        <v>30.808486353596251</v>
      </c>
      <c r="L549" s="95">
        <f t="shared" si="137"/>
        <v>546</v>
      </c>
      <c r="M549" s="95">
        <f t="shared" si="129"/>
        <v>-463</v>
      </c>
      <c r="N549" s="95">
        <f t="shared" si="130"/>
        <v>266.08241758241701</v>
      </c>
      <c r="O549" s="95">
        <f t="shared" si="131"/>
        <v>523015.29120879364</v>
      </c>
      <c r="P549" s="95">
        <f t="shared" si="138"/>
        <v>30.950015569501243</v>
      </c>
      <c r="Q549" s="113">
        <f>_xlfn.STDEV.P(B$4:B549)</f>
        <v>30.950015569501168</v>
      </c>
      <c r="R549" s="95">
        <f t="shared" si="132"/>
        <v>335.71995261379521</v>
      </c>
      <c r="S549" s="95">
        <f t="shared" si="133"/>
        <v>196.44488255103994</v>
      </c>
      <c r="T549">
        <f t="shared" si="134"/>
        <v>0</v>
      </c>
      <c r="U549" s="102">
        <f>IF(W549&lt;180,V549,IF(#REF!&gt;T549,W549-360,360-W549))</f>
        <v>52.917582417582423</v>
      </c>
      <c r="V549" s="102">
        <f t="shared" si="135"/>
        <v>52.917582417582423</v>
      </c>
      <c r="W549" s="102">
        <f t="shared" si="136"/>
        <v>52.917582417582423</v>
      </c>
    </row>
    <row r="550" spans="1:23" x14ac:dyDescent="0.25">
      <c r="A550" s="110">
        <v>42638.392743055556</v>
      </c>
      <c r="B550">
        <v>266</v>
      </c>
      <c r="C550">
        <v>25.8889</v>
      </c>
      <c r="E550" s="95">
        <f>AVERAGE(B$4:B550)</f>
        <v>266.08226691042046</v>
      </c>
      <c r="F550" s="95">
        <f>AVERAGE(C$4:C550)</f>
        <v>19.659900731261445</v>
      </c>
      <c r="G550" s="95">
        <f t="shared" si="139"/>
        <v>-0.9975640502598242</v>
      </c>
      <c r="H550" s="95">
        <f t="shared" si="140"/>
        <v>-6.975647374412558E-2</v>
      </c>
      <c r="I550" s="95">
        <f t="shared" si="141"/>
        <v>-0.86262036413407683</v>
      </c>
      <c r="J550" s="95">
        <f t="shared" si="142"/>
        <v>-7.228735030566405E-2</v>
      </c>
      <c r="K550" s="95">
        <f t="shared" si="143"/>
        <v>30.778198572301427</v>
      </c>
      <c r="L550" s="95">
        <f t="shared" si="137"/>
        <v>547</v>
      </c>
      <c r="M550" s="95">
        <f t="shared" si="129"/>
        <v>729</v>
      </c>
      <c r="N550" s="95">
        <f t="shared" si="130"/>
        <v>266.08226691041989</v>
      </c>
      <c r="O550" s="95">
        <f t="shared" si="131"/>
        <v>523015.29798903351</v>
      </c>
      <c r="P550" s="95">
        <f t="shared" si="138"/>
        <v>30.921712137519172</v>
      </c>
      <c r="Q550" s="113">
        <f>_xlfn.STDEV.P(B$4:B550)</f>
        <v>30.921712137519101</v>
      </c>
      <c r="R550" s="95">
        <f t="shared" si="132"/>
        <v>335.65611921983844</v>
      </c>
      <c r="S550" s="95">
        <f t="shared" si="133"/>
        <v>196.50841460100247</v>
      </c>
      <c r="T550">
        <f t="shared" si="134"/>
        <v>0</v>
      </c>
      <c r="U550" s="102">
        <f>IF(W550&lt;180,V550,IF(#REF!&gt;T550,W550-360,360-W550))</f>
        <v>-8.2266910420457862E-2</v>
      </c>
      <c r="V550" s="102">
        <f t="shared" si="135"/>
        <v>-8.2266910420457862E-2</v>
      </c>
      <c r="W550" s="102">
        <f t="shared" si="136"/>
        <v>8.2266910420457862E-2</v>
      </c>
    </row>
    <row r="551" spans="1:23" x14ac:dyDescent="0.25">
      <c r="A551" s="110">
        <v>42638.392789351848</v>
      </c>
      <c r="B551">
        <v>328</v>
      </c>
      <c r="C551">
        <v>32.142699999999998</v>
      </c>
      <c r="E551" s="95">
        <f>AVERAGE(B$4:B551)</f>
        <v>266.19525547445255</v>
      </c>
      <c r="F551" s="95">
        <f>AVERAGE(C$4:C551)</f>
        <v>19.682679562043813</v>
      </c>
      <c r="G551" s="95">
        <f t="shared" si="139"/>
        <v>-0.52991926423320501</v>
      </c>
      <c r="H551" s="95">
        <f t="shared" si="140"/>
        <v>0.84804809615642596</v>
      </c>
      <c r="I551" s="95">
        <f t="shared" si="141"/>
        <v>-0.86201324533863732</v>
      </c>
      <c r="J551" s="95">
        <f t="shared" si="142"/>
        <v>-7.0607906060295267E-2</v>
      </c>
      <c r="K551" s="95">
        <f t="shared" si="143"/>
        <v>30.869739256477391</v>
      </c>
      <c r="L551" s="95">
        <f t="shared" si="137"/>
        <v>548</v>
      </c>
      <c r="M551" s="95">
        <f t="shared" si="129"/>
        <v>-401</v>
      </c>
      <c r="N551" s="95">
        <f t="shared" si="130"/>
        <v>266.19525547445198</v>
      </c>
      <c r="O551" s="95">
        <f t="shared" si="131"/>
        <v>526842.1076642361</v>
      </c>
      <c r="P551" s="95">
        <f t="shared" si="138"/>
        <v>31.00630109214076</v>
      </c>
      <c r="Q551" s="113">
        <f>_xlfn.STDEV.P(B$4:B551)</f>
        <v>31.006301092140685</v>
      </c>
      <c r="R551" s="95">
        <f t="shared" si="132"/>
        <v>335.95943293176907</v>
      </c>
      <c r="S551" s="95">
        <f t="shared" si="133"/>
        <v>196.43107801713603</v>
      </c>
      <c r="T551">
        <f t="shared" si="134"/>
        <v>0</v>
      </c>
      <c r="U551" s="102">
        <f>IF(W551&lt;180,V551,IF(#REF!&gt;T551,W551-360,360-W551))</f>
        <v>61.804744525547449</v>
      </c>
      <c r="V551" s="102">
        <f t="shared" si="135"/>
        <v>61.804744525547449</v>
      </c>
      <c r="W551" s="102">
        <f t="shared" si="136"/>
        <v>61.804744525547449</v>
      </c>
    </row>
    <row r="552" spans="1:23" x14ac:dyDescent="0.25">
      <c r="A552" s="110">
        <v>42638.392835648148</v>
      </c>
      <c r="B552">
        <v>311</v>
      </c>
      <c r="C552">
        <v>30.799099999999999</v>
      </c>
      <c r="E552" s="95">
        <f>AVERAGE(B$4:B552)</f>
        <v>266.27686703096538</v>
      </c>
      <c r="F552" s="95">
        <f>AVERAGE(C$4:C552)</f>
        <v>19.702928051001841</v>
      </c>
      <c r="G552" s="95">
        <f t="shared" si="139"/>
        <v>-0.75470958022277224</v>
      </c>
      <c r="H552" s="95">
        <f t="shared" si="140"/>
        <v>0.65605902899050705</v>
      </c>
      <c r="I552" s="95">
        <f t="shared" si="141"/>
        <v>-0.86181779239671408</v>
      </c>
      <c r="J552" s="95">
        <f t="shared" si="142"/>
        <v>-6.9284286870767389E-2</v>
      </c>
      <c r="K552" s="95">
        <f t="shared" si="143"/>
        <v>30.906840454968822</v>
      </c>
      <c r="L552" s="95">
        <f t="shared" si="137"/>
        <v>549</v>
      </c>
      <c r="M552" s="95">
        <f t="shared" si="129"/>
        <v>712</v>
      </c>
      <c r="N552" s="95">
        <f t="shared" si="130"/>
        <v>266.27686703096481</v>
      </c>
      <c r="O552" s="95">
        <f t="shared" si="131"/>
        <v>528845.91621129587</v>
      </c>
      <c r="P552" s="95">
        <f t="shared" si="138"/>
        <v>31.036904885406155</v>
      </c>
      <c r="Q552" s="113">
        <f>_xlfn.STDEV.P(B$4:B552)</f>
        <v>31.036904885406077</v>
      </c>
      <c r="R552" s="95">
        <f t="shared" si="132"/>
        <v>336.10990302312905</v>
      </c>
      <c r="S552" s="95">
        <f t="shared" si="133"/>
        <v>196.4438310388017</v>
      </c>
      <c r="T552">
        <f t="shared" si="134"/>
        <v>0</v>
      </c>
      <c r="U552" s="102">
        <f>IF(W552&lt;180,V552,IF(#REF!&gt;T552,W552-360,360-W552))</f>
        <v>44.723132969034623</v>
      </c>
      <c r="V552" s="102">
        <f t="shared" si="135"/>
        <v>44.723132969034623</v>
      </c>
      <c r="W552" s="102">
        <f t="shared" si="136"/>
        <v>44.723132969034623</v>
      </c>
    </row>
    <row r="553" spans="1:23" x14ac:dyDescent="0.25">
      <c r="A553" s="110">
        <v>42638.392881944441</v>
      </c>
      <c r="B553">
        <v>261</v>
      </c>
      <c r="C553">
        <v>22.992899999999999</v>
      </c>
      <c r="E553" s="95">
        <f>AVERAGE(B$4:B553)</f>
        <v>266.26727272727271</v>
      </c>
      <c r="F553" s="95">
        <f>AVERAGE(C$4:C553)</f>
        <v>19.708909818181837</v>
      </c>
      <c r="G553" s="95">
        <f t="shared" si="139"/>
        <v>-0.98768834059513766</v>
      </c>
      <c r="H553" s="95">
        <f t="shared" si="140"/>
        <v>-0.15643446504023104</v>
      </c>
      <c r="I553" s="95">
        <f t="shared" si="141"/>
        <v>-0.86204664793889307</v>
      </c>
      <c r="J553" s="95">
        <f t="shared" si="142"/>
        <v>-6.9442741740166417E-2</v>
      </c>
      <c r="K553" s="95">
        <f t="shared" si="143"/>
        <v>30.877244541214296</v>
      </c>
      <c r="L553" s="95">
        <f t="shared" si="137"/>
        <v>550</v>
      </c>
      <c r="M553" s="95">
        <f t="shared" si="129"/>
        <v>-451</v>
      </c>
      <c r="N553" s="95">
        <f t="shared" si="130"/>
        <v>266.26727272727214</v>
      </c>
      <c r="O553" s="95">
        <f t="shared" si="131"/>
        <v>528873.7109090935</v>
      </c>
      <c r="P553" s="95">
        <f t="shared" si="138"/>
        <v>31.009491535484113</v>
      </c>
      <c r="Q553" s="113">
        <f>_xlfn.STDEV.P(B$4:B553)</f>
        <v>31.009491535484038</v>
      </c>
      <c r="R553" s="95">
        <f t="shared" si="132"/>
        <v>336.03862868211178</v>
      </c>
      <c r="S553" s="95">
        <f t="shared" si="133"/>
        <v>196.49591677243365</v>
      </c>
      <c r="T553">
        <f t="shared" si="134"/>
        <v>0</v>
      </c>
      <c r="U553" s="102">
        <f>IF(W553&lt;180,V553,IF(#REF!&gt;T553,W553-360,360-W553))</f>
        <v>-5.2672727272727116</v>
      </c>
      <c r="V553" s="102">
        <f t="shared" si="135"/>
        <v>-5.2672727272727116</v>
      </c>
      <c r="W553" s="102">
        <f t="shared" si="136"/>
        <v>5.2672727272727116</v>
      </c>
    </row>
    <row r="554" spans="1:23" x14ac:dyDescent="0.25">
      <c r="A554" s="110">
        <v>42638.392928240741</v>
      </c>
      <c r="B554">
        <v>287</v>
      </c>
      <c r="C554">
        <v>24.1219</v>
      </c>
      <c r="E554" s="95">
        <f>AVERAGE(B$4:B554)</f>
        <v>266.30490018148822</v>
      </c>
      <c r="F554" s="95">
        <f>AVERAGE(C$4:C554)</f>
        <v>19.716918874773157</v>
      </c>
      <c r="G554" s="95">
        <f t="shared" si="139"/>
        <v>-0.95630475596303544</v>
      </c>
      <c r="H554" s="95">
        <f t="shared" si="140"/>
        <v>0.29237170472273671</v>
      </c>
      <c r="I554" s="95">
        <f t="shared" si="141"/>
        <v>-0.86221771528557933</v>
      </c>
      <c r="J554" s="95">
        <f t="shared" si="142"/>
        <v>-6.8786091202121216E-2</v>
      </c>
      <c r="K554" s="95">
        <f t="shared" si="143"/>
        <v>30.862730148857707</v>
      </c>
      <c r="L554" s="95">
        <f t="shared" si="137"/>
        <v>551</v>
      </c>
      <c r="M554" s="95">
        <f t="shared" si="129"/>
        <v>738</v>
      </c>
      <c r="N554" s="95">
        <f t="shared" si="130"/>
        <v>266.3049001814876</v>
      </c>
      <c r="O554" s="95">
        <f t="shared" si="131"/>
        <v>529302.77676951257</v>
      </c>
      <c r="P554" s="95">
        <f t="shared" si="138"/>
        <v>30.993904229706271</v>
      </c>
      <c r="Q554" s="113">
        <f>_xlfn.STDEV.P(B$4:B554)</f>
        <v>30.993904229706196</v>
      </c>
      <c r="R554" s="95">
        <f t="shared" si="132"/>
        <v>336.04118469832713</v>
      </c>
      <c r="S554" s="95">
        <f t="shared" si="133"/>
        <v>196.56861566464929</v>
      </c>
      <c r="T554">
        <f t="shared" si="134"/>
        <v>0</v>
      </c>
      <c r="U554" s="102">
        <f>IF(W554&lt;180,V554,IF(#REF!&gt;T554,W554-360,360-W554))</f>
        <v>20.695099818511778</v>
      </c>
      <c r="V554" s="102">
        <f t="shared" si="135"/>
        <v>20.695099818511778</v>
      </c>
      <c r="W554" s="102">
        <f t="shared" si="136"/>
        <v>20.695099818511778</v>
      </c>
    </row>
    <row r="555" spans="1:23" x14ac:dyDescent="0.25">
      <c r="A555" s="110">
        <v>42638.392974537041</v>
      </c>
      <c r="B555">
        <v>270</v>
      </c>
      <c r="C555">
        <v>20.007899999999999</v>
      </c>
      <c r="E555" s="95">
        <f>AVERAGE(B$4:B555)</f>
        <v>266.31159420289856</v>
      </c>
      <c r="F555" s="95">
        <f>AVERAGE(C$4:C555)</f>
        <v>19.717446014492772</v>
      </c>
      <c r="G555" s="95">
        <f t="shared" si="139"/>
        <v>-1</v>
      </c>
      <c r="H555" s="95">
        <f t="shared" si="140"/>
        <v>-1.83772268236293E-16</v>
      </c>
      <c r="I555" s="95">
        <f t="shared" si="141"/>
        <v>-0.86246732087383005</v>
      </c>
      <c r="J555" s="95">
        <f t="shared" si="142"/>
        <v>-6.8661478718059402E-2</v>
      </c>
      <c r="K555" s="95">
        <f t="shared" si="143"/>
        <v>30.833339405913666</v>
      </c>
      <c r="L555" s="95">
        <f t="shared" si="137"/>
        <v>552</v>
      </c>
      <c r="M555" s="95">
        <f t="shared" si="129"/>
        <v>-468</v>
      </c>
      <c r="N555" s="95">
        <f t="shared" si="130"/>
        <v>266.31159420289794</v>
      </c>
      <c r="O555" s="95">
        <f t="shared" si="131"/>
        <v>529316.405797104</v>
      </c>
      <c r="P555" s="95">
        <f t="shared" si="138"/>
        <v>30.966215981955731</v>
      </c>
      <c r="Q555" s="113">
        <f>_xlfn.STDEV.P(B$4:B555)</f>
        <v>30.966215981955653</v>
      </c>
      <c r="R555" s="95">
        <f t="shared" si="132"/>
        <v>335.98558016229879</v>
      </c>
      <c r="S555" s="95">
        <f t="shared" si="133"/>
        <v>196.63760824349833</v>
      </c>
      <c r="T555">
        <f t="shared" si="134"/>
        <v>0</v>
      </c>
      <c r="U555" s="102">
        <f>IF(W555&lt;180,V555,IF(#REF!&gt;T555,W555-360,360-W555))</f>
        <v>3.6884057971014386</v>
      </c>
      <c r="V555" s="102">
        <f t="shared" si="135"/>
        <v>3.6884057971014386</v>
      </c>
      <c r="W555" s="102">
        <f t="shared" si="136"/>
        <v>3.6884057971014386</v>
      </c>
    </row>
    <row r="556" spans="1:23" x14ac:dyDescent="0.25">
      <c r="A556" s="110">
        <v>42638.39303240741</v>
      </c>
      <c r="B556">
        <v>292</v>
      </c>
      <c r="C556">
        <v>21.384799999999998</v>
      </c>
      <c r="E556" s="95">
        <f>AVERAGE(B$4:B556)</f>
        <v>266.35804701627484</v>
      </c>
      <c r="F556" s="95">
        <f>AVERAGE(C$4:C556)</f>
        <v>19.720461121157342</v>
      </c>
      <c r="G556" s="95">
        <f t="shared" si="139"/>
        <v>-0.92718385456678742</v>
      </c>
      <c r="H556" s="95">
        <f t="shared" si="140"/>
        <v>0.37460659341591196</v>
      </c>
      <c r="I556" s="95">
        <f t="shared" si="141"/>
        <v>-0.86258434896369074</v>
      </c>
      <c r="J556" s="95">
        <f t="shared" si="142"/>
        <v>-6.785990896736506E-2</v>
      </c>
      <c r="K556" s="95">
        <f t="shared" si="143"/>
        <v>30.826764598647991</v>
      </c>
      <c r="L556" s="95">
        <f t="shared" si="137"/>
        <v>553</v>
      </c>
      <c r="M556" s="95">
        <f t="shared" si="129"/>
        <v>760</v>
      </c>
      <c r="N556" s="95">
        <f t="shared" si="130"/>
        <v>266.35804701627427</v>
      </c>
      <c r="O556" s="95">
        <f t="shared" si="131"/>
        <v>529975.10669078014</v>
      </c>
      <c r="P556" s="95">
        <f t="shared" si="138"/>
        <v>30.95744926349639</v>
      </c>
      <c r="Q556" s="113">
        <f>_xlfn.STDEV.P(B$4:B556)</f>
        <v>30.957449263496315</v>
      </c>
      <c r="R556" s="95">
        <f t="shared" si="132"/>
        <v>336.01230785914152</v>
      </c>
      <c r="S556" s="95">
        <f t="shared" si="133"/>
        <v>196.70378617340813</v>
      </c>
      <c r="T556">
        <f t="shared" si="134"/>
        <v>0</v>
      </c>
      <c r="U556" s="102">
        <f>IF(W556&lt;180,V556,IF(#REF!&gt;T556,W556-360,360-W556))</f>
        <v>25.641952983725162</v>
      </c>
      <c r="V556" s="102">
        <f t="shared" si="135"/>
        <v>25.641952983725162</v>
      </c>
      <c r="W556" s="102">
        <f t="shared" si="136"/>
        <v>25.641952983725162</v>
      </c>
    </row>
    <row r="557" spans="1:23" x14ac:dyDescent="0.25">
      <c r="A557" s="110">
        <v>42638.393078703702</v>
      </c>
      <c r="B557">
        <v>272</v>
      </c>
      <c r="C557">
        <v>19.133199999999999</v>
      </c>
      <c r="E557" s="95">
        <f>AVERAGE(B$4:B557)</f>
        <v>266.36823104693138</v>
      </c>
      <c r="F557" s="95">
        <f>AVERAGE(C$4:C557)</f>
        <v>19.719401083032508</v>
      </c>
      <c r="G557" s="95">
        <f t="shared" si="139"/>
        <v>-0.99939082701909576</v>
      </c>
      <c r="H557" s="95">
        <f t="shared" si="140"/>
        <v>3.4899496702501281E-2</v>
      </c>
      <c r="I557" s="95">
        <f t="shared" si="141"/>
        <v>-0.86283129206487374</v>
      </c>
      <c r="J557" s="95">
        <f t="shared" si="142"/>
        <v>-6.767442267554219E-2</v>
      </c>
      <c r="K557" s="95">
        <f t="shared" si="143"/>
        <v>30.798243360733</v>
      </c>
      <c r="L557" s="95">
        <f t="shared" si="137"/>
        <v>554</v>
      </c>
      <c r="M557" s="95">
        <f t="shared" si="129"/>
        <v>-488</v>
      </c>
      <c r="N557" s="95">
        <f t="shared" si="130"/>
        <v>266.36823104693082</v>
      </c>
      <c r="O557" s="95">
        <f t="shared" si="131"/>
        <v>530006.8808664286</v>
      </c>
      <c r="P557" s="95">
        <f t="shared" si="138"/>
        <v>30.930423868701258</v>
      </c>
      <c r="Q557" s="113">
        <f>_xlfn.STDEV.P(B$4:B557)</f>
        <v>30.930423868701183</v>
      </c>
      <c r="R557" s="95">
        <f t="shared" si="132"/>
        <v>335.96168475150904</v>
      </c>
      <c r="S557" s="95">
        <f t="shared" si="133"/>
        <v>196.77477734235373</v>
      </c>
      <c r="T557">
        <f t="shared" si="134"/>
        <v>0</v>
      </c>
      <c r="U557" s="102">
        <f>IF(W557&lt;180,V557,IF(#REF!&gt;T557,W557-360,360-W557))</f>
        <v>5.6317689530686152</v>
      </c>
      <c r="V557" s="102">
        <f t="shared" si="135"/>
        <v>5.6317689530686152</v>
      </c>
      <c r="W557" s="102">
        <f t="shared" si="136"/>
        <v>5.6317689530686152</v>
      </c>
    </row>
    <row r="558" spans="1:23" x14ac:dyDescent="0.25">
      <c r="A558" s="110">
        <v>42638.393125000002</v>
      </c>
      <c r="B558">
        <v>301</v>
      </c>
      <c r="C558">
        <v>22.060700000000001</v>
      </c>
      <c r="E558" s="95">
        <f>AVERAGE(B$4:B558)</f>
        <v>266.43063063063062</v>
      </c>
      <c r="F558" s="95">
        <f>AVERAGE(C$4:C558)</f>
        <v>19.723619639639658</v>
      </c>
      <c r="G558" s="95">
        <f t="shared" si="139"/>
        <v>-0.85716730070211233</v>
      </c>
      <c r="H558" s="95">
        <f t="shared" si="140"/>
        <v>0.51503807491005416</v>
      </c>
      <c r="I558" s="95">
        <f t="shared" si="141"/>
        <v>-0.86282108667503088</v>
      </c>
      <c r="J558" s="95">
        <f t="shared" si="142"/>
        <v>-6.6624490247460033E-2</v>
      </c>
      <c r="K558" s="95">
        <f t="shared" si="143"/>
        <v>30.809527976546025</v>
      </c>
      <c r="L558" s="95">
        <f t="shared" si="137"/>
        <v>555</v>
      </c>
      <c r="M558" s="95">
        <f t="shared" si="129"/>
        <v>789</v>
      </c>
      <c r="N558" s="95">
        <f t="shared" si="130"/>
        <v>266.43063063063005</v>
      </c>
      <c r="O558" s="95">
        <f t="shared" si="131"/>
        <v>531204.0792792819</v>
      </c>
      <c r="P558" s="95">
        <f t="shared" si="138"/>
        <v>30.937428257207763</v>
      </c>
      <c r="Q558" s="113">
        <f>_xlfn.STDEV.P(B$4:B558)</f>
        <v>30.937428257207685</v>
      </c>
      <c r="R558" s="95">
        <f t="shared" si="132"/>
        <v>336.0398442093479</v>
      </c>
      <c r="S558" s="95">
        <f t="shared" si="133"/>
        <v>196.82141705191333</v>
      </c>
      <c r="T558">
        <f t="shared" si="134"/>
        <v>0</v>
      </c>
      <c r="U558" s="102">
        <f>IF(W558&lt;180,V558,IF(#REF!&gt;T558,W558-360,360-W558))</f>
        <v>34.569369369369383</v>
      </c>
      <c r="V558" s="102">
        <f t="shared" si="135"/>
        <v>34.569369369369383</v>
      </c>
      <c r="W558" s="102">
        <f t="shared" si="136"/>
        <v>34.569369369369383</v>
      </c>
    </row>
    <row r="559" spans="1:23" x14ac:dyDescent="0.25">
      <c r="A559" s="110">
        <v>42638.393171296295</v>
      </c>
      <c r="B559">
        <v>256</v>
      </c>
      <c r="C559">
        <v>16.869199999999999</v>
      </c>
      <c r="E559" s="95">
        <f>AVERAGE(B$4:B559)</f>
        <v>266.41187050359713</v>
      </c>
      <c r="F559" s="95">
        <f>AVERAGE(C$4:C559)</f>
        <v>19.718485791366923</v>
      </c>
      <c r="G559" s="95">
        <f t="shared" si="139"/>
        <v>-0.97029572627599647</v>
      </c>
      <c r="H559" s="95">
        <f t="shared" si="140"/>
        <v>-0.24192189559966779</v>
      </c>
      <c r="I559" s="95">
        <f t="shared" si="141"/>
        <v>-0.86301438638654338</v>
      </c>
      <c r="J559" s="95">
        <f t="shared" si="142"/>
        <v>-6.6939773350611492E-2</v>
      </c>
      <c r="K559" s="95">
        <f t="shared" si="143"/>
        <v>30.782795208921321</v>
      </c>
      <c r="L559" s="95">
        <f t="shared" si="137"/>
        <v>556</v>
      </c>
      <c r="M559" s="95">
        <f t="shared" si="129"/>
        <v>-533</v>
      </c>
      <c r="N559" s="95">
        <f t="shared" si="130"/>
        <v>266.41187050359656</v>
      </c>
      <c r="O559" s="95">
        <f t="shared" si="131"/>
        <v>531312.68165467889</v>
      </c>
      <c r="P559" s="95">
        <f t="shared" si="138"/>
        <v>30.912753812945592</v>
      </c>
      <c r="Q559" s="113">
        <f>_xlfn.STDEV.P(B$4:B559)</f>
        <v>30.912753812945514</v>
      </c>
      <c r="R559" s="95">
        <f t="shared" si="132"/>
        <v>335.96556658272453</v>
      </c>
      <c r="S559" s="95">
        <f t="shared" si="133"/>
        <v>196.85817442446972</v>
      </c>
      <c r="T559">
        <f t="shared" si="134"/>
        <v>0</v>
      </c>
      <c r="U559" s="102">
        <f>IF(W559&lt;180,V559,IF(#REF!&gt;T559,W559-360,360-W559))</f>
        <v>-10.411870503597129</v>
      </c>
      <c r="V559" s="102">
        <f t="shared" si="135"/>
        <v>-10.411870503597129</v>
      </c>
      <c r="W559" s="102">
        <f t="shared" si="136"/>
        <v>10.411870503597129</v>
      </c>
    </row>
    <row r="560" spans="1:23" x14ac:dyDescent="0.25">
      <c r="A560" s="110">
        <v>42638.393217592595</v>
      </c>
      <c r="B560">
        <v>259</v>
      </c>
      <c r="C560">
        <v>17.270199999999999</v>
      </c>
      <c r="E560" s="95">
        <f>AVERAGE(B$4:B560)</f>
        <v>266.39856373429086</v>
      </c>
      <c r="F560" s="95">
        <f>AVERAGE(C$4:C560)</f>
        <v>19.714090305206483</v>
      </c>
      <c r="G560" s="95">
        <f t="shared" si="139"/>
        <v>-0.98162718344766398</v>
      </c>
      <c r="H560" s="95">
        <f t="shared" si="140"/>
        <v>-0.19080899537654461</v>
      </c>
      <c r="I560" s="95">
        <f t="shared" si="141"/>
        <v>-0.86322733575290089</v>
      </c>
      <c r="J560" s="95">
        <f t="shared" si="142"/>
        <v>-6.7162159745631125E-2</v>
      </c>
      <c r="K560" s="95">
        <f t="shared" si="143"/>
        <v>30.754507015080712</v>
      </c>
      <c r="L560" s="95">
        <f t="shared" si="137"/>
        <v>557</v>
      </c>
      <c r="M560" s="95">
        <f t="shared" si="129"/>
        <v>792</v>
      </c>
      <c r="N560" s="95">
        <f t="shared" si="130"/>
        <v>266.39856373429029</v>
      </c>
      <c r="O560" s="95">
        <f t="shared" si="131"/>
        <v>531367.51885099011</v>
      </c>
      <c r="P560" s="95">
        <f t="shared" si="138"/>
        <v>30.886585807699038</v>
      </c>
      <c r="Q560" s="113">
        <f>_xlfn.STDEV.P(B$4:B560)</f>
        <v>30.88658580769896</v>
      </c>
      <c r="R560" s="95">
        <f t="shared" si="132"/>
        <v>335.89338180161349</v>
      </c>
      <c r="S560" s="95">
        <f t="shared" si="133"/>
        <v>196.90374566696821</v>
      </c>
      <c r="T560">
        <f t="shared" si="134"/>
        <v>0</v>
      </c>
      <c r="U560" s="102">
        <f>IF(W560&lt;180,V560,IF(#REF!&gt;T560,W560-360,360-W560))</f>
        <v>-7.3985637342908603</v>
      </c>
      <c r="V560" s="102">
        <f t="shared" si="135"/>
        <v>-7.3985637342908603</v>
      </c>
      <c r="W560" s="102">
        <f t="shared" si="136"/>
        <v>7.3985637342908603</v>
      </c>
    </row>
    <row r="561" spans="1:23" x14ac:dyDescent="0.25">
      <c r="A561" s="110">
        <v>42638.393263888887</v>
      </c>
      <c r="B561">
        <v>231</v>
      </c>
      <c r="C561">
        <v>15.754200000000001</v>
      </c>
      <c r="E561" s="95">
        <f>AVERAGE(B$4:B561)</f>
        <v>266.33512544802869</v>
      </c>
      <c r="F561" s="95">
        <f>AVERAGE(C$4:C561)</f>
        <v>19.706993727598583</v>
      </c>
      <c r="G561" s="95">
        <f t="shared" si="139"/>
        <v>-0.77714596145697057</v>
      </c>
      <c r="H561" s="95">
        <f t="shared" si="140"/>
        <v>-0.62932039104983784</v>
      </c>
      <c r="I561" s="95">
        <f t="shared" si="141"/>
        <v>-0.8630730680570301</v>
      </c>
      <c r="J561" s="95">
        <f t="shared" si="142"/>
        <v>-6.8169611773058025E-2</v>
      </c>
      <c r="K561" s="95">
        <f t="shared" si="143"/>
        <v>30.763759483731036</v>
      </c>
      <c r="L561" s="95">
        <f t="shared" si="137"/>
        <v>558</v>
      </c>
      <c r="M561" s="95">
        <f t="shared" si="129"/>
        <v>-561</v>
      </c>
      <c r="N561" s="95">
        <f t="shared" si="130"/>
        <v>266.33512544802812</v>
      </c>
      <c r="O561" s="95">
        <f t="shared" si="131"/>
        <v>532618.33154122124</v>
      </c>
      <c r="P561" s="95">
        <f t="shared" si="138"/>
        <v>30.895196049916272</v>
      </c>
      <c r="Q561" s="113">
        <f>_xlfn.STDEV.P(B$4:B561)</f>
        <v>30.895196049916198</v>
      </c>
      <c r="R561" s="95">
        <f t="shared" si="132"/>
        <v>335.84931656034013</v>
      </c>
      <c r="S561" s="95">
        <f t="shared" si="133"/>
        <v>196.82093433571725</v>
      </c>
      <c r="T561">
        <f t="shared" si="134"/>
        <v>0</v>
      </c>
      <c r="U561" s="102">
        <f>IF(W561&lt;180,V561,IF(#REF!&gt;T561,W561-360,360-W561))</f>
        <v>-35.335125448028691</v>
      </c>
      <c r="V561" s="102">
        <f t="shared" si="135"/>
        <v>-35.335125448028691</v>
      </c>
      <c r="W561" s="102">
        <f t="shared" si="136"/>
        <v>35.335125448028691</v>
      </c>
    </row>
    <row r="562" spans="1:23" x14ac:dyDescent="0.25">
      <c r="A562" s="110">
        <v>42638.393310185187</v>
      </c>
      <c r="B562">
        <v>290</v>
      </c>
      <c r="C562">
        <v>20.264600000000002</v>
      </c>
      <c r="E562" s="95">
        <f>AVERAGE(B$4:B562)</f>
        <v>266.37745974955277</v>
      </c>
      <c r="F562" s="95">
        <f>AVERAGE(C$4:C562)</f>
        <v>19.707991234347066</v>
      </c>
      <c r="G562" s="95">
        <f t="shared" si="139"/>
        <v>-0.93969262078590832</v>
      </c>
      <c r="H562" s="95">
        <f t="shared" si="140"/>
        <v>0.34202014332566899</v>
      </c>
      <c r="I562" s="95">
        <f t="shared" si="141"/>
        <v>-0.86321013344652719</v>
      </c>
      <c r="J562" s="95">
        <f t="shared" si="142"/>
        <v>-6.7435819724580875E-2</v>
      </c>
      <c r="K562" s="95">
        <f t="shared" si="143"/>
        <v>30.753999027192254</v>
      </c>
      <c r="L562" s="95">
        <f t="shared" si="137"/>
        <v>559</v>
      </c>
      <c r="M562" s="95">
        <f t="shared" si="129"/>
        <v>851</v>
      </c>
      <c r="N562" s="95">
        <f t="shared" si="130"/>
        <v>266.3774597495522</v>
      </c>
      <c r="O562" s="95">
        <f t="shared" si="131"/>
        <v>533177.35599284701</v>
      </c>
      <c r="P562" s="95">
        <f t="shared" si="138"/>
        <v>30.883744037653017</v>
      </c>
      <c r="Q562" s="113">
        <f>_xlfn.STDEV.P(B$4:B562)</f>
        <v>30.883744037652942</v>
      </c>
      <c r="R562" s="95">
        <f t="shared" si="132"/>
        <v>335.86588383427187</v>
      </c>
      <c r="S562" s="95">
        <f t="shared" si="133"/>
        <v>196.88903566483367</v>
      </c>
      <c r="T562">
        <f t="shared" si="134"/>
        <v>0</v>
      </c>
      <c r="U562" s="102">
        <f>IF(W562&lt;180,V562,IF(#REF!&gt;T562,W562-360,360-W562))</f>
        <v>23.62254025044723</v>
      </c>
      <c r="V562" s="102">
        <f t="shared" si="135"/>
        <v>23.62254025044723</v>
      </c>
      <c r="W562" s="102">
        <f t="shared" si="136"/>
        <v>23.62254025044723</v>
      </c>
    </row>
    <row r="563" spans="1:23" x14ac:dyDescent="0.25">
      <c r="A563" s="110">
        <v>42638.39335648148</v>
      </c>
      <c r="B563">
        <v>301</v>
      </c>
      <c r="C563">
        <v>21.6496</v>
      </c>
      <c r="E563" s="95">
        <f>AVERAGE(B$4:B563)</f>
        <v>266.43928571428569</v>
      </c>
      <c r="F563" s="95">
        <f>AVERAGE(C$4:C563)</f>
        <v>19.711458392857161</v>
      </c>
      <c r="G563" s="95">
        <f t="shared" si="139"/>
        <v>-0.85716730070211233</v>
      </c>
      <c r="H563" s="95">
        <f t="shared" si="140"/>
        <v>0.51503807491005416</v>
      </c>
      <c r="I563" s="95">
        <f t="shared" si="141"/>
        <v>-0.8631993426737693</v>
      </c>
      <c r="J563" s="95">
        <f t="shared" si="142"/>
        <v>-6.6395687769876172E-2</v>
      </c>
      <c r="K563" s="95">
        <f t="shared" si="143"/>
        <v>30.76523469326942</v>
      </c>
      <c r="L563" s="95">
        <f t="shared" si="137"/>
        <v>560</v>
      </c>
      <c r="M563" s="95">
        <f t="shared" si="129"/>
        <v>-550</v>
      </c>
      <c r="N563" s="95">
        <f t="shared" si="130"/>
        <v>266.43928571428512</v>
      </c>
      <c r="O563" s="95">
        <f t="shared" si="131"/>
        <v>534373.93571428838</v>
      </c>
      <c r="P563" s="95">
        <f t="shared" si="138"/>
        <v>30.890761902523092</v>
      </c>
      <c r="Q563" s="113">
        <f>_xlfn.STDEV.P(B$4:B563)</f>
        <v>30.890761902523014</v>
      </c>
      <c r="R563" s="95">
        <f t="shared" si="132"/>
        <v>335.94349999496245</v>
      </c>
      <c r="S563" s="95">
        <f t="shared" si="133"/>
        <v>196.93507143360893</v>
      </c>
      <c r="T563">
        <f t="shared" si="134"/>
        <v>0</v>
      </c>
      <c r="U563" s="102">
        <f>IF(W563&lt;180,V563,IF(#REF!&gt;T563,W563-360,360-W563))</f>
        <v>34.560714285714312</v>
      </c>
      <c r="V563" s="102">
        <f t="shared" si="135"/>
        <v>34.560714285714312</v>
      </c>
      <c r="W563" s="102">
        <f t="shared" si="136"/>
        <v>34.560714285714312</v>
      </c>
    </row>
    <row r="564" spans="1:23" x14ac:dyDescent="0.25">
      <c r="A564" s="110">
        <v>42638.39340277778</v>
      </c>
      <c r="B564">
        <v>260</v>
      </c>
      <c r="C564">
        <v>19.331099999999999</v>
      </c>
      <c r="E564" s="95">
        <f>AVERAGE(B$4:B564)</f>
        <v>266.42780748663102</v>
      </c>
      <c r="F564" s="95">
        <f>AVERAGE(C$4:C564)</f>
        <v>19.710780392156881</v>
      </c>
      <c r="G564" s="95">
        <f t="shared" si="139"/>
        <v>-0.98480775301220802</v>
      </c>
      <c r="H564" s="95">
        <f t="shared" si="140"/>
        <v>-0.17364817766693033</v>
      </c>
      <c r="I564" s="95">
        <f t="shared" si="141"/>
        <v>-0.8634161134586863</v>
      </c>
      <c r="J564" s="95">
        <f t="shared" si="142"/>
        <v>-6.6586868678783578E-2</v>
      </c>
      <c r="K564" s="95">
        <f t="shared" si="143"/>
        <v>30.736777370367992</v>
      </c>
      <c r="L564" s="95">
        <f t="shared" si="137"/>
        <v>561</v>
      </c>
      <c r="M564" s="95">
        <f t="shared" si="129"/>
        <v>810</v>
      </c>
      <c r="N564" s="95">
        <f t="shared" si="130"/>
        <v>266.4278074866304</v>
      </c>
      <c r="O564" s="95">
        <f t="shared" si="131"/>
        <v>534415.32620321121</v>
      </c>
      <c r="P564" s="95">
        <f t="shared" si="138"/>
        <v>30.864412997286102</v>
      </c>
      <c r="Q564" s="113">
        <f>_xlfn.STDEV.P(B$4:B564)</f>
        <v>30.864412997286024</v>
      </c>
      <c r="R564" s="95">
        <f t="shared" si="132"/>
        <v>335.87273673052459</v>
      </c>
      <c r="S564" s="95">
        <f t="shared" si="133"/>
        <v>196.98287824273746</v>
      </c>
      <c r="T564">
        <f t="shared" si="134"/>
        <v>0</v>
      </c>
      <c r="U564" s="102">
        <f>IF(W564&lt;180,V564,IF(#REF!&gt;T564,W564-360,360-W564))</f>
        <v>-6.4278074866310249</v>
      </c>
      <c r="V564" s="102">
        <f t="shared" si="135"/>
        <v>-6.4278074866310249</v>
      </c>
      <c r="W564" s="102">
        <f t="shared" si="136"/>
        <v>6.4278074866310249</v>
      </c>
    </row>
    <row r="565" spans="1:23" x14ac:dyDescent="0.25">
      <c r="A565" s="110">
        <v>42638.393449074072</v>
      </c>
      <c r="B565">
        <v>237</v>
      </c>
      <c r="C565">
        <v>18.469000000000001</v>
      </c>
      <c r="E565" s="95">
        <f>AVERAGE(B$4:B565)</f>
        <v>266.37544483985766</v>
      </c>
      <c r="F565" s="95">
        <f>AVERAGE(C$4:C565)</f>
        <v>19.708570818505354</v>
      </c>
      <c r="G565" s="95">
        <f t="shared" si="139"/>
        <v>-0.83867056794542405</v>
      </c>
      <c r="H565" s="95">
        <f t="shared" si="140"/>
        <v>-0.54463903501502697</v>
      </c>
      <c r="I565" s="95">
        <f t="shared" si="141"/>
        <v>-0.86337208223891182</v>
      </c>
      <c r="J565" s="95">
        <f t="shared" si="142"/>
        <v>-6.7437495309275119E-2</v>
      </c>
      <c r="K565" s="95">
        <f t="shared" si="143"/>
        <v>30.734073324443418</v>
      </c>
      <c r="L565" s="95">
        <f t="shared" si="137"/>
        <v>562</v>
      </c>
      <c r="M565" s="95">
        <f t="shared" si="129"/>
        <v>-573</v>
      </c>
      <c r="N565" s="95">
        <f t="shared" si="130"/>
        <v>266.37544483985704</v>
      </c>
      <c r="O565" s="95">
        <f t="shared" si="131"/>
        <v>535279.78113879263</v>
      </c>
      <c r="P565" s="95">
        <f t="shared" si="138"/>
        <v>30.861871728420518</v>
      </c>
      <c r="Q565" s="113">
        <f>_xlfn.STDEV.P(B$4:B565)</f>
        <v>30.861871728420443</v>
      </c>
      <c r="R565" s="95">
        <f t="shared" si="132"/>
        <v>335.81465622880364</v>
      </c>
      <c r="S565" s="95">
        <f t="shared" si="133"/>
        <v>196.93623345091169</v>
      </c>
      <c r="T565">
        <f t="shared" si="134"/>
        <v>0</v>
      </c>
      <c r="U565" s="102">
        <f>IF(W565&lt;180,V565,IF(#REF!&gt;T565,W565-360,360-W565))</f>
        <v>-29.375444839857664</v>
      </c>
      <c r="V565" s="102">
        <f t="shared" si="135"/>
        <v>-29.375444839857664</v>
      </c>
      <c r="W565" s="102">
        <f t="shared" si="136"/>
        <v>29.375444839857664</v>
      </c>
    </row>
    <row r="566" spans="1:23" x14ac:dyDescent="0.25">
      <c r="A566" s="110">
        <v>42638.393495370372</v>
      </c>
      <c r="B566">
        <v>254</v>
      </c>
      <c r="C566">
        <v>21.49</v>
      </c>
      <c r="E566" s="95">
        <f>AVERAGE(B$4:B566)</f>
        <v>266.35346358792185</v>
      </c>
      <c r="F566" s="95">
        <f>AVERAGE(C$4:C566)</f>
        <v>19.71173499111902</v>
      </c>
      <c r="G566" s="95">
        <f t="shared" si="139"/>
        <v>-0.96126169593831901</v>
      </c>
      <c r="H566" s="95">
        <f t="shared" si="140"/>
        <v>-0.27563735581699889</v>
      </c>
      <c r="I566" s="95">
        <f t="shared" si="141"/>
        <v>-0.86354595366644182</v>
      </c>
      <c r="J566" s="95">
        <f t="shared" si="142"/>
        <v>-6.7807299679626315E-2</v>
      </c>
      <c r="K566" s="95">
        <f t="shared" si="143"/>
        <v>30.709124930654173</v>
      </c>
      <c r="L566" s="95">
        <f t="shared" si="137"/>
        <v>563</v>
      </c>
      <c r="M566" s="95">
        <f t="shared" si="129"/>
        <v>827</v>
      </c>
      <c r="N566" s="95">
        <f t="shared" si="130"/>
        <v>266.35346358792123</v>
      </c>
      <c r="O566" s="95">
        <f t="shared" si="131"/>
        <v>535432.66074600618</v>
      </c>
      <c r="P566" s="95">
        <f t="shared" si="138"/>
        <v>30.838854086948551</v>
      </c>
      <c r="Q566" s="113">
        <f>_xlfn.STDEV.P(B$4:B566)</f>
        <v>30.838854086948476</v>
      </c>
      <c r="R566" s="95">
        <f t="shared" si="132"/>
        <v>335.74088528355594</v>
      </c>
      <c r="S566" s="95">
        <f t="shared" si="133"/>
        <v>196.96604189228776</v>
      </c>
      <c r="T566">
        <f t="shared" si="134"/>
        <v>0</v>
      </c>
      <c r="U566" s="102">
        <f>IF(W566&lt;180,V566,IF(#REF!&gt;T566,W566-360,360-W566))</f>
        <v>-12.353463587921851</v>
      </c>
      <c r="V566" s="102">
        <f t="shared" si="135"/>
        <v>-12.353463587921851</v>
      </c>
      <c r="W566" s="102">
        <f t="shared" si="136"/>
        <v>12.353463587921851</v>
      </c>
    </row>
    <row r="567" spans="1:23" x14ac:dyDescent="0.25">
      <c r="A567" s="110">
        <v>42638.393541666665</v>
      </c>
      <c r="B567">
        <v>248</v>
      </c>
      <c r="C567">
        <v>20.366399999999999</v>
      </c>
      <c r="E567" s="95">
        <f>AVERAGE(B$4:B567)</f>
        <v>266.32092198581563</v>
      </c>
      <c r="F567" s="95">
        <f>AVERAGE(C$4:C567)</f>
        <v>19.712895744680868</v>
      </c>
      <c r="G567" s="95">
        <f t="shared" si="139"/>
        <v>-0.92718385456678731</v>
      </c>
      <c r="H567" s="95">
        <f t="shared" si="140"/>
        <v>-0.37460659341591229</v>
      </c>
      <c r="I567" s="95">
        <f t="shared" si="141"/>
        <v>-0.8636587868240666</v>
      </c>
      <c r="J567" s="95">
        <f t="shared" si="142"/>
        <v>-6.835127005859136E-2</v>
      </c>
      <c r="K567" s="95">
        <f t="shared" si="143"/>
        <v>30.689962958833952</v>
      </c>
      <c r="L567" s="95">
        <f t="shared" si="137"/>
        <v>564</v>
      </c>
      <c r="M567" s="95">
        <f t="shared" si="129"/>
        <v>-579</v>
      </c>
      <c r="N567" s="95">
        <f t="shared" si="130"/>
        <v>266.320921985815</v>
      </c>
      <c r="O567" s="95">
        <f t="shared" si="131"/>
        <v>535768.91312057001</v>
      </c>
      <c r="P567" s="95">
        <f t="shared" si="138"/>
        <v>30.821175860428337</v>
      </c>
      <c r="Q567" s="113">
        <f>_xlfn.STDEV.P(B$4:B567)</f>
        <v>30.821175860428259</v>
      </c>
      <c r="R567" s="95">
        <f t="shared" si="132"/>
        <v>335.66856767177921</v>
      </c>
      <c r="S567" s="95">
        <f t="shared" si="133"/>
        <v>196.97327629985205</v>
      </c>
      <c r="T567">
        <f t="shared" si="134"/>
        <v>0</v>
      </c>
      <c r="U567" s="102">
        <f>IF(W567&lt;180,V567,IF(#REF!&gt;T567,W567-360,360-W567))</f>
        <v>-18.32092198581563</v>
      </c>
      <c r="V567" s="102">
        <f t="shared" si="135"/>
        <v>-18.32092198581563</v>
      </c>
      <c r="W567" s="102">
        <f t="shared" si="136"/>
        <v>18.32092198581563</v>
      </c>
    </row>
    <row r="568" spans="1:23" x14ac:dyDescent="0.25">
      <c r="A568" s="110">
        <v>42638.393587962964</v>
      </c>
      <c r="B568">
        <v>254</v>
      </c>
      <c r="C568">
        <v>21.065100000000001</v>
      </c>
      <c r="E568" s="95">
        <f>AVERAGE(B$4:B568)</f>
        <v>266.2991150442478</v>
      </c>
      <c r="F568" s="95">
        <f>AVERAGE(C$4:C568)</f>
        <v>19.715289026548689</v>
      </c>
      <c r="G568" s="95">
        <f t="shared" si="139"/>
        <v>-0.96126169593831901</v>
      </c>
      <c r="H568" s="95">
        <f t="shared" si="140"/>
        <v>-0.27563735581699889</v>
      </c>
      <c r="I568" s="95">
        <f t="shared" si="141"/>
        <v>-0.86383153533577328</v>
      </c>
      <c r="J568" s="95">
        <f t="shared" si="142"/>
        <v>-6.8718148086482342E-2</v>
      </c>
      <c r="K568" s="95">
        <f t="shared" si="143"/>
        <v>30.6651109678422</v>
      </c>
      <c r="L568" s="95">
        <f t="shared" si="137"/>
        <v>565</v>
      </c>
      <c r="M568" s="95">
        <f t="shared" si="129"/>
        <v>833</v>
      </c>
      <c r="N568" s="95">
        <f t="shared" si="130"/>
        <v>266.29911504424717</v>
      </c>
      <c r="O568" s="95">
        <f t="shared" si="131"/>
        <v>535920.44955752476</v>
      </c>
      <c r="P568" s="95">
        <f t="shared" si="138"/>
        <v>30.798242955213571</v>
      </c>
      <c r="Q568" s="113">
        <f>_xlfn.STDEV.P(B$4:B568)</f>
        <v>30.798242955213496</v>
      </c>
      <c r="R568" s="95">
        <f t="shared" si="132"/>
        <v>335.59516169347819</v>
      </c>
      <c r="S568" s="95">
        <f t="shared" si="133"/>
        <v>197.00306839501744</v>
      </c>
      <c r="T568">
        <f t="shared" si="134"/>
        <v>0</v>
      </c>
      <c r="U568" s="102">
        <f>IF(W568&lt;180,V568,IF(#REF!&gt;T568,W568-360,360-W568))</f>
        <v>-12.299115044247799</v>
      </c>
      <c r="V568" s="102">
        <f t="shared" si="135"/>
        <v>-12.299115044247799</v>
      </c>
      <c r="W568" s="102">
        <f t="shared" si="136"/>
        <v>12.299115044247799</v>
      </c>
    </row>
    <row r="569" spans="1:23" x14ac:dyDescent="0.25">
      <c r="A569" s="110">
        <v>42638.393634259257</v>
      </c>
      <c r="B569">
        <v>258</v>
      </c>
      <c r="C569">
        <v>22.779199999999999</v>
      </c>
      <c r="E569" s="95">
        <f>AVERAGE(B$4:B569)</f>
        <v>266.28445229681978</v>
      </c>
      <c r="F569" s="95">
        <f>AVERAGE(C$4:C569)</f>
        <v>19.720702296819805</v>
      </c>
      <c r="G569" s="95">
        <f t="shared" si="139"/>
        <v>-0.97814760073380558</v>
      </c>
      <c r="H569" s="95">
        <f t="shared" si="140"/>
        <v>-0.20791169081775979</v>
      </c>
      <c r="I569" s="95">
        <f t="shared" si="141"/>
        <v>-0.86403350718276628</v>
      </c>
      <c r="J569" s="95">
        <f t="shared" si="142"/>
        <v>-6.8964073073640081E-2</v>
      </c>
      <c r="K569" s="95">
        <f t="shared" si="143"/>
        <v>30.637816638295188</v>
      </c>
      <c r="L569" s="95">
        <f t="shared" si="137"/>
        <v>566</v>
      </c>
      <c r="M569" s="95">
        <f t="shared" si="129"/>
        <v>-575</v>
      </c>
      <c r="N569" s="95">
        <f t="shared" si="130"/>
        <v>266.28445229681915</v>
      </c>
      <c r="O569" s="95">
        <f t="shared" si="131"/>
        <v>535989.20318021462</v>
      </c>
      <c r="P569" s="95">
        <f t="shared" si="138"/>
        <v>30.772997754163704</v>
      </c>
      <c r="Q569" s="113">
        <f>_xlfn.STDEV.P(B$4:B569)</f>
        <v>30.772997754163629</v>
      </c>
      <c r="R569" s="95">
        <f t="shared" si="132"/>
        <v>335.52369724368793</v>
      </c>
      <c r="S569" s="95">
        <f t="shared" si="133"/>
        <v>197.04520734995162</v>
      </c>
      <c r="T569">
        <f t="shared" si="134"/>
        <v>0</v>
      </c>
      <c r="U569" s="102">
        <f>IF(W569&lt;180,V569,IF(#REF!&gt;T569,W569-360,360-W569))</f>
        <v>-8.2844522968197793</v>
      </c>
      <c r="V569" s="102">
        <f t="shared" si="135"/>
        <v>-8.2844522968197793</v>
      </c>
      <c r="W569" s="102">
        <f t="shared" si="136"/>
        <v>8.2844522968197793</v>
      </c>
    </row>
    <row r="570" spans="1:23" x14ac:dyDescent="0.25">
      <c r="A570" s="110">
        <v>42638.393680555557</v>
      </c>
      <c r="B570">
        <v>321</v>
      </c>
      <c r="C570">
        <v>30.448</v>
      </c>
      <c r="E570" s="95">
        <f>AVERAGE(B$4:B570)</f>
        <v>266.38095238095241</v>
      </c>
      <c r="F570" s="95">
        <f>AVERAGE(C$4:C570)</f>
        <v>19.739621693121713</v>
      </c>
      <c r="G570" s="95">
        <f t="shared" si="139"/>
        <v>-0.62932039104983784</v>
      </c>
      <c r="H570" s="95">
        <f t="shared" si="140"/>
        <v>0.77714596145697057</v>
      </c>
      <c r="I570" s="95">
        <f t="shared" si="141"/>
        <v>-0.86361955106965704</v>
      </c>
      <c r="J570" s="95">
        <f t="shared" si="142"/>
        <v>-6.7471815517148703E-2</v>
      </c>
      <c r="K570" s="95">
        <f t="shared" si="143"/>
        <v>30.703302407920713</v>
      </c>
      <c r="L570" s="95">
        <f t="shared" si="137"/>
        <v>567</v>
      </c>
      <c r="M570" s="95">
        <f t="shared" si="129"/>
        <v>896</v>
      </c>
      <c r="N570" s="95">
        <f t="shared" si="130"/>
        <v>266.38095238095173</v>
      </c>
      <c r="O570" s="95">
        <f t="shared" si="131"/>
        <v>538977.714285717</v>
      </c>
      <c r="P570" s="95">
        <f t="shared" si="138"/>
        <v>30.831444652171083</v>
      </c>
      <c r="Q570" s="113">
        <f>_xlfn.STDEV.P(B$4:B570)</f>
        <v>30.831444652171005</v>
      </c>
      <c r="R570" s="95">
        <f t="shared" si="132"/>
        <v>335.75170284833717</v>
      </c>
      <c r="S570" s="95">
        <f t="shared" si="133"/>
        <v>197.01020191356764</v>
      </c>
      <c r="T570">
        <f t="shared" si="134"/>
        <v>0</v>
      </c>
      <c r="U570" s="102">
        <f>IF(W570&lt;180,V570,IF(#REF!&gt;T570,W570-360,360-W570))</f>
        <v>54.619047619047592</v>
      </c>
      <c r="V570" s="102">
        <f t="shared" si="135"/>
        <v>54.619047619047592</v>
      </c>
      <c r="W570" s="102">
        <f t="shared" si="136"/>
        <v>54.619047619047592</v>
      </c>
    </row>
    <row r="571" spans="1:23" x14ac:dyDescent="0.25">
      <c r="A571" s="110">
        <v>42638.393726851849</v>
      </c>
      <c r="B571">
        <v>310</v>
      </c>
      <c r="C571">
        <v>29.9057</v>
      </c>
      <c r="E571" s="95">
        <f>AVERAGE(B$4:B571)</f>
        <v>266.45774647887322</v>
      </c>
      <c r="F571" s="95">
        <f>AVERAGE(C$4:C571)</f>
        <v>19.757519718309876</v>
      </c>
      <c r="G571" s="95">
        <f t="shared" si="139"/>
        <v>-0.76604444311897812</v>
      </c>
      <c r="H571" s="95">
        <f t="shared" si="140"/>
        <v>0.64278760968653925</v>
      </c>
      <c r="I571" s="95">
        <f t="shared" si="141"/>
        <v>-0.863447763907772</v>
      </c>
      <c r="J571" s="95">
        <f t="shared" si="142"/>
        <v>-6.6221358782635173E-2</v>
      </c>
      <c r="K571" s="95">
        <f t="shared" si="143"/>
        <v>30.736342040941693</v>
      </c>
      <c r="L571" s="95">
        <f t="shared" si="137"/>
        <v>568</v>
      </c>
      <c r="M571" s="95">
        <f t="shared" si="129"/>
        <v>-586</v>
      </c>
      <c r="N571" s="95">
        <f t="shared" si="130"/>
        <v>266.45774647887259</v>
      </c>
      <c r="O571" s="95">
        <f t="shared" si="131"/>
        <v>540876.98591549578</v>
      </c>
      <c r="P571" s="95">
        <f t="shared" si="138"/>
        <v>30.858519320277786</v>
      </c>
      <c r="Q571" s="113">
        <f>_xlfn.STDEV.P(B$4:B571)</f>
        <v>30.858519320277704</v>
      </c>
      <c r="R571" s="95">
        <f t="shared" si="132"/>
        <v>335.88941494949802</v>
      </c>
      <c r="S571" s="95">
        <f t="shared" si="133"/>
        <v>197.02607800824839</v>
      </c>
      <c r="T571">
        <f t="shared" si="134"/>
        <v>0</v>
      </c>
      <c r="U571" s="102">
        <f>IF(W571&lt;180,V571,IF(#REF!&gt;T571,W571-360,360-W571))</f>
        <v>43.542253521126781</v>
      </c>
      <c r="V571" s="102">
        <f t="shared" si="135"/>
        <v>43.542253521126781</v>
      </c>
      <c r="W571" s="102">
        <f t="shared" si="136"/>
        <v>43.542253521126781</v>
      </c>
    </row>
    <row r="572" spans="1:23" x14ac:dyDescent="0.25">
      <c r="A572" s="110">
        <v>42638.393773148149</v>
      </c>
      <c r="B572">
        <v>300</v>
      </c>
      <c r="C572">
        <v>25.895</v>
      </c>
      <c r="E572" s="95">
        <f>AVERAGE(B$4:B572)</f>
        <v>266.51669595782073</v>
      </c>
      <c r="F572" s="95">
        <f>AVERAGE(C$4:C572)</f>
        <v>19.768306151142372</v>
      </c>
      <c r="G572" s="95">
        <f t="shared" si="139"/>
        <v>-0.8660254037844386</v>
      </c>
      <c r="H572" s="95">
        <f t="shared" si="140"/>
        <v>0.50000000000000011</v>
      </c>
      <c r="I572" s="95">
        <f t="shared" si="141"/>
        <v>-0.8634522940305781</v>
      </c>
      <c r="J572" s="95">
        <f t="shared" si="142"/>
        <v>-6.5226242159115599E-2</v>
      </c>
      <c r="K572" s="95">
        <f t="shared" si="143"/>
        <v>30.745099163393355</v>
      </c>
      <c r="L572" s="95">
        <f t="shared" si="137"/>
        <v>569</v>
      </c>
      <c r="M572" s="95">
        <f t="shared" si="129"/>
        <v>886</v>
      </c>
      <c r="N572" s="95">
        <f t="shared" si="130"/>
        <v>266.5166959578201</v>
      </c>
      <c r="O572" s="95">
        <f t="shared" si="131"/>
        <v>542000.09138840355</v>
      </c>
      <c r="P572" s="95">
        <f t="shared" si="138"/>
        <v>30.863384309186291</v>
      </c>
      <c r="Q572" s="113">
        <f>_xlfn.STDEV.P(B$4:B572)</f>
        <v>30.863384309186209</v>
      </c>
      <c r="R572" s="95">
        <f t="shared" si="132"/>
        <v>335.95931065348969</v>
      </c>
      <c r="S572" s="95">
        <f t="shared" si="133"/>
        <v>197.07408126215176</v>
      </c>
      <c r="T572">
        <f t="shared" si="134"/>
        <v>0</v>
      </c>
      <c r="U572" s="102">
        <f>IF(W572&lt;180,V572,IF(#REF!&gt;T572,W572-360,360-W572))</f>
        <v>33.48330404217927</v>
      </c>
      <c r="V572" s="102">
        <f t="shared" si="135"/>
        <v>33.48330404217927</v>
      </c>
      <c r="W572" s="102">
        <f t="shared" si="136"/>
        <v>33.48330404217927</v>
      </c>
    </row>
    <row r="573" spans="1:23" x14ac:dyDescent="0.25">
      <c r="A573" s="110">
        <v>42638.393819444442</v>
      </c>
      <c r="B573">
        <v>264</v>
      </c>
      <c r="C573">
        <v>20.714500000000001</v>
      </c>
      <c r="E573" s="95">
        <f>AVERAGE(B$4:B573)</f>
        <v>266.51228070175438</v>
      </c>
      <c r="F573" s="95">
        <f>AVERAGE(C$4:C573)</f>
        <v>19.769966140350896</v>
      </c>
      <c r="G573" s="95">
        <f t="shared" si="139"/>
        <v>-0.9945218953682734</v>
      </c>
      <c r="H573" s="95">
        <f t="shared" si="140"/>
        <v>-0.10452846326765336</v>
      </c>
      <c r="I573" s="95">
        <f t="shared" si="141"/>
        <v>-0.86368224069959165</v>
      </c>
      <c r="J573" s="95">
        <f t="shared" si="142"/>
        <v>-6.5295193424218301E-2</v>
      </c>
      <c r="K573" s="95">
        <f t="shared" si="143"/>
        <v>30.716174855917153</v>
      </c>
      <c r="L573" s="95">
        <f t="shared" si="137"/>
        <v>570</v>
      </c>
      <c r="M573" s="95">
        <f t="shared" si="129"/>
        <v>-622</v>
      </c>
      <c r="N573" s="95">
        <f t="shared" si="130"/>
        <v>266.51228070175375</v>
      </c>
      <c r="O573" s="95">
        <f t="shared" si="131"/>
        <v>542006.41403509059</v>
      </c>
      <c r="P573" s="95">
        <f t="shared" si="138"/>
        <v>30.836479138766759</v>
      </c>
      <c r="Q573" s="113">
        <f>_xlfn.STDEV.P(B$4:B573)</f>
        <v>30.836479138766677</v>
      </c>
      <c r="R573" s="95">
        <f t="shared" si="132"/>
        <v>335.89435876397943</v>
      </c>
      <c r="S573" s="95">
        <f t="shared" si="133"/>
        <v>197.13020263952936</v>
      </c>
      <c r="T573">
        <f t="shared" si="134"/>
        <v>0</v>
      </c>
      <c r="U573" s="102">
        <f>IF(W573&lt;180,V573,IF(#REF!&gt;T573,W573-360,360-W573))</f>
        <v>-2.5122807017543778</v>
      </c>
      <c r="V573" s="102">
        <f t="shared" si="135"/>
        <v>-2.5122807017543778</v>
      </c>
      <c r="W573" s="102">
        <f t="shared" si="136"/>
        <v>2.5122807017543778</v>
      </c>
    </row>
    <row r="574" spans="1:23" x14ac:dyDescent="0.25">
      <c r="A574" s="110">
        <v>42638.393865740742</v>
      </c>
      <c r="B574">
        <v>298</v>
      </c>
      <c r="C574">
        <v>20.7121</v>
      </c>
      <c r="E574" s="95">
        <f>AVERAGE(B$4:B574)</f>
        <v>266.56742556917686</v>
      </c>
      <c r="F574" s="95">
        <f>AVERAGE(C$4:C574)</f>
        <v>19.771616112084082</v>
      </c>
      <c r="G574" s="95">
        <f t="shared" si="139"/>
        <v>-0.8829475928589271</v>
      </c>
      <c r="H574" s="95">
        <f t="shared" si="140"/>
        <v>0.46947156278589042</v>
      </c>
      <c r="I574" s="95">
        <f t="shared" si="141"/>
        <v>-0.8637159803706238</v>
      </c>
      <c r="J574" s="95">
        <f t="shared" si="142"/>
        <v>-6.4358649192676948E-2</v>
      </c>
      <c r="K574" s="95">
        <f t="shared" si="143"/>
        <v>30.720672535102729</v>
      </c>
      <c r="L574" s="95">
        <f t="shared" si="137"/>
        <v>571</v>
      </c>
      <c r="M574" s="95">
        <f t="shared" si="129"/>
        <v>920</v>
      </c>
      <c r="N574" s="95">
        <f t="shared" si="130"/>
        <v>266.56742556917624</v>
      </c>
      <c r="O574" s="95">
        <f t="shared" si="131"/>
        <v>542996.15411558957</v>
      </c>
      <c r="P574" s="95">
        <f t="shared" si="138"/>
        <v>30.837582380393933</v>
      </c>
      <c r="Q574" s="113">
        <f>_xlfn.STDEV.P(B$4:B574)</f>
        <v>30.837582380393854</v>
      </c>
      <c r="R574" s="95">
        <f t="shared" si="132"/>
        <v>335.95198592506301</v>
      </c>
      <c r="S574" s="95">
        <f t="shared" si="133"/>
        <v>197.18286521329068</v>
      </c>
      <c r="T574">
        <f t="shared" si="134"/>
        <v>0</v>
      </c>
      <c r="U574" s="102">
        <f>IF(W574&lt;180,V574,IF(#REF!&gt;T574,W574-360,360-W574))</f>
        <v>31.432574430823138</v>
      </c>
      <c r="V574" s="102">
        <f t="shared" si="135"/>
        <v>31.432574430823138</v>
      </c>
      <c r="W574" s="102">
        <f t="shared" si="136"/>
        <v>31.432574430823138</v>
      </c>
    </row>
    <row r="575" spans="1:23" x14ac:dyDescent="0.25">
      <c r="A575" s="110">
        <v>42638.393912037034</v>
      </c>
      <c r="B575">
        <v>252</v>
      </c>
      <c r="C575">
        <v>15.369</v>
      </c>
      <c r="E575" s="95">
        <f>AVERAGE(B$4:B575)</f>
        <v>266.54195804195803</v>
      </c>
      <c r="F575" s="95">
        <f>AVERAGE(C$4:C575)</f>
        <v>19.76391923076925</v>
      </c>
      <c r="G575" s="95">
        <f t="shared" si="139"/>
        <v>-0.95105651629515353</v>
      </c>
      <c r="H575" s="95">
        <f t="shared" si="140"/>
        <v>-0.30901699437494756</v>
      </c>
      <c r="I575" s="95">
        <f t="shared" si="141"/>
        <v>-0.86386867361524711</v>
      </c>
      <c r="J575" s="95">
        <f t="shared" si="142"/>
        <v>-6.4786373572366232E-2</v>
      </c>
      <c r="K575" s="95">
        <f t="shared" si="143"/>
        <v>30.697945831034971</v>
      </c>
      <c r="L575" s="95">
        <f t="shared" si="137"/>
        <v>572</v>
      </c>
      <c r="M575" s="95">
        <f t="shared" si="129"/>
        <v>-668</v>
      </c>
      <c r="N575" s="95">
        <f t="shared" si="130"/>
        <v>266.5419580419574</v>
      </c>
      <c r="O575" s="95">
        <f t="shared" si="131"/>
        <v>543207.99300699588</v>
      </c>
      <c r="P575" s="95">
        <f t="shared" si="138"/>
        <v>30.816624140856245</v>
      </c>
      <c r="Q575" s="113">
        <f>_xlfn.STDEV.P(B$4:B575)</f>
        <v>30.816624140856167</v>
      </c>
      <c r="R575" s="95">
        <f t="shared" si="132"/>
        <v>335.87936235888441</v>
      </c>
      <c r="S575" s="95">
        <f t="shared" si="133"/>
        <v>197.20455372503164</v>
      </c>
      <c r="T575">
        <f t="shared" si="134"/>
        <v>0</v>
      </c>
      <c r="U575" s="102">
        <f>IF(W575&lt;180,V575,IF(#REF!&gt;T575,W575-360,360-W575))</f>
        <v>-14.541958041958026</v>
      </c>
      <c r="V575" s="102">
        <f t="shared" si="135"/>
        <v>-14.541958041958026</v>
      </c>
      <c r="W575" s="102">
        <f t="shared" si="136"/>
        <v>14.541958041958026</v>
      </c>
    </row>
    <row r="576" spans="1:23" x14ac:dyDescent="0.25">
      <c r="A576" s="110">
        <v>42638.393958333334</v>
      </c>
      <c r="B576">
        <v>249</v>
      </c>
      <c r="C576">
        <v>15.282299999999999</v>
      </c>
      <c r="E576" s="95">
        <f>AVERAGE(B$4:B576)</f>
        <v>266.51134380453755</v>
      </c>
      <c r="F576" s="95">
        <f>AVERAGE(C$4:C576)</f>
        <v>19.756097905759184</v>
      </c>
      <c r="G576" s="95">
        <f t="shared" si="139"/>
        <v>-0.93358042649720163</v>
      </c>
      <c r="H576" s="95">
        <f t="shared" si="140"/>
        <v>-0.35836794954530071</v>
      </c>
      <c r="I576" s="95">
        <f t="shared" si="141"/>
        <v>-0.86399033461504104</v>
      </c>
      <c r="J576" s="95">
        <f t="shared" si="142"/>
        <v>-6.5298732343697707E-2</v>
      </c>
      <c r="K576" s="95">
        <f t="shared" si="143"/>
        <v>30.678217079928203</v>
      </c>
      <c r="L576" s="95">
        <f t="shared" si="137"/>
        <v>573</v>
      </c>
      <c r="M576" s="95">
        <f t="shared" si="129"/>
        <v>917</v>
      </c>
      <c r="N576" s="95">
        <f t="shared" si="130"/>
        <v>266.51134380453686</v>
      </c>
      <c r="O576" s="95">
        <f t="shared" si="131"/>
        <v>543515.17626527336</v>
      </c>
      <c r="P576" s="95">
        <f t="shared" si="138"/>
        <v>30.798426340243118</v>
      </c>
      <c r="Q576" s="113">
        <f>_xlfn.STDEV.P(B$4:B576)</f>
        <v>30.798426340243036</v>
      </c>
      <c r="R576" s="95">
        <f t="shared" si="132"/>
        <v>335.80780307008439</v>
      </c>
      <c r="S576" s="95">
        <f t="shared" si="133"/>
        <v>197.2148845389907</v>
      </c>
      <c r="T576">
        <f t="shared" si="134"/>
        <v>0</v>
      </c>
      <c r="U576" s="102">
        <f>IF(W576&lt;180,V576,IF(#REF!&gt;T576,W576-360,360-W576))</f>
        <v>-17.511343804537546</v>
      </c>
      <c r="V576" s="102">
        <f t="shared" si="135"/>
        <v>-17.511343804537546</v>
      </c>
      <c r="W576" s="102">
        <f t="shared" si="136"/>
        <v>17.511343804537546</v>
      </c>
    </row>
    <row r="577" spans="1:23" x14ac:dyDescent="0.25">
      <c r="A577" s="110">
        <v>42638.394004629627</v>
      </c>
      <c r="B577">
        <v>243</v>
      </c>
      <c r="C577">
        <v>18.293900000000001</v>
      </c>
      <c r="E577" s="95">
        <f>AVERAGE(B$4:B577)</f>
        <v>266.47038327526133</v>
      </c>
      <c r="F577" s="95">
        <f>AVERAGE(C$4:C577)</f>
        <v>19.753550522648105</v>
      </c>
      <c r="G577" s="95">
        <f t="shared" si="139"/>
        <v>-0.89100652418836779</v>
      </c>
      <c r="H577" s="95">
        <f t="shared" si="140"/>
        <v>-0.45399049973954692</v>
      </c>
      <c r="I577" s="95">
        <f t="shared" si="141"/>
        <v>-0.8640374011473988</v>
      </c>
      <c r="J577" s="95">
        <f t="shared" si="142"/>
        <v>-6.5975895701530202E-2</v>
      </c>
      <c r="K577" s="95">
        <f t="shared" si="143"/>
        <v>30.666084367133653</v>
      </c>
      <c r="L577" s="95">
        <f t="shared" si="137"/>
        <v>574</v>
      </c>
      <c r="M577" s="95">
        <f t="shared" si="129"/>
        <v>-674</v>
      </c>
      <c r="N577" s="95">
        <f t="shared" si="130"/>
        <v>266.47038327526064</v>
      </c>
      <c r="O577" s="95">
        <f t="shared" si="131"/>
        <v>544066.99651568232</v>
      </c>
      <c r="P577" s="95">
        <f t="shared" si="138"/>
        <v>30.787203677925458</v>
      </c>
      <c r="Q577" s="113">
        <f>_xlfn.STDEV.P(B$4:B577)</f>
        <v>30.787203677925376</v>
      </c>
      <c r="R577" s="95">
        <f t="shared" si="132"/>
        <v>335.7415915505934</v>
      </c>
      <c r="S577" s="95">
        <f t="shared" si="133"/>
        <v>197.19917499992923</v>
      </c>
      <c r="T577">
        <f t="shared" si="134"/>
        <v>0</v>
      </c>
      <c r="U577" s="102">
        <f>IF(W577&lt;180,V577,IF(#REF!&gt;T577,W577-360,360-W577))</f>
        <v>-23.470383275261327</v>
      </c>
      <c r="V577" s="102">
        <f t="shared" si="135"/>
        <v>-23.470383275261327</v>
      </c>
      <c r="W577" s="102">
        <f t="shared" si="136"/>
        <v>23.470383275261327</v>
      </c>
    </row>
    <row r="578" spans="1:23" x14ac:dyDescent="0.25">
      <c r="A578" s="110">
        <v>42638.394050925926</v>
      </c>
      <c r="B578">
        <v>214</v>
      </c>
      <c r="C578">
        <v>21.5566</v>
      </c>
      <c r="E578" s="95">
        <f>AVERAGE(B$4:B578)</f>
        <v>266.37913043478261</v>
      </c>
      <c r="F578" s="95">
        <f>AVERAGE(C$4:C578)</f>
        <v>19.756686260869589</v>
      </c>
      <c r="G578" s="95">
        <f t="shared" si="139"/>
        <v>-0.55919290347074668</v>
      </c>
      <c r="H578" s="95">
        <f t="shared" si="140"/>
        <v>-0.82903757255504185</v>
      </c>
      <c r="I578" s="95">
        <f t="shared" si="141"/>
        <v>-0.8635072368036133</v>
      </c>
      <c r="J578" s="95">
        <f t="shared" si="142"/>
        <v>-6.7302959487362396E-2</v>
      </c>
      <c r="K578" s="95">
        <f t="shared" si="143"/>
        <v>30.718741867424434</v>
      </c>
      <c r="L578" s="95">
        <f t="shared" si="137"/>
        <v>575</v>
      </c>
      <c r="M578" s="95">
        <f t="shared" si="129"/>
        <v>888</v>
      </c>
      <c r="N578" s="95">
        <f t="shared" si="130"/>
        <v>266.37913043478193</v>
      </c>
      <c r="O578" s="95">
        <f t="shared" si="131"/>
        <v>546815.34956522018</v>
      </c>
      <c r="P578" s="95">
        <f t="shared" si="138"/>
        <v>30.838015770071287</v>
      </c>
      <c r="Q578" s="113">
        <f>_xlfn.STDEV.P(B$4:B578)</f>
        <v>30.838015770071213</v>
      </c>
      <c r="R578" s="95">
        <f t="shared" si="132"/>
        <v>335.76466591744281</v>
      </c>
      <c r="S578" s="95">
        <f t="shared" si="133"/>
        <v>196.99359495212238</v>
      </c>
      <c r="T578">
        <f t="shared" si="134"/>
        <v>0</v>
      </c>
      <c r="U578" s="102">
        <f>IF(W578&lt;180,V578,IF(#REF!&gt;T578,W578-360,360-W578))</f>
        <v>-52.37913043478261</v>
      </c>
      <c r="V578" s="102">
        <f t="shared" si="135"/>
        <v>-52.37913043478261</v>
      </c>
      <c r="W578" s="102">
        <f t="shared" si="136"/>
        <v>52.37913043478261</v>
      </c>
    </row>
    <row r="579" spans="1:23" x14ac:dyDescent="0.25">
      <c r="A579" s="110">
        <v>42638.394097222219</v>
      </c>
      <c r="B579">
        <v>196</v>
      </c>
      <c r="C579">
        <v>22.574999999999999</v>
      </c>
      <c r="E579" s="95">
        <f>AVERAGE(B$4:B579)</f>
        <v>266.25694444444446</v>
      </c>
      <c r="F579" s="95">
        <f>AVERAGE(C$4:C579)</f>
        <v>19.761579166666692</v>
      </c>
      <c r="G579" s="95">
        <f t="shared" si="139"/>
        <v>-0.275637355816999</v>
      </c>
      <c r="H579" s="95">
        <f t="shared" si="140"/>
        <v>-0.96126169593831889</v>
      </c>
      <c r="I579" s="95">
        <f t="shared" si="141"/>
        <v>-0.8624866293713449</v>
      </c>
      <c r="J579" s="95">
        <f t="shared" si="142"/>
        <v>-6.885497118258975E-2</v>
      </c>
      <c r="K579" s="95">
        <f t="shared" si="143"/>
        <v>30.829078407441024</v>
      </c>
      <c r="L579" s="95">
        <f t="shared" si="137"/>
        <v>576</v>
      </c>
      <c r="M579" s="95">
        <f t="shared" si="129"/>
        <v>-692</v>
      </c>
      <c r="N579" s="95">
        <f t="shared" si="130"/>
        <v>266.25694444444377</v>
      </c>
      <c r="O579" s="95">
        <f t="shared" si="131"/>
        <v>551759.97222222493</v>
      </c>
      <c r="P579" s="95">
        <f t="shared" si="138"/>
        <v>30.950228083834258</v>
      </c>
      <c r="Q579" s="113">
        <f>_xlfn.STDEV.P(B$4:B579)</f>
        <v>30.95022808383418</v>
      </c>
      <c r="R579" s="95">
        <f t="shared" si="132"/>
        <v>335.89495763307139</v>
      </c>
      <c r="S579" s="95">
        <f t="shared" si="133"/>
        <v>196.61893125581756</v>
      </c>
      <c r="T579">
        <f t="shared" si="134"/>
        <v>1</v>
      </c>
      <c r="U579" s="102">
        <f>IF(W579&lt;180,V579,IF(#REF!&gt;T579,W579-360,360-W579))</f>
        <v>-70.256944444444457</v>
      </c>
      <c r="V579" s="102">
        <f t="shared" si="135"/>
        <v>-70.256944444444457</v>
      </c>
      <c r="W579" s="102">
        <f t="shared" si="136"/>
        <v>70.256944444444457</v>
      </c>
    </row>
    <row r="580" spans="1:23" x14ac:dyDescent="0.25">
      <c r="A580" s="110">
        <v>42638.394143518519</v>
      </c>
      <c r="B580">
        <v>233</v>
      </c>
      <c r="C580">
        <v>18.064299999999999</v>
      </c>
      <c r="E580" s="95">
        <f>AVERAGE(B$4:B580)</f>
        <v>266.19930675909876</v>
      </c>
      <c r="F580" s="95">
        <f>AVERAGE(C$4:C580)</f>
        <v>19.758637608318914</v>
      </c>
      <c r="G580" s="95">
        <f t="shared" si="139"/>
        <v>-0.79863551004729283</v>
      </c>
      <c r="H580" s="95">
        <f t="shared" si="140"/>
        <v>-0.60181502315204827</v>
      </c>
      <c r="I580" s="95">
        <f t="shared" si="141"/>
        <v>-0.86237596885258572</v>
      </c>
      <c r="J580" s="95">
        <f t="shared" si="142"/>
        <v>-6.9778645449434559E-2</v>
      </c>
      <c r="K580" s="95">
        <f t="shared" si="143"/>
        <v>30.833546154651962</v>
      </c>
      <c r="L580" s="95">
        <f t="shared" si="137"/>
        <v>577</v>
      </c>
      <c r="M580" s="95">
        <f t="shared" ref="M580:M643" si="144">B580-M579</f>
        <v>925</v>
      </c>
      <c r="N580" s="95">
        <f t="shared" ref="N580:N643" si="145">N579+(B580-N579)/L580</f>
        <v>266.19930675909814</v>
      </c>
      <c r="O580" s="95">
        <f t="shared" ref="O580:O643" si="146">O579+(B580-N580)*(B580-N579)</f>
        <v>552864.07972270634</v>
      </c>
      <c r="P580" s="95">
        <f t="shared" si="138"/>
        <v>30.954320896902249</v>
      </c>
      <c r="Q580" s="113">
        <f>_xlfn.STDEV.P(B$4:B580)</f>
        <v>30.954320896902175</v>
      </c>
      <c r="R580" s="95">
        <f t="shared" ref="R580:R643" si="147">E580+$T$2*Q580</f>
        <v>335.84652877712864</v>
      </c>
      <c r="S580" s="95">
        <f t="shared" ref="S580:S643" si="148">E580-$T$2*Q580</f>
        <v>196.55208474106888</v>
      </c>
      <c r="T580">
        <f t="shared" si="134"/>
        <v>0</v>
      </c>
      <c r="U580" s="102">
        <f>IF(W580&lt;180,V580,IF(#REF!&gt;T580,W580-360,360-W580))</f>
        <v>-33.199306759098761</v>
      </c>
      <c r="V580" s="102">
        <f t="shared" si="135"/>
        <v>-33.199306759098761</v>
      </c>
      <c r="W580" s="102">
        <f t="shared" si="136"/>
        <v>33.199306759098761</v>
      </c>
    </row>
    <row r="581" spans="1:23" x14ac:dyDescent="0.25">
      <c r="A581" s="110">
        <v>42638.394189814811</v>
      </c>
      <c r="B581">
        <v>217</v>
      </c>
      <c r="C581">
        <v>19.295500000000001</v>
      </c>
      <c r="E581" s="95">
        <f>AVERAGE(B$4:B581)</f>
        <v>266.11418685121106</v>
      </c>
      <c r="F581" s="95">
        <f>AVERAGE(C$4:C581)</f>
        <v>19.757836332179956</v>
      </c>
      <c r="G581" s="95">
        <f t="shared" si="139"/>
        <v>-0.60181502315204838</v>
      </c>
      <c r="H581" s="95">
        <f t="shared" si="140"/>
        <v>-0.79863551004729283</v>
      </c>
      <c r="I581" s="95">
        <f t="shared" si="141"/>
        <v>-0.86192517136867475</v>
      </c>
      <c r="J581" s="95">
        <f t="shared" si="142"/>
        <v>-7.1039643485070997E-2</v>
      </c>
      <c r="K581" s="95">
        <f t="shared" si="143"/>
        <v>30.876184520216793</v>
      </c>
      <c r="L581" s="95">
        <f t="shared" si="137"/>
        <v>578</v>
      </c>
      <c r="M581" s="95">
        <f t="shared" si="144"/>
        <v>-708</v>
      </c>
      <c r="N581" s="95">
        <f t="shared" si="145"/>
        <v>266.11418685121043</v>
      </c>
      <c r="O581" s="95">
        <f t="shared" si="146"/>
        <v>555280.46366782277</v>
      </c>
      <c r="P581" s="95">
        <f t="shared" si="138"/>
        <v>30.995045470461182</v>
      </c>
      <c r="Q581" s="113">
        <f>_xlfn.STDEV.P(B$4:B581)</f>
        <v>30.995045470461108</v>
      </c>
      <c r="R581" s="95">
        <f t="shared" si="147"/>
        <v>335.85303915974856</v>
      </c>
      <c r="S581" s="95">
        <f t="shared" si="148"/>
        <v>196.37533454267356</v>
      </c>
      <c r="T581">
        <f t="shared" si="134"/>
        <v>0</v>
      </c>
      <c r="U581" s="102">
        <f>IF(W581&lt;180,V581,IF(#REF!&gt;T581,W581-360,360-W581))</f>
        <v>-49.114186851211059</v>
      </c>
      <c r="V581" s="102">
        <f t="shared" si="135"/>
        <v>-49.114186851211059</v>
      </c>
      <c r="W581" s="102">
        <f t="shared" si="136"/>
        <v>49.114186851211059</v>
      </c>
    </row>
    <row r="582" spans="1:23" x14ac:dyDescent="0.25">
      <c r="A582" s="110">
        <v>42638.394236111111</v>
      </c>
      <c r="B582">
        <v>262</v>
      </c>
      <c r="C582">
        <v>16.920200000000001</v>
      </c>
      <c r="E582" s="95">
        <f>AVERAGE(B$4:B582)</f>
        <v>266.10708117443869</v>
      </c>
      <c r="F582" s="95">
        <f>AVERAGE(C$4:C582)</f>
        <v>19.752935405872218</v>
      </c>
      <c r="G582" s="95">
        <f t="shared" si="139"/>
        <v>-0.99026806874157025</v>
      </c>
      <c r="H582" s="95">
        <f t="shared" si="140"/>
        <v>-0.13917310096006583</v>
      </c>
      <c r="I582" s="95">
        <f t="shared" si="141"/>
        <v>-0.86214683440386108</v>
      </c>
      <c r="J582" s="95">
        <f t="shared" si="142"/>
        <v>-7.115731785031279E-2</v>
      </c>
      <c r="K582" s="95">
        <f t="shared" si="143"/>
        <v>30.847827821871903</v>
      </c>
      <c r="L582" s="95">
        <f t="shared" si="137"/>
        <v>579</v>
      </c>
      <c r="M582" s="95">
        <f t="shared" si="144"/>
        <v>970</v>
      </c>
      <c r="N582" s="95">
        <f t="shared" si="145"/>
        <v>266.10708117443806</v>
      </c>
      <c r="O582" s="95">
        <f t="shared" si="146"/>
        <v>555297.36096718744</v>
      </c>
      <c r="P582" s="95">
        <f t="shared" si="138"/>
        <v>30.968739070196346</v>
      </c>
      <c r="Q582" s="113">
        <f>_xlfn.STDEV.P(B$4:B582)</f>
        <v>30.968739070196275</v>
      </c>
      <c r="R582" s="95">
        <f t="shared" si="147"/>
        <v>335.78674408238032</v>
      </c>
      <c r="S582" s="95">
        <f t="shared" si="148"/>
        <v>196.42741826649706</v>
      </c>
      <c r="T582">
        <f t="shared" ref="T582:T645" si="149">IF(ABS(U582)&gt;$T$2*Q582,1,0)</f>
        <v>0</v>
      </c>
      <c r="U582" s="102">
        <f>IF(W582&lt;180,V582,IF(#REF!&gt;T582,W582-360,360-W582))</f>
        <v>-4.1070811744386901</v>
      </c>
      <c r="V582" s="102">
        <f t="shared" ref="V582:V645" si="150">$B582-$E582</f>
        <v>-4.1070811744386901</v>
      </c>
      <c r="W582" s="102">
        <f t="shared" ref="W582:W645" si="151">ABS(V582)</f>
        <v>4.1070811744386901</v>
      </c>
    </row>
    <row r="583" spans="1:23" x14ac:dyDescent="0.25">
      <c r="A583" s="110">
        <v>42638.394282407404</v>
      </c>
      <c r="B583">
        <v>243</v>
      </c>
      <c r="C583">
        <v>16.2164</v>
      </c>
      <c r="E583" s="95">
        <f>AVERAGE(B$4:B583)</f>
        <v>266.06724137931036</v>
      </c>
      <c r="F583" s="95">
        <f>AVERAGE(C$4:C583)</f>
        <v>19.746837931034506</v>
      </c>
      <c r="G583" s="95">
        <f t="shared" si="139"/>
        <v>-0.89100652418836779</v>
      </c>
      <c r="H583" s="95">
        <f t="shared" si="140"/>
        <v>-0.45399049973954692</v>
      </c>
      <c r="I583" s="95">
        <f t="shared" si="141"/>
        <v>-0.86219659248969649</v>
      </c>
      <c r="J583" s="95">
        <f t="shared" si="142"/>
        <v>-7.1817375060466648E-2</v>
      </c>
      <c r="K583" s="95">
        <f t="shared" si="143"/>
        <v>30.835016208174004</v>
      </c>
      <c r="L583" s="95">
        <f t="shared" si="137"/>
        <v>580</v>
      </c>
      <c r="M583" s="95">
        <f t="shared" si="144"/>
        <v>-727</v>
      </c>
      <c r="N583" s="95">
        <f t="shared" si="145"/>
        <v>266.06724137930973</v>
      </c>
      <c r="O583" s="95">
        <f t="shared" si="146"/>
        <v>555830.37758620956</v>
      </c>
      <c r="P583" s="95">
        <f t="shared" si="138"/>
        <v>30.956877058540687</v>
      </c>
      <c r="Q583" s="113">
        <f>_xlfn.STDEV.P(B$4:B583)</f>
        <v>30.956877058540613</v>
      </c>
      <c r="R583" s="95">
        <f t="shared" si="147"/>
        <v>335.72021476102674</v>
      </c>
      <c r="S583" s="95">
        <f t="shared" si="148"/>
        <v>196.41426799759398</v>
      </c>
      <c r="T583">
        <f t="shared" si="149"/>
        <v>0</v>
      </c>
      <c r="U583" s="102">
        <f>IF(W583&lt;180,V583,IF(#REF!&gt;T583,W583-360,360-W583))</f>
        <v>-23.06724137931036</v>
      </c>
      <c r="V583" s="102">
        <f t="shared" si="150"/>
        <v>-23.06724137931036</v>
      </c>
      <c r="W583" s="102">
        <f t="shared" si="151"/>
        <v>23.06724137931036</v>
      </c>
    </row>
    <row r="584" spans="1:23" x14ac:dyDescent="0.25">
      <c r="A584" s="110">
        <v>42638.394328703704</v>
      </c>
      <c r="B584">
        <v>224</v>
      </c>
      <c r="C584">
        <v>16.130199999999999</v>
      </c>
      <c r="E584" s="95">
        <f>AVERAGE(B$4:B584)</f>
        <v>265.99483648881238</v>
      </c>
      <c r="F584" s="95">
        <f>AVERAGE(C$4:C584)</f>
        <v>19.740613080895031</v>
      </c>
      <c r="G584" s="95">
        <f t="shared" si="139"/>
        <v>-0.69465837045899737</v>
      </c>
      <c r="H584" s="95">
        <f t="shared" si="140"/>
        <v>-0.71933980033865108</v>
      </c>
      <c r="I584" s="95">
        <f t="shared" si="141"/>
        <v>-0.8619082306617607</v>
      </c>
      <c r="J584" s="95">
        <f t="shared" si="142"/>
        <v>-7.2931871489516881E-2</v>
      </c>
      <c r="K584" s="95">
        <f t="shared" si="143"/>
        <v>30.85889552677703</v>
      </c>
      <c r="L584" s="95">
        <f t="shared" si="137"/>
        <v>581</v>
      </c>
      <c r="M584" s="95">
        <f t="shared" si="144"/>
        <v>951</v>
      </c>
      <c r="N584" s="95">
        <f t="shared" si="145"/>
        <v>265.99483648881176</v>
      </c>
      <c r="O584" s="95">
        <f t="shared" si="146"/>
        <v>557596.98450946901</v>
      </c>
      <c r="P584" s="95">
        <f t="shared" si="138"/>
        <v>30.979338639868185</v>
      </c>
      <c r="Q584" s="113">
        <f>_xlfn.STDEV.P(B$4:B584)</f>
        <v>30.979338639868114</v>
      </c>
      <c r="R584" s="95">
        <f t="shared" si="147"/>
        <v>335.69834842851566</v>
      </c>
      <c r="S584" s="95">
        <f t="shared" si="148"/>
        <v>196.29132454910911</v>
      </c>
      <c r="T584">
        <f t="shared" si="149"/>
        <v>0</v>
      </c>
      <c r="U584" s="102">
        <f>IF(W584&lt;180,V584,IF(#REF!&gt;T584,W584-360,360-W584))</f>
        <v>-41.994836488812382</v>
      </c>
      <c r="V584" s="102">
        <f t="shared" si="150"/>
        <v>-41.994836488812382</v>
      </c>
      <c r="W584" s="102">
        <f t="shared" si="151"/>
        <v>41.994836488812382</v>
      </c>
    </row>
    <row r="585" spans="1:23" x14ac:dyDescent="0.25">
      <c r="A585" s="110">
        <v>42638.394375000003</v>
      </c>
      <c r="B585">
        <v>269</v>
      </c>
      <c r="C585">
        <v>14.4687</v>
      </c>
      <c r="E585" s="95">
        <f>AVERAGE(B$4:B585)</f>
        <v>266</v>
      </c>
      <c r="F585" s="95">
        <f>AVERAGE(C$4:C585)</f>
        <v>19.731554810996585</v>
      </c>
      <c r="G585" s="95">
        <f t="shared" si="139"/>
        <v>-0.99984769515639127</v>
      </c>
      <c r="H585" s="95">
        <f t="shared" si="140"/>
        <v>-1.7452406437283498E-2</v>
      </c>
      <c r="I585" s="95">
        <f t="shared" si="141"/>
        <v>-0.86214524005092674</v>
      </c>
      <c r="J585" s="95">
        <f t="shared" si="142"/>
        <v>-7.2836545948190015E-2</v>
      </c>
      <c r="K585" s="95">
        <f t="shared" si="143"/>
        <v>30.830829039665534</v>
      </c>
      <c r="L585" s="95">
        <f t="shared" si="137"/>
        <v>582</v>
      </c>
      <c r="M585" s="95">
        <f t="shared" si="144"/>
        <v>-682</v>
      </c>
      <c r="N585" s="95">
        <f t="shared" si="145"/>
        <v>265.99999999999937</v>
      </c>
      <c r="O585" s="95">
        <f t="shared" si="146"/>
        <v>557606.00000000256</v>
      </c>
      <c r="P585" s="95">
        <f t="shared" si="138"/>
        <v>30.95296287357521</v>
      </c>
      <c r="Q585" s="113">
        <f>_xlfn.STDEV.P(B$4:B585)</f>
        <v>30.952962873575139</v>
      </c>
      <c r="R585" s="95">
        <f t="shared" si="147"/>
        <v>335.64416646554406</v>
      </c>
      <c r="S585" s="95">
        <f t="shared" si="148"/>
        <v>196.35583353445594</v>
      </c>
      <c r="T585">
        <f t="shared" si="149"/>
        <v>0</v>
      </c>
      <c r="U585" s="102">
        <f>IF(W585&lt;180,V585,IF(#REF!&gt;T585,W585-360,360-W585))</f>
        <v>3</v>
      </c>
      <c r="V585" s="102">
        <f t="shared" si="150"/>
        <v>3</v>
      </c>
      <c r="W585" s="102">
        <f t="shared" si="151"/>
        <v>3</v>
      </c>
    </row>
    <row r="586" spans="1:23" x14ac:dyDescent="0.25">
      <c r="A586" s="110">
        <v>42638.394421296296</v>
      </c>
      <c r="B586">
        <v>237</v>
      </c>
      <c r="C586">
        <v>15.961499999999999</v>
      </c>
      <c r="E586" s="95">
        <f>AVERAGE(B$4:B586)</f>
        <v>265.95025728987991</v>
      </c>
      <c r="F586" s="95">
        <f>AVERAGE(C$4:C586)</f>
        <v>19.725088164665543</v>
      </c>
      <c r="G586" s="95">
        <f t="shared" si="139"/>
        <v>-0.83867056794542405</v>
      </c>
      <c r="H586" s="95">
        <f t="shared" si="140"/>
        <v>-0.54463903501502697</v>
      </c>
      <c r="I586" s="95">
        <f t="shared" si="141"/>
        <v>-0.86210497474714376</v>
      </c>
      <c r="J586" s="95">
        <f t="shared" si="142"/>
        <v>-7.3645812653278936E-2</v>
      </c>
      <c r="K586" s="95">
        <f t="shared" si="143"/>
        <v>30.827335928599496</v>
      </c>
      <c r="L586" s="95">
        <f t="shared" si="137"/>
        <v>583</v>
      </c>
      <c r="M586" s="95">
        <f t="shared" si="144"/>
        <v>919</v>
      </c>
      <c r="N586" s="95">
        <f t="shared" si="145"/>
        <v>265.95025728987929</v>
      </c>
      <c r="O586" s="95">
        <f t="shared" si="146"/>
        <v>558445.55746140901</v>
      </c>
      <c r="P586" s="95">
        <f t="shared" si="138"/>
        <v>30.9496785581007</v>
      </c>
      <c r="Q586" s="113">
        <f>_xlfn.STDEV.P(B$4:B586)</f>
        <v>30.949678558100629</v>
      </c>
      <c r="R586" s="95">
        <f t="shared" si="147"/>
        <v>335.58703404560634</v>
      </c>
      <c r="S586" s="95">
        <f t="shared" si="148"/>
        <v>196.31348053415348</v>
      </c>
      <c r="T586">
        <f t="shared" si="149"/>
        <v>0</v>
      </c>
      <c r="U586" s="102">
        <f>IF(W586&lt;180,V586,IF(#REF!&gt;T586,W586-360,360-W586))</f>
        <v>-28.950257289879914</v>
      </c>
      <c r="V586" s="102">
        <f t="shared" si="150"/>
        <v>-28.950257289879914</v>
      </c>
      <c r="W586" s="102">
        <f t="shared" si="151"/>
        <v>28.950257289879914</v>
      </c>
    </row>
    <row r="587" spans="1:23" x14ac:dyDescent="0.25">
      <c r="A587" s="110">
        <v>42638.394467592596</v>
      </c>
      <c r="B587">
        <v>232</v>
      </c>
      <c r="C587">
        <v>18.978200000000001</v>
      </c>
      <c r="E587" s="95">
        <f>AVERAGE(B$4:B587)</f>
        <v>265.89212328767121</v>
      </c>
      <c r="F587" s="95">
        <f>AVERAGE(C$4:C587)</f>
        <v>19.723809246575364</v>
      </c>
      <c r="G587" s="95">
        <f t="shared" si="139"/>
        <v>-0.78801075360672213</v>
      </c>
      <c r="H587" s="95">
        <f t="shared" si="140"/>
        <v>-0.61566147532565807</v>
      </c>
      <c r="I587" s="95">
        <f t="shared" si="141"/>
        <v>-0.86197810108080741</v>
      </c>
      <c r="J587" s="95">
        <f t="shared" si="142"/>
        <v>-7.4573921664704237E-2</v>
      </c>
      <c r="K587" s="95">
        <f t="shared" si="143"/>
        <v>30.833109111496967</v>
      </c>
      <c r="L587" s="95">
        <f t="shared" si="137"/>
        <v>584</v>
      </c>
      <c r="M587" s="95">
        <f t="shared" si="144"/>
        <v>-687</v>
      </c>
      <c r="N587" s="95">
        <f t="shared" si="145"/>
        <v>265.89212328767059</v>
      </c>
      <c r="O587" s="95">
        <f t="shared" si="146"/>
        <v>559596.20376712573</v>
      </c>
      <c r="P587" s="95">
        <f t="shared" si="138"/>
        <v>30.955010542453937</v>
      </c>
      <c r="Q587" s="113">
        <f>_xlfn.STDEV.P(B$4:B587)</f>
        <v>30.955010542453874</v>
      </c>
      <c r="R587" s="95">
        <f t="shared" si="147"/>
        <v>335.54089700819242</v>
      </c>
      <c r="S587" s="95">
        <f t="shared" si="148"/>
        <v>196.24334956715001</v>
      </c>
      <c r="T587">
        <f t="shared" si="149"/>
        <v>0</v>
      </c>
      <c r="U587" s="102">
        <f>IF(W587&lt;180,V587,IF(#REF!&gt;T587,W587-360,360-W587))</f>
        <v>-33.892123287671211</v>
      </c>
      <c r="V587" s="102">
        <f t="shared" si="150"/>
        <v>-33.892123287671211</v>
      </c>
      <c r="W587" s="102">
        <f t="shared" si="151"/>
        <v>33.892123287671211</v>
      </c>
    </row>
    <row r="588" spans="1:23" x14ac:dyDescent="0.25">
      <c r="A588" s="110">
        <v>42638.394513888888</v>
      </c>
      <c r="B588">
        <v>245</v>
      </c>
      <c r="C588">
        <v>18.2621</v>
      </c>
      <c r="E588" s="95">
        <f>AVERAGE(B$4:B588)</f>
        <v>265.85641025641024</v>
      </c>
      <c r="F588" s="95">
        <f>AVERAGE(C$4:C588)</f>
        <v>19.721310598290618</v>
      </c>
      <c r="G588" s="95">
        <f t="shared" si="139"/>
        <v>-0.90630778703665005</v>
      </c>
      <c r="H588" s="95">
        <f t="shared" si="140"/>
        <v>-0.42261826174069916</v>
      </c>
      <c r="I588" s="95">
        <f t="shared" si="141"/>
        <v>-0.86205387832175762</v>
      </c>
      <c r="J588" s="95">
        <f t="shared" si="142"/>
        <v>-7.5168869254577733E-2</v>
      </c>
      <c r="K588" s="95">
        <f t="shared" si="143"/>
        <v>30.817481031142552</v>
      </c>
      <c r="L588" s="95">
        <f t="shared" si="137"/>
        <v>585</v>
      </c>
      <c r="M588" s="95">
        <f t="shared" si="144"/>
        <v>932</v>
      </c>
      <c r="N588" s="95">
        <f t="shared" si="145"/>
        <v>265.85641025640962</v>
      </c>
      <c r="O588" s="95">
        <f t="shared" si="146"/>
        <v>560031.93846154085</v>
      </c>
      <c r="P588" s="95">
        <f t="shared" si="138"/>
        <v>30.940581004979702</v>
      </c>
      <c r="Q588" s="113">
        <f>_xlfn.STDEV.P(B$4:B588)</f>
        <v>30.940581004979638</v>
      </c>
      <c r="R588" s="95">
        <f t="shared" si="147"/>
        <v>335.47271751761446</v>
      </c>
      <c r="S588" s="95">
        <f t="shared" si="148"/>
        <v>196.24010299520606</v>
      </c>
      <c r="T588">
        <f t="shared" si="149"/>
        <v>0</v>
      </c>
      <c r="U588" s="102">
        <f>IF(W588&lt;180,V588,IF(#REF!&gt;T588,W588-360,360-W588))</f>
        <v>-20.856410256410243</v>
      </c>
      <c r="V588" s="102">
        <f t="shared" si="150"/>
        <v>-20.856410256410243</v>
      </c>
      <c r="W588" s="102">
        <f t="shared" si="151"/>
        <v>20.856410256410243</v>
      </c>
    </row>
    <row r="589" spans="1:23" x14ac:dyDescent="0.25">
      <c r="A589" s="110">
        <v>42638.394571759258</v>
      </c>
      <c r="B589">
        <v>252</v>
      </c>
      <c r="C589">
        <v>17.244299999999999</v>
      </c>
      <c r="E589" s="95">
        <f>AVERAGE(B$4:B589)</f>
        <v>265.83276450511943</v>
      </c>
      <c r="F589" s="95">
        <f>AVERAGE(C$4:C589)</f>
        <v>19.717083617747459</v>
      </c>
      <c r="G589" s="95">
        <f t="shared" si="139"/>
        <v>-0.95105651629515353</v>
      </c>
      <c r="H589" s="95">
        <f t="shared" si="140"/>
        <v>-0.30901699437494756</v>
      </c>
      <c r="I589" s="95">
        <f t="shared" si="141"/>
        <v>-0.86220575995652449</v>
      </c>
      <c r="J589" s="95">
        <f t="shared" si="142"/>
        <v>-7.5567927488571537E-2</v>
      </c>
      <c r="K589" s="95">
        <f t="shared" si="143"/>
        <v>30.794570646364139</v>
      </c>
      <c r="L589" s="95">
        <f t="shared" si="137"/>
        <v>586</v>
      </c>
      <c r="M589" s="95">
        <f t="shared" si="144"/>
        <v>-680</v>
      </c>
      <c r="N589" s="95">
        <f t="shared" si="145"/>
        <v>265.8327645051188</v>
      </c>
      <c r="O589" s="95">
        <f t="shared" si="146"/>
        <v>560223.61092150409</v>
      </c>
      <c r="P589" s="95">
        <f t="shared" si="138"/>
        <v>30.919459696454197</v>
      </c>
      <c r="Q589" s="113">
        <f>_xlfn.STDEV.P(B$4:B589)</f>
        <v>30.919459696454133</v>
      </c>
      <c r="R589" s="95">
        <f t="shared" si="147"/>
        <v>335.40154882214119</v>
      </c>
      <c r="S589" s="95">
        <f t="shared" si="148"/>
        <v>196.26398018809763</v>
      </c>
      <c r="T589">
        <f t="shared" si="149"/>
        <v>0</v>
      </c>
      <c r="U589" s="102">
        <f>IF(W589&lt;180,V589,IF(#REF!&gt;T589,W589-360,360-W589))</f>
        <v>-13.832764505119428</v>
      </c>
      <c r="V589" s="102">
        <f t="shared" si="150"/>
        <v>-13.832764505119428</v>
      </c>
      <c r="W589" s="102">
        <f t="shared" si="151"/>
        <v>13.832764505119428</v>
      </c>
    </row>
    <row r="590" spans="1:23" x14ac:dyDescent="0.25">
      <c r="A590" s="110">
        <v>42638.394618055558</v>
      </c>
      <c r="B590">
        <v>243</v>
      </c>
      <c r="C590">
        <v>16.6569</v>
      </c>
      <c r="E590" s="95">
        <f>AVERAGE(B$4:B590)</f>
        <v>265.79386712095402</v>
      </c>
      <c r="F590" s="95">
        <f>AVERAGE(C$4:C590)</f>
        <v>19.711870357751298</v>
      </c>
      <c r="G590" s="95">
        <f t="shared" si="139"/>
        <v>-0.89100652418836779</v>
      </c>
      <c r="H590" s="95">
        <f t="shared" si="140"/>
        <v>-0.45399049973954692</v>
      </c>
      <c r="I590" s="95">
        <f t="shared" si="141"/>
        <v>-0.86225482429082068</v>
      </c>
      <c r="J590" s="95">
        <f t="shared" si="142"/>
        <v>-7.6212599672985465E-2</v>
      </c>
      <c r="K590" s="95">
        <f t="shared" si="143"/>
        <v>30.78158696081492</v>
      </c>
      <c r="L590" s="95">
        <f t="shared" si="137"/>
        <v>587</v>
      </c>
      <c r="M590" s="95">
        <f t="shared" si="144"/>
        <v>923</v>
      </c>
      <c r="N590" s="95">
        <f t="shared" si="145"/>
        <v>265.79386712095334</v>
      </c>
      <c r="O590" s="95">
        <f t="shared" si="146"/>
        <v>560744.05792163778</v>
      </c>
      <c r="P590" s="95">
        <f t="shared" si="138"/>
        <v>30.907458120954093</v>
      </c>
      <c r="Q590" s="113">
        <f>_xlfn.STDEV.P(B$4:B590)</f>
        <v>30.907458120954029</v>
      </c>
      <c r="R590" s="95">
        <f t="shared" si="147"/>
        <v>335.3356478931006</v>
      </c>
      <c r="S590" s="95">
        <f t="shared" si="148"/>
        <v>196.25208634880744</v>
      </c>
      <c r="T590">
        <f t="shared" si="149"/>
        <v>0</v>
      </c>
      <c r="U590" s="102">
        <f>IF(W590&lt;180,V590,IF(#REF!&gt;T590,W590-360,360-W590))</f>
        <v>-22.793867120954019</v>
      </c>
      <c r="V590" s="102">
        <f t="shared" si="150"/>
        <v>-22.793867120954019</v>
      </c>
      <c r="W590" s="102">
        <f t="shared" si="151"/>
        <v>22.793867120954019</v>
      </c>
    </row>
    <row r="591" spans="1:23" x14ac:dyDescent="0.25">
      <c r="A591" s="110">
        <v>42638.39466435185</v>
      </c>
      <c r="B591">
        <v>264</v>
      </c>
      <c r="C591">
        <v>17.8948</v>
      </c>
      <c r="E591" s="95">
        <f>AVERAGE(B$4:B591)</f>
        <v>265.7908163265306</v>
      </c>
      <c r="F591" s="95">
        <f>AVERAGE(C$4:C591)</f>
        <v>19.708780102040837</v>
      </c>
      <c r="G591" s="95">
        <f t="shared" si="139"/>
        <v>-0.9945218953682734</v>
      </c>
      <c r="H591" s="95">
        <f t="shared" si="140"/>
        <v>-0.10452846326765336</v>
      </c>
      <c r="I591" s="95">
        <f t="shared" si="141"/>
        <v>-0.86247976828925177</v>
      </c>
      <c r="J591" s="95">
        <f t="shared" si="142"/>
        <v>-7.6260755903588648E-2</v>
      </c>
      <c r="K591" s="95">
        <f t="shared" si="143"/>
        <v>30.753448749661047</v>
      </c>
      <c r="L591" s="95">
        <f t="shared" si="137"/>
        <v>588</v>
      </c>
      <c r="M591" s="95">
        <f t="shared" si="144"/>
        <v>-659</v>
      </c>
      <c r="N591" s="95">
        <f t="shared" si="145"/>
        <v>265.79081632652992</v>
      </c>
      <c r="O591" s="95">
        <f t="shared" si="146"/>
        <v>560747.27040816564</v>
      </c>
      <c r="P591" s="95">
        <f t="shared" si="138"/>
        <v>30.881253543566693</v>
      </c>
      <c r="Q591" s="113">
        <f>_xlfn.STDEV.P(B$4:B591)</f>
        <v>30.881253543566629</v>
      </c>
      <c r="R591" s="95">
        <f t="shared" si="147"/>
        <v>335.2736367995555</v>
      </c>
      <c r="S591" s="95">
        <f t="shared" si="148"/>
        <v>196.3079958535057</v>
      </c>
      <c r="T591">
        <f t="shared" si="149"/>
        <v>0</v>
      </c>
      <c r="U591" s="102">
        <f>IF(W591&lt;180,V591,IF(#REF!&gt;T591,W591-360,360-W591))</f>
        <v>-1.790816326530603</v>
      </c>
      <c r="V591" s="102">
        <f t="shared" si="150"/>
        <v>-1.790816326530603</v>
      </c>
      <c r="W591" s="102">
        <f t="shared" si="151"/>
        <v>1.790816326530603</v>
      </c>
    </row>
    <row r="592" spans="1:23" x14ac:dyDescent="0.25">
      <c r="A592" s="110">
        <v>42638.39471064815</v>
      </c>
      <c r="B592">
        <v>254</v>
      </c>
      <c r="C592">
        <v>21.221399999999999</v>
      </c>
      <c r="E592" s="95">
        <f>AVERAGE(B$4:B592)</f>
        <v>265.77079796264854</v>
      </c>
      <c r="F592" s="95">
        <f>AVERAGE(C$4:C592)</f>
        <v>19.711348217317507</v>
      </c>
      <c r="G592" s="95">
        <f t="shared" si="139"/>
        <v>-0.96126169593831901</v>
      </c>
      <c r="H592" s="95">
        <f t="shared" si="140"/>
        <v>-0.27563735581699889</v>
      </c>
      <c r="I592" s="95">
        <f t="shared" si="141"/>
        <v>-0.86264747954162713</v>
      </c>
      <c r="J592" s="95">
        <f t="shared" si="142"/>
        <v>-7.659925607322092E-2</v>
      </c>
      <c r="K592" s="95">
        <f t="shared" si="143"/>
        <v>30.72916291123876</v>
      </c>
      <c r="L592" s="95">
        <f t="shared" si="137"/>
        <v>589</v>
      </c>
      <c r="M592" s="95">
        <f t="shared" si="144"/>
        <v>913</v>
      </c>
      <c r="N592" s="95">
        <f t="shared" si="145"/>
        <v>265.77079796264786</v>
      </c>
      <c r="O592" s="95">
        <f t="shared" si="146"/>
        <v>560886.05772495992</v>
      </c>
      <c r="P592" s="95">
        <f t="shared" si="138"/>
        <v>30.858845559715451</v>
      </c>
      <c r="Q592" s="113">
        <f>_xlfn.STDEV.P(B$4:B592)</f>
        <v>30.858845559715384</v>
      </c>
      <c r="R592" s="95">
        <f t="shared" si="147"/>
        <v>335.20320047200818</v>
      </c>
      <c r="S592" s="95">
        <f t="shared" si="148"/>
        <v>196.33839545328891</v>
      </c>
      <c r="T592">
        <f t="shared" si="149"/>
        <v>0</v>
      </c>
      <c r="U592" s="102">
        <f>IF(W592&lt;180,V592,IF(#REF!&gt;T592,W592-360,360-W592))</f>
        <v>-11.770797962648544</v>
      </c>
      <c r="V592" s="102">
        <f t="shared" si="150"/>
        <v>-11.770797962648544</v>
      </c>
      <c r="W592" s="102">
        <f t="shared" si="151"/>
        <v>11.770797962648544</v>
      </c>
    </row>
    <row r="593" spans="1:23" x14ac:dyDescent="0.25">
      <c r="A593" s="110">
        <v>42638.394756944443</v>
      </c>
      <c r="B593">
        <v>255</v>
      </c>
      <c r="C593">
        <v>20.9971</v>
      </c>
      <c r="E593" s="95">
        <f>AVERAGE(B$4:B593)</f>
        <v>265.75254237288135</v>
      </c>
      <c r="F593" s="95">
        <f>AVERAGE(C$4:C593)</f>
        <v>19.713527457627141</v>
      </c>
      <c r="G593" s="95">
        <f t="shared" si="139"/>
        <v>-0.96592582628906831</v>
      </c>
      <c r="H593" s="95">
        <f t="shared" si="140"/>
        <v>-0.25881904510252063</v>
      </c>
      <c r="I593" s="95">
        <f t="shared" si="141"/>
        <v>-0.86282252758696176</v>
      </c>
      <c r="J593" s="95">
        <f t="shared" si="142"/>
        <v>-7.6908103173270584E-2</v>
      </c>
      <c r="K593" s="95">
        <f t="shared" si="143"/>
        <v>30.704271622662212</v>
      </c>
      <c r="L593" s="95">
        <f t="shared" si="137"/>
        <v>590</v>
      </c>
      <c r="M593" s="95">
        <f t="shared" si="144"/>
        <v>-658</v>
      </c>
      <c r="N593" s="95">
        <f t="shared" si="145"/>
        <v>265.75254237288067</v>
      </c>
      <c r="O593" s="95">
        <f t="shared" si="146"/>
        <v>561001.87118644302</v>
      </c>
      <c r="P593" s="95">
        <f t="shared" si="138"/>
        <v>30.835865953943379</v>
      </c>
      <c r="Q593" s="113">
        <f>_xlfn.STDEV.P(B$4:B593)</f>
        <v>30.835865953943316</v>
      </c>
      <c r="R593" s="95">
        <f t="shared" si="147"/>
        <v>335.1332407692538</v>
      </c>
      <c r="S593" s="95">
        <f t="shared" si="148"/>
        <v>196.3718439765089</v>
      </c>
      <c r="T593">
        <f t="shared" si="149"/>
        <v>0</v>
      </c>
      <c r="U593" s="102">
        <f>IF(W593&lt;180,V593,IF(#REF!&gt;T593,W593-360,360-W593))</f>
        <v>-10.752542372881351</v>
      </c>
      <c r="V593" s="102">
        <f t="shared" si="150"/>
        <v>-10.752542372881351</v>
      </c>
      <c r="W593" s="102">
        <f t="shared" si="151"/>
        <v>10.752542372881351</v>
      </c>
    </row>
    <row r="594" spans="1:23" x14ac:dyDescent="0.25">
      <c r="A594" s="110">
        <v>42638.394803240742</v>
      </c>
      <c r="B594">
        <v>243</v>
      </c>
      <c r="C594">
        <v>20.499099999999999</v>
      </c>
      <c r="E594" s="95">
        <f>AVERAGE(B$4:B594)</f>
        <v>265.71404399323183</v>
      </c>
      <c r="F594" s="95">
        <f>AVERAGE(C$4:C594)</f>
        <v>19.714856683587165</v>
      </c>
      <c r="G594" s="95">
        <f t="shared" si="139"/>
        <v>-0.89100652418836779</v>
      </c>
      <c r="H594" s="95">
        <f t="shared" si="140"/>
        <v>-0.45399049973954692</v>
      </c>
      <c r="I594" s="95">
        <f t="shared" si="141"/>
        <v>-0.86287021624449378</v>
      </c>
      <c r="J594" s="95">
        <f t="shared" si="142"/>
        <v>-7.7546144453416566E-2</v>
      </c>
      <c r="K594" s="95">
        <f t="shared" si="143"/>
        <v>30.691386756520568</v>
      </c>
      <c r="L594" s="95">
        <f t="shared" si="137"/>
        <v>591</v>
      </c>
      <c r="M594" s="95">
        <f t="shared" si="144"/>
        <v>901</v>
      </c>
      <c r="N594" s="95">
        <f t="shared" si="145"/>
        <v>265.71404399323114</v>
      </c>
      <c r="O594" s="95">
        <f t="shared" si="146"/>
        <v>561518.67343485844</v>
      </c>
      <c r="P594" s="95">
        <f t="shared" si="138"/>
        <v>30.823954949119429</v>
      </c>
      <c r="Q594" s="113">
        <f>_xlfn.STDEV.P(B$4:B594)</f>
        <v>30.823954949119369</v>
      </c>
      <c r="R594" s="95">
        <f t="shared" si="147"/>
        <v>335.06794262875042</v>
      </c>
      <c r="S594" s="95">
        <f t="shared" si="148"/>
        <v>196.36014535771324</v>
      </c>
      <c r="T594">
        <f t="shared" si="149"/>
        <v>0</v>
      </c>
      <c r="U594" s="102">
        <f>IF(W594&lt;180,V594,IF(#REF!&gt;T594,W594-360,360-W594))</f>
        <v>-22.714043993231826</v>
      </c>
      <c r="V594" s="102">
        <f t="shared" si="150"/>
        <v>-22.714043993231826</v>
      </c>
      <c r="W594" s="102">
        <f t="shared" si="151"/>
        <v>22.714043993231826</v>
      </c>
    </row>
    <row r="595" spans="1:23" x14ac:dyDescent="0.25">
      <c r="A595" s="110">
        <v>42638.394849537035</v>
      </c>
      <c r="B595">
        <v>242</v>
      </c>
      <c r="C595">
        <v>19.3492</v>
      </c>
      <c r="E595" s="95">
        <f>AVERAGE(B$4:B595)</f>
        <v>265.67398648648651</v>
      </c>
      <c r="F595" s="95">
        <f>AVERAGE(C$4:C595)</f>
        <v>19.714239020270295</v>
      </c>
      <c r="G595" s="95">
        <f t="shared" si="139"/>
        <v>-0.88294759285892699</v>
      </c>
      <c r="H595" s="95">
        <f t="shared" si="140"/>
        <v>-0.46947156278589075</v>
      </c>
      <c r="I595" s="95">
        <f t="shared" si="141"/>
        <v>-0.86290413073201822</v>
      </c>
      <c r="J595" s="95">
        <f t="shared" si="142"/>
        <v>-7.8208180633032226E-2</v>
      </c>
      <c r="K595" s="95">
        <f t="shared" si="143"/>
        <v>30.67986793836452</v>
      </c>
      <c r="L595" s="95">
        <f t="shared" si="137"/>
        <v>592</v>
      </c>
      <c r="M595" s="95">
        <f t="shared" si="144"/>
        <v>-659</v>
      </c>
      <c r="N595" s="95">
        <f t="shared" si="145"/>
        <v>265.67398648648583</v>
      </c>
      <c r="O595" s="95">
        <f t="shared" si="146"/>
        <v>562080.07939189416</v>
      </c>
      <c r="P595" s="95">
        <f t="shared" si="138"/>
        <v>30.813302217830998</v>
      </c>
      <c r="Q595" s="113">
        <f>_xlfn.STDEV.P(B$4:B595)</f>
        <v>30.813302217830937</v>
      </c>
      <c r="R595" s="95">
        <f t="shared" si="147"/>
        <v>335.00391647660615</v>
      </c>
      <c r="S595" s="95">
        <f t="shared" si="148"/>
        <v>196.3440564963669</v>
      </c>
      <c r="T595">
        <f t="shared" si="149"/>
        <v>0</v>
      </c>
      <c r="U595" s="102">
        <f>IF(W595&lt;180,V595,IF(#REF!&gt;T595,W595-360,360-W595))</f>
        <v>-23.673986486486513</v>
      </c>
      <c r="V595" s="102">
        <f t="shared" si="150"/>
        <v>-23.673986486486513</v>
      </c>
      <c r="W595" s="102">
        <f t="shared" si="151"/>
        <v>23.673986486486513</v>
      </c>
    </row>
    <row r="596" spans="1:23" x14ac:dyDescent="0.25">
      <c r="A596" s="110">
        <v>42638.394895833335</v>
      </c>
      <c r="B596">
        <v>241</v>
      </c>
      <c r="C596">
        <v>18.3537</v>
      </c>
      <c r="E596" s="95">
        <f>AVERAGE(B$4:B596)</f>
        <v>265.63237774030353</v>
      </c>
      <c r="F596" s="95">
        <f>AVERAGE(C$4:C596)</f>
        <v>19.711944688027007</v>
      </c>
      <c r="G596" s="95">
        <f t="shared" si="139"/>
        <v>-0.87461970713939596</v>
      </c>
      <c r="H596" s="95">
        <f t="shared" si="140"/>
        <v>-0.48480962024633684</v>
      </c>
      <c r="I596" s="95">
        <f t="shared" si="141"/>
        <v>-0.86292388718464452</v>
      </c>
      <c r="J596" s="95">
        <f t="shared" si="142"/>
        <v>-7.8893849165263763E-2</v>
      </c>
      <c r="K596" s="95">
        <f t="shared" si="143"/>
        <v>30.669760525520047</v>
      </c>
      <c r="L596" s="95">
        <f t="shared" si="137"/>
        <v>593</v>
      </c>
      <c r="M596" s="95">
        <f t="shared" si="144"/>
        <v>900</v>
      </c>
      <c r="N596" s="95">
        <f t="shared" si="145"/>
        <v>265.6323777403029</v>
      </c>
      <c r="O596" s="95">
        <f t="shared" si="146"/>
        <v>562687.85834738845</v>
      </c>
      <c r="P596" s="95">
        <f t="shared" si="138"/>
        <v>30.803951104058527</v>
      </c>
      <c r="Q596" s="113">
        <f>_xlfn.STDEV.P(B$4:B596)</f>
        <v>30.803951104058463</v>
      </c>
      <c r="R596" s="95">
        <f t="shared" si="147"/>
        <v>334.94126772443508</v>
      </c>
      <c r="S596" s="95">
        <f t="shared" si="148"/>
        <v>196.32348775617197</v>
      </c>
      <c r="T596">
        <f t="shared" si="149"/>
        <v>0</v>
      </c>
      <c r="U596" s="102">
        <f>IF(W596&lt;180,V596,IF(#REF!&gt;T596,W596-360,360-W596))</f>
        <v>-24.632377740303525</v>
      </c>
      <c r="V596" s="102">
        <f t="shared" si="150"/>
        <v>-24.632377740303525</v>
      </c>
      <c r="W596" s="102">
        <f t="shared" si="151"/>
        <v>24.632377740303525</v>
      </c>
    </row>
    <row r="597" spans="1:23" x14ac:dyDescent="0.25">
      <c r="A597" s="110">
        <v>42638.394942129627</v>
      </c>
      <c r="B597">
        <v>340</v>
      </c>
      <c r="C597">
        <v>21.822700000000001</v>
      </c>
      <c r="E597" s="95">
        <f>AVERAGE(B$4:B597)</f>
        <v>265.75757575757575</v>
      </c>
      <c r="F597" s="95">
        <f>AVERAGE(C$4:C597)</f>
        <v>19.715498148148171</v>
      </c>
      <c r="G597" s="95">
        <f t="shared" si="139"/>
        <v>-0.3420201433256686</v>
      </c>
      <c r="H597" s="95">
        <f t="shared" si="140"/>
        <v>0.93969262078590843</v>
      </c>
      <c r="I597" s="95">
        <f t="shared" si="141"/>
        <v>-0.86204694485491562</v>
      </c>
      <c r="J597" s="95">
        <f t="shared" si="142"/>
        <v>-7.7179057128308928E-2</v>
      </c>
      <c r="K597" s="95">
        <f t="shared" si="143"/>
        <v>30.796544570939179</v>
      </c>
      <c r="L597" s="95">
        <f t="shared" si="137"/>
        <v>594</v>
      </c>
      <c r="M597" s="95">
        <f t="shared" si="144"/>
        <v>-560</v>
      </c>
      <c r="N597" s="95">
        <f t="shared" si="145"/>
        <v>265.75757575757513</v>
      </c>
      <c r="O597" s="95">
        <f t="shared" si="146"/>
        <v>568209.09090909327</v>
      </c>
      <c r="P597" s="95">
        <f t="shared" si="138"/>
        <v>30.928643053428964</v>
      </c>
      <c r="Q597" s="113">
        <f>_xlfn.STDEV.P(B$4:B597)</f>
        <v>30.9286430534289</v>
      </c>
      <c r="R597" s="95">
        <f t="shared" si="147"/>
        <v>335.34702262779081</v>
      </c>
      <c r="S597" s="95">
        <f t="shared" si="148"/>
        <v>196.16812888736072</v>
      </c>
      <c r="T597">
        <f t="shared" si="149"/>
        <v>1</v>
      </c>
      <c r="U597" s="102">
        <f>IF(W597&lt;180,V597,IF(#REF!&gt;T597,W597-360,360-W597))</f>
        <v>74.242424242424249</v>
      </c>
      <c r="V597" s="102">
        <f t="shared" si="150"/>
        <v>74.242424242424249</v>
      </c>
      <c r="W597" s="102">
        <f t="shared" si="151"/>
        <v>74.242424242424249</v>
      </c>
    </row>
    <row r="598" spans="1:23" x14ac:dyDescent="0.25">
      <c r="A598" s="110">
        <v>42638.394988425927</v>
      </c>
      <c r="B598">
        <v>313</v>
      </c>
      <c r="C598">
        <v>21.421800000000001</v>
      </c>
      <c r="E598" s="95">
        <f>AVERAGE(B$4:B598)</f>
        <v>265.83697478991598</v>
      </c>
      <c r="F598" s="95">
        <f>AVERAGE(C$4:C598)</f>
        <v>19.718365882352966</v>
      </c>
      <c r="G598" s="95">
        <f t="shared" si="139"/>
        <v>-0.73135370161917035</v>
      </c>
      <c r="H598" s="95">
        <f t="shared" si="140"/>
        <v>0.68199836006249859</v>
      </c>
      <c r="I598" s="95">
        <f t="shared" si="141"/>
        <v>-0.86182729234527566</v>
      </c>
      <c r="J598" s="95">
        <f t="shared" si="142"/>
        <v>-7.5903128696055464E-2</v>
      </c>
      <c r="K598" s="95">
        <f t="shared" si="143"/>
        <v>30.837372371068653</v>
      </c>
      <c r="L598" s="95">
        <f t="shared" si="137"/>
        <v>595</v>
      </c>
      <c r="M598" s="95">
        <f t="shared" si="144"/>
        <v>873</v>
      </c>
      <c r="N598" s="95">
        <f t="shared" si="145"/>
        <v>265.83697478991536</v>
      </c>
      <c r="O598" s="95">
        <f t="shared" si="146"/>
        <v>570437.18655462423</v>
      </c>
      <c r="P598" s="95">
        <f t="shared" si="138"/>
        <v>30.963171035861411</v>
      </c>
      <c r="Q598" s="113">
        <f>_xlfn.STDEV.P(B$4:B598)</f>
        <v>30.963171035861347</v>
      </c>
      <c r="R598" s="95">
        <f t="shared" si="147"/>
        <v>335.50410962060403</v>
      </c>
      <c r="S598" s="95">
        <f t="shared" si="148"/>
        <v>196.16983995922794</v>
      </c>
      <c r="T598">
        <f t="shared" si="149"/>
        <v>0</v>
      </c>
      <c r="U598" s="102">
        <f>IF(W598&lt;180,V598,IF(#REF!&gt;T598,W598-360,360-W598))</f>
        <v>47.163025210084015</v>
      </c>
      <c r="V598" s="102">
        <f t="shared" si="150"/>
        <v>47.163025210084015</v>
      </c>
      <c r="W598" s="102">
        <f t="shared" si="151"/>
        <v>47.163025210084015</v>
      </c>
    </row>
    <row r="599" spans="1:23" x14ac:dyDescent="0.25">
      <c r="A599" s="110">
        <v>42638.39503472222</v>
      </c>
      <c r="B599">
        <v>277</v>
      </c>
      <c r="C599">
        <v>20.489699999999999</v>
      </c>
      <c r="E599" s="95">
        <f>AVERAGE(B$4:B599)</f>
        <v>265.8557046979866</v>
      </c>
      <c r="F599" s="95">
        <f>AVERAGE(C$4:C599)</f>
        <v>19.71966006711412</v>
      </c>
      <c r="G599" s="95">
        <f t="shared" si="139"/>
        <v>-0.99254615164132198</v>
      </c>
      <c r="H599" s="95">
        <f t="shared" si="140"/>
        <v>0.12186934340514768</v>
      </c>
      <c r="I599" s="95">
        <f t="shared" si="141"/>
        <v>-0.86204661929040327</v>
      </c>
      <c r="J599" s="95">
        <f t="shared" si="142"/>
        <v>-7.5571295689174256E-2</v>
      </c>
      <c r="K599" s="95">
        <f t="shared" si="143"/>
        <v>30.814056234154204</v>
      </c>
      <c r="L599" s="95">
        <f t="shared" ref="L599:L662" si="152">L598+1</f>
        <v>596</v>
      </c>
      <c r="M599" s="95">
        <f t="shared" si="144"/>
        <v>-596</v>
      </c>
      <c r="N599" s="95">
        <f t="shared" si="145"/>
        <v>265.85570469798597</v>
      </c>
      <c r="O599" s="95">
        <f t="shared" si="146"/>
        <v>570561.59060402925</v>
      </c>
      <c r="P599" s="95">
        <f t="shared" ref="P599:P662" si="153">SQRT(O599/L599)</f>
        <v>30.940557607133027</v>
      </c>
      <c r="Q599" s="113">
        <f>_xlfn.STDEV.P(B$4:B599)</f>
        <v>30.940557607132963</v>
      </c>
      <c r="R599" s="95">
        <f t="shared" si="147"/>
        <v>335.47195931403576</v>
      </c>
      <c r="S599" s="95">
        <f t="shared" si="148"/>
        <v>196.23945008193743</v>
      </c>
      <c r="T599">
        <f t="shared" si="149"/>
        <v>0</v>
      </c>
      <c r="U599" s="102">
        <f>IF(W599&lt;180,V599,IF(#REF!&gt;T599,W599-360,360-W599))</f>
        <v>11.144295302013404</v>
      </c>
      <c r="V599" s="102">
        <f t="shared" si="150"/>
        <v>11.144295302013404</v>
      </c>
      <c r="W599" s="102">
        <f t="shared" si="151"/>
        <v>11.144295302013404</v>
      </c>
    </row>
    <row r="600" spans="1:23" x14ac:dyDescent="0.25">
      <c r="A600" s="110">
        <v>42638.39508101852</v>
      </c>
      <c r="B600">
        <v>316</v>
      </c>
      <c r="C600">
        <v>21.771899999999999</v>
      </c>
      <c r="E600" s="95">
        <f>AVERAGE(B$4:B600)</f>
        <v>265.9396984924623</v>
      </c>
      <c r="F600" s="95">
        <f>AVERAGE(C$4:C600)</f>
        <v>19.723097654941398</v>
      </c>
      <c r="G600" s="95">
        <f t="shared" si="139"/>
        <v>-0.69465837045899759</v>
      </c>
      <c r="H600" s="95">
        <f t="shared" si="140"/>
        <v>0.71933980033865086</v>
      </c>
      <c r="I600" s="95">
        <f t="shared" si="141"/>
        <v>-0.86176623696405252</v>
      </c>
      <c r="J600" s="95">
        <f t="shared" si="142"/>
        <v>-7.4239786315593304E-2</v>
      </c>
      <c r="K600" s="95">
        <f t="shared" si="143"/>
        <v>30.862610853818431</v>
      </c>
      <c r="L600" s="95">
        <f t="shared" si="152"/>
        <v>597</v>
      </c>
      <c r="M600" s="95">
        <f t="shared" si="144"/>
        <v>912</v>
      </c>
      <c r="N600" s="95">
        <f t="shared" si="145"/>
        <v>265.93969849246173</v>
      </c>
      <c r="O600" s="95">
        <f t="shared" si="146"/>
        <v>573071.82914573106</v>
      </c>
      <c r="P600" s="95">
        <f t="shared" si="153"/>
        <v>30.982564642099831</v>
      </c>
      <c r="Q600" s="113">
        <f>_xlfn.STDEV.P(B$4:B600)</f>
        <v>30.982564642099764</v>
      </c>
      <c r="R600" s="95">
        <f t="shared" si="147"/>
        <v>335.65046893718676</v>
      </c>
      <c r="S600" s="95">
        <f t="shared" si="148"/>
        <v>196.22892804773784</v>
      </c>
      <c r="T600">
        <f t="shared" si="149"/>
        <v>0</v>
      </c>
      <c r="U600" s="102">
        <f>IF(W600&lt;180,V600,IF(#REF!&gt;T600,W600-360,360-W600))</f>
        <v>50.060301507537702</v>
      </c>
      <c r="V600" s="102">
        <f t="shared" si="150"/>
        <v>50.060301507537702</v>
      </c>
      <c r="W600" s="102">
        <f t="shared" si="151"/>
        <v>50.060301507537702</v>
      </c>
    </row>
    <row r="601" spans="1:23" x14ac:dyDescent="0.25">
      <c r="A601" s="110">
        <v>42638.395127314812</v>
      </c>
      <c r="B601">
        <v>309</v>
      </c>
      <c r="C601">
        <v>20.9605</v>
      </c>
      <c r="E601" s="95">
        <f>AVERAGE(B$4:B601)</f>
        <v>266.01170568561872</v>
      </c>
      <c r="F601" s="95">
        <f>AVERAGE(C$4:C601)</f>
        <v>19.725166889632131</v>
      </c>
      <c r="G601" s="95">
        <f t="shared" si="139"/>
        <v>-0.77714596145697079</v>
      </c>
      <c r="H601" s="95">
        <f t="shared" si="140"/>
        <v>0.6293203910498375</v>
      </c>
      <c r="I601" s="95">
        <f t="shared" si="141"/>
        <v>-0.86162473148661589</v>
      </c>
      <c r="J601" s="95">
        <f t="shared" si="142"/>
        <v>-7.3063264279865162E-2</v>
      </c>
      <c r="K601" s="95">
        <f t="shared" si="143"/>
        <v>30.892260722209588</v>
      </c>
      <c r="L601" s="95">
        <f t="shared" si="152"/>
        <v>598</v>
      </c>
      <c r="M601" s="95">
        <f t="shared" si="144"/>
        <v>-603</v>
      </c>
      <c r="N601" s="95">
        <f t="shared" si="145"/>
        <v>266.01170568561815</v>
      </c>
      <c r="O601" s="95">
        <f t="shared" si="146"/>
        <v>574922.91806020308</v>
      </c>
      <c r="P601" s="95">
        <f t="shared" si="153"/>
        <v>31.006605134609362</v>
      </c>
      <c r="Q601" s="113">
        <f>_xlfn.STDEV.P(B$4:B601)</f>
        <v>31.006605134609298</v>
      </c>
      <c r="R601" s="95">
        <f t="shared" si="147"/>
        <v>335.77656723848963</v>
      </c>
      <c r="S601" s="95">
        <f t="shared" si="148"/>
        <v>196.24684413274781</v>
      </c>
      <c r="T601">
        <f t="shared" si="149"/>
        <v>0</v>
      </c>
      <c r="U601" s="102">
        <f>IF(W601&lt;180,V601,IF(#REF!&gt;T601,W601-360,360-W601))</f>
        <v>42.988294314381278</v>
      </c>
      <c r="V601" s="102">
        <f t="shared" si="150"/>
        <v>42.988294314381278</v>
      </c>
      <c r="W601" s="102">
        <f t="shared" si="151"/>
        <v>42.988294314381278</v>
      </c>
    </row>
    <row r="602" spans="1:23" x14ac:dyDescent="0.25">
      <c r="A602" s="110">
        <v>42638.395173611112</v>
      </c>
      <c r="B602">
        <v>251</v>
      </c>
      <c r="C602">
        <v>18.660799999999998</v>
      </c>
      <c r="E602" s="95">
        <f>AVERAGE(B$4:B602)</f>
        <v>265.98664440734558</v>
      </c>
      <c r="F602" s="95">
        <f>AVERAGE(C$4:C602)</f>
        <v>19.72338998330553</v>
      </c>
      <c r="G602" s="95">
        <f t="shared" si="139"/>
        <v>-0.94551857559931685</v>
      </c>
      <c r="H602" s="95">
        <f t="shared" si="140"/>
        <v>-0.32556815445715664</v>
      </c>
      <c r="I602" s="95">
        <f t="shared" si="141"/>
        <v>-0.86176478798763878</v>
      </c>
      <c r="J602" s="95">
        <f t="shared" si="142"/>
        <v>-7.3484808336922405E-2</v>
      </c>
      <c r="K602" s="95">
        <f t="shared" si="143"/>
        <v>30.87071622740428</v>
      </c>
      <c r="L602" s="95">
        <f t="shared" si="152"/>
        <v>599</v>
      </c>
      <c r="M602" s="95">
        <f t="shared" si="144"/>
        <v>854</v>
      </c>
      <c r="N602" s="95">
        <f t="shared" si="145"/>
        <v>265.98664440734501</v>
      </c>
      <c r="O602" s="95">
        <f t="shared" si="146"/>
        <v>575147.89315526118</v>
      </c>
      <c r="P602" s="95">
        <f t="shared" si="153"/>
        <v>30.986773341685378</v>
      </c>
      <c r="Q602" s="113">
        <f>_xlfn.STDEV.P(B$4:B602)</f>
        <v>30.986773341685311</v>
      </c>
      <c r="R602" s="95">
        <f t="shared" si="147"/>
        <v>335.70688442613755</v>
      </c>
      <c r="S602" s="95">
        <f t="shared" si="148"/>
        <v>196.26640438855361</v>
      </c>
      <c r="T602">
        <f t="shared" si="149"/>
        <v>0</v>
      </c>
      <c r="U602" s="102">
        <f>IF(W602&lt;180,V602,IF(#REF!&gt;T602,W602-360,360-W602))</f>
        <v>-14.98664440734558</v>
      </c>
      <c r="V602" s="102">
        <f t="shared" si="150"/>
        <v>-14.98664440734558</v>
      </c>
      <c r="W602" s="102">
        <f t="shared" si="151"/>
        <v>14.98664440734558</v>
      </c>
    </row>
    <row r="603" spans="1:23" x14ac:dyDescent="0.25">
      <c r="A603" s="110">
        <v>42638.395219907405</v>
      </c>
      <c r="B603">
        <v>249</v>
      </c>
      <c r="C603">
        <v>19.6084</v>
      </c>
      <c r="E603" s="95">
        <f>AVERAGE(B$4:B603)</f>
        <v>265.95833333333331</v>
      </c>
      <c r="F603" s="95">
        <f>AVERAGE(C$4:C603)</f>
        <v>19.723198333333354</v>
      </c>
      <c r="G603" s="95">
        <f t="shared" si="139"/>
        <v>-0.93358042649720163</v>
      </c>
      <c r="H603" s="95">
        <f t="shared" si="140"/>
        <v>-0.35836794954530071</v>
      </c>
      <c r="I603" s="95">
        <f t="shared" si="141"/>
        <v>-0.861884480718488</v>
      </c>
      <c r="J603" s="95">
        <f t="shared" si="142"/>
        <v>-7.3959613572269697E-2</v>
      </c>
      <c r="K603" s="95">
        <f t="shared" si="143"/>
        <v>30.851073215286114</v>
      </c>
      <c r="L603" s="95">
        <f t="shared" si="152"/>
        <v>600</v>
      </c>
      <c r="M603" s="95">
        <f t="shared" si="144"/>
        <v>-605</v>
      </c>
      <c r="N603" s="95">
        <f t="shared" si="145"/>
        <v>265.95833333333275</v>
      </c>
      <c r="O603" s="95">
        <f t="shared" si="146"/>
        <v>575435.9583333357</v>
      </c>
      <c r="P603" s="95">
        <f t="shared" si="153"/>
        <v>30.968692748573673</v>
      </c>
      <c r="Q603" s="113">
        <f>_xlfn.STDEV.P(B$4:B603)</f>
        <v>30.968692748573606</v>
      </c>
      <c r="R603" s="95">
        <f t="shared" si="147"/>
        <v>335.63789201762393</v>
      </c>
      <c r="S603" s="95">
        <f t="shared" si="148"/>
        <v>196.2787746490427</v>
      </c>
      <c r="T603">
        <f t="shared" si="149"/>
        <v>0</v>
      </c>
      <c r="U603" s="102">
        <f>IF(W603&lt;180,V603,IF(#REF!&gt;T603,W603-360,360-W603))</f>
        <v>-16.958333333333314</v>
      </c>
      <c r="V603" s="102">
        <f t="shared" si="150"/>
        <v>-16.958333333333314</v>
      </c>
      <c r="W603" s="102">
        <f t="shared" si="151"/>
        <v>16.958333333333314</v>
      </c>
    </row>
    <row r="604" spans="1:23" x14ac:dyDescent="0.25">
      <c r="A604" s="110">
        <v>42638.395266203705</v>
      </c>
      <c r="B604">
        <v>248</v>
      </c>
      <c r="C604">
        <v>19.841899999999999</v>
      </c>
      <c r="E604" s="95">
        <f>AVERAGE(B4:B604)</f>
        <v>265.92845257903497</v>
      </c>
      <c r="F604" s="95">
        <f>AVERAGE(C4:C604)</f>
        <v>19.723395840266242</v>
      </c>
      <c r="G604" s="95">
        <f t="shared" ref="G604" si="154">SIN(RADIANS(B604))</f>
        <v>-0.92718385456678731</v>
      </c>
      <c r="H604" s="95">
        <f t="shared" ref="H604" si="155">COS(RADIANS(B604))</f>
        <v>-0.37460659341591229</v>
      </c>
      <c r="I604" s="95">
        <f t="shared" ref="I604" si="156">I603+(G604-I603)/$L604</f>
        <v>-0.86199313192289451</v>
      </c>
      <c r="J604" s="95">
        <f t="shared" ref="J604" si="157">J603+(H604-J603)/$L604</f>
        <v>-7.445985813107775E-2</v>
      </c>
      <c r="K604" s="95">
        <f t="shared" ref="K604" si="158">DEGREES(SQRT(-LN(I604*I604+J604*J604)))</f>
        <v>30.832475222501245</v>
      </c>
      <c r="L604" s="95">
        <f t="shared" si="152"/>
        <v>601</v>
      </c>
      <c r="M604" s="95">
        <f t="shared" si="144"/>
        <v>853</v>
      </c>
      <c r="N604" s="95">
        <f t="shared" si="145"/>
        <v>265.92845257903434</v>
      </c>
      <c r="O604" s="95">
        <f t="shared" si="146"/>
        <v>575757.9234609009</v>
      </c>
      <c r="P604" s="95">
        <f t="shared" si="153"/>
        <v>30.951573023791369</v>
      </c>
      <c r="Q604" s="113">
        <f t="shared" ref="Q604:Q667" si="159">_xlfn.STDEV.P(B4:B604)</f>
        <v>30.951573023791305</v>
      </c>
      <c r="R604" s="95">
        <f t="shared" si="147"/>
        <v>335.56949188256539</v>
      </c>
      <c r="S604" s="95">
        <f t="shared" si="148"/>
        <v>196.28741327550455</v>
      </c>
      <c r="T604">
        <f t="shared" si="149"/>
        <v>0</v>
      </c>
      <c r="U604" s="102">
        <f>IF(W604&lt;180,V604,IF(#REF!&gt;T604,W604-360,360-W604))</f>
        <v>-17.928452579034968</v>
      </c>
      <c r="V604" s="102">
        <f t="shared" si="150"/>
        <v>-17.928452579034968</v>
      </c>
      <c r="W604" s="102">
        <f t="shared" si="151"/>
        <v>17.928452579034968</v>
      </c>
    </row>
    <row r="605" spans="1:23" x14ac:dyDescent="0.25">
      <c r="A605" s="110">
        <v>42638.395312499997</v>
      </c>
      <c r="B605">
        <v>306</v>
      </c>
      <c r="C605">
        <v>18.715800000000002</v>
      </c>
      <c r="E605" s="95">
        <f t="shared" ref="E605:F620" si="160">AVERAGE(B5:B605)</f>
        <v>265.8718801996672</v>
      </c>
      <c r="F605" s="95">
        <f t="shared" si="160"/>
        <v>19.704572379367743</v>
      </c>
      <c r="G605" s="95"/>
      <c r="H605" s="95"/>
      <c r="I605" s="95"/>
      <c r="J605" s="95"/>
      <c r="K605" s="95"/>
      <c r="L605" s="95">
        <f t="shared" si="152"/>
        <v>602</v>
      </c>
      <c r="M605" s="95">
        <f t="shared" si="144"/>
        <v>-547</v>
      </c>
      <c r="N605" s="95">
        <f t="shared" si="145"/>
        <v>265.99501661129506</v>
      </c>
      <c r="O605" s="95">
        <f t="shared" si="146"/>
        <v>577360.98504983634</v>
      </c>
      <c r="P605" s="95">
        <f t="shared" si="153"/>
        <v>30.968877986411933</v>
      </c>
      <c r="Q605" s="113">
        <f t="shared" si="159"/>
        <v>30.847031068635683</v>
      </c>
      <c r="R605" s="95">
        <f t="shared" si="147"/>
        <v>335.27770010409751</v>
      </c>
      <c r="S605" s="95">
        <f t="shared" si="148"/>
        <v>196.4660602952369</v>
      </c>
      <c r="T605">
        <f t="shared" si="149"/>
        <v>0</v>
      </c>
      <c r="U605" s="102">
        <f>IF(W605&lt;180,V605,IF(#REF!&gt;T605,W605-360,360-W605))</f>
        <v>40.128119800332797</v>
      </c>
      <c r="V605" s="102">
        <f t="shared" si="150"/>
        <v>40.128119800332797</v>
      </c>
      <c r="W605" s="102">
        <f t="shared" si="151"/>
        <v>40.128119800332797</v>
      </c>
    </row>
    <row r="606" spans="1:23" x14ac:dyDescent="0.25">
      <c r="A606" s="110">
        <v>42638.395358796297</v>
      </c>
      <c r="B606">
        <v>283</v>
      </c>
      <c r="C606">
        <v>18.2911</v>
      </c>
      <c r="E606" s="95">
        <f t="shared" si="160"/>
        <v>265.82029950083194</v>
      </c>
      <c r="F606" s="95">
        <f t="shared" si="160"/>
        <v>19.689758735440954</v>
      </c>
      <c r="G606" s="95"/>
      <c r="H606" s="95"/>
      <c r="I606" s="95"/>
      <c r="J606" s="95"/>
      <c r="K606" s="95"/>
      <c r="L606" s="95">
        <f t="shared" si="152"/>
        <v>603</v>
      </c>
      <c r="M606" s="95">
        <f t="shared" si="144"/>
        <v>830</v>
      </c>
      <c r="N606" s="95">
        <f t="shared" si="145"/>
        <v>266.02321724709719</v>
      </c>
      <c r="O606" s="95">
        <f t="shared" si="146"/>
        <v>577649.67495854315</v>
      </c>
      <c r="P606" s="95">
        <f t="shared" si="153"/>
        <v>30.950923410528748</v>
      </c>
      <c r="Q606" s="113">
        <f t="shared" si="159"/>
        <v>30.792380595512881</v>
      </c>
      <c r="R606" s="95">
        <f t="shared" si="147"/>
        <v>335.10315584073589</v>
      </c>
      <c r="S606" s="95">
        <f t="shared" si="148"/>
        <v>196.53744316092795</v>
      </c>
      <c r="T606">
        <f t="shared" si="149"/>
        <v>0</v>
      </c>
      <c r="U606" s="102">
        <f>IF(W606&lt;180,V606,IF(#REF!&gt;T606,W606-360,360-W606))</f>
        <v>17.179700499168064</v>
      </c>
      <c r="V606" s="102">
        <f t="shared" si="150"/>
        <v>17.179700499168064</v>
      </c>
      <c r="W606" s="102">
        <f t="shared" si="151"/>
        <v>17.179700499168064</v>
      </c>
    </row>
    <row r="607" spans="1:23" x14ac:dyDescent="0.25">
      <c r="A607" s="110">
        <v>42638.395405092589</v>
      </c>
      <c r="B607">
        <v>263</v>
      </c>
      <c r="C607">
        <v>21.9909</v>
      </c>
      <c r="E607" s="95">
        <f t="shared" si="160"/>
        <v>265.71547420965061</v>
      </c>
      <c r="F607" s="95">
        <f t="shared" si="160"/>
        <v>19.677634608985052</v>
      </c>
      <c r="G607" s="95"/>
      <c r="H607" s="95"/>
      <c r="I607" s="95"/>
      <c r="J607" s="95"/>
      <c r="K607" s="95"/>
      <c r="L607" s="95">
        <f t="shared" si="152"/>
        <v>604</v>
      </c>
      <c r="M607" s="95">
        <f t="shared" si="144"/>
        <v>-567</v>
      </c>
      <c r="N607" s="95">
        <f t="shared" si="145"/>
        <v>266.01821192052915</v>
      </c>
      <c r="O607" s="95">
        <f t="shared" si="146"/>
        <v>577658.79966887669</v>
      </c>
      <c r="P607" s="95">
        <f t="shared" si="153"/>
        <v>30.92553542258625</v>
      </c>
      <c r="Q607" s="113">
        <f t="shared" si="159"/>
        <v>30.694413147763676</v>
      </c>
      <c r="R607" s="95">
        <f t="shared" si="147"/>
        <v>334.77790379211888</v>
      </c>
      <c r="S607" s="95">
        <f t="shared" si="148"/>
        <v>196.65304462718234</v>
      </c>
      <c r="T607">
        <f t="shared" si="149"/>
        <v>0</v>
      </c>
      <c r="U607" s="102">
        <f>IF(W607&lt;180,V607,IF(#REF!&gt;T607,W607-360,360-W607))</f>
        <v>-2.7154742096506084</v>
      </c>
      <c r="V607" s="102">
        <f t="shared" si="150"/>
        <v>-2.7154742096506084</v>
      </c>
      <c r="W607" s="102">
        <f t="shared" si="151"/>
        <v>2.7154742096506084</v>
      </c>
    </row>
    <row r="608" spans="1:23" x14ac:dyDescent="0.25">
      <c r="A608" s="110">
        <v>42638.395451388889</v>
      </c>
      <c r="B608">
        <v>227</v>
      </c>
      <c r="C608">
        <v>22.928999999999998</v>
      </c>
      <c r="E608" s="95">
        <f t="shared" si="160"/>
        <v>265.5956738768719</v>
      </c>
      <c r="F608" s="95">
        <f t="shared" si="160"/>
        <v>19.673440099833634</v>
      </c>
      <c r="G608" s="95"/>
      <c r="H608" s="95"/>
      <c r="I608" s="95"/>
      <c r="J608" s="95"/>
      <c r="K608" s="95"/>
      <c r="L608" s="95">
        <f t="shared" si="152"/>
        <v>605</v>
      </c>
      <c r="M608" s="95">
        <f t="shared" si="144"/>
        <v>794</v>
      </c>
      <c r="N608" s="95">
        <f t="shared" si="145"/>
        <v>265.95371900826382</v>
      </c>
      <c r="O608" s="95">
        <f t="shared" si="146"/>
        <v>579178.70413223386</v>
      </c>
      <c r="P608" s="95">
        <f t="shared" si="153"/>
        <v>30.94059101115224</v>
      </c>
      <c r="Q608" s="113">
        <f t="shared" si="159"/>
        <v>30.70477610720863</v>
      </c>
      <c r="R608" s="95">
        <f t="shared" si="147"/>
        <v>334.6814201180913</v>
      </c>
      <c r="S608" s="95">
        <f t="shared" si="148"/>
        <v>196.50992763565247</v>
      </c>
      <c r="T608">
        <f t="shared" si="149"/>
        <v>0</v>
      </c>
      <c r="U608" s="102">
        <f>IF(W608&lt;180,V608,IF(#REF!&gt;T608,W608-360,360-W608))</f>
        <v>-38.595673876871899</v>
      </c>
      <c r="V608" s="102">
        <f t="shared" si="150"/>
        <v>-38.595673876871899</v>
      </c>
      <c r="W608" s="102">
        <f t="shared" si="151"/>
        <v>38.595673876871899</v>
      </c>
    </row>
    <row r="609" spans="1:23" x14ac:dyDescent="0.25">
      <c r="A609" s="110">
        <v>42638.395497685182</v>
      </c>
      <c r="B609">
        <v>290</v>
      </c>
      <c r="C609">
        <v>20.546500000000002</v>
      </c>
      <c r="E609" s="95">
        <f t="shared" si="160"/>
        <v>265.61564059900167</v>
      </c>
      <c r="F609" s="95">
        <f t="shared" si="160"/>
        <v>19.67130549084861</v>
      </c>
      <c r="G609" s="95"/>
      <c r="H609" s="95"/>
      <c r="I609" s="95"/>
      <c r="J609" s="95"/>
      <c r="K609" s="95"/>
      <c r="L609" s="95">
        <f t="shared" si="152"/>
        <v>606</v>
      </c>
      <c r="M609" s="95">
        <f t="shared" si="144"/>
        <v>-504</v>
      </c>
      <c r="N609" s="95">
        <f t="shared" si="145"/>
        <v>265.99339933993338</v>
      </c>
      <c r="O609" s="95">
        <f t="shared" si="146"/>
        <v>579755.97359736217</v>
      </c>
      <c r="P609" s="95">
        <f t="shared" si="153"/>
        <v>30.930454664266115</v>
      </c>
      <c r="Q609" s="113">
        <f t="shared" si="159"/>
        <v>30.716735263617949</v>
      </c>
      <c r="R609" s="95">
        <f t="shared" si="147"/>
        <v>334.72829494214204</v>
      </c>
      <c r="S609" s="95">
        <f t="shared" si="148"/>
        <v>196.50298625586129</v>
      </c>
      <c r="T609">
        <f t="shared" si="149"/>
        <v>0</v>
      </c>
      <c r="U609" s="102">
        <f>IF(W609&lt;180,V609,IF(#REF!&gt;T609,W609-360,360-W609))</f>
        <v>24.384359400998335</v>
      </c>
      <c r="V609" s="102">
        <f t="shared" si="150"/>
        <v>24.384359400998335</v>
      </c>
      <c r="W609" s="102">
        <f t="shared" si="151"/>
        <v>24.384359400998335</v>
      </c>
    </row>
    <row r="610" spans="1:23" x14ac:dyDescent="0.25">
      <c r="A610" s="110">
        <v>42638.395543981482</v>
      </c>
      <c r="B610">
        <v>285</v>
      </c>
      <c r="C610">
        <v>19.446000000000002</v>
      </c>
      <c r="E610" s="95">
        <f t="shared" si="160"/>
        <v>265.6539101497504</v>
      </c>
      <c r="F610" s="95">
        <f t="shared" si="160"/>
        <v>19.668014808652273</v>
      </c>
      <c r="G610" s="95"/>
      <c r="H610" s="95"/>
      <c r="I610" s="95"/>
      <c r="J610" s="95"/>
      <c r="K610" s="95"/>
      <c r="L610" s="95">
        <f t="shared" si="152"/>
        <v>607</v>
      </c>
      <c r="M610" s="95">
        <f t="shared" si="144"/>
        <v>789</v>
      </c>
      <c r="N610" s="95">
        <f t="shared" si="145"/>
        <v>266.02471169686925</v>
      </c>
      <c r="O610" s="95">
        <f t="shared" si="146"/>
        <v>580116.62932454946</v>
      </c>
      <c r="P610" s="95">
        <f t="shared" si="153"/>
        <v>30.914577244431044</v>
      </c>
      <c r="Q610" s="113">
        <f t="shared" si="159"/>
        <v>30.726532874392316</v>
      </c>
      <c r="R610" s="95">
        <f t="shared" si="147"/>
        <v>334.78860911713309</v>
      </c>
      <c r="S610" s="95">
        <f t="shared" si="148"/>
        <v>196.51921118236771</v>
      </c>
      <c r="T610">
        <f t="shared" si="149"/>
        <v>0</v>
      </c>
      <c r="U610" s="102">
        <f>IF(W610&lt;180,V610,IF(#REF!&gt;T610,W610-360,360-W610))</f>
        <v>19.346089850249598</v>
      </c>
      <c r="V610" s="102">
        <f t="shared" si="150"/>
        <v>19.346089850249598</v>
      </c>
      <c r="W610" s="102">
        <f t="shared" si="151"/>
        <v>19.346089850249598</v>
      </c>
    </row>
    <row r="611" spans="1:23" x14ac:dyDescent="0.25">
      <c r="A611" s="110">
        <v>42638.395590277774</v>
      </c>
      <c r="B611">
        <v>314</v>
      </c>
      <c r="C611">
        <v>22.491900000000001</v>
      </c>
      <c r="E611" s="95">
        <f t="shared" si="160"/>
        <v>265.73876871880202</v>
      </c>
      <c r="F611" s="95">
        <f t="shared" si="160"/>
        <v>19.670155241264588</v>
      </c>
      <c r="G611" s="95"/>
      <c r="H611" s="95"/>
      <c r="I611" s="95"/>
      <c r="J611" s="95"/>
      <c r="K611" s="95"/>
      <c r="L611" s="95">
        <f t="shared" si="152"/>
        <v>608</v>
      </c>
      <c r="M611" s="95">
        <f t="shared" si="144"/>
        <v>-475</v>
      </c>
      <c r="N611" s="95">
        <f t="shared" si="145"/>
        <v>266.10361842105203</v>
      </c>
      <c r="O611" s="95">
        <f t="shared" si="146"/>
        <v>582414.47203947627</v>
      </c>
      <c r="P611" s="95">
        <f t="shared" si="153"/>
        <v>30.950259119086748</v>
      </c>
      <c r="Q611" s="113">
        <f t="shared" si="159"/>
        <v>30.789446154333504</v>
      </c>
      <c r="R611" s="95">
        <f t="shared" si="147"/>
        <v>335.01502256605238</v>
      </c>
      <c r="S611" s="95">
        <f t="shared" si="148"/>
        <v>196.46251487155163</v>
      </c>
      <c r="T611">
        <f t="shared" si="149"/>
        <v>0</v>
      </c>
      <c r="U611" s="102">
        <f>IF(W611&lt;180,V611,IF(#REF!&gt;T611,W611-360,360-W611))</f>
        <v>48.261231281197979</v>
      </c>
      <c r="V611" s="102">
        <f t="shared" si="150"/>
        <v>48.261231281197979</v>
      </c>
      <c r="W611" s="102">
        <f t="shared" si="151"/>
        <v>48.261231281197979</v>
      </c>
    </row>
    <row r="612" spans="1:23" x14ac:dyDescent="0.25">
      <c r="A612" s="110">
        <v>42638.395682870374</v>
      </c>
      <c r="B612">
        <v>259</v>
      </c>
      <c r="C612">
        <v>29.340699999999998</v>
      </c>
      <c r="E612" s="95">
        <f t="shared" si="160"/>
        <v>265.63893510815308</v>
      </c>
      <c r="F612" s="95">
        <f t="shared" si="160"/>
        <v>19.674576871880227</v>
      </c>
      <c r="G612" s="95"/>
      <c r="H612" s="95"/>
      <c r="I612" s="95"/>
      <c r="J612" s="95"/>
      <c r="K612" s="95"/>
      <c r="L612" s="95">
        <f t="shared" si="152"/>
        <v>609</v>
      </c>
      <c r="M612" s="95">
        <f t="shared" si="144"/>
        <v>734</v>
      </c>
      <c r="N612" s="95">
        <f t="shared" si="145"/>
        <v>266.09195402298792</v>
      </c>
      <c r="O612" s="95">
        <f t="shared" si="146"/>
        <v>582464.85057471518</v>
      </c>
      <c r="P612" s="95">
        <f t="shared" si="153"/>
        <v>30.926175419324903</v>
      </c>
      <c r="Q612" s="113">
        <f t="shared" si="159"/>
        <v>30.713767634839328</v>
      </c>
      <c r="R612" s="95">
        <f t="shared" si="147"/>
        <v>334.74491228654153</v>
      </c>
      <c r="S612" s="95">
        <f t="shared" si="148"/>
        <v>196.53295792976459</v>
      </c>
      <c r="T612">
        <f t="shared" si="149"/>
        <v>0</v>
      </c>
      <c r="U612" s="102">
        <f>IF(W612&lt;180,V612,IF(#REF!&gt;T612,W612-360,360-W612))</f>
        <v>-6.6389351081530776</v>
      </c>
      <c r="V612" s="102">
        <f t="shared" si="150"/>
        <v>-6.6389351081530776</v>
      </c>
      <c r="W612" s="102">
        <f t="shared" si="151"/>
        <v>6.6389351081530776</v>
      </c>
    </row>
    <row r="613" spans="1:23" x14ac:dyDescent="0.25">
      <c r="A613" s="110">
        <v>42638.395729166667</v>
      </c>
      <c r="B613">
        <v>246</v>
      </c>
      <c r="C613">
        <v>31.801100000000002</v>
      </c>
      <c r="E613" s="95">
        <f t="shared" si="160"/>
        <v>265.48419301164728</v>
      </c>
      <c r="F613" s="95">
        <f t="shared" si="160"/>
        <v>19.681369384359428</v>
      </c>
      <c r="G613" s="95"/>
      <c r="H613" s="95"/>
      <c r="I613" s="95"/>
      <c r="J613" s="95"/>
      <c r="K613" s="95"/>
      <c r="L613" s="95">
        <f t="shared" si="152"/>
        <v>610</v>
      </c>
      <c r="M613" s="95">
        <f t="shared" si="144"/>
        <v>-488</v>
      </c>
      <c r="N613" s="95">
        <f t="shared" si="145"/>
        <v>266.05901639344205</v>
      </c>
      <c r="O613" s="95">
        <f t="shared" si="146"/>
        <v>582867.87540983863</v>
      </c>
      <c r="P613" s="95">
        <f t="shared" si="153"/>
        <v>30.911504447846657</v>
      </c>
      <c r="Q613" s="113">
        <f t="shared" si="159"/>
        <v>30.577745211493049</v>
      </c>
      <c r="R613" s="95">
        <f t="shared" si="147"/>
        <v>334.28411973750667</v>
      </c>
      <c r="S613" s="95">
        <f t="shared" si="148"/>
        <v>196.68426628578791</v>
      </c>
      <c r="T613">
        <f t="shared" si="149"/>
        <v>0</v>
      </c>
      <c r="U613" s="102">
        <f>IF(W613&lt;180,V613,IF(#REF!&gt;T613,W613-360,360-W613))</f>
        <v>-19.484193011647278</v>
      </c>
      <c r="V613" s="102">
        <f t="shared" si="150"/>
        <v>-19.484193011647278</v>
      </c>
      <c r="W613" s="102">
        <f t="shared" si="151"/>
        <v>19.484193011647278</v>
      </c>
    </row>
    <row r="614" spans="1:23" x14ac:dyDescent="0.25">
      <c r="A614" s="110">
        <v>42638.395775462966</v>
      </c>
      <c r="B614">
        <v>298</v>
      </c>
      <c r="C614">
        <v>25.8188</v>
      </c>
      <c r="E614" s="95">
        <f t="shared" si="160"/>
        <v>265.57404326123128</v>
      </c>
      <c r="F614" s="95">
        <f t="shared" si="160"/>
        <v>19.691671048252939</v>
      </c>
      <c r="G614" s="95"/>
      <c r="H614" s="95"/>
      <c r="I614" s="95"/>
      <c r="J614" s="95"/>
      <c r="K614" s="95"/>
      <c r="L614" s="95">
        <f t="shared" si="152"/>
        <v>611</v>
      </c>
      <c r="M614" s="95">
        <f t="shared" si="144"/>
        <v>786</v>
      </c>
      <c r="N614" s="95">
        <f t="shared" si="145"/>
        <v>266.11129296235623</v>
      </c>
      <c r="O614" s="95">
        <f t="shared" si="146"/>
        <v>583886.43207856233</v>
      </c>
      <c r="P614" s="95">
        <f t="shared" si="153"/>
        <v>30.913173164326942</v>
      </c>
      <c r="Q614" s="113">
        <f t="shared" si="159"/>
        <v>30.593816735097917</v>
      </c>
      <c r="R614" s="95">
        <f t="shared" si="147"/>
        <v>334.41013091520159</v>
      </c>
      <c r="S614" s="95">
        <f t="shared" si="148"/>
        <v>196.73795560726097</v>
      </c>
      <c r="T614">
        <f t="shared" si="149"/>
        <v>0</v>
      </c>
      <c r="U614" s="102">
        <f>IF(W614&lt;180,V614,IF(#REF!&gt;T614,W614-360,360-W614))</f>
        <v>32.425956738768718</v>
      </c>
      <c r="V614" s="102">
        <f t="shared" si="150"/>
        <v>32.425956738768718</v>
      </c>
      <c r="W614" s="102">
        <f t="shared" si="151"/>
        <v>32.425956738768718</v>
      </c>
    </row>
    <row r="615" spans="1:23" x14ac:dyDescent="0.25">
      <c r="A615" s="110">
        <v>42638.395821759259</v>
      </c>
      <c r="B615">
        <v>255</v>
      </c>
      <c r="C615">
        <v>28.726500000000001</v>
      </c>
      <c r="E615" s="95">
        <f t="shared" si="160"/>
        <v>265.53910149750413</v>
      </c>
      <c r="F615" s="95">
        <f t="shared" si="160"/>
        <v>19.697124459234637</v>
      </c>
      <c r="G615" s="95"/>
      <c r="H615" s="95"/>
      <c r="I615" s="95"/>
      <c r="J615" s="95"/>
      <c r="K615" s="95"/>
      <c r="L615" s="95">
        <f t="shared" si="152"/>
        <v>612</v>
      </c>
      <c r="M615" s="95">
        <f t="shared" si="144"/>
        <v>-531</v>
      </c>
      <c r="N615" s="95">
        <f t="shared" si="145"/>
        <v>266.09313725490142</v>
      </c>
      <c r="O615" s="95">
        <f t="shared" si="146"/>
        <v>584009.69117647316</v>
      </c>
      <c r="P615" s="95">
        <f t="shared" si="153"/>
        <v>30.891167042841666</v>
      </c>
      <c r="Q615" s="113">
        <f t="shared" si="159"/>
        <v>30.593881347390106</v>
      </c>
      <c r="R615" s="95">
        <f t="shared" si="147"/>
        <v>334.37533452913186</v>
      </c>
      <c r="S615" s="95">
        <f t="shared" si="148"/>
        <v>196.70286846587641</v>
      </c>
      <c r="T615">
        <f t="shared" si="149"/>
        <v>0</v>
      </c>
      <c r="U615" s="102">
        <f>IF(W615&lt;180,V615,IF(#REF!&gt;T615,W615-360,360-W615))</f>
        <v>-10.539101497504134</v>
      </c>
      <c r="V615" s="102">
        <f t="shared" si="150"/>
        <v>-10.539101497504134</v>
      </c>
      <c r="W615" s="102">
        <f t="shared" si="151"/>
        <v>10.539101497504134</v>
      </c>
    </row>
    <row r="616" spans="1:23" x14ac:dyDescent="0.25">
      <c r="A616" s="110">
        <v>42638.395868055559</v>
      </c>
      <c r="B616">
        <v>243</v>
      </c>
      <c r="C616">
        <v>29.760100000000001</v>
      </c>
      <c r="E616" s="95">
        <f t="shared" si="160"/>
        <v>265.50415973377704</v>
      </c>
      <c r="F616" s="95">
        <f t="shared" si="160"/>
        <v>19.707309151414336</v>
      </c>
      <c r="G616" s="95"/>
      <c r="H616" s="95"/>
      <c r="I616" s="95"/>
      <c r="J616" s="95"/>
      <c r="K616" s="95"/>
      <c r="L616" s="95">
        <f t="shared" si="152"/>
        <v>613</v>
      </c>
      <c r="M616" s="95">
        <f t="shared" si="144"/>
        <v>774</v>
      </c>
      <c r="N616" s="95">
        <f t="shared" si="145"/>
        <v>266.05546492658999</v>
      </c>
      <c r="O616" s="95">
        <f t="shared" si="146"/>
        <v>584542.1141924985</v>
      </c>
      <c r="P616" s="95">
        <f t="shared" si="153"/>
        <v>30.880026598569867</v>
      </c>
      <c r="Q616" s="113">
        <f t="shared" si="159"/>
        <v>30.607608365427001</v>
      </c>
      <c r="R616" s="95">
        <f t="shared" si="147"/>
        <v>334.37127855598783</v>
      </c>
      <c r="S616" s="95">
        <f t="shared" si="148"/>
        <v>196.63704091156629</v>
      </c>
      <c r="T616">
        <f t="shared" si="149"/>
        <v>0</v>
      </c>
      <c r="U616" s="102">
        <f>IF(W616&lt;180,V616,IF(#REF!&gt;T616,W616-360,360-W616))</f>
        <v>-22.504159733777044</v>
      </c>
      <c r="V616" s="102">
        <f t="shared" si="150"/>
        <v>-22.504159733777044</v>
      </c>
      <c r="W616" s="102">
        <f t="shared" si="151"/>
        <v>22.504159733777044</v>
      </c>
    </row>
    <row r="617" spans="1:23" x14ac:dyDescent="0.25">
      <c r="A617" s="110">
        <v>42638.395914351851</v>
      </c>
      <c r="B617">
        <v>277</v>
      </c>
      <c r="C617">
        <v>23.5274</v>
      </c>
      <c r="E617" s="95">
        <f t="shared" si="160"/>
        <v>265.51913477537437</v>
      </c>
      <c r="F617" s="95">
        <f t="shared" si="160"/>
        <v>19.706198336106517</v>
      </c>
      <c r="G617" s="95"/>
      <c r="H617" s="95"/>
      <c r="I617" s="95"/>
      <c r="J617" s="95"/>
      <c r="K617" s="95"/>
      <c r="L617" s="95">
        <f t="shared" si="152"/>
        <v>614</v>
      </c>
      <c r="M617" s="95">
        <f t="shared" si="144"/>
        <v>-497</v>
      </c>
      <c r="N617" s="95">
        <f t="shared" si="145"/>
        <v>266.07328990227961</v>
      </c>
      <c r="O617" s="95">
        <f t="shared" si="146"/>
        <v>584661.70195439993</v>
      </c>
      <c r="P617" s="95">
        <f t="shared" si="153"/>
        <v>30.858025789509906</v>
      </c>
      <c r="Q617" s="113">
        <f t="shared" si="159"/>
        <v>30.611027287522976</v>
      </c>
      <c r="R617" s="95">
        <f t="shared" si="147"/>
        <v>334.39394617230107</v>
      </c>
      <c r="S617" s="95">
        <f t="shared" si="148"/>
        <v>196.64432337844767</v>
      </c>
      <c r="T617">
        <f t="shared" si="149"/>
        <v>0</v>
      </c>
      <c r="U617" s="102">
        <f>IF(W617&lt;180,V617,IF(#REF!&gt;T617,W617-360,360-W617))</f>
        <v>11.480865224625632</v>
      </c>
      <c r="V617" s="102">
        <f t="shared" si="150"/>
        <v>11.480865224625632</v>
      </c>
      <c r="W617" s="102">
        <f t="shared" si="151"/>
        <v>11.480865224625632</v>
      </c>
    </row>
    <row r="618" spans="1:23" x14ac:dyDescent="0.25">
      <c r="A618" s="110">
        <v>42638.395972222221</v>
      </c>
      <c r="B618">
        <v>272</v>
      </c>
      <c r="C618">
        <v>21.3567</v>
      </c>
      <c r="E618" s="95">
        <f t="shared" si="160"/>
        <v>265.52745424292846</v>
      </c>
      <c r="F618" s="95">
        <f t="shared" si="160"/>
        <v>19.70247753743763</v>
      </c>
      <c r="G618" s="95"/>
      <c r="H618" s="95"/>
      <c r="I618" s="95"/>
      <c r="J618" s="95"/>
      <c r="K618" s="95"/>
      <c r="L618" s="95">
        <f t="shared" si="152"/>
        <v>615</v>
      </c>
      <c r="M618" s="95">
        <f t="shared" si="144"/>
        <v>769</v>
      </c>
      <c r="N618" s="95">
        <f t="shared" si="145"/>
        <v>266.08292682926776</v>
      </c>
      <c r="O618" s="95">
        <f t="shared" si="146"/>
        <v>584696.7707317099</v>
      </c>
      <c r="P618" s="95">
        <f t="shared" si="153"/>
        <v>30.833852442961536</v>
      </c>
      <c r="Q618" s="113">
        <f t="shared" si="159"/>
        <v>30.61210805779443</v>
      </c>
      <c r="R618" s="95">
        <f t="shared" si="147"/>
        <v>334.40469737296593</v>
      </c>
      <c r="S618" s="95">
        <f t="shared" si="148"/>
        <v>196.65021111289099</v>
      </c>
      <c r="T618">
        <f t="shared" si="149"/>
        <v>0</v>
      </c>
      <c r="U618" s="102">
        <f>IF(W618&lt;180,V618,IF(#REF!&gt;T618,W618-360,360-W618))</f>
        <v>6.4725457570715434</v>
      </c>
      <c r="V618" s="102">
        <f t="shared" si="150"/>
        <v>6.4725457570715434</v>
      </c>
      <c r="W618" s="102">
        <f t="shared" si="151"/>
        <v>6.4725457570715434</v>
      </c>
    </row>
    <row r="619" spans="1:23" x14ac:dyDescent="0.25">
      <c r="A619" s="110">
        <v>42638.396018518521</v>
      </c>
      <c r="B619">
        <v>306</v>
      </c>
      <c r="C619">
        <v>26.601199999999999</v>
      </c>
      <c r="E619" s="95">
        <f t="shared" si="160"/>
        <v>265.58901830282861</v>
      </c>
      <c r="F619" s="95">
        <f t="shared" si="160"/>
        <v>19.707089683860264</v>
      </c>
      <c r="G619" s="95"/>
      <c r="H619" s="95"/>
      <c r="I619" s="95"/>
      <c r="J619" s="95"/>
      <c r="K619" s="95"/>
      <c r="L619" s="95">
        <f t="shared" si="152"/>
        <v>616</v>
      </c>
      <c r="M619" s="95">
        <f t="shared" si="144"/>
        <v>-463</v>
      </c>
      <c r="N619" s="95">
        <f t="shared" si="145"/>
        <v>266.14772727272674</v>
      </c>
      <c r="O619" s="95">
        <f t="shared" si="146"/>
        <v>586287.55681818444</v>
      </c>
      <c r="P619" s="95">
        <f t="shared" si="153"/>
        <v>30.850697144719994</v>
      </c>
      <c r="Q619" s="113">
        <f t="shared" si="159"/>
        <v>30.656203415539022</v>
      </c>
      <c r="R619" s="95">
        <f t="shared" si="147"/>
        <v>334.56547598779139</v>
      </c>
      <c r="S619" s="95">
        <f t="shared" si="148"/>
        <v>196.61256061786582</v>
      </c>
      <c r="T619">
        <f t="shared" si="149"/>
        <v>0</v>
      </c>
      <c r="U619" s="102">
        <f>IF(W619&lt;180,V619,IF(#REF!&gt;T619,W619-360,360-W619))</f>
        <v>40.410981697171394</v>
      </c>
      <c r="V619" s="102">
        <f t="shared" si="150"/>
        <v>40.410981697171394</v>
      </c>
      <c r="W619" s="102">
        <f t="shared" si="151"/>
        <v>40.410981697171394</v>
      </c>
    </row>
    <row r="620" spans="1:23" x14ac:dyDescent="0.25">
      <c r="A620" s="110">
        <v>42638.396064814813</v>
      </c>
      <c r="B620">
        <v>275</v>
      </c>
      <c r="C620">
        <v>23.349</v>
      </c>
      <c r="E620" s="95">
        <f t="shared" si="160"/>
        <v>265.60232945091514</v>
      </c>
      <c r="F620" s="95">
        <f t="shared" si="160"/>
        <v>19.706701164725487</v>
      </c>
      <c r="G620" s="95"/>
      <c r="H620" s="95"/>
      <c r="I620" s="95"/>
      <c r="J620" s="95"/>
      <c r="K620" s="95"/>
      <c r="L620" s="95">
        <f t="shared" si="152"/>
        <v>617</v>
      </c>
      <c r="M620" s="95">
        <f t="shared" si="144"/>
        <v>738</v>
      </c>
      <c r="N620" s="95">
        <f t="shared" si="145"/>
        <v>266.16207455429446</v>
      </c>
      <c r="O620" s="95">
        <f t="shared" si="146"/>
        <v>586365.79254457308</v>
      </c>
      <c r="P620" s="95">
        <f t="shared" si="153"/>
        <v>30.827743102679744</v>
      </c>
      <c r="Q620" s="113">
        <f t="shared" si="159"/>
        <v>30.658549923725548</v>
      </c>
      <c r="R620" s="95">
        <f t="shared" si="147"/>
        <v>334.58406677929759</v>
      </c>
      <c r="S620" s="95">
        <f t="shared" si="148"/>
        <v>196.62059212253266</v>
      </c>
      <c r="T620">
        <f t="shared" si="149"/>
        <v>0</v>
      </c>
      <c r="U620" s="102">
        <f>IF(W620&lt;180,V620,IF(#REF!&gt;T620,W620-360,360-W620))</f>
        <v>9.3976705490848644</v>
      </c>
      <c r="V620" s="102">
        <f t="shared" si="150"/>
        <v>9.3976705490848644</v>
      </c>
      <c r="W620" s="102">
        <f t="shared" si="151"/>
        <v>9.3976705490848644</v>
      </c>
    </row>
    <row r="621" spans="1:23" x14ac:dyDescent="0.25">
      <c r="A621" s="110">
        <v>42638.396111111113</v>
      </c>
      <c r="B621">
        <v>308</v>
      </c>
      <c r="C621">
        <v>27.750599999999999</v>
      </c>
      <c r="E621" s="95">
        <f t="shared" ref="E621:F636" si="161">AVERAGE(B21:B621)</f>
        <v>265.72545757071549</v>
      </c>
      <c r="F621" s="95">
        <f t="shared" si="161"/>
        <v>19.717612645590709</v>
      </c>
      <c r="G621" s="95"/>
      <c r="H621" s="95"/>
      <c r="I621" s="95"/>
      <c r="J621" s="95"/>
      <c r="K621" s="95"/>
      <c r="L621" s="95">
        <f t="shared" si="152"/>
        <v>618</v>
      </c>
      <c r="M621" s="95">
        <f t="shared" si="144"/>
        <v>-430</v>
      </c>
      <c r="N621" s="95">
        <f t="shared" si="145"/>
        <v>266.22977346278265</v>
      </c>
      <c r="O621" s="95">
        <f t="shared" si="146"/>
        <v>588113.3721682874</v>
      </c>
      <c r="P621" s="95">
        <f t="shared" si="153"/>
        <v>30.848658978796941</v>
      </c>
      <c r="Q621" s="113">
        <f t="shared" si="159"/>
        <v>30.679972831534698</v>
      </c>
      <c r="R621" s="95">
        <f t="shared" si="147"/>
        <v>334.75539644166855</v>
      </c>
      <c r="S621" s="95">
        <f t="shared" si="148"/>
        <v>196.69551869976243</v>
      </c>
      <c r="T621">
        <f t="shared" si="149"/>
        <v>0</v>
      </c>
      <c r="U621" s="102">
        <f>IF(W621&lt;180,V621,IF(#REF!&gt;T621,W621-360,360-W621))</f>
        <v>42.274542429284509</v>
      </c>
      <c r="V621" s="102">
        <f t="shared" si="150"/>
        <v>42.274542429284509</v>
      </c>
      <c r="W621" s="102">
        <f t="shared" si="151"/>
        <v>42.274542429284509</v>
      </c>
    </row>
    <row r="622" spans="1:23" x14ac:dyDescent="0.25">
      <c r="A622" s="110">
        <v>42638.396157407406</v>
      </c>
      <c r="B622">
        <v>332</v>
      </c>
      <c r="C622">
        <v>30.129300000000001</v>
      </c>
      <c r="E622" s="95">
        <f t="shared" si="161"/>
        <v>265.86189683860232</v>
      </c>
      <c r="F622" s="95">
        <f t="shared" si="161"/>
        <v>19.731251081530804</v>
      </c>
      <c r="G622" s="95"/>
      <c r="H622" s="95"/>
      <c r="I622" s="95"/>
      <c r="J622" s="95"/>
      <c r="K622" s="95"/>
      <c r="L622" s="95">
        <f t="shared" si="152"/>
        <v>619</v>
      </c>
      <c r="M622" s="95">
        <f t="shared" si="144"/>
        <v>762</v>
      </c>
      <c r="N622" s="95">
        <f t="shared" si="145"/>
        <v>266.33602584814162</v>
      </c>
      <c r="O622" s="95">
        <f t="shared" si="146"/>
        <v>592432.10662358906</v>
      </c>
      <c r="P622" s="95">
        <f t="shared" si="153"/>
        <v>30.936698792643263</v>
      </c>
      <c r="Q622" s="113">
        <f t="shared" si="159"/>
        <v>30.791865766795286</v>
      </c>
      <c r="R622" s="95">
        <f t="shared" si="147"/>
        <v>335.1435948138917</v>
      </c>
      <c r="S622" s="95">
        <f t="shared" si="148"/>
        <v>196.58019886331294</v>
      </c>
      <c r="T622">
        <f t="shared" si="149"/>
        <v>0</v>
      </c>
      <c r="U622" s="102">
        <f>IF(W622&lt;180,V622,IF(#REF!&gt;T622,W622-360,360-W622))</f>
        <v>66.13810316139768</v>
      </c>
      <c r="V622" s="102">
        <f t="shared" si="150"/>
        <v>66.13810316139768</v>
      </c>
      <c r="W622" s="102">
        <f t="shared" si="151"/>
        <v>66.13810316139768</v>
      </c>
    </row>
    <row r="623" spans="1:23" x14ac:dyDescent="0.25">
      <c r="A623" s="110">
        <v>42638.396203703705</v>
      </c>
      <c r="B623">
        <v>289</v>
      </c>
      <c r="C623">
        <v>25.772500000000001</v>
      </c>
      <c r="E623" s="95">
        <f t="shared" si="161"/>
        <v>265.85690515806988</v>
      </c>
      <c r="F623" s="95">
        <f t="shared" si="161"/>
        <v>19.724437271214668</v>
      </c>
      <c r="G623" s="95"/>
      <c r="H623" s="95"/>
      <c r="I623" s="95"/>
      <c r="J623" s="95"/>
      <c r="K623" s="95"/>
      <c r="L623" s="95">
        <f t="shared" si="152"/>
        <v>620</v>
      </c>
      <c r="M623" s="95">
        <f t="shared" si="144"/>
        <v>-473</v>
      </c>
      <c r="N623" s="95">
        <f t="shared" si="145"/>
        <v>266.37258064516072</v>
      </c>
      <c r="O623" s="95">
        <f t="shared" si="146"/>
        <v>592944.93387097039</v>
      </c>
      <c r="P623" s="95">
        <f t="shared" si="153"/>
        <v>30.925115950729776</v>
      </c>
      <c r="Q623" s="113">
        <f t="shared" si="159"/>
        <v>30.787871011222109</v>
      </c>
      <c r="R623" s="95">
        <f t="shared" si="147"/>
        <v>335.12961493331966</v>
      </c>
      <c r="S623" s="95">
        <f t="shared" si="148"/>
        <v>196.58419538282013</v>
      </c>
      <c r="T623">
        <f t="shared" si="149"/>
        <v>0</v>
      </c>
      <c r="U623" s="102">
        <f>IF(W623&lt;180,V623,IF(#REF!&gt;T623,W623-360,360-W623))</f>
        <v>23.143094841930122</v>
      </c>
      <c r="V623" s="102">
        <f t="shared" si="150"/>
        <v>23.143094841930122</v>
      </c>
      <c r="W623" s="102">
        <f t="shared" si="151"/>
        <v>23.143094841930122</v>
      </c>
    </row>
    <row r="624" spans="1:23" x14ac:dyDescent="0.25">
      <c r="A624" s="110">
        <v>42638.396249999998</v>
      </c>
      <c r="B624">
        <v>262</v>
      </c>
      <c r="C624">
        <v>22.555499999999999</v>
      </c>
      <c r="E624" s="95">
        <f t="shared" si="161"/>
        <v>265.83693843594011</v>
      </c>
      <c r="F624" s="95">
        <f t="shared" si="161"/>
        <v>19.724967054908507</v>
      </c>
      <c r="G624" s="95"/>
      <c r="H624" s="95"/>
      <c r="I624" s="95"/>
      <c r="J624" s="95"/>
      <c r="K624" s="95"/>
      <c r="L624" s="95">
        <f t="shared" si="152"/>
        <v>621</v>
      </c>
      <c r="M624" s="95">
        <f t="shared" si="144"/>
        <v>735</v>
      </c>
      <c r="N624" s="95">
        <f t="shared" si="145"/>
        <v>266.3655394524954</v>
      </c>
      <c r="O624" s="95">
        <f t="shared" si="146"/>
        <v>592964.0225442861</v>
      </c>
      <c r="P624" s="95">
        <f t="shared" si="153"/>
        <v>30.900703850576093</v>
      </c>
      <c r="Q624" s="113">
        <f t="shared" si="159"/>
        <v>30.78647465325065</v>
      </c>
      <c r="R624" s="95">
        <f t="shared" si="147"/>
        <v>335.10650640575409</v>
      </c>
      <c r="S624" s="95">
        <f t="shared" si="148"/>
        <v>196.56737046612614</v>
      </c>
      <c r="T624">
        <f t="shared" si="149"/>
        <v>0</v>
      </c>
      <c r="U624" s="102">
        <f>IF(W624&lt;180,V624,IF(#REF!&gt;T624,W624-360,360-W624))</f>
        <v>-3.8369384359401124</v>
      </c>
      <c r="V624" s="102">
        <f t="shared" si="150"/>
        <v>-3.8369384359401124</v>
      </c>
      <c r="W624" s="102">
        <f t="shared" si="151"/>
        <v>3.8369384359401124</v>
      </c>
    </row>
    <row r="625" spans="1:23" x14ac:dyDescent="0.25">
      <c r="A625" s="110">
        <v>42638.396296296298</v>
      </c>
      <c r="B625">
        <v>245</v>
      </c>
      <c r="C625">
        <v>20.5547</v>
      </c>
      <c r="E625" s="95">
        <f t="shared" si="161"/>
        <v>265.88352745424294</v>
      </c>
      <c r="F625" s="95">
        <f t="shared" si="161"/>
        <v>19.732872545757097</v>
      </c>
      <c r="G625" s="95"/>
      <c r="H625" s="95"/>
      <c r="I625" s="95"/>
      <c r="J625" s="95"/>
      <c r="K625" s="95"/>
      <c r="L625" s="95">
        <f t="shared" si="152"/>
        <v>622</v>
      </c>
      <c r="M625" s="95">
        <f t="shared" si="144"/>
        <v>-490</v>
      </c>
      <c r="N625" s="95">
        <f t="shared" si="145"/>
        <v>266.33118971061037</v>
      </c>
      <c r="O625" s="95">
        <f t="shared" si="146"/>
        <v>593419.77491961676</v>
      </c>
      <c r="P625" s="95">
        <f t="shared" si="153"/>
        <v>30.887717382153212</v>
      </c>
      <c r="Q625" s="113">
        <f t="shared" si="159"/>
        <v>30.733675561406667</v>
      </c>
      <c r="R625" s="95">
        <f t="shared" si="147"/>
        <v>335.03429746740795</v>
      </c>
      <c r="S625" s="95">
        <f t="shared" si="148"/>
        <v>196.73275744107792</v>
      </c>
      <c r="T625">
        <f t="shared" si="149"/>
        <v>0</v>
      </c>
      <c r="U625" s="102">
        <f>IF(W625&lt;180,V625,IF(#REF!&gt;T625,W625-360,360-W625))</f>
        <v>-20.883527454242937</v>
      </c>
      <c r="V625" s="102">
        <f t="shared" si="150"/>
        <v>-20.883527454242937</v>
      </c>
      <c r="W625" s="102">
        <f t="shared" si="151"/>
        <v>20.883527454242937</v>
      </c>
    </row>
    <row r="626" spans="1:23" x14ac:dyDescent="0.25">
      <c r="A626" s="110">
        <v>42638.39634259259</v>
      </c>
      <c r="B626">
        <v>269</v>
      </c>
      <c r="C626">
        <v>21.601600000000001</v>
      </c>
      <c r="E626" s="95">
        <f t="shared" si="161"/>
        <v>265.96006655574041</v>
      </c>
      <c r="F626" s="95">
        <f t="shared" si="161"/>
        <v>19.74235141430951</v>
      </c>
      <c r="G626" s="95"/>
      <c r="H626" s="95"/>
      <c r="I626" s="95"/>
      <c r="J626" s="95"/>
      <c r="K626" s="95"/>
      <c r="L626" s="95">
        <f t="shared" si="152"/>
        <v>623</v>
      </c>
      <c r="M626" s="95">
        <f t="shared" si="144"/>
        <v>759</v>
      </c>
      <c r="N626" s="95">
        <f t="shared" si="145"/>
        <v>266.33547351524822</v>
      </c>
      <c r="O626" s="95">
        <f t="shared" si="146"/>
        <v>593426.88603531558</v>
      </c>
      <c r="P626" s="95">
        <f t="shared" si="153"/>
        <v>30.86310284517171</v>
      </c>
      <c r="Q626" s="113">
        <f t="shared" si="159"/>
        <v>30.684022236790437</v>
      </c>
      <c r="R626" s="95">
        <f t="shared" si="147"/>
        <v>334.99911658851886</v>
      </c>
      <c r="S626" s="95">
        <f t="shared" si="148"/>
        <v>196.92101652296193</v>
      </c>
      <c r="T626">
        <f t="shared" si="149"/>
        <v>0</v>
      </c>
      <c r="U626" s="102">
        <f>IF(W626&lt;180,V626,IF(#REF!&gt;T626,W626-360,360-W626))</f>
        <v>3.0399334442595887</v>
      </c>
      <c r="V626" s="102">
        <f t="shared" si="150"/>
        <v>3.0399334442595887</v>
      </c>
      <c r="W626" s="102">
        <f t="shared" si="151"/>
        <v>3.0399334442595887</v>
      </c>
    </row>
    <row r="627" spans="1:23" x14ac:dyDescent="0.25">
      <c r="A627" s="110">
        <v>42638.39638888889</v>
      </c>
      <c r="B627">
        <v>275</v>
      </c>
      <c r="C627">
        <v>22.764600000000002</v>
      </c>
      <c r="E627" s="95">
        <f t="shared" si="161"/>
        <v>265.98169717138103</v>
      </c>
      <c r="F627" s="95">
        <f t="shared" si="161"/>
        <v>19.749154409317825</v>
      </c>
      <c r="G627" s="95"/>
      <c r="H627" s="95"/>
      <c r="I627" s="95"/>
      <c r="J627" s="95"/>
      <c r="K627" s="95"/>
      <c r="L627" s="95">
        <f t="shared" si="152"/>
        <v>624</v>
      </c>
      <c r="M627" s="95">
        <f t="shared" si="144"/>
        <v>-484</v>
      </c>
      <c r="N627" s="95">
        <f t="shared" si="145"/>
        <v>266.34935897435838</v>
      </c>
      <c r="O627" s="95">
        <f t="shared" si="146"/>
        <v>593501.83974359231</v>
      </c>
      <c r="P627" s="95">
        <f t="shared" si="153"/>
        <v>30.840310361259885</v>
      </c>
      <c r="Q627" s="113">
        <f t="shared" si="159"/>
        <v>30.685805079751255</v>
      </c>
      <c r="R627" s="95">
        <f t="shared" si="147"/>
        <v>335.02475860082137</v>
      </c>
      <c r="S627" s="95">
        <f t="shared" si="148"/>
        <v>196.93863574194069</v>
      </c>
      <c r="T627">
        <f t="shared" si="149"/>
        <v>0</v>
      </c>
      <c r="U627" s="102">
        <f>IF(W627&lt;180,V627,IF(#REF!&gt;T627,W627-360,360-W627))</f>
        <v>9.018302828618971</v>
      </c>
      <c r="V627" s="102">
        <f t="shared" si="150"/>
        <v>9.018302828618971</v>
      </c>
      <c r="W627" s="102">
        <f t="shared" si="151"/>
        <v>9.018302828618971</v>
      </c>
    </row>
    <row r="628" spans="1:23" x14ac:dyDescent="0.25">
      <c r="A628" s="110">
        <v>42638.396435185183</v>
      </c>
      <c r="B628">
        <v>280</v>
      </c>
      <c r="C628">
        <v>21.273900000000001</v>
      </c>
      <c r="E628" s="95">
        <f t="shared" si="161"/>
        <v>266.06655574043259</v>
      </c>
      <c r="F628" s="95">
        <f t="shared" si="161"/>
        <v>19.757369883527474</v>
      </c>
      <c r="G628" s="95"/>
      <c r="H628" s="95"/>
      <c r="I628" s="95"/>
      <c r="J628" s="95"/>
      <c r="K628" s="95"/>
      <c r="L628" s="95">
        <f t="shared" si="152"/>
        <v>625</v>
      </c>
      <c r="M628" s="95">
        <f t="shared" si="144"/>
        <v>764</v>
      </c>
      <c r="N628" s="95">
        <f t="shared" si="145"/>
        <v>266.37119999999942</v>
      </c>
      <c r="O628" s="95">
        <f t="shared" si="146"/>
        <v>593687.88160000253</v>
      </c>
      <c r="P628" s="95">
        <f t="shared" si="153"/>
        <v>30.820457663052377</v>
      </c>
      <c r="Q628" s="113">
        <f t="shared" si="159"/>
        <v>30.653919678097488</v>
      </c>
      <c r="R628" s="95">
        <f t="shared" si="147"/>
        <v>335.03787501615193</v>
      </c>
      <c r="S628" s="95">
        <f t="shared" si="148"/>
        <v>197.09523646471325</v>
      </c>
      <c r="T628">
        <f t="shared" si="149"/>
        <v>0</v>
      </c>
      <c r="U628" s="102">
        <f>IF(W628&lt;180,V628,IF(#REF!&gt;T628,W628-360,360-W628))</f>
        <v>13.933444259567409</v>
      </c>
      <c r="V628" s="102">
        <f t="shared" si="150"/>
        <v>13.933444259567409</v>
      </c>
      <c r="W628" s="102">
        <f t="shared" si="151"/>
        <v>13.933444259567409</v>
      </c>
    </row>
    <row r="629" spans="1:23" x14ac:dyDescent="0.25">
      <c r="A629" s="110">
        <v>42638.396481481483</v>
      </c>
      <c r="B629">
        <v>267</v>
      </c>
      <c r="C629">
        <v>20.548300000000001</v>
      </c>
      <c r="E629" s="95">
        <f t="shared" si="161"/>
        <v>266.089850249584</v>
      </c>
      <c r="F629" s="95">
        <f t="shared" si="161"/>
        <v>19.758061231281221</v>
      </c>
      <c r="G629" s="95"/>
      <c r="H629" s="95"/>
      <c r="I629" s="95"/>
      <c r="J629" s="95"/>
      <c r="K629" s="95"/>
      <c r="L629" s="95">
        <f t="shared" si="152"/>
        <v>626</v>
      </c>
      <c r="M629" s="95">
        <f t="shared" si="144"/>
        <v>-497</v>
      </c>
      <c r="N629" s="95">
        <f t="shared" si="145"/>
        <v>266.3722044728429</v>
      </c>
      <c r="O629" s="95">
        <f t="shared" si="146"/>
        <v>593688.27635783004</v>
      </c>
      <c r="P629" s="95">
        <f t="shared" si="153"/>
        <v>30.795841083621209</v>
      </c>
      <c r="Q629" s="113">
        <f t="shared" si="159"/>
        <v>30.649300385500965</v>
      </c>
      <c r="R629" s="95">
        <f t="shared" si="147"/>
        <v>335.05077611696117</v>
      </c>
      <c r="S629" s="95">
        <f t="shared" si="148"/>
        <v>197.12892438220683</v>
      </c>
      <c r="T629">
        <f t="shared" si="149"/>
        <v>0</v>
      </c>
      <c r="U629" s="102">
        <f>IF(W629&lt;180,V629,IF(#REF!&gt;T629,W629-360,360-W629))</f>
        <v>0.91014975041599655</v>
      </c>
      <c r="V629" s="102">
        <f t="shared" si="150"/>
        <v>0.91014975041599655</v>
      </c>
      <c r="W629" s="102">
        <f t="shared" si="151"/>
        <v>0.91014975041599655</v>
      </c>
    </row>
    <row r="630" spans="1:23" x14ac:dyDescent="0.25">
      <c r="A630" s="110">
        <v>42638.396527777775</v>
      </c>
      <c r="B630">
        <v>258</v>
      </c>
      <c r="C630">
        <v>21.907900000000001</v>
      </c>
      <c r="E630" s="95">
        <f t="shared" si="161"/>
        <v>266.09317803660565</v>
      </c>
      <c r="F630" s="95">
        <f t="shared" si="161"/>
        <v>19.760873044925145</v>
      </c>
      <c r="G630" s="95"/>
      <c r="H630" s="95"/>
      <c r="I630" s="95"/>
      <c r="J630" s="95"/>
      <c r="K630" s="95"/>
      <c r="L630" s="95">
        <f t="shared" si="152"/>
        <v>627</v>
      </c>
      <c r="M630" s="95">
        <f t="shared" si="144"/>
        <v>755</v>
      </c>
      <c r="N630" s="95">
        <f t="shared" si="145"/>
        <v>266.35885167464062</v>
      </c>
      <c r="O630" s="95">
        <f t="shared" si="146"/>
        <v>593758.25837320834</v>
      </c>
      <c r="P630" s="95">
        <f t="shared" si="153"/>
        <v>30.773086751556679</v>
      </c>
      <c r="Q630" s="113">
        <f t="shared" si="159"/>
        <v>30.648313246818738</v>
      </c>
      <c r="R630" s="95">
        <f t="shared" si="147"/>
        <v>335.05188284194782</v>
      </c>
      <c r="S630" s="95">
        <f t="shared" si="148"/>
        <v>197.13447323126348</v>
      </c>
      <c r="T630">
        <f t="shared" si="149"/>
        <v>0</v>
      </c>
      <c r="U630" s="102">
        <f>IF(W630&lt;180,V630,IF(#REF!&gt;T630,W630-360,360-W630))</f>
        <v>-8.09317803660565</v>
      </c>
      <c r="V630" s="102">
        <f t="shared" si="150"/>
        <v>-8.09317803660565</v>
      </c>
      <c r="W630" s="102">
        <f t="shared" si="151"/>
        <v>8.09317803660565</v>
      </c>
    </row>
    <row r="631" spans="1:23" x14ac:dyDescent="0.25">
      <c r="A631" s="110">
        <v>42638.396574074075</v>
      </c>
      <c r="B631">
        <v>228</v>
      </c>
      <c r="C631">
        <v>20.8751</v>
      </c>
      <c r="E631" s="95">
        <f t="shared" si="161"/>
        <v>266.08652246256241</v>
      </c>
      <c r="F631" s="95">
        <f t="shared" si="161"/>
        <v>19.768418635607343</v>
      </c>
      <c r="G631" s="95"/>
      <c r="H631" s="95"/>
      <c r="I631" s="95"/>
      <c r="J631" s="95"/>
      <c r="K631" s="95"/>
      <c r="L631" s="95">
        <f t="shared" si="152"/>
        <v>628</v>
      </c>
      <c r="M631" s="95">
        <f t="shared" si="144"/>
        <v>-527</v>
      </c>
      <c r="N631" s="95">
        <f t="shared" si="145"/>
        <v>266.29777070063642</v>
      </c>
      <c r="O631" s="95">
        <f t="shared" si="146"/>
        <v>595227.3168789834</v>
      </c>
      <c r="P631" s="95">
        <f t="shared" si="153"/>
        <v>30.786591218449054</v>
      </c>
      <c r="Q631" s="113">
        <f t="shared" si="159"/>
        <v>30.656149500813331</v>
      </c>
      <c r="R631" s="95">
        <f t="shared" si="147"/>
        <v>335.06285883939239</v>
      </c>
      <c r="S631" s="95">
        <f t="shared" si="148"/>
        <v>197.11018608573244</v>
      </c>
      <c r="T631">
        <f t="shared" si="149"/>
        <v>0</v>
      </c>
      <c r="U631" s="102">
        <f>IF(W631&lt;180,V631,IF(#REF!&gt;T631,W631-360,360-W631))</f>
        <v>-38.086522462562414</v>
      </c>
      <c r="V631" s="102">
        <f t="shared" si="150"/>
        <v>-38.086522462562414</v>
      </c>
      <c r="W631" s="102">
        <f t="shared" si="151"/>
        <v>38.086522462562414</v>
      </c>
    </row>
    <row r="632" spans="1:23" x14ac:dyDescent="0.25">
      <c r="A632" s="110">
        <v>42638.396620370368</v>
      </c>
      <c r="B632">
        <v>243</v>
      </c>
      <c r="C632">
        <v>22.773399999999999</v>
      </c>
      <c r="E632" s="95">
        <f t="shared" si="161"/>
        <v>266.02828618968385</v>
      </c>
      <c r="F632" s="95">
        <f t="shared" si="161"/>
        <v>19.769018801996701</v>
      </c>
      <c r="G632" s="95"/>
      <c r="H632" s="95"/>
      <c r="I632" s="95"/>
      <c r="J632" s="95"/>
      <c r="K632" s="95"/>
      <c r="L632" s="95">
        <f t="shared" si="152"/>
        <v>629</v>
      </c>
      <c r="M632" s="95">
        <f t="shared" si="144"/>
        <v>770</v>
      </c>
      <c r="N632" s="95">
        <f t="shared" si="145"/>
        <v>266.26073131955434</v>
      </c>
      <c r="O632" s="95">
        <f t="shared" si="146"/>
        <v>595769.24006359547</v>
      </c>
      <c r="P632" s="95">
        <f t="shared" si="153"/>
        <v>30.776109291490588</v>
      </c>
      <c r="Q632" s="113">
        <f t="shared" si="159"/>
        <v>30.666704864492409</v>
      </c>
      <c r="R632" s="95">
        <f t="shared" si="147"/>
        <v>335.02837213479177</v>
      </c>
      <c r="S632" s="95">
        <f t="shared" si="148"/>
        <v>197.02820024457594</v>
      </c>
      <c r="T632">
        <f t="shared" si="149"/>
        <v>0</v>
      </c>
      <c r="U632" s="102">
        <f>IF(W632&lt;180,V632,IF(#REF!&gt;T632,W632-360,360-W632))</f>
        <v>-23.028286189683854</v>
      </c>
      <c r="V632" s="102">
        <f t="shared" si="150"/>
        <v>-23.028286189683854</v>
      </c>
      <c r="W632" s="102">
        <f t="shared" si="151"/>
        <v>23.028286189683854</v>
      </c>
    </row>
    <row r="633" spans="1:23" x14ac:dyDescent="0.25">
      <c r="A633" s="110">
        <v>42638.396666666667</v>
      </c>
      <c r="B633">
        <v>257</v>
      </c>
      <c r="C633">
        <v>25.020600000000002</v>
      </c>
      <c r="E633" s="95">
        <f t="shared" si="161"/>
        <v>266.01497504159732</v>
      </c>
      <c r="F633" s="95">
        <f t="shared" si="161"/>
        <v>19.780512811980056</v>
      </c>
      <c r="G633" s="95"/>
      <c r="H633" s="95"/>
      <c r="I633" s="95"/>
      <c r="J633" s="95"/>
      <c r="K633" s="95"/>
      <c r="L633" s="95">
        <f t="shared" si="152"/>
        <v>630</v>
      </c>
      <c r="M633" s="95">
        <f t="shared" si="144"/>
        <v>-513</v>
      </c>
      <c r="N633" s="95">
        <f t="shared" si="145"/>
        <v>266.24603174603124</v>
      </c>
      <c r="O633" s="95">
        <f t="shared" si="146"/>
        <v>595854.86507936753</v>
      </c>
      <c r="P633" s="95">
        <f t="shared" si="153"/>
        <v>30.753883870852039</v>
      </c>
      <c r="Q633" s="113">
        <f t="shared" si="159"/>
        <v>30.66888446917174</v>
      </c>
      <c r="R633" s="95">
        <f t="shared" si="147"/>
        <v>335.01996509723375</v>
      </c>
      <c r="S633" s="95">
        <f t="shared" si="148"/>
        <v>197.0099849859609</v>
      </c>
      <c r="T633">
        <f t="shared" si="149"/>
        <v>0</v>
      </c>
      <c r="U633" s="102">
        <f>IF(W633&lt;180,V633,IF(#REF!&gt;T633,W633-360,360-W633))</f>
        <v>-9.0149750415973244</v>
      </c>
      <c r="V633" s="102">
        <f t="shared" si="150"/>
        <v>-9.0149750415973244</v>
      </c>
      <c r="W633" s="102">
        <f t="shared" si="151"/>
        <v>9.0149750415973244</v>
      </c>
    </row>
    <row r="634" spans="1:23" x14ac:dyDescent="0.25">
      <c r="A634" s="110">
        <v>42638.39671296296</v>
      </c>
      <c r="B634">
        <v>250</v>
      </c>
      <c r="C634">
        <v>25.514600000000002</v>
      </c>
      <c r="E634" s="95">
        <f t="shared" si="161"/>
        <v>265.99500831946756</v>
      </c>
      <c r="F634" s="95">
        <f t="shared" si="161"/>
        <v>19.796504658901856</v>
      </c>
      <c r="G634" s="95"/>
      <c r="H634" s="95"/>
      <c r="I634" s="95"/>
      <c r="J634" s="95"/>
      <c r="K634" s="95"/>
      <c r="L634" s="95">
        <f t="shared" si="152"/>
        <v>631</v>
      </c>
      <c r="M634" s="95">
        <f t="shared" si="144"/>
        <v>763</v>
      </c>
      <c r="N634" s="95">
        <f t="shared" si="145"/>
        <v>266.22028526148921</v>
      </c>
      <c r="O634" s="95">
        <f t="shared" si="146"/>
        <v>596118.3803486554</v>
      </c>
      <c r="P634" s="95">
        <f t="shared" si="153"/>
        <v>30.736299315950635</v>
      </c>
      <c r="Q634" s="113">
        <f t="shared" si="159"/>
        <v>30.675397444222231</v>
      </c>
      <c r="R634" s="95">
        <f t="shared" si="147"/>
        <v>335.01465256896756</v>
      </c>
      <c r="S634" s="95">
        <f t="shared" si="148"/>
        <v>196.97536406996755</v>
      </c>
      <c r="T634">
        <f t="shared" si="149"/>
        <v>0</v>
      </c>
      <c r="U634" s="102">
        <f>IF(W634&lt;180,V634,IF(#REF!&gt;T634,W634-360,360-W634))</f>
        <v>-15.995008319467559</v>
      </c>
      <c r="V634" s="102">
        <f t="shared" si="150"/>
        <v>-15.995008319467559</v>
      </c>
      <c r="W634" s="102">
        <f t="shared" si="151"/>
        <v>15.995008319467559</v>
      </c>
    </row>
    <row r="635" spans="1:23" x14ac:dyDescent="0.25">
      <c r="A635" s="110">
        <v>42638.39675925926</v>
      </c>
      <c r="B635">
        <v>320</v>
      </c>
      <c r="C635">
        <v>31.2332</v>
      </c>
      <c r="E635" s="95">
        <f t="shared" si="161"/>
        <v>266.12978369384359</v>
      </c>
      <c r="F635" s="95">
        <f t="shared" si="161"/>
        <v>19.823834775374404</v>
      </c>
      <c r="G635" s="95"/>
      <c r="H635" s="95"/>
      <c r="I635" s="95"/>
      <c r="J635" s="95"/>
      <c r="K635" s="95"/>
      <c r="L635" s="95">
        <f t="shared" si="152"/>
        <v>632</v>
      </c>
      <c r="M635" s="95">
        <f t="shared" si="144"/>
        <v>-443</v>
      </c>
      <c r="N635" s="95">
        <f t="shared" si="145"/>
        <v>266.30537974683494</v>
      </c>
      <c r="O635" s="95">
        <f t="shared" si="146"/>
        <v>599006.06170886324</v>
      </c>
      <c r="P635" s="95">
        <f t="shared" si="153"/>
        <v>30.786269690205643</v>
      </c>
      <c r="Q635" s="113">
        <f t="shared" si="159"/>
        <v>30.734380172354797</v>
      </c>
      <c r="R635" s="95">
        <f t="shared" si="147"/>
        <v>335.2821390816419</v>
      </c>
      <c r="S635" s="95">
        <f t="shared" si="148"/>
        <v>196.97742830604528</v>
      </c>
      <c r="T635">
        <f t="shared" si="149"/>
        <v>0</v>
      </c>
      <c r="U635" s="102">
        <f>IF(W635&lt;180,V635,IF(#REF!&gt;T635,W635-360,360-W635))</f>
        <v>53.870216306156408</v>
      </c>
      <c r="V635" s="102">
        <f t="shared" si="150"/>
        <v>53.870216306156408</v>
      </c>
      <c r="W635" s="102">
        <f t="shared" si="151"/>
        <v>53.870216306156408</v>
      </c>
    </row>
    <row r="636" spans="1:23" x14ac:dyDescent="0.25">
      <c r="A636" s="110">
        <v>42638.396805555552</v>
      </c>
      <c r="B636">
        <v>273</v>
      </c>
      <c r="C636">
        <v>27.772300000000001</v>
      </c>
      <c r="E636" s="95">
        <f t="shared" si="161"/>
        <v>266.153078202995</v>
      </c>
      <c r="F636" s="95">
        <f t="shared" si="161"/>
        <v>19.842760732113174</v>
      </c>
      <c r="G636" s="95"/>
      <c r="H636" s="95"/>
      <c r="I636" s="95"/>
      <c r="J636" s="95"/>
      <c r="K636" s="95"/>
      <c r="L636" s="95">
        <f t="shared" si="152"/>
        <v>633</v>
      </c>
      <c r="M636" s="95">
        <f t="shared" si="144"/>
        <v>716</v>
      </c>
      <c r="N636" s="95">
        <f t="shared" si="145"/>
        <v>266.31595576619225</v>
      </c>
      <c r="O636" s="95">
        <f t="shared" si="146"/>
        <v>599050.80884676392</v>
      </c>
      <c r="P636" s="95">
        <f t="shared" si="153"/>
        <v>30.763091302529705</v>
      </c>
      <c r="Q636" s="113">
        <f t="shared" si="159"/>
        <v>30.73427297740734</v>
      </c>
      <c r="R636" s="95">
        <f t="shared" si="147"/>
        <v>335.30519240216154</v>
      </c>
      <c r="S636" s="95">
        <f t="shared" si="148"/>
        <v>197.00096400382847</v>
      </c>
      <c r="T636">
        <f t="shared" si="149"/>
        <v>0</v>
      </c>
      <c r="U636" s="102">
        <f>IF(W636&lt;180,V636,IF(#REF!&gt;T636,W636-360,360-W636))</f>
        <v>6.8469217970049954</v>
      </c>
      <c r="V636" s="102">
        <f t="shared" si="150"/>
        <v>6.8469217970049954</v>
      </c>
      <c r="W636" s="102">
        <f t="shared" si="151"/>
        <v>6.8469217970049954</v>
      </c>
    </row>
    <row r="637" spans="1:23" x14ac:dyDescent="0.25">
      <c r="A637" s="110">
        <v>42638.396851851852</v>
      </c>
      <c r="B637">
        <v>277</v>
      </c>
      <c r="C637">
        <v>27.5762</v>
      </c>
      <c r="E637" s="95">
        <f t="shared" ref="E637:F652" si="162">AVERAGE(B37:B637)</f>
        <v>266.22628951747089</v>
      </c>
      <c r="F637" s="95">
        <f t="shared" si="162"/>
        <v>19.865991680532471</v>
      </c>
      <c r="G637" s="95"/>
      <c r="H637" s="95"/>
      <c r="I637" s="95"/>
      <c r="J637" s="95"/>
      <c r="K637" s="95"/>
      <c r="L637" s="95">
        <f t="shared" si="152"/>
        <v>634</v>
      </c>
      <c r="M637" s="95">
        <f t="shared" si="144"/>
        <v>-439</v>
      </c>
      <c r="N637" s="95">
        <f t="shared" si="145"/>
        <v>266.33280757097742</v>
      </c>
      <c r="O637" s="95">
        <f t="shared" si="146"/>
        <v>599164.77760252613</v>
      </c>
      <c r="P637" s="95">
        <f t="shared" si="153"/>
        <v>30.741744489580604</v>
      </c>
      <c r="Q637" s="113">
        <f t="shared" si="159"/>
        <v>30.707606753406179</v>
      </c>
      <c r="R637" s="95">
        <f t="shared" si="147"/>
        <v>335.31840471263479</v>
      </c>
      <c r="S637" s="95">
        <f t="shared" si="148"/>
        <v>197.13417432230699</v>
      </c>
      <c r="T637">
        <f t="shared" si="149"/>
        <v>0</v>
      </c>
      <c r="U637" s="102">
        <f>IF(W637&lt;180,V637,IF(#REF!&gt;T637,W637-360,360-W637))</f>
        <v>10.773710482529111</v>
      </c>
      <c r="V637" s="102">
        <f t="shared" si="150"/>
        <v>10.773710482529111</v>
      </c>
      <c r="W637" s="102">
        <f t="shared" si="151"/>
        <v>10.773710482529111</v>
      </c>
    </row>
    <row r="638" spans="1:23" x14ac:dyDescent="0.25">
      <c r="A638" s="110">
        <v>42638.396898148145</v>
      </c>
      <c r="B638">
        <v>251</v>
      </c>
      <c r="C638">
        <v>20.116299999999999</v>
      </c>
      <c r="E638" s="95">
        <f t="shared" si="162"/>
        <v>266.25790349417639</v>
      </c>
      <c r="F638" s="95">
        <f t="shared" si="162"/>
        <v>19.875710482529144</v>
      </c>
      <c r="G638" s="95"/>
      <c r="H638" s="95"/>
      <c r="I638" s="95"/>
      <c r="J638" s="95"/>
      <c r="K638" s="95"/>
      <c r="L638" s="95">
        <f t="shared" si="152"/>
        <v>635</v>
      </c>
      <c r="M638" s="95">
        <f t="shared" si="144"/>
        <v>690</v>
      </c>
      <c r="N638" s="95">
        <f t="shared" si="145"/>
        <v>266.30866141732236</v>
      </c>
      <c r="O638" s="95">
        <f t="shared" si="146"/>
        <v>599399.50236220716</v>
      </c>
      <c r="P638" s="95">
        <f t="shared" si="153"/>
        <v>30.723545111078121</v>
      </c>
      <c r="Q638" s="113">
        <f t="shared" si="159"/>
        <v>30.68212379214771</v>
      </c>
      <c r="R638" s="95">
        <f t="shared" si="147"/>
        <v>335.29268202650871</v>
      </c>
      <c r="S638" s="95">
        <f t="shared" si="148"/>
        <v>197.22312496184404</v>
      </c>
      <c r="T638">
        <f t="shared" si="149"/>
        <v>0</v>
      </c>
      <c r="U638" s="102">
        <f>IF(W638&lt;180,V638,IF(#REF!&gt;T638,W638-360,360-W638))</f>
        <v>-15.257903494176389</v>
      </c>
      <c r="V638" s="102">
        <f t="shared" si="150"/>
        <v>-15.257903494176389</v>
      </c>
      <c r="W638" s="102">
        <f t="shared" si="151"/>
        <v>15.257903494176389</v>
      </c>
    </row>
    <row r="639" spans="1:23" x14ac:dyDescent="0.25">
      <c r="A639" s="110">
        <v>42638.396944444445</v>
      </c>
      <c r="B639">
        <v>244</v>
      </c>
      <c r="C639">
        <v>18.646799999999999</v>
      </c>
      <c r="E639" s="95">
        <f t="shared" si="162"/>
        <v>266.25623960066554</v>
      </c>
      <c r="F639" s="95">
        <f t="shared" si="162"/>
        <v>19.881145590682227</v>
      </c>
      <c r="G639" s="95"/>
      <c r="H639" s="95"/>
      <c r="I639" s="95"/>
      <c r="J639" s="95"/>
      <c r="K639" s="95"/>
      <c r="L639" s="95">
        <f t="shared" si="152"/>
        <v>636</v>
      </c>
      <c r="M639" s="95">
        <f t="shared" si="144"/>
        <v>-446</v>
      </c>
      <c r="N639" s="95">
        <f t="shared" si="145"/>
        <v>266.2735849056599</v>
      </c>
      <c r="O639" s="95">
        <f t="shared" si="146"/>
        <v>599896.39622641751</v>
      </c>
      <c r="P639" s="95">
        <f t="shared" si="153"/>
        <v>30.712103923372418</v>
      </c>
      <c r="Q639" s="113">
        <f t="shared" si="159"/>
        <v>30.683303656826148</v>
      </c>
      <c r="R639" s="95">
        <f t="shared" si="147"/>
        <v>335.29367282852434</v>
      </c>
      <c r="S639" s="95">
        <f t="shared" si="148"/>
        <v>197.21880637280671</v>
      </c>
      <c r="T639">
        <f t="shared" si="149"/>
        <v>0</v>
      </c>
      <c r="U639" s="102">
        <f>IF(W639&lt;180,V639,IF(#REF!&gt;T639,W639-360,360-W639))</f>
        <v>-22.256239600665538</v>
      </c>
      <c r="V639" s="102">
        <f t="shared" si="150"/>
        <v>-22.256239600665538</v>
      </c>
      <c r="W639" s="102">
        <f t="shared" si="151"/>
        <v>22.256239600665538</v>
      </c>
    </row>
    <row r="640" spans="1:23" x14ac:dyDescent="0.25">
      <c r="A640" s="110">
        <v>42638.396990740737</v>
      </c>
      <c r="B640">
        <v>251</v>
      </c>
      <c r="C640">
        <v>17.057300000000001</v>
      </c>
      <c r="E640" s="95">
        <f t="shared" si="162"/>
        <v>266.25457570715474</v>
      </c>
      <c r="F640" s="95">
        <f t="shared" si="162"/>
        <v>19.883497504159759</v>
      </c>
      <c r="G640" s="95"/>
      <c r="H640" s="95"/>
      <c r="I640" s="95"/>
      <c r="J640" s="95"/>
      <c r="K640" s="95"/>
      <c r="L640" s="95">
        <f t="shared" si="152"/>
        <v>637</v>
      </c>
      <c r="M640" s="95">
        <f t="shared" si="144"/>
        <v>697</v>
      </c>
      <c r="N640" s="95">
        <f t="shared" si="145"/>
        <v>266.24960753532133</v>
      </c>
      <c r="O640" s="95">
        <f t="shared" si="146"/>
        <v>600129.31240188621</v>
      </c>
      <c r="P640" s="95">
        <f t="shared" si="153"/>
        <v>30.693944514028768</v>
      </c>
      <c r="Q640" s="113">
        <f t="shared" si="159"/>
        <v>30.684103802312531</v>
      </c>
      <c r="R640" s="95">
        <f t="shared" si="147"/>
        <v>335.29380926235797</v>
      </c>
      <c r="S640" s="95">
        <f t="shared" si="148"/>
        <v>197.21534215195155</v>
      </c>
      <c r="T640">
        <f t="shared" si="149"/>
        <v>0</v>
      </c>
      <c r="U640" s="102">
        <f>IF(W640&lt;180,V640,IF(#REF!&gt;T640,W640-360,360-W640))</f>
        <v>-15.254575707154743</v>
      </c>
      <c r="V640" s="102">
        <f t="shared" si="150"/>
        <v>-15.254575707154743</v>
      </c>
      <c r="W640" s="102">
        <f t="shared" si="151"/>
        <v>15.254575707154743</v>
      </c>
    </row>
    <row r="641" spans="1:23" x14ac:dyDescent="0.25">
      <c r="A641" s="110">
        <v>42638.397037037037</v>
      </c>
      <c r="B641">
        <v>245</v>
      </c>
      <c r="C641">
        <v>16.5777</v>
      </c>
      <c r="E641" s="95">
        <f t="shared" si="162"/>
        <v>266.24792013311151</v>
      </c>
      <c r="F641" s="95">
        <f t="shared" si="162"/>
        <v>19.88453876871883</v>
      </c>
      <c r="G641" s="95"/>
      <c r="H641" s="95"/>
      <c r="I641" s="95"/>
      <c r="J641" s="95"/>
      <c r="K641" s="95"/>
      <c r="L641" s="95">
        <f t="shared" si="152"/>
        <v>638</v>
      </c>
      <c r="M641" s="95">
        <f t="shared" si="144"/>
        <v>-452</v>
      </c>
      <c r="N641" s="95">
        <f t="shared" si="145"/>
        <v>266.21630094043837</v>
      </c>
      <c r="O641" s="95">
        <f t="shared" si="146"/>
        <v>600580.15047022176</v>
      </c>
      <c r="P641" s="95">
        <f t="shared" si="153"/>
        <v>30.681398244362782</v>
      </c>
      <c r="Q641" s="113">
        <f t="shared" si="159"/>
        <v>30.688279234310379</v>
      </c>
      <c r="R641" s="95">
        <f t="shared" si="147"/>
        <v>335.29654841030987</v>
      </c>
      <c r="S641" s="95">
        <f t="shared" si="148"/>
        <v>197.19929185591315</v>
      </c>
      <c r="T641">
        <f t="shared" si="149"/>
        <v>0</v>
      </c>
      <c r="U641" s="102">
        <f>IF(W641&lt;180,V641,IF(#REF!&gt;T641,W641-360,360-W641))</f>
        <v>-21.247920133111506</v>
      </c>
      <c r="V641" s="102">
        <f t="shared" si="150"/>
        <v>-21.247920133111506</v>
      </c>
      <c r="W641" s="102">
        <f t="shared" si="151"/>
        <v>21.247920133111506</v>
      </c>
    </row>
    <row r="642" spans="1:23" x14ac:dyDescent="0.25">
      <c r="A642" s="110">
        <v>42638.397094907406</v>
      </c>
      <c r="B642">
        <v>244</v>
      </c>
      <c r="C642">
        <v>15.654299999999999</v>
      </c>
      <c r="E642" s="95">
        <f t="shared" si="162"/>
        <v>266.26788685524127</v>
      </c>
      <c r="F642" s="95">
        <f t="shared" si="162"/>
        <v>19.886048918469246</v>
      </c>
      <c r="G642" s="95"/>
      <c r="H642" s="95"/>
      <c r="I642" s="95"/>
      <c r="J642" s="95"/>
      <c r="K642" s="95"/>
      <c r="L642" s="95">
        <f t="shared" si="152"/>
        <v>639</v>
      </c>
      <c r="M642" s="95">
        <f t="shared" si="144"/>
        <v>696</v>
      </c>
      <c r="N642" s="95">
        <f t="shared" si="145"/>
        <v>266.1815336463219</v>
      </c>
      <c r="O642" s="95">
        <f t="shared" si="146"/>
        <v>601072.94209702895</v>
      </c>
      <c r="P642" s="95">
        <f t="shared" si="153"/>
        <v>30.669956500845231</v>
      </c>
      <c r="Q642" s="113">
        <f t="shared" si="159"/>
        <v>30.669888277411914</v>
      </c>
      <c r="R642" s="95">
        <f t="shared" si="147"/>
        <v>335.27513547941805</v>
      </c>
      <c r="S642" s="95">
        <f t="shared" si="148"/>
        <v>197.26063823106446</v>
      </c>
      <c r="T642">
        <f t="shared" si="149"/>
        <v>0</v>
      </c>
      <c r="U642" s="102">
        <f>IF(W642&lt;180,V642,IF(#REF!&gt;T642,W642-360,360-W642))</f>
        <v>-22.267886855241272</v>
      </c>
      <c r="V642" s="102">
        <f t="shared" si="150"/>
        <v>-22.267886855241272</v>
      </c>
      <c r="W642" s="102">
        <f t="shared" si="151"/>
        <v>22.267886855241272</v>
      </c>
    </row>
    <row r="643" spans="1:23" x14ac:dyDescent="0.25">
      <c r="A643" s="110">
        <v>42638.397141203706</v>
      </c>
      <c r="B643">
        <v>267</v>
      </c>
      <c r="C643">
        <v>16.355699999999999</v>
      </c>
      <c r="E643" s="95">
        <f t="shared" si="162"/>
        <v>266.26455906821963</v>
      </c>
      <c r="F643" s="95">
        <f t="shared" si="162"/>
        <v>19.882880698835301</v>
      </c>
      <c r="G643" s="95"/>
      <c r="H643" s="95"/>
      <c r="I643" s="95"/>
      <c r="J643" s="95"/>
      <c r="K643" s="95"/>
      <c r="L643" s="95">
        <f t="shared" si="152"/>
        <v>640</v>
      </c>
      <c r="M643" s="95">
        <f t="shared" si="144"/>
        <v>-429</v>
      </c>
      <c r="N643" s="95">
        <f t="shared" si="145"/>
        <v>266.1828124999995</v>
      </c>
      <c r="O643" s="95">
        <f t="shared" si="146"/>
        <v>601073.61093750235</v>
      </c>
      <c r="P643" s="95">
        <f t="shared" si="153"/>
        <v>30.646003280849648</v>
      </c>
      <c r="Q643" s="113">
        <f t="shared" si="159"/>
        <v>30.669700156139054</v>
      </c>
      <c r="R643" s="95">
        <f t="shared" si="147"/>
        <v>335.27138441953252</v>
      </c>
      <c r="S643" s="95">
        <f t="shared" si="148"/>
        <v>197.25773371690676</v>
      </c>
      <c r="T643">
        <f t="shared" si="149"/>
        <v>0</v>
      </c>
      <c r="U643" s="102">
        <f>IF(W643&lt;180,V643,IF(#REF!&gt;T643,W643-360,360-W643))</f>
        <v>0.73544093178037429</v>
      </c>
      <c r="V643" s="102">
        <f t="shared" si="150"/>
        <v>0.73544093178037429</v>
      </c>
      <c r="W643" s="102">
        <f t="shared" si="151"/>
        <v>0.73544093178037429</v>
      </c>
    </row>
    <row r="644" spans="1:23" x14ac:dyDescent="0.25">
      <c r="A644" s="110">
        <v>42638.397187499999</v>
      </c>
      <c r="B644">
        <v>251</v>
      </c>
      <c r="C644">
        <v>16.924099999999999</v>
      </c>
      <c r="E644" s="95">
        <f t="shared" si="162"/>
        <v>266.26955074875207</v>
      </c>
      <c r="F644" s="95">
        <f t="shared" si="162"/>
        <v>19.894650183028315</v>
      </c>
      <c r="G644" s="95"/>
      <c r="H644" s="95"/>
      <c r="I644" s="95"/>
      <c r="J644" s="95"/>
      <c r="K644" s="95"/>
      <c r="L644" s="95">
        <f t="shared" si="152"/>
        <v>641</v>
      </c>
      <c r="M644" s="95">
        <f t="shared" ref="M644:M707" si="163">B644-M643</f>
        <v>680</v>
      </c>
      <c r="N644" s="95">
        <f t="shared" ref="N644:N707" si="164">N643+(B644-N643)/L644</f>
        <v>266.15912636505408</v>
      </c>
      <c r="O644" s="95">
        <f t="shared" ref="O644:O707" si="165">O643+(B644-N644)*(B644-N643)</f>
        <v>601303.76911076682</v>
      </c>
      <c r="P644" s="95">
        <f t="shared" si="153"/>
        <v>30.627951329935588</v>
      </c>
      <c r="Q644" s="113">
        <f t="shared" si="159"/>
        <v>30.666971094392903</v>
      </c>
      <c r="R644" s="95">
        <f t="shared" ref="R644:R707" si="166">E644+$T$2*Q644</f>
        <v>335.27023571113608</v>
      </c>
      <c r="S644" s="95">
        <f t="shared" ref="S644:S707" si="167">E644-$T$2*Q644</f>
        <v>197.26886578636805</v>
      </c>
      <c r="T644">
        <f t="shared" si="149"/>
        <v>0</v>
      </c>
      <c r="U644" s="102">
        <f>IF(W644&lt;180,V644,IF(#REF!&gt;T644,W644-360,360-W644))</f>
        <v>-15.269550748752067</v>
      </c>
      <c r="V644" s="102">
        <f t="shared" si="150"/>
        <v>-15.269550748752067</v>
      </c>
      <c r="W644" s="102">
        <f t="shared" si="151"/>
        <v>15.269550748752067</v>
      </c>
    </row>
    <row r="645" spans="1:23" x14ac:dyDescent="0.25">
      <c r="A645" s="110">
        <v>42638.397233796299</v>
      </c>
      <c r="B645">
        <v>245</v>
      </c>
      <c r="C645">
        <v>18.180499999999999</v>
      </c>
      <c r="E645" s="95">
        <f t="shared" si="162"/>
        <v>266.22795341098168</v>
      </c>
      <c r="F645" s="95">
        <f t="shared" si="162"/>
        <v>19.909624292845287</v>
      </c>
      <c r="G645" s="95"/>
      <c r="H645" s="95"/>
      <c r="I645" s="95"/>
      <c r="J645" s="95"/>
      <c r="K645" s="95"/>
      <c r="L645" s="95">
        <f t="shared" si="152"/>
        <v>642</v>
      </c>
      <c r="M645" s="95">
        <f t="shared" si="163"/>
        <v>-435</v>
      </c>
      <c r="N645" s="95">
        <f t="shared" si="164"/>
        <v>266.12616822429857</v>
      </c>
      <c r="O645" s="95">
        <f t="shared" si="165"/>
        <v>601750.78037383419</v>
      </c>
      <c r="P645" s="95">
        <f t="shared" si="153"/>
        <v>30.615461967537303</v>
      </c>
      <c r="Q645" s="113">
        <f t="shared" si="159"/>
        <v>30.678835794322456</v>
      </c>
      <c r="R645" s="95">
        <f t="shared" si="166"/>
        <v>335.25533394820718</v>
      </c>
      <c r="S645" s="95">
        <f t="shared" si="167"/>
        <v>197.20057287375616</v>
      </c>
      <c r="T645">
        <f t="shared" si="149"/>
        <v>0</v>
      </c>
      <c r="U645" s="102">
        <f>IF(W645&lt;180,V645,IF(#REF!&gt;T645,W645-360,360-W645))</f>
        <v>-21.227953410981684</v>
      </c>
      <c r="V645" s="102">
        <f t="shared" si="150"/>
        <v>-21.227953410981684</v>
      </c>
      <c r="W645" s="102">
        <f t="shared" si="151"/>
        <v>21.227953410981684</v>
      </c>
    </row>
    <row r="646" spans="1:23" x14ac:dyDescent="0.25">
      <c r="A646" s="110">
        <v>42638.397280092591</v>
      </c>
      <c r="B646">
        <v>239</v>
      </c>
      <c r="C646">
        <v>19.019100000000002</v>
      </c>
      <c r="E646" s="95">
        <f t="shared" si="162"/>
        <v>266.20965058236271</v>
      </c>
      <c r="F646" s="95">
        <f t="shared" si="162"/>
        <v>19.923779201331147</v>
      </c>
      <c r="G646" s="95"/>
      <c r="H646" s="95"/>
      <c r="I646" s="95"/>
      <c r="J646" s="95"/>
      <c r="K646" s="95"/>
      <c r="L646" s="95">
        <f t="shared" si="152"/>
        <v>643</v>
      </c>
      <c r="M646" s="95">
        <f t="shared" si="163"/>
        <v>674</v>
      </c>
      <c r="N646" s="95">
        <f t="shared" si="164"/>
        <v>266.08398133748005</v>
      </c>
      <c r="O646" s="95">
        <f t="shared" si="165"/>
        <v>602485.46500777849</v>
      </c>
      <c r="P646" s="95">
        <f t="shared" si="153"/>
        <v>30.610315122928831</v>
      </c>
      <c r="Q646" s="113">
        <f t="shared" si="159"/>
        <v>30.6917903797825</v>
      </c>
      <c r="R646" s="95">
        <f t="shared" si="166"/>
        <v>335.2661789368733</v>
      </c>
      <c r="S646" s="95">
        <f t="shared" si="167"/>
        <v>197.15312222785209</v>
      </c>
      <c r="T646">
        <f t="shared" ref="T646:T709" si="168">IF(ABS(U646)&gt;$T$2*Q646,1,0)</f>
        <v>0</v>
      </c>
      <c r="U646" s="102">
        <f>IF(W646&lt;180,V646,IF(#REF!&gt;T646,W646-360,360-W646))</f>
        <v>-27.209650582362713</v>
      </c>
      <c r="V646" s="102">
        <f t="shared" ref="V646:V709" si="169">$B646-$E646</f>
        <v>-27.209650582362713</v>
      </c>
      <c r="W646" s="102">
        <f t="shared" ref="W646:W709" si="170">ABS(V646)</f>
        <v>27.209650582362713</v>
      </c>
    </row>
    <row r="647" spans="1:23" x14ac:dyDescent="0.25">
      <c r="A647" s="110">
        <v>42638.397326388891</v>
      </c>
      <c r="B647">
        <v>253</v>
      </c>
      <c r="C647">
        <v>21.1448</v>
      </c>
      <c r="E647" s="95">
        <f t="shared" si="162"/>
        <v>266.16306156405989</v>
      </c>
      <c r="F647" s="95">
        <f t="shared" si="162"/>
        <v>19.939743760399367</v>
      </c>
      <c r="G647" s="95"/>
      <c r="H647" s="95"/>
      <c r="I647" s="95"/>
      <c r="J647" s="95"/>
      <c r="K647" s="95"/>
      <c r="L647" s="95">
        <f t="shared" si="152"/>
        <v>644</v>
      </c>
      <c r="M647" s="95">
        <f t="shared" si="163"/>
        <v>-421</v>
      </c>
      <c r="N647" s="95">
        <f t="shared" si="164"/>
        <v>266.06366459627282</v>
      </c>
      <c r="O647" s="95">
        <f t="shared" si="165"/>
        <v>602656.38975155517</v>
      </c>
      <c r="P647" s="95">
        <f t="shared" si="153"/>
        <v>30.590878500629941</v>
      </c>
      <c r="Q647" s="113">
        <f t="shared" si="159"/>
        <v>30.690555273127845</v>
      </c>
      <c r="R647" s="95">
        <f t="shared" si="166"/>
        <v>335.21681092859751</v>
      </c>
      <c r="S647" s="95">
        <f t="shared" si="167"/>
        <v>197.10931219952224</v>
      </c>
      <c r="T647">
        <f t="shared" si="168"/>
        <v>0</v>
      </c>
      <c r="U647" s="102">
        <f>IF(W647&lt;180,V647,IF(#REF!&gt;T647,W647-360,360-W647))</f>
        <v>-13.163061564059888</v>
      </c>
      <c r="V647" s="102">
        <f t="shared" si="169"/>
        <v>-13.163061564059888</v>
      </c>
      <c r="W647" s="102">
        <f t="shared" si="170"/>
        <v>13.163061564059888</v>
      </c>
    </row>
    <row r="648" spans="1:23" x14ac:dyDescent="0.25">
      <c r="A648" s="110">
        <v>42638.397372685184</v>
      </c>
      <c r="B648">
        <v>228</v>
      </c>
      <c r="C648">
        <v>17.769600000000001</v>
      </c>
      <c r="E648" s="95">
        <f t="shared" si="162"/>
        <v>266.21630615640601</v>
      </c>
      <c r="F648" s="95">
        <f t="shared" si="162"/>
        <v>19.940421963394371</v>
      </c>
      <c r="G648" s="95"/>
      <c r="H648" s="95"/>
      <c r="I648" s="95"/>
      <c r="J648" s="95"/>
      <c r="K648" s="95"/>
      <c r="L648" s="95">
        <f t="shared" si="152"/>
        <v>645</v>
      </c>
      <c r="M648" s="95">
        <f t="shared" si="163"/>
        <v>649</v>
      </c>
      <c r="N648" s="95">
        <f t="shared" si="164"/>
        <v>266.0046511627902</v>
      </c>
      <c r="O648" s="95">
        <f t="shared" si="165"/>
        <v>604102.98604651401</v>
      </c>
      <c r="P648" s="95">
        <f t="shared" si="153"/>
        <v>30.603819644225798</v>
      </c>
      <c r="Q648" s="113">
        <f t="shared" si="159"/>
        <v>30.596397953352486</v>
      </c>
      <c r="R648" s="95">
        <f t="shared" si="166"/>
        <v>335.05820155144909</v>
      </c>
      <c r="S648" s="95">
        <f t="shared" si="167"/>
        <v>197.37441076136292</v>
      </c>
      <c r="T648">
        <f t="shared" si="168"/>
        <v>0</v>
      </c>
      <c r="U648" s="102">
        <f>IF(W648&lt;180,V648,IF(#REF!&gt;T648,W648-360,360-W648))</f>
        <v>-38.216306156406006</v>
      </c>
      <c r="V648" s="102">
        <f t="shared" si="169"/>
        <v>-38.216306156406006</v>
      </c>
      <c r="W648" s="102">
        <f t="shared" si="170"/>
        <v>38.216306156406006</v>
      </c>
    </row>
    <row r="649" spans="1:23" x14ac:dyDescent="0.25">
      <c r="A649" s="110">
        <v>42638.397418981483</v>
      </c>
      <c r="B649">
        <v>227</v>
      </c>
      <c r="C649">
        <v>16.797799999999999</v>
      </c>
      <c r="E649" s="95">
        <f t="shared" si="162"/>
        <v>266.19301164725459</v>
      </c>
      <c r="F649" s="95">
        <f t="shared" si="162"/>
        <v>19.943343427620658</v>
      </c>
      <c r="G649" s="95"/>
      <c r="H649" s="95"/>
      <c r="I649" s="95"/>
      <c r="J649" s="95"/>
      <c r="K649" s="95"/>
      <c r="L649" s="95">
        <f t="shared" si="152"/>
        <v>646</v>
      </c>
      <c r="M649" s="95">
        <f t="shared" si="163"/>
        <v>-422</v>
      </c>
      <c r="N649" s="95">
        <f t="shared" si="164"/>
        <v>265.94427244581993</v>
      </c>
      <c r="O649" s="95">
        <f t="shared" si="165"/>
        <v>605621.99380805192</v>
      </c>
      <c r="P649" s="95">
        <f t="shared" si="153"/>
        <v>30.618545792576317</v>
      </c>
      <c r="Q649" s="113">
        <f t="shared" si="159"/>
        <v>30.620907092425036</v>
      </c>
      <c r="R649" s="95">
        <f t="shared" si="166"/>
        <v>335.09005260521093</v>
      </c>
      <c r="S649" s="95">
        <f t="shared" si="167"/>
        <v>197.29597068929826</v>
      </c>
      <c r="T649">
        <f t="shared" si="168"/>
        <v>0</v>
      </c>
      <c r="U649" s="102">
        <f>IF(W649&lt;180,V649,IF(#REF!&gt;T649,W649-360,360-W649))</f>
        <v>-39.193011647254593</v>
      </c>
      <c r="V649" s="102">
        <f t="shared" si="169"/>
        <v>-39.193011647254593</v>
      </c>
      <c r="W649" s="102">
        <f t="shared" si="170"/>
        <v>39.193011647254593</v>
      </c>
    </row>
    <row r="650" spans="1:23" x14ac:dyDescent="0.25">
      <c r="A650" s="110">
        <v>42638.397465277776</v>
      </c>
      <c r="B650">
        <v>229</v>
      </c>
      <c r="C650">
        <v>16.292100000000001</v>
      </c>
      <c r="E650" s="95">
        <f t="shared" si="162"/>
        <v>266.14975041597336</v>
      </c>
      <c r="F650" s="95">
        <f t="shared" si="162"/>
        <v>19.944933943427653</v>
      </c>
      <c r="G650" s="95"/>
      <c r="H650" s="95"/>
      <c r="I650" s="95"/>
      <c r="J650" s="95"/>
      <c r="K650" s="95"/>
      <c r="L650" s="95">
        <f t="shared" si="152"/>
        <v>647</v>
      </c>
      <c r="M650" s="95">
        <f t="shared" si="163"/>
        <v>651</v>
      </c>
      <c r="N650" s="95">
        <f t="shared" si="164"/>
        <v>265.88717156105048</v>
      </c>
      <c r="O650" s="95">
        <f t="shared" si="165"/>
        <v>606984.76352395909</v>
      </c>
      <c r="P650" s="95">
        <f t="shared" si="153"/>
        <v>30.62927763454692</v>
      </c>
      <c r="Q650" s="113">
        <f t="shared" si="159"/>
        <v>30.655037409426125</v>
      </c>
      <c r="R650" s="95">
        <f t="shared" si="166"/>
        <v>335.12358458718211</v>
      </c>
      <c r="S650" s="95">
        <f t="shared" si="167"/>
        <v>197.17591624476458</v>
      </c>
      <c r="T650">
        <f t="shared" si="168"/>
        <v>0</v>
      </c>
      <c r="U650" s="102">
        <f>IF(W650&lt;180,V650,IF(#REF!&gt;T650,W650-360,360-W650))</f>
        <v>-37.149750415973358</v>
      </c>
      <c r="V650" s="102">
        <f t="shared" si="169"/>
        <v>-37.149750415973358</v>
      </c>
      <c r="W650" s="102">
        <f t="shared" si="170"/>
        <v>37.149750415973358</v>
      </c>
    </row>
    <row r="651" spans="1:23" x14ac:dyDescent="0.25">
      <c r="A651" s="110">
        <v>42638.397511574076</v>
      </c>
      <c r="B651">
        <v>239</v>
      </c>
      <c r="C651">
        <v>16.2789</v>
      </c>
      <c r="E651" s="95">
        <f t="shared" si="162"/>
        <v>266.18801996672215</v>
      </c>
      <c r="F651" s="95">
        <f t="shared" si="162"/>
        <v>19.941418302828648</v>
      </c>
      <c r="G651" s="95"/>
      <c r="H651" s="95"/>
      <c r="I651" s="95"/>
      <c r="J651" s="95"/>
      <c r="K651" s="95"/>
      <c r="L651" s="95">
        <f t="shared" si="152"/>
        <v>648</v>
      </c>
      <c r="M651" s="95">
        <f t="shared" si="163"/>
        <v>-412</v>
      </c>
      <c r="N651" s="95">
        <f t="shared" si="164"/>
        <v>265.84567901234516</v>
      </c>
      <c r="O651" s="95">
        <f t="shared" si="165"/>
        <v>607706.56790123694</v>
      </c>
      <c r="P651" s="95">
        <f t="shared" si="153"/>
        <v>30.623826959172913</v>
      </c>
      <c r="Q651" s="113">
        <f t="shared" si="159"/>
        <v>30.60672535317784</v>
      </c>
      <c r="R651" s="95">
        <f t="shared" si="166"/>
        <v>335.05315201137228</v>
      </c>
      <c r="S651" s="95">
        <f t="shared" si="167"/>
        <v>197.32288792207203</v>
      </c>
      <c r="T651">
        <f t="shared" si="168"/>
        <v>0</v>
      </c>
      <c r="U651" s="102">
        <f>IF(W651&lt;180,V651,IF(#REF!&gt;T651,W651-360,360-W651))</f>
        <v>-27.188019966722152</v>
      </c>
      <c r="V651" s="102">
        <f t="shared" si="169"/>
        <v>-27.188019966722152</v>
      </c>
      <c r="W651" s="102">
        <f t="shared" si="170"/>
        <v>27.188019966722152</v>
      </c>
    </row>
    <row r="652" spans="1:23" x14ac:dyDescent="0.25">
      <c r="A652" s="110">
        <v>42638.397557870368</v>
      </c>
      <c r="B652">
        <v>237</v>
      </c>
      <c r="C652">
        <v>16.465699999999998</v>
      </c>
      <c r="E652" s="95">
        <f t="shared" si="162"/>
        <v>266.1597337770383</v>
      </c>
      <c r="F652" s="95">
        <f t="shared" si="162"/>
        <v>19.939696006655605</v>
      </c>
      <c r="G652" s="95"/>
      <c r="H652" s="95"/>
      <c r="I652" s="95"/>
      <c r="J652" s="95"/>
      <c r="K652" s="95"/>
      <c r="L652" s="95">
        <f t="shared" si="152"/>
        <v>649</v>
      </c>
      <c r="M652" s="95">
        <f t="shared" si="163"/>
        <v>649</v>
      </c>
      <c r="N652" s="95">
        <f t="shared" si="164"/>
        <v>265.80123266563891</v>
      </c>
      <c r="O652" s="95">
        <f t="shared" si="165"/>
        <v>608537.35901386978</v>
      </c>
      <c r="P652" s="95">
        <f t="shared" si="153"/>
        <v>30.621134302454941</v>
      </c>
      <c r="Q652" s="113">
        <f t="shared" si="159"/>
        <v>30.625825821522866</v>
      </c>
      <c r="R652" s="95">
        <f t="shared" si="166"/>
        <v>335.06784187546475</v>
      </c>
      <c r="S652" s="95">
        <f t="shared" si="167"/>
        <v>197.25162567861184</v>
      </c>
      <c r="T652">
        <f t="shared" si="168"/>
        <v>0</v>
      </c>
      <c r="U652" s="102">
        <f>IF(W652&lt;180,V652,IF(#REF!&gt;T652,W652-360,360-W652))</f>
        <v>-29.159733777038298</v>
      </c>
      <c r="V652" s="102">
        <f t="shared" si="169"/>
        <v>-29.159733777038298</v>
      </c>
      <c r="W652" s="102">
        <f t="shared" si="170"/>
        <v>29.159733777038298</v>
      </c>
    </row>
    <row r="653" spans="1:23" x14ac:dyDescent="0.25">
      <c r="A653" s="110">
        <v>42638.397604166668</v>
      </c>
      <c r="B653">
        <v>229</v>
      </c>
      <c r="C653">
        <v>15.217000000000001</v>
      </c>
      <c r="E653" s="95">
        <f t="shared" ref="E653:F668" si="171">AVERAGE(B53:B653)</f>
        <v>266.11980033277871</v>
      </c>
      <c r="F653" s="95">
        <f t="shared" si="171"/>
        <v>19.936239101497534</v>
      </c>
      <c r="G653" s="95"/>
      <c r="H653" s="95"/>
      <c r="I653" s="95"/>
      <c r="J653" s="95"/>
      <c r="K653" s="95"/>
      <c r="L653" s="95">
        <f t="shared" si="152"/>
        <v>650</v>
      </c>
      <c r="M653" s="95">
        <f t="shared" si="163"/>
        <v>-420</v>
      </c>
      <c r="N653" s="95">
        <f t="shared" si="164"/>
        <v>265.74461538461486</v>
      </c>
      <c r="O653" s="95">
        <f t="shared" si="165"/>
        <v>609889.60615384835</v>
      </c>
      <c r="P653" s="95">
        <f t="shared" si="153"/>
        <v>30.631547492334619</v>
      </c>
      <c r="Q653" s="113">
        <f t="shared" si="159"/>
        <v>30.658588392537386</v>
      </c>
      <c r="R653" s="95">
        <f t="shared" si="166"/>
        <v>335.10162421598784</v>
      </c>
      <c r="S653" s="95">
        <f t="shared" si="167"/>
        <v>197.13797644956958</v>
      </c>
      <c r="T653">
        <f t="shared" si="168"/>
        <v>0</v>
      </c>
      <c r="U653" s="102">
        <f>IF(W653&lt;180,V653,IF(#REF!&gt;T653,W653-360,360-W653))</f>
        <v>-37.119800332778709</v>
      </c>
      <c r="V653" s="102">
        <f t="shared" si="169"/>
        <v>-37.119800332778709</v>
      </c>
      <c r="W653" s="102">
        <f t="shared" si="170"/>
        <v>37.119800332778709</v>
      </c>
    </row>
    <row r="654" spans="1:23" x14ac:dyDescent="0.25">
      <c r="A654" s="110">
        <v>42638.397650462961</v>
      </c>
      <c r="B654">
        <v>229</v>
      </c>
      <c r="C654">
        <v>15.376200000000001</v>
      </c>
      <c r="E654" s="95">
        <f t="shared" si="171"/>
        <v>266.12479201331115</v>
      </c>
      <c r="F654" s="95">
        <f t="shared" si="171"/>
        <v>19.930819134775405</v>
      </c>
      <c r="G654" s="95"/>
      <c r="H654" s="95"/>
      <c r="I654" s="95"/>
      <c r="J654" s="95"/>
      <c r="K654" s="95"/>
      <c r="L654" s="95">
        <f t="shared" si="152"/>
        <v>651</v>
      </c>
      <c r="M654" s="95">
        <f t="shared" si="163"/>
        <v>649</v>
      </c>
      <c r="N654" s="95">
        <f t="shared" si="164"/>
        <v>265.68817204301024</v>
      </c>
      <c r="O654" s="95">
        <f t="shared" si="165"/>
        <v>611237.69892473333</v>
      </c>
      <c r="P654" s="95">
        <f t="shared" si="153"/>
        <v>30.641821037676053</v>
      </c>
      <c r="Q654" s="113">
        <f t="shared" si="159"/>
        <v>30.652299455263996</v>
      </c>
      <c r="R654" s="95">
        <f t="shared" si="166"/>
        <v>335.09246578765516</v>
      </c>
      <c r="S654" s="95">
        <f t="shared" si="167"/>
        <v>197.15711823896714</v>
      </c>
      <c r="T654">
        <f t="shared" si="168"/>
        <v>0</v>
      </c>
      <c r="U654" s="102">
        <f>IF(W654&lt;180,V654,IF(#REF!&gt;T654,W654-360,360-W654))</f>
        <v>-37.124792013311151</v>
      </c>
      <c r="V654" s="102">
        <f t="shared" si="169"/>
        <v>-37.124792013311151</v>
      </c>
      <c r="W654" s="102">
        <f t="shared" si="170"/>
        <v>37.124792013311151</v>
      </c>
    </row>
    <row r="655" spans="1:23" x14ac:dyDescent="0.25">
      <c r="A655" s="110">
        <v>42638.397696759261</v>
      </c>
      <c r="B655">
        <v>246</v>
      </c>
      <c r="C655">
        <v>16.2151</v>
      </c>
      <c r="E655" s="95">
        <f t="shared" si="171"/>
        <v>266.12312811980036</v>
      </c>
      <c r="F655" s="95">
        <f t="shared" si="171"/>
        <v>19.925789351081558</v>
      </c>
      <c r="G655" s="95"/>
      <c r="H655" s="95"/>
      <c r="I655" s="95"/>
      <c r="J655" s="95"/>
      <c r="K655" s="95"/>
      <c r="L655" s="95">
        <f t="shared" si="152"/>
        <v>652</v>
      </c>
      <c r="M655" s="95">
        <f t="shared" si="163"/>
        <v>-403</v>
      </c>
      <c r="N655" s="95">
        <f t="shared" si="164"/>
        <v>265.6579754601222</v>
      </c>
      <c r="O655" s="95">
        <f t="shared" si="165"/>
        <v>611624.72852760949</v>
      </c>
      <c r="P655" s="95">
        <f t="shared" si="153"/>
        <v>30.628005762790629</v>
      </c>
      <c r="Q655" s="113">
        <f t="shared" si="159"/>
        <v>30.653364680811141</v>
      </c>
      <c r="R655" s="95">
        <f t="shared" si="166"/>
        <v>335.09319865162541</v>
      </c>
      <c r="S655" s="95">
        <f t="shared" si="167"/>
        <v>197.1530575879753</v>
      </c>
      <c r="T655">
        <f t="shared" si="168"/>
        <v>0</v>
      </c>
      <c r="U655" s="102">
        <f>IF(W655&lt;180,V655,IF(#REF!&gt;T655,W655-360,360-W655))</f>
        <v>-20.123128119800356</v>
      </c>
      <c r="V655" s="102">
        <f t="shared" si="169"/>
        <v>-20.123128119800356</v>
      </c>
      <c r="W655" s="102">
        <f t="shared" si="170"/>
        <v>20.123128119800356</v>
      </c>
    </row>
    <row r="656" spans="1:23" x14ac:dyDescent="0.25">
      <c r="A656" s="110">
        <v>42638.397743055553</v>
      </c>
      <c r="B656">
        <v>252</v>
      </c>
      <c r="C656">
        <v>16.3569</v>
      </c>
      <c r="E656" s="95">
        <f t="shared" si="171"/>
        <v>266.14975041597336</v>
      </c>
      <c r="F656" s="95">
        <f t="shared" si="171"/>
        <v>19.923977038269584</v>
      </c>
      <c r="G656" s="95"/>
      <c r="H656" s="95"/>
      <c r="I656" s="95"/>
      <c r="J656" s="95"/>
      <c r="K656" s="95"/>
      <c r="L656" s="95">
        <f t="shared" si="152"/>
        <v>653</v>
      </c>
      <c r="M656" s="95">
        <f t="shared" si="163"/>
        <v>655</v>
      </c>
      <c r="N656" s="95">
        <f t="shared" si="164"/>
        <v>265.63705972434866</v>
      </c>
      <c r="O656" s="95">
        <f t="shared" si="165"/>
        <v>611810.9831546729</v>
      </c>
      <c r="P656" s="95">
        <f t="shared" si="153"/>
        <v>30.609204571905607</v>
      </c>
      <c r="Q656" s="113">
        <f t="shared" si="159"/>
        <v>30.634133259649886</v>
      </c>
      <c r="R656" s="95">
        <f t="shared" si="166"/>
        <v>335.07655025018562</v>
      </c>
      <c r="S656" s="95">
        <f t="shared" si="167"/>
        <v>197.2229505817611</v>
      </c>
      <c r="T656">
        <f t="shared" si="168"/>
        <v>0</v>
      </c>
      <c r="U656" s="102">
        <f>IF(W656&lt;180,V656,IF(#REF!&gt;T656,W656-360,360-W656))</f>
        <v>-14.149750415973358</v>
      </c>
      <c r="V656" s="102">
        <f t="shared" si="169"/>
        <v>-14.149750415973358</v>
      </c>
      <c r="W656" s="102">
        <f t="shared" si="170"/>
        <v>14.149750415973358</v>
      </c>
    </row>
    <row r="657" spans="1:23" x14ac:dyDescent="0.25">
      <c r="A657" s="110">
        <v>42638.397789351853</v>
      </c>
      <c r="B657">
        <v>245</v>
      </c>
      <c r="C657">
        <v>16.042400000000001</v>
      </c>
      <c r="E657" s="95">
        <f t="shared" si="171"/>
        <v>266.18302828618971</v>
      </c>
      <c r="F657" s="95">
        <f t="shared" si="171"/>
        <v>19.923432612312848</v>
      </c>
      <c r="G657" s="95"/>
      <c r="H657" s="95"/>
      <c r="I657" s="95"/>
      <c r="J657" s="95"/>
      <c r="K657" s="95"/>
      <c r="L657" s="95">
        <f t="shared" si="152"/>
        <v>654</v>
      </c>
      <c r="M657" s="95">
        <f t="shared" si="163"/>
        <v>-410</v>
      </c>
      <c r="N657" s="95">
        <f t="shared" si="164"/>
        <v>265.60550458715545</v>
      </c>
      <c r="O657" s="95">
        <f t="shared" si="165"/>
        <v>612236.22018348833</v>
      </c>
      <c r="P657" s="95">
        <f t="shared" si="153"/>
        <v>30.596421513877651</v>
      </c>
      <c r="Q657" s="113">
        <f t="shared" si="159"/>
        <v>30.600258470315492</v>
      </c>
      <c r="R657" s="95">
        <f t="shared" si="166"/>
        <v>335.03360984439956</v>
      </c>
      <c r="S657" s="95">
        <f t="shared" si="167"/>
        <v>197.33244672797986</v>
      </c>
      <c r="T657">
        <f t="shared" si="168"/>
        <v>0</v>
      </c>
      <c r="U657" s="102">
        <f>IF(W657&lt;180,V657,IF(#REF!&gt;T657,W657-360,360-W657))</f>
        <v>-21.18302828618971</v>
      </c>
      <c r="V657" s="102">
        <f t="shared" si="169"/>
        <v>-21.18302828618971</v>
      </c>
      <c r="W657" s="102">
        <f t="shared" si="170"/>
        <v>21.18302828618971</v>
      </c>
    </row>
    <row r="658" spans="1:23" x14ac:dyDescent="0.25">
      <c r="A658" s="110">
        <v>42638.397835648146</v>
      </c>
      <c r="B658">
        <v>245</v>
      </c>
      <c r="C658">
        <v>15.642300000000001</v>
      </c>
      <c r="E658" s="95">
        <f t="shared" si="171"/>
        <v>266.22628951747089</v>
      </c>
      <c r="F658" s="95">
        <f t="shared" si="171"/>
        <v>19.921205823627318</v>
      </c>
      <c r="G658" s="95"/>
      <c r="H658" s="95"/>
      <c r="I658" s="95"/>
      <c r="J658" s="95"/>
      <c r="K658" s="95"/>
      <c r="L658" s="95">
        <f t="shared" si="152"/>
        <v>655</v>
      </c>
      <c r="M658" s="95">
        <f t="shared" si="163"/>
        <v>655</v>
      </c>
      <c r="N658" s="95">
        <f t="shared" si="164"/>
        <v>265.57404580152621</v>
      </c>
      <c r="O658" s="95">
        <f t="shared" si="165"/>
        <v>612660.15877862799</v>
      </c>
      <c r="P658" s="95">
        <f t="shared" si="153"/>
        <v>30.583639761089152</v>
      </c>
      <c r="Q658" s="113">
        <f t="shared" si="159"/>
        <v>30.551863235011083</v>
      </c>
      <c r="R658" s="95">
        <f t="shared" si="166"/>
        <v>334.96798179624579</v>
      </c>
      <c r="S658" s="95">
        <f t="shared" si="167"/>
        <v>197.48459723869595</v>
      </c>
      <c r="T658">
        <f t="shared" si="168"/>
        <v>0</v>
      </c>
      <c r="U658" s="102">
        <f>IF(W658&lt;180,V658,IF(#REF!&gt;T658,W658-360,360-W658))</f>
        <v>-21.226289517470889</v>
      </c>
      <c r="V658" s="102">
        <f t="shared" si="169"/>
        <v>-21.226289517470889</v>
      </c>
      <c r="W658" s="102">
        <f t="shared" si="170"/>
        <v>21.226289517470889</v>
      </c>
    </row>
    <row r="659" spans="1:23" x14ac:dyDescent="0.25">
      <c r="A659" s="110">
        <v>42638.397881944446</v>
      </c>
      <c r="B659">
        <v>243</v>
      </c>
      <c r="C659">
        <v>14.5168</v>
      </c>
      <c r="E659" s="95">
        <f t="shared" si="171"/>
        <v>266.25790349417639</v>
      </c>
      <c r="F659" s="95">
        <f t="shared" si="171"/>
        <v>19.919552745424319</v>
      </c>
      <c r="G659" s="95"/>
      <c r="H659" s="95"/>
      <c r="I659" s="95"/>
      <c r="J659" s="95"/>
      <c r="K659" s="95"/>
      <c r="L659" s="95">
        <f t="shared" si="152"/>
        <v>656</v>
      </c>
      <c r="M659" s="95">
        <f t="shared" si="163"/>
        <v>-412</v>
      </c>
      <c r="N659" s="95">
        <f t="shared" si="164"/>
        <v>265.53963414634097</v>
      </c>
      <c r="O659" s="95">
        <f t="shared" si="165"/>
        <v>613168.96951219707</v>
      </c>
      <c r="P659" s="95">
        <f t="shared" si="153"/>
        <v>30.573007620908108</v>
      </c>
      <c r="Q659" s="113">
        <f t="shared" si="159"/>
        <v>30.517964076562738</v>
      </c>
      <c r="R659" s="95">
        <f t="shared" si="166"/>
        <v>334.92332266644257</v>
      </c>
      <c r="S659" s="95">
        <f t="shared" si="167"/>
        <v>197.59248432191023</v>
      </c>
      <c r="T659">
        <f t="shared" si="168"/>
        <v>0</v>
      </c>
      <c r="U659" s="102">
        <f>IF(W659&lt;180,V659,IF(#REF!&gt;T659,W659-360,360-W659))</f>
        <v>-23.257903494176389</v>
      </c>
      <c r="V659" s="102">
        <f t="shared" si="169"/>
        <v>-23.257903494176389</v>
      </c>
      <c r="W659" s="102">
        <f t="shared" si="170"/>
        <v>23.257903494176389</v>
      </c>
    </row>
    <row r="660" spans="1:23" x14ac:dyDescent="0.25">
      <c r="A660" s="110">
        <v>42638.397928240738</v>
      </c>
      <c r="B660">
        <v>242</v>
      </c>
      <c r="C660">
        <v>14.642300000000001</v>
      </c>
      <c r="E660" s="95">
        <f t="shared" si="171"/>
        <v>266.19800332778703</v>
      </c>
      <c r="F660" s="95">
        <f t="shared" si="171"/>
        <v>19.919398835274571</v>
      </c>
      <c r="G660" s="95"/>
      <c r="H660" s="95"/>
      <c r="I660" s="95"/>
      <c r="J660" s="95"/>
      <c r="K660" s="95"/>
      <c r="L660" s="95">
        <f t="shared" si="152"/>
        <v>657</v>
      </c>
      <c r="M660" s="95">
        <f t="shared" si="163"/>
        <v>654</v>
      </c>
      <c r="N660" s="95">
        <f t="shared" si="164"/>
        <v>265.50380517503754</v>
      </c>
      <c r="O660" s="95">
        <f t="shared" si="165"/>
        <v>613722.24048706435</v>
      </c>
      <c r="P660" s="95">
        <f t="shared" si="153"/>
        <v>30.563511249845433</v>
      </c>
      <c r="Q660" s="113">
        <f t="shared" si="159"/>
        <v>30.530185755568858</v>
      </c>
      <c r="R660" s="95">
        <f t="shared" si="166"/>
        <v>334.89092127781697</v>
      </c>
      <c r="S660" s="95">
        <f t="shared" si="167"/>
        <v>197.5050853777571</v>
      </c>
      <c r="T660">
        <f t="shared" si="168"/>
        <v>0</v>
      </c>
      <c r="U660" s="102">
        <f>IF(W660&lt;180,V660,IF(#REF!&gt;T660,W660-360,360-W660))</f>
        <v>-24.198003327787035</v>
      </c>
      <c r="V660" s="102">
        <f t="shared" si="169"/>
        <v>-24.198003327787035</v>
      </c>
      <c r="W660" s="102">
        <f t="shared" si="170"/>
        <v>24.198003327787035</v>
      </c>
    </row>
    <row r="661" spans="1:23" x14ac:dyDescent="0.25">
      <c r="A661" s="110">
        <v>42638.397974537038</v>
      </c>
      <c r="B661">
        <v>240</v>
      </c>
      <c r="C661">
        <v>14.7037</v>
      </c>
      <c r="E661" s="95">
        <f t="shared" si="171"/>
        <v>266.22296173044924</v>
      </c>
      <c r="F661" s="95">
        <f t="shared" si="171"/>
        <v>19.918816971713845</v>
      </c>
      <c r="G661" s="95"/>
      <c r="H661" s="95"/>
      <c r="I661" s="95"/>
      <c r="J661" s="95"/>
      <c r="K661" s="95"/>
      <c r="L661" s="95">
        <f t="shared" si="152"/>
        <v>658</v>
      </c>
      <c r="M661" s="95">
        <f t="shared" si="163"/>
        <v>-414</v>
      </c>
      <c r="N661" s="95">
        <f t="shared" si="164"/>
        <v>265.46504559270466</v>
      </c>
      <c r="O661" s="95">
        <f t="shared" si="165"/>
        <v>614371.69604863413</v>
      </c>
      <c r="P661" s="95">
        <f t="shared" si="153"/>
        <v>30.556432820276189</v>
      </c>
      <c r="Q661" s="113">
        <f t="shared" si="159"/>
        <v>30.502615013728576</v>
      </c>
      <c r="R661" s="95">
        <f t="shared" si="166"/>
        <v>334.85384551133853</v>
      </c>
      <c r="S661" s="95">
        <f t="shared" si="167"/>
        <v>197.59207794955995</v>
      </c>
      <c r="T661">
        <f t="shared" si="168"/>
        <v>0</v>
      </c>
      <c r="U661" s="102">
        <f>IF(W661&lt;180,V661,IF(#REF!&gt;T661,W661-360,360-W661))</f>
        <v>-26.222961730449242</v>
      </c>
      <c r="V661" s="102">
        <f t="shared" si="169"/>
        <v>-26.222961730449242</v>
      </c>
      <c r="W661" s="102">
        <f t="shared" si="170"/>
        <v>26.222961730449242</v>
      </c>
    </row>
    <row r="662" spans="1:23" x14ac:dyDescent="0.25">
      <c r="A662" s="110">
        <v>42638.398020833331</v>
      </c>
      <c r="B662">
        <v>248</v>
      </c>
      <c r="C662">
        <v>14.8833</v>
      </c>
      <c r="E662" s="95">
        <f t="shared" si="171"/>
        <v>266.27787021630616</v>
      </c>
      <c r="F662" s="95">
        <f t="shared" si="171"/>
        <v>19.916358735440959</v>
      </c>
      <c r="G662" s="95"/>
      <c r="H662" s="95"/>
      <c r="I662" s="95"/>
      <c r="J662" s="95"/>
      <c r="K662" s="95"/>
      <c r="L662" s="95">
        <f t="shared" si="152"/>
        <v>659</v>
      </c>
      <c r="M662" s="95">
        <f t="shared" si="163"/>
        <v>662</v>
      </c>
      <c r="N662" s="95">
        <f t="shared" si="164"/>
        <v>265.43854324734394</v>
      </c>
      <c r="O662" s="95">
        <f t="shared" si="165"/>
        <v>614676.26100151939</v>
      </c>
      <c r="P662" s="95">
        <f t="shared" si="153"/>
        <v>30.5408073238113</v>
      </c>
      <c r="Q662" s="113">
        <f t="shared" si="159"/>
        <v>30.439995683766917</v>
      </c>
      <c r="R662" s="95">
        <f t="shared" si="166"/>
        <v>334.76786050478171</v>
      </c>
      <c r="S662" s="95">
        <f t="shared" si="167"/>
        <v>197.7878799278306</v>
      </c>
      <c r="T662">
        <f t="shared" si="168"/>
        <v>0</v>
      </c>
      <c r="U662" s="102">
        <f>IF(W662&lt;180,V662,IF(#REF!&gt;T662,W662-360,360-W662))</f>
        <v>-18.277870216306155</v>
      </c>
      <c r="V662" s="102">
        <f t="shared" si="169"/>
        <v>-18.277870216306155</v>
      </c>
      <c r="W662" s="102">
        <f t="shared" si="170"/>
        <v>18.277870216306155</v>
      </c>
    </row>
    <row r="663" spans="1:23" x14ac:dyDescent="0.25">
      <c r="A663" s="110">
        <v>42638.39806712963</v>
      </c>
      <c r="B663">
        <v>245</v>
      </c>
      <c r="C663">
        <v>15.315200000000001</v>
      </c>
      <c r="E663" s="95">
        <f t="shared" si="171"/>
        <v>266.28951747088189</v>
      </c>
      <c r="F663" s="95">
        <f t="shared" si="171"/>
        <v>19.917697836938462</v>
      </c>
      <c r="G663" s="95"/>
      <c r="H663" s="95"/>
      <c r="I663" s="95"/>
      <c r="J663" s="95"/>
      <c r="K663" s="95"/>
      <c r="L663" s="95">
        <f t="shared" ref="L663:L726" si="172">L662+1</f>
        <v>660</v>
      </c>
      <c r="M663" s="95">
        <f t="shared" si="163"/>
        <v>-417</v>
      </c>
      <c r="N663" s="95">
        <f t="shared" si="164"/>
        <v>265.40757575757522</v>
      </c>
      <c r="O663" s="95">
        <f t="shared" si="165"/>
        <v>615093.36212121404</v>
      </c>
      <c r="P663" s="95">
        <f t="shared" ref="P663:P726" si="173">SQRT(O663/L663)</f>
        <v>30.528014012994639</v>
      </c>
      <c r="Q663" s="113">
        <f t="shared" si="159"/>
        <v>30.43051122220432</v>
      </c>
      <c r="R663" s="95">
        <f t="shared" si="166"/>
        <v>334.75816772084158</v>
      </c>
      <c r="S663" s="95">
        <f t="shared" si="167"/>
        <v>197.82086722092217</v>
      </c>
      <c r="T663">
        <f t="shared" si="168"/>
        <v>0</v>
      </c>
      <c r="U663" s="102">
        <f>IF(W663&lt;180,V663,IF(#REF!&gt;T663,W663-360,360-W663))</f>
        <v>-21.28951747088189</v>
      </c>
      <c r="V663" s="102">
        <f t="shared" si="169"/>
        <v>-21.28951747088189</v>
      </c>
      <c r="W663" s="102">
        <f t="shared" si="170"/>
        <v>21.28951747088189</v>
      </c>
    </row>
    <row r="664" spans="1:23" x14ac:dyDescent="0.25">
      <c r="A664" s="110">
        <v>42638.398113425923</v>
      </c>
      <c r="B664">
        <v>242</v>
      </c>
      <c r="C664">
        <v>14.3596</v>
      </c>
      <c r="E664" s="95">
        <f t="shared" si="171"/>
        <v>266.3078202995008</v>
      </c>
      <c r="F664" s="95">
        <f t="shared" si="171"/>
        <v>19.91395374376042</v>
      </c>
      <c r="G664" s="95"/>
      <c r="H664" s="95"/>
      <c r="I664" s="95"/>
      <c r="J664" s="95"/>
      <c r="K664" s="95"/>
      <c r="L664" s="95">
        <f t="shared" si="172"/>
        <v>661</v>
      </c>
      <c r="M664" s="95">
        <f t="shared" si="163"/>
        <v>659</v>
      </c>
      <c r="N664" s="95">
        <f t="shared" si="164"/>
        <v>265.37216338880432</v>
      </c>
      <c r="O664" s="95">
        <f t="shared" si="165"/>
        <v>615640.44780635589</v>
      </c>
      <c r="P664" s="95">
        <f t="shared" si="173"/>
        <v>30.518476033949156</v>
      </c>
      <c r="Q664" s="113">
        <f t="shared" si="159"/>
        <v>30.412583142267692</v>
      </c>
      <c r="R664" s="95">
        <f t="shared" si="166"/>
        <v>334.73613236960313</v>
      </c>
      <c r="S664" s="95">
        <f t="shared" si="167"/>
        <v>197.87950822939848</v>
      </c>
      <c r="T664">
        <f t="shared" si="168"/>
        <v>0</v>
      </c>
      <c r="U664" s="102">
        <f>IF(W664&lt;180,V664,IF(#REF!&gt;T664,W664-360,360-W664))</f>
        <v>-24.307820299500804</v>
      </c>
      <c r="V664" s="102">
        <f t="shared" si="169"/>
        <v>-24.307820299500804</v>
      </c>
      <c r="W664" s="102">
        <f t="shared" si="170"/>
        <v>24.307820299500804</v>
      </c>
    </row>
    <row r="665" spans="1:23" x14ac:dyDescent="0.25">
      <c r="A665" s="110">
        <v>42638.398159722223</v>
      </c>
      <c r="B665">
        <v>247</v>
      </c>
      <c r="C665">
        <v>14.002800000000001</v>
      </c>
      <c r="E665" s="95">
        <f t="shared" si="171"/>
        <v>266.27454242928451</v>
      </c>
      <c r="F665" s="95">
        <f t="shared" si="171"/>
        <v>19.909162229617326</v>
      </c>
      <c r="G665" s="95"/>
      <c r="H665" s="95"/>
      <c r="I665" s="95"/>
      <c r="J665" s="95"/>
      <c r="K665" s="95"/>
      <c r="L665" s="95">
        <f t="shared" si="172"/>
        <v>662</v>
      </c>
      <c r="M665" s="95">
        <f t="shared" si="163"/>
        <v>-412</v>
      </c>
      <c r="N665" s="95">
        <f t="shared" si="164"/>
        <v>265.34441087613243</v>
      </c>
      <c r="O665" s="95">
        <f t="shared" si="165"/>
        <v>615977.47432024358</v>
      </c>
      <c r="P665" s="95">
        <f t="shared" si="173"/>
        <v>30.503763185213433</v>
      </c>
      <c r="Q665" s="113">
        <f t="shared" si="159"/>
        <v>30.42274798305613</v>
      </c>
      <c r="R665" s="95">
        <f t="shared" si="166"/>
        <v>334.72572539116084</v>
      </c>
      <c r="S665" s="95">
        <f t="shared" si="167"/>
        <v>197.82335946740821</v>
      </c>
      <c r="T665">
        <f t="shared" si="168"/>
        <v>0</v>
      </c>
      <c r="U665" s="102">
        <f>IF(W665&lt;180,V665,IF(#REF!&gt;T665,W665-360,360-W665))</f>
        <v>-19.274542429284509</v>
      </c>
      <c r="V665" s="102">
        <f t="shared" si="169"/>
        <v>-19.274542429284509</v>
      </c>
      <c r="W665" s="102">
        <f t="shared" si="170"/>
        <v>19.274542429284509</v>
      </c>
    </row>
    <row r="666" spans="1:23" x14ac:dyDescent="0.25">
      <c r="A666" s="110">
        <v>42638.398206018515</v>
      </c>
      <c r="B666">
        <v>247</v>
      </c>
      <c r="C666">
        <v>13.648400000000001</v>
      </c>
      <c r="E666" s="95">
        <f t="shared" si="171"/>
        <v>266.29783693843592</v>
      </c>
      <c r="F666" s="95">
        <f t="shared" si="171"/>
        <v>19.904933943427647</v>
      </c>
      <c r="G666" s="95"/>
      <c r="H666" s="95"/>
      <c r="I666" s="95"/>
      <c r="J666" s="95"/>
      <c r="K666" s="95"/>
      <c r="L666" s="95">
        <f t="shared" si="172"/>
        <v>663</v>
      </c>
      <c r="M666" s="95">
        <f t="shared" si="163"/>
        <v>659</v>
      </c>
      <c r="N666" s="95">
        <f t="shared" si="164"/>
        <v>265.31674208144744</v>
      </c>
      <c r="O666" s="95">
        <f t="shared" si="165"/>
        <v>616313.4841628978</v>
      </c>
      <c r="P666" s="95">
        <f t="shared" si="173"/>
        <v>30.489062503993051</v>
      </c>
      <c r="Q666" s="113">
        <f t="shared" si="159"/>
        <v>30.402614148593422</v>
      </c>
      <c r="R666" s="95">
        <f t="shared" si="166"/>
        <v>334.70371877277114</v>
      </c>
      <c r="S666" s="95">
        <f t="shared" si="167"/>
        <v>197.8919551041007</v>
      </c>
      <c r="T666">
        <f t="shared" si="168"/>
        <v>0</v>
      </c>
      <c r="U666" s="102">
        <f>IF(W666&lt;180,V666,IF(#REF!&gt;T666,W666-360,360-W666))</f>
        <v>-19.297836938435921</v>
      </c>
      <c r="V666" s="102">
        <f t="shared" si="169"/>
        <v>-19.297836938435921</v>
      </c>
      <c r="W666" s="102">
        <f t="shared" si="170"/>
        <v>19.297836938435921</v>
      </c>
    </row>
    <row r="667" spans="1:23" x14ac:dyDescent="0.25">
      <c r="A667" s="110">
        <v>42638.398252314815</v>
      </c>
      <c r="B667">
        <v>245</v>
      </c>
      <c r="C667">
        <v>13.8979</v>
      </c>
      <c r="E667" s="95">
        <f t="shared" si="171"/>
        <v>266.32778702163063</v>
      </c>
      <c r="F667" s="95">
        <f t="shared" si="171"/>
        <v>19.898590848585716</v>
      </c>
      <c r="G667" s="95"/>
      <c r="H667" s="95"/>
      <c r="I667" s="95"/>
      <c r="J667" s="95"/>
      <c r="K667" s="95"/>
      <c r="L667" s="95">
        <f t="shared" si="172"/>
        <v>664</v>
      </c>
      <c r="M667" s="95">
        <f t="shared" si="163"/>
        <v>-414</v>
      </c>
      <c r="N667" s="95">
        <f t="shared" si="164"/>
        <v>265.28614457831276</v>
      </c>
      <c r="O667" s="95">
        <f t="shared" si="165"/>
        <v>616725.6325301223</v>
      </c>
      <c r="P667" s="95">
        <f t="shared" si="173"/>
        <v>30.476280341422562</v>
      </c>
      <c r="Q667" s="113">
        <f t="shared" si="159"/>
        <v>30.372737851351495</v>
      </c>
      <c r="R667" s="95">
        <f t="shared" si="166"/>
        <v>334.66644718717146</v>
      </c>
      <c r="S667" s="95">
        <f t="shared" si="167"/>
        <v>197.98912685608977</v>
      </c>
      <c r="T667">
        <f t="shared" si="168"/>
        <v>0</v>
      </c>
      <c r="U667" s="102">
        <f>IF(W667&lt;180,V667,IF(#REF!&gt;T667,W667-360,360-W667))</f>
        <v>-21.327787021630627</v>
      </c>
      <c r="V667" s="102">
        <f t="shared" si="169"/>
        <v>-21.327787021630627</v>
      </c>
      <c r="W667" s="102">
        <f t="shared" si="170"/>
        <v>21.327787021630627</v>
      </c>
    </row>
    <row r="668" spans="1:23" x14ac:dyDescent="0.25">
      <c r="A668" s="110">
        <v>42638.398298611108</v>
      </c>
      <c r="B668">
        <v>244</v>
      </c>
      <c r="C668">
        <v>14.5945</v>
      </c>
      <c r="E668" s="95">
        <f t="shared" si="171"/>
        <v>266.36938435940101</v>
      </c>
      <c r="F668" s="95">
        <f t="shared" si="171"/>
        <v>19.889170049916828</v>
      </c>
      <c r="G668" s="95"/>
      <c r="H668" s="95"/>
      <c r="I668" s="95"/>
      <c r="J668" s="95"/>
      <c r="K668" s="95"/>
      <c r="L668" s="95">
        <f t="shared" si="172"/>
        <v>665</v>
      </c>
      <c r="M668" s="95">
        <f t="shared" si="163"/>
        <v>658</v>
      </c>
      <c r="N668" s="95">
        <f t="shared" si="164"/>
        <v>265.25413533834535</v>
      </c>
      <c r="O668" s="95">
        <f t="shared" si="165"/>
        <v>617178.05112782132</v>
      </c>
      <c r="P668" s="95">
        <f t="shared" si="173"/>
        <v>30.464525187979785</v>
      </c>
      <c r="Q668" s="113">
        <f t="shared" ref="Q668:Q731" si="174">_xlfn.STDEV.P(B68:B668)</f>
        <v>30.324973005879869</v>
      </c>
      <c r="R668" s="95">
        <f t="shared" si="166"/>
        <v>334.60057362263069</v>
      </c>
      <c r="S668" s="95">
        <f t="shared" si="167"/>
        <v>198.1381950961713</v>
      </c>
      <c r="T668">
        <f t="shared" si="168"/>
        <v>0</v>
      </c>
      <c r="U668" s="102">
        <f>IF(W668&lt;180,V668,IF(#REF!&gt;T668,W668-360,360-W668))</f>
        <v>-22.36938435940101</v>
      </c>
      <c r="V668" s="102">
        <f t="shared" si="169"/>
        <v>-22.36938435940101</v>
      </c>
      <c r="W668" s="102">
        <f t="shared" si="170"/>
        <v>22.36938435940101</v>
      </c>
    </row>
    <row r="669" spans="1:23" x14ac:dyDescent="0.25">
      <c r="A669" s="110">
        <v>42638.398344907408</v>
      </c>
      <c r="B669">
        <v>244</v>
      </c>
      <c r="C669">
        <v>16.765599999999999</v>
      </c>
      <c r="E669" s="95">
        <f t="shared" ref="E669:F684" si="175">AVERAGE(B69:B669)</f>
        <v>266.36605657237936</v>
      </c>
      <c r="F669" s="95">
        <f t="shared" si="175"/>
        <v>19.887368552412671</v>
      </c>
      <c r="G669" s="95"/>
      <c r="H669" s="95"/>
      <c r="I669" s="95"/>
      <c r="J669" s="95"/>
      <c r="K669" s="95"/>
      <c r="L669" s="95">
        <f t="shared" si="172"/>
        <v>666</v>
      </c>
      <c r="M669" s="95">
        <f t="shared" si="163"/>
        <v>-414</v>
      </c>
      <c r="N669" s="95">
        <f t="shared" si="164"/>
        <v>265.22222222222172</v>
      </c>
      <c r="O669" s="95">
        <f t="shared" si="165"/>
        <v>617629.11111111287</v>
      </c>
      <c r="P669" s="95">
        <f t="shared" si="173"/>
        <v>30.452767324241218</v>
      </c>
      <c r="Q669" s="113">
        <f t="shared" si="174"/>
        <v>30.327317755664435</v>
      </c>
      <c r="R669" s="95">
        <f t="shared" si="166"/>
        <v>334.60252152262433</v>
      </c>
      <c r="S669" s="95">
        <f t="shared" si="167"/>
        <v>198.1295916221344</v>
      </c>
      <c r="T669">
        <f t="shared" si="168"/>
        <v>0</v>
      </c>
      <c r="U669" s="102">
        <f>IF(W669&lt;180,V669,IF(#REF!&gt;T669,W669-360,360-W669))</f>
        <v>-22.366056572379364</v>
      </c>
      <c r="V669" s="102">
        <f t="shared" si="169"/>
        <v>-22.366056572379364</v>
      </c>
      <c r="W669" s="102">
        <f t="shared" si="170"/>
        <v>22.366056572379364</v>
      </c>
    </row>
    <row r="670" spans="1:23" x14ac:dyDescent="0.25">
      <c r="A670" s="110">
        <v>42638.3983912037</v>
      </c>
      <c r="B670">
        <v>242</v>
      </c>
      <c r="C670">
        <v>16.3703</v>
      </c>
      <c r="E670" s="95">
        <f t="shared" si="175"/>
        <v>266.34109816971716</v>
      </c>
      <c r="F670" s="95">
        <f t="shared" si="175"/>
        <v>19.886215474209674</v>
      </c>
      <c r="G670" s="95"/>
      <c r="H670" s="95"/>
      <c r="I670" s="95"/>
      <c r="J670" s="95"/>
      <c r="K670" s="95"/>
      <c r="L670" s="95">
        <f t="shared" si="172"/>
        <v>667</v>
      </c>
      <c r="M670" s="95">
        <f t="shared" si="163"/>
        <v>656</v>
      </c>
      <c r="N670" s="95">
        <f t="shared" si="164"/>
        <v>265.18740629685107</v>
      </c>
      <c r="O670" s="95">
        <f t="shared" si="165"/>
        <v>618167.57421289524</v>
      </c>
      <c r="P670" s="95">
        <f t="shared" si="173"/>
        <v>30.44319246294112</v>
      </c>
      <c r="Q670" s="113">
        <f t="shared" si="174"/>
        <v>30.34118453511152</v>
      </c>
      <c r="R670" s="95">
        <f t="shared" si="166"/>
        <v>334.60876337371809</v>
      </c>
      <c r="S670" s="95">
        <f t="shared" si="167"/>
        <v>198.07343296571622</v>
      </c>
      <c r="T670">
        <f t="shared" si="168"/>
        <v>0</v>
      </c>
      <c r="U670" s="102">
        <f>IF(W670&lt;180,V670,IF(#REF!&gt;T670,W670-360,360-W670))</f>
        <v>-24.341098169717156</v>
      </c>
      <c r="V670" s="102">
        <f t="shared" si="169"/>
        <v>-24.341098169717156</v>
      </c>
      <c r="W670" s="102">
        <f t="shared" si="170"/>
        <v>24.341098169717156</v>
      </c>
    </row>
    <row r="671" spans="1:23" x14ac:dyDescent="0.25">
      <c r="A671" s="110">
        <v>42638.3984375</v>
      </c>
      <c r="B671">
        <v>237</v>
      </c>
      <c r="C671">
        <v>15.570600000000001</v>
      </c>
      <c r="E671" s="95">
        <f t="shared" si="175"/>
        <v>266.33444259567386</v>
      </c>
      <c r="F671" s="95">
        <f t="shared" si="175"/>
        <v>19.884278202995027</v>
      </c>
      <c r="G671" s="95"/>
      <c r="H671" s="95"/>
      <c r="I671" s="95"/>
      <c r="J671" s="95"/>
      <c r="K671" s="95"/>
      <c r="L671" s="95">
        <f t="shared" si="172"/>
        <v>668</v>
      </c>
      <c r="M671" s="95">
        <f t="shared" si="163"/>
        <v>-419</v>
      </c>
      <c r="N671" s="95">
        <f t="shared" si="164"/>
        <v>265.14520958083784</v>
      </c>
      <c r="O671" s="95">
        <f t="shared" si="165"/>
        <v>618960.91467066039</v>
      </c>
      <c r="P671" s="95">
        <f t="shared" si="173"/>
        <v>30.439911228759538</v>
      </c>
      <c r="Q671" s="113">
        <f t="shared" si="174"/>
        <v>30.347180694483136</v>
      </c>
      <c r="R671" s="95">
        <f t="shared" si="166"/>
        <v>334.61559915826092</v>
      </c>
      <c r="S671" s="95">
        <f t="shared" si="167"/>
        <v>198.05328603308681</v>
      </c>
      <c r="T671">
        <f t="shared" si="168"/>
        <v>0</v>
      </c>
      <c r="U671" s="102">
        <f>IF(W671&lt;180,V671,IF(#REF!&gt;T671,W671-360,360-W671))</f>
        <v>-29.334442595673863</v>
      </c>
      <c r="V671" s="102">
        <f t="shared" si="169"/>
        <v>-29.334442595673863</v>
      </c>
      <c r="W671" s="102">
        <f t="shared" si="170"/>
        <v>29.334442595673863</v>
      </c>
    </row>
    <row r="672" spans="1:23" x14ac:dyDescent="0.25">
      <c r="A672" s="110">
        <v>42638.3984837963</v>
      </c>
      <c r="B672">
        <v>233</v>
      </c>
      <c r="C672">
        <v>16.3626</v>
      </c>
      <c r="E672" s="95">
        <f t="shared" si="175"/>
        <v>266.27620632279536</v>
      </c>
      <c r="F672" s="95">
        <f t="shared" si="175"/>
        <v>19.885268885191369</v>
      </c>
      <c r="G672" s="95"/>
      <c r="H672" s="95"/>
      <c r="I672" s="95"/>
      <c r="J672" s="95"/>
      <c r="K672" s="95"/>
      <c r="L672" s="95">
        <f t="shared" si="172"/>
        <v>669</v>
      </c>
      <c r="M672" s="95">
        <f t="shared" si="163"/>
        <v>652</v>
      </c>
      <c r="N672" s="95">
        <f t="shared" si="164"/>
        <v>265.09715994020877</v>
      </c>
      <c r="O672" s="95">
        <f t="shared" si="165"/>
        <v>619992.68460388808</v>
      </c>
      <c r="P672" s="95">
        <f t="shared" si="173"/>
        <v>30.44249362228777</v>
      </c>
      <c r="Q672" s="113">
        <f t="shared" si="174"/>
        <v>30.377495987653319</v>
      </c>
      <c r="R672" s="95">
        <f t="shared" si="166"/>
        <v>334.62557229501533</v>
      </c>
      <c r="S672" s="95">
        <f t="shared" si="167"/>
        <v>197.92684035057539</v>
      </c>
      <c r="T672">
        <f t="shared" si="168"/>
        <v>0</v>
      </c>
      <c r="U672" s="102">
        <f>IF(W672&lt;180,V672,IF(#REF!&gt;T672,W672-360,360-W672))</f>
        <v>-33.27620632279536</v>
      </c>
      <c r="V672" s="102">
        <f t="shared" si="169"/>
        <v>-33.27620632279536</v>
      </c>
      <c r="W672" s="102">
        <f t="shared" si="170"/>
        <v>33.27620632279536</v>
      </c>
    </row>
    <row r="673" spans="1:23" x14ac:dyDescent="0.25">
      <c r="A673" s="110">
        <v>42638.398530092592</v>
      </c>
      <c r="B673">
        <v>234</v>
      </c>
      <c r="C673">
        <v>15.3757</v>
      </c>
      <c r="E673" s="95">
        <f t="shared" si="175"/>
        <v>266.19966722129783</v>
      </c>
      <c r="F673" s="95">
        <f t="shared" si="175"/>
        <v>19.884447088186381</v>
      </c>
      <c r="G673" s="95"/>
      <c r="H673" s="95"/>
      <c r="I673" s="95"/>
      <c r="J673" s="95"/>
      <c r="K673" s="95"/>
      <c r="L673" s="95">
        <f t="shared" si="172"/>
        <v>670</v>
      </c>
      <c r="M673" s="95">
        <f t="shared" si="163"/>
        <v>-418</v>
      </c>
      <c r="N673" s="95">
        <f t="shared" si="164"/>
        <v>265.05074626865621</v>
      </c>
      <c r="O673" s="95">
        <f t="shared" si="165"/>
        <v>620958.27462686726</v>
      </c>
      <c r="P673" s="95">
        <f t="shared" si="173"/>
        <v>30.443445845788769</v>
      </c>
      <c r="Q673" s="113">
        <f t="shared" si="174"/>
        <v>30.400762971352211</v>
      </c>
      <c r="R673" s="95">
        <f t="shared" si="166"/>
        <v>334.60138390684028</v>
      </c>
      <c r="S673" s="95">
        <f t="shared" si="167"/>
        <v>197.79795053575535</v>
      </c>
      <c r="T673">
        <f t="shared" si="168"/>
        <v>0</v>
      </c>
      <c r="U673" s="102">
        <f>IF(W673&lt;180,V673,IF(#REF!&gt;T673,W673-360,360-W673))</f>
        <v>-32.19966722129783</v>
      </c>
      <c r="V673" s="102">
        <f t="shared" si="169"/>
        <v>-32.19966722129783</v>
      </c>
      <c r="W673" s="102">
        <f t="shared" si="170"/>
        <v>32.19966722129783</v>
      </c>
    </row>
    <row r="674" spans="1:23" x14ac:dyDescent="0.25">
      <c r="A674" s="110">
        <v>42638.398576388892</v>
      </c>
      <c r="B674">
        <v>235</v>
      </c>
      <c r="C674">
        <v>17.542400000000001</v>
      </c>
      <c r="E674" s="95">
        <f t="shared" si="175"/>
        <v>266.19800332778703</v>
      </c>
      <c r="F674" s="95">
        <f t="shared" si="175"/>
        <v>19.88520116472548</v>
      </c>
      <c r="G674" s="95"/>
      <c r="H674" s="95"/>
      <c r="I674" s="95"/>
      <c r="J674" s="95"/>
      <c r="K674" s="95"/>
      <c r="L674" s="95">
        <f t="shared" si="172"/>
        <v>671</v>
      </c>
      <c r="M674" s="95">
        <f t="shared" si="163"/>
        <v>653</v>
      </c>
      <c r="N674" s="95">
        <f t="shared" si="164"/>
        <v>265.0059612518624</v>
      </c>
      <c r="O674" s="95">
        <f t="shared" si="165"/>
        <v>621859.9761549941</v>
      </c>
      <c r="P674" s="95">
        <f t="shared" si="173"/>
        <v>30.442831427576838</v>
      </c>
      <c r="Q674" s="113">
        <f t="shared" si="174"/>
        <v>30.402443132517256</v>
      </c>
      <c r="R674" s="95">
        <f t="shared" si="166"/>
        <v>334.60350037595083</v>
      </c>
      <c r="S674" s="95">
        <f t="shared" si="167"/>
        <v>197.79250627962321</v>
      </c>
      <c r="T674">
        <f t="shared" si="168"/>
        <v>0</v>
      </c>
      <c r="U674" s="102">
        <f>IF(W674&lt;180,V674,IF(#REF!&gt;T674,W674-360,360-W674))</f>
        <v>-31.198003327787035</v>
      </c>
      <c r="V674" s="102">
        <f t="shared" si="169"/>
        <v>-31.198003327787035</v>
      </c>
      <c r="W674" s="102">
        <f t="shared" si="170"/>
        <v>31.198003327787035</v>
      </c>
    </row>
    <row r="675" spans="1:23" x14ac:dyDescent="0.25">
      <c r="A675" s="110">
        <v>42638.398622685185</v>
      </c>
      <c r="B675">
        <v>230</v>
      </c>
      <c r="C675">
        <v>17.190200000000001</v>
      </c>
      <c r="E675" s="95">
        <f t="shared" si="175"/>
        <v>266.20632279534112</v>
      </c>
      <c r="F675" s="95">
        <f t="shared" si="175"/>
        <v>19.881356405990037</v>
      </c>
      <c r="G675" s="95"/>
      <c r="H675" s="95"/>
      <c r="I675" s="95"/>
      <c r="J675" s="95"/>
      <c r="K675" s="95"/>
      <c r="L675" s="95">
        <f t="shared" si="172"/>
        <v>672</v>
      </c>
      <c r="M675" s="95">
        <f t="shared" si="163"/>
        <v>-423</v>
      </c>
      <c r="N675" s="95">
        <f t="shared" si="164"/>
        <v>264.95386904761858</v>
      </c>
      <c r="O675" s="95">
        <f t="shared" si="165"/>
        <v>623083.56994047773</v>
      </c>
      <c r="P675" s="95">
        <f t="shared" si="173"/>
        <v>30.450085276790379</v>
      </c>
      <c r="Q675" s="113">
        <f t="shared" si="174"/>
        <v>30.391850645299954</v>
      </c>
      <c r="R675" s="95">
        <f t="shared" si="166"/>
        <v>334.58798674726603</v>
      </c>
      <c r="S675" s="95">
        <f t="shared" si="167"/>
        <v>197.82465884341622</v>
      </c>
      <c r="T675">
        <f t="shared" si="168"/>
        <v>0</v>
      </c>
      <c r="U675" s="102">
        <f>IF(W675&lt;180,V675,IF(#REF!&gt;T675,W675-360,360-W675))</f>
        <v>-36.206322795341123</v>
      </c>
      <c r="V675" s="102">
        <f t="shared" si="169"/>
        <v>-36.206322795341123</v>
      </c>
      <c r="W675" s="102">
        <f t="shared" si="170"/>
        <v>36.206322795341123</v>
      </c>
    </row>
    <row r="676" spans="1:23" x14ac:dyDescent="0.25">
      <c r="A676" s="110">
        <v>42638.398668981485</v>
      </c>
      <c r="B676">
        <v>229</v>
      </c>
      <c r="C676">
        <v>17.041599999999999</v>
      </c>
      <c r="E676" s="95">
        <f t="shared" si="175"/>
        <v>266.20465890183027</v>
      </c>
      <c r="F676" s="95">
        <f t="shared" si="175"/>
        <v>19.87576755407656</v>
      </c>
      <c r="G676" s="95"/>
      <c r="H676" s="95"/>
      <c r="I676" s="95"/>
      <c r="J676" s="95"/>
      <c r="K676" s="95"/>
      <c r="L676" s="95">
        <f t="shared" si="172"/>
        <v>673</v>
      </c>
      <c r="M676" s="95">
        <f t="shared" si="163"/>
        <v>652</v>
      </c>
      <c r="N676" s="95">
        <f t="shared" si="164"/>
        <v>264.90044576522985</v>
      </c>
      <c r="O676" s="95">
        <f t="shared" si="165"/>
        <v>624374.32986627193</v>
      </c>
      <c r="P676" s="95">
        <f t="shared" si="173"/>
        <v>30.458954181748791</v>
      </c>
      <c r="Q676" s="113">
        <f t="shared" si="174"/>
        <v>30.393860131649742</v>
      </c>
      <c r="R676" s="95">
        <f t="shared" si="166"/>
        <v>334.59084419804219</v>
      </c>
      <c r="S676" s="95">
        <f t="shared" si="167"/>
        <v>197.81847360561835</v>
      </c>
      <c r="T676">
        <f t="shared" si="168"/>
        <v>0</v>
      </c>
      <c r="U676" s="102">
        <f>IF(W676&lt;180,V676,IF(#REF!&gt;T676,W676-360,360-W676))</f>
        <v>-37.204658901830271</v>
      </c>
      <c r="V676" s="102">
        <f t="shared" si="169"/>
        <v>-37.204658901830271</v>
      </c>
      <c r="W676" s="102">
        <f t="shared" si="170"/>
        <v>37.204658901830271</v>
      </c>
    </row>
    <row r="677" spans="1:23" x14ac:dyDescent="0.25">
      <c r="A677" s="110">
        <v>42638.398715277777</v>
      </c>
      <c r="B677">
        <v>233</v>
      </c>
      <c r="C677">
        <v>15.9872</v>
      </c>
      <c r="E677" s="95">
        <f t="shared" si="175"/>
        <v>266.153078202995</v>
      </c>
      <c r="F677" s="95">
        <f t="shared" si="175"/>
        <v>19.870837770382717</v>
      </c>
      <c r="G677" s="95"/>
      <c r="H677" s="95"/>
      <c r="I677" s="95"/>
      <c r="J677" s="95"/>
      <c r="K677" s="95"/>
      <c r="L677" s="95">
        <f t="shared" si="172"/>
        <v>674</v>
      </c>
      <c r="M677" s="95">
        <f t="shared" si="163"/>
        <v>-419</v>
      </c>
      <c r="N677" s="95">
        <f t="shared" si="164"/>
        <v>264.85311572700249</v>
      </c>
      <c r="O677" s="95">
        <f t="shared" si="165"/>
        <v>625390.45845697471</v>
      </c>
      <c r="P677" s="95">
        <f t="shared" si="173"/>
        <v>30.461106652289544</v>
      </c>
      <c r="Q677" s="113">
        <f t="shared" si="174"/>
        <v>30.42384772660073</v>
      </c>
      <c r="R677" s="95">
        <f t="shared" si="166"/>
        <v>334.60673558784663</v>
      </c>
      <c r="S677" s="95">
        <f t="shared" si="167"/>
        <v>197.69942081814338</v>
      </c>
      <c r="T677">
        <f t="shared" si="168"/>
        <v>0</v>
      </c>
      <c r="U677" s="102">
        <f>IF(W677&lt;180,V677,IF(#REF!&gt;T677,W677-360,360-W677))</f>
        <v>-33.153078202995005</v>
      </c>
      <c r="V677" s="102">
        <f t="shared" si="169"/>
        <v>-33.153078202995005</v>
      </c>
      <c r="W677" s="102">
        <f t="shared" si="170"/>
        <v>33.153078202995005</v>
      </c>
    </row>
    <row r="678" spans="1:23" x14ac:dyDescent="0.25">
      <c r="A678" s="110">
        <v>42638.398761574077</v>
      </c>
      <c r="B678">
        <v>233</v>
      </c>
      <c r="C678">
        <v>15.764900000000001</v>
      </c>
      <c r="E678" s="95">
        <f t="shared" si="175"/>
        <v>266.089850249584</v>
      </c>
      <c r="F678" s="95">
        <f t="shared" si="175"/>
        <v>19.868897337770402</v>
      </c>
      <c r="G678" s="95"/>
      <c r="H678" s="95"/>
      <c r="I678" s="95"/>
      <c r="J678" s="95"/>
      <c r="K678" s="95"/>
      <c r="L678" s="95">
        <f t="shared" si="172"/>
        <v>675</v>
      </c>
      <c r="M678" s="95">
        <f t="shared" si="163"/>
        <v>652</v>
      </c>
      <c r="N678" s="95">
        <f t="shared" si="164"/>
        <v>264.80592592592546</v>
      </c>
      <c r="O678" s="95">
        <f t="shared" si="165"/>
        <v>626403.57629629772</v>
      </c>
      <c r="P678" s="95">
        <f t="shared" si="173"/>
        <v>30.463179384574051</v>
      </c>
      <c r="Q678" s="113">
        <f t="shared" si="174"/>
        <v>30.453181328980687</v>
      </c>
      <c r="R678" s="95">
        <f t="shared" si="166"/>
        <v>334.60950823979056</v>
      </c>
      <c r="S678" s="95">
        <f t="shared" si="167"/>
        <v>197.57019225937745</v>
      </c>
      <c r="T678">
        <f t="shared" si="168"/>
        <v>0</v>
      </c>
      <c r="U678" s="102">
        <f>IF(W678&lt;180,V678,IF(#REF!&gt;T678,W678-360,360-W678))</f>
        <v>-33.089850249584003</v>
      </c>
      <c r="V678" s="102">
        <f t="shared" si="169"/>
        <v>-33.089850249584003</v>
      </c>
      <c r="W678" s="102">
        <f t="shared" si="170"/>
        <v>33.089850249584003</v>
      </c>
    </row>
    <row r="679" spans="1:23" x14ac:dyDescent="0.25">
      <c r="A679" s="110">
        <v>42638.398819444446</v>
      </c>
      <c r="B679">
        <v>234</v>
      </c>
      <c r="C679">
        <v>15.7104</v>
      </c>
      <c r="E679" s="95">
        <f t="shared" si="175"/>
        <v>266.03660565723794</v>
      </c>
      <c r="F679" s="95">
        <f t="shared" si="175"/>
        <v>19.867506322795361</v>
      </c>
      <c r="G679" s="95"/>
      <c r="H679" s="95"/>
      <c r="I679" s="95"/>
      <c r="J679" s="95"/>
      <c r="K679" s="95"/>
      <c r="L679" s="95">
        <f t="shared" si="172"/>
        <v>676</v>
      </c>
      <c r="M679" s="95">
        <f t="shared" si="163"/>
        <v>-418</v>
      </c>
      <c r="N679" s="95">
        <f t="shared" si="164"/>
        <v>264.76035502958536</v>
      </c>
      <c r="O679" s="95">
        <f t="shared" si="165"/>
        <v>627351.17751479428</v>
      </c>
      <c r="P679" s="95">
        <f t="shared" si="173"/>
        <v>30.463655169143586</v>
      </c>
      <c r="Q679" s="113">
        <f t="shared" si="174"/>
        <v>30.481253470027461</v>
      </c>
      <c r="R679" s="95">
        <f t="shared" si="166"/>
        <v>334.61942596479975</v>
      </c>
      <c r="S679" s="95">
        <f t="shared" si="167"/>
        <v>197.45378534967614</v>
      </c>
      <c r="T679">
        <f t="shared" si="168"/>
        <v>0</v>
      </c>
      <c r="U679" s="102">
        <f>IF(W679&lt;180,V679,IF(#REF!&gt;T679,W679-360,360-W679))</f>
        <v>-32.036605657237942</v>
      </c>
      <c r="V679" s="102">
        <f t="shared" si="169"/>
        <v>-32.036605657237942</v>
      </c>
      <c r="W679" s="102">
        <f t="shared" si="170"/>
        <v>32.036605657237942</v>
      </c>
    </row>
    <row r="680" spans="1:23" x14ac:dyDescent="0.25">
      <c r="A680" s="110">
        <v>42638.398865740739</v>
      </c>
      <c r="B680">
        <v>232</v>
      </c>
      <c r="C680">
        <v>13.9884</v>
      </c>
      <c r="E680" s="95">
        <f t="shared" si="175"/>
        <v>265.98668885191347</v>
      </c>
      <c r="F680" s="95">
        <f t="shared" si="175"/>
        <v>19.86055956738771</v>
      </c>
      <c r="G680" s="95"/>
      <c r="H680" s="95"/>
      <c r="I680" s="95"/>
      <c r="J680" s="95"/>
      <c r="K680" s="95"/>
      <c r="L680" s="95">
        <f t="shared" si="172"/>
        <v>677</v>
      </c>
      <c r="M680" s="95">
        <f t="shared" si="163"/>
        <v>650</v>
      </c>
      <c r="N680" s="95">
        <f t="shared" si="164"/>
        <v>264.71196454948256</v>
      </c>
      <c r="O680" s="95">
        <f t="shared" si="165"/>
        <v>628422.83308715059</v>
      </c>
      <c r="P680" s="95">
        <f t="shared" si="173"/>
        <v>30.467136884949479</v>
      </c>
      <c r="Q680" s="113">
        <f t="shared" si="174"/>
        <v>30.512371499014446</v>
      </c>
      <c r="R680" s="95">
        <f t="shared" si="166"/>
        <v>334.639524724696</v>
      </c>
      <c r="S680" s="95">
        <f t="shared" si="167"/>
        <v>197.33385297913097</v>
      </c>
      <c r="T680">
        <f t="shared" si="168"/>
        <v>0</v>
      </c>
      <c r="U680" s="102">
        <f>IF(W680&lt;180,V680,IF(#REF!&gt;T680,W680-360,360-W680))</f>
        <v>-33.98668885191347</v>
      </c>
      <c r="V680" s="102">
        <f t="shared" si="169"/>
        <v>-33.98668885191347</v>
      </c>
      <c r="W680" s="102">
        <f t="shared" si="170"/>
        <v>33.98668885191347</v>
      </c>
    </row>
    <row r="681" spans="1:23" x14ac:dyDescent="0.25">
      <c r="A681" s="110">
        <v>42638.398912037039</v>
      </c>
      <c r="B681">
        <v>231</v>
      </c>
      <c r="C681">
        <v>14.5183</v>
      </c>
      <c r="E681" s="95">
        <f t="shared" si="175"/>
        <v>265.936772046589</v>
      </c>
      <c r="F681" s="95">
        <f t="shared" si="175"/>
        <v>19.856650083194697</v>
      </c>
      <c r="G681" s="95"/>
      <c r="H681" s="95"/>
      <c r="I681" s="95"/>
      <c r="J681" s="95"/>
      <c r="K681" s="95"/>
      <c r="L681" s="95">
        <f t="shared" si="172"/>
        <v>678</v>
      </c>
      <c r="M681" s="95">
        <f t="shared" si="163"/>
        <v>-419</v>
      </c>
      <c r="N681" s="95">
        <f t="shared" si="164"/>
        <v>264.66224188790517</v>
      </c>
      <c r="O681" s="95">
        <f t="shared" si="165"/>
        <v>629557.65339233179</v>
      </c>
      <c r="P681" s="95">
        <f t="shared" si="173"/>
        <v>30.472136636575542</v>
      </c>
      <c r="Q681" s="113">
        <f t="shared" si="174"/>
        <v>30.545010494668656</v>
      </c>
      <c r="R681" s="95">
        <f t="shared" si="166"/>
        <v>334.66304565959348</v>
      </c>
      <c r="S681" s="95">
        <f t="shared" si="167"/>
        <v>197.21049843358452</v>
      </c>
      <c r="T681">
        <f t="shared" si="168"/>
        <v>0</v>
      </c>
      <c r="U681" s="102">
        <f>IF(W681&lt;180,V681,IF(#REF!&gt;T681,W681-360,360-W681))</f>
        <v>-34.936772046588999</v>
      </c>
      <c r="V681" s="102">
        <f t="shared" si="169"/>
        <v>-34.936772046588999</v>
      </c>
      <c r="W681" s="102">
        <f t="shared" si="170"/>
        <v>34.936772046588999</v>
      </c>
    </row>
    <row r="682" spans="1:23" x14ac:dyDescent="0.25">
      <c r="A682" s="110">
        <v>42638.398958333331</v>
      </c>
      <c r="B682">
        <v>231</v>
      </c>
      <c r="C682">
        <v>14.4053</v>
      </c>
      <c r="E682" s="95">
        <f t="shared" si="175"/>
        <v>265.87354409317805</v>
      </c>
      <c r="F682" s="95">
        <f t="shared" si="175"/>
        <v>19.849854242928473</v>
      </c>
      <c r="G682" s="95"/>
      <c r="H682" s="95"/>
      <c r="I682" s="95"/>
      <c r="J682" s="95"/>
      <c r="K682" s="95"/>
      <c r="L682" s="95">
        <f t="shared" si="172"/>
        <v>679</v>
      </c>
      <c r="M682" s="95">
        <f t="shared" si="163"/>
        <v>650</v>
      </c>
      <c r="N682" s="95">
        <f t="shared" si="164"/>
        <v>264.61266568483018</v>
      </c>
      <c r="O682" s="95">
        <f t="shared" si="165"/>
        <v>630689.1310751118</v>
      </c>
      <c r="P682" s="95">
        <f t="shared" si="173"/>
        <v>30.477040081482556</v>
      </c>
      <c r="Q682" s="113">
        <f t="shared" si="174"/>
        <v>30.577916333626987</v>
      </c>
      <c r="R682" s="95">
        <f t="shared" si="166"/>
        <v>334.67385584383879</v>
      </c>
      <c r="S682" s="95">
        <f t="shared" si="167"/>
        <v>197.07323234251731</v>
      </c>
      <c r="T682">
        <f t="shared" si="168"/>
        <v>0</v>
      </c>
      <c r="U682" s="102">
        <f>IF(W682&lt;180,V682,IF(#REF!&gt;T682,W682-360,360-W682))</f>
        <v>-34.873544093178054</v>
      </c>
      <c r="V682" s="102">
        <f t="shared" si="169"/>
        <v>-34.873544093178054</v>
      </c>
      <c r="W682" s="102">
        <f t="shared" si="170"/>
        <v>34.873544093178054</v>
      </c>
    </row>
    <row r="683" spans="1:23" x14ac:dyDescent="0.25">
      <c r="A683" s="110">
        <v>42638.399004629631</v>
      </c>
      <c r="B683">
        <v>232</v>
      </c>
      <c r="C683">
        <v>15.567399999999999</v>
      </c>
      <c r="E683" s="95">
        <f t="shared" si="175"/>
        <v>265.86688851913476</v>
      </c>
      <c r="F683" s="95">
        <f t="shared" si="175"/>
        <v>19.840701497504185</v>
      </c>
      <c r="G683" s="95"/>
      <c r="H683" s="95"/>
      <c r="I683" s="95"/>
      <c r="J683" s="95"/>
      <c r="K683" s="95"/>
      <c r="L683" s="95">
        <f t="shared" si="172"/>
        <v>680</v>
      </c>
      <c r="M683" s="95">
        <f t="shared" si="163"/>
        <v>-418</v>
      </c>
      <c r="N683" s="95">
        <f t="shared" si="164"/>
        <v>264.56470588235248</v>
      </c>
      <c r="O683" s="95">
        <f t="shared" si="165"/>
        <v>631751.15294117783</v>
      </c>
      <c r="P683" s="95">
        <f t="shared" si="173"/>
        <v>30.48025283931862</v>
      </c>
      <c r="Q683" s="113">
        <f t="shared" si="174"/>
        <v>30.584852402375475</v>
      </c>
      <c r="R683" s="95">
        <f t="shared" si="166"/>
        <v>334.68280642447957</v>
      </c>
      <c r="S683" s="95">
        <f t="shared" si="167"/>
        <v>197.05097061378996</v>
      </c>
      <c r="T683">
        <f t="shared" si="168"/>
        <v>0</v>
      </c>
      <c r="U683" s="102">
        <f>IF(W683&lt;180,V683,IF(#REF!&gt;T683,W683-360,360-W683))</f>
        <v>-33.866888519134761</v>
      </c>
      <c r="V683" s="102">
        <f t="shared" si="169"/>
        <v>-33.866888519134761</v>
      </c>
      <c r="W683" s="102">
        <f t="shared" si="170"/>
        <v>33.866888519134761</v>
      </c>
    </row>
    <row r="684" spans="1:23" x14ac:dyDescent="0.25">
      <c r="A684" s="110">
        <v>42638.399050925924</v>
      </c>
      <c r="B684">
        <v>232</v>
      </c>
      <c r="C684">
        <v>15.540699999999999</v>
      </c>
      <c r="E684" s="95">
        <f t="shared" si="175"/>
        <v>265.81198003327785</v>
      </c>
      <c r="F684" s="95">
        <f t="shared" si="175"/>
        <v>19.834148086522482</v>
      </c>
      <c r="G684" s="95"/>
      <c r="H684" s="95"/>
      <c r="I684" s="95"/>
      <c r="J684" s="95"/>
      <c r="K684" s="95"/>
      <c r="L684" s="95">
        <f t="shared" si="172"/>
        <v>681</v>
      </c>
      <c r="M684" s="95">
        <f t="shared" si="163"/>
        <v>650</v>
      </c>
      <c r="N684" s="95">
        <f t="shared" si="164"/>
        <v>264.51688693098339</v>
      </c>
      <c r="O684" s="95">
        <f t="shared" si="165"/>
        <v>632810.05580029497</v>
      </c>
      <c r="P684" s="95">
        <f t="shared" si="173"/>
        <v>30.483380701171139</v>
      </c>
      <c r="Q684" s="113">
        <f t="shared" si="174"/>
        <v>30.615965779941295</v>
      </c>
      <c r="R684" s="95">
        <f t="shared" si="166"/>
        <v>334.6979030381458</v>
      </c>
      <c r="S684" s="95">
        <f t="shared" si="167"/>
        <v>196.92605702840993</v>
      </c>
      <c r="T684">
        <f t="shared" si="168"/>
        <v>0</v>
      </c>
      <c r="U684" s="102">
        <f>IF(W684&lt;180,V684,IF(#REF!&gt;T684,W684-360,360-W684))</f>
        <v>-33.811980033277848</v>
      </c>
      <c r="V684" s="102">
        <f t="shared" si="169"/>
        <v>-33.811980033277848</v>
      </c>
      <c r="W684" s="102">
        <f t="shared" si="170"/>
        <v>33.811980033277848</v>
      </c>
    </row>
    <row r="685" spans="1:23" x14ac:dyDescent="0.25">
      <c r="A685" s="110">
        <v>42638.399097222224</v>
      </c>
      <c r="B685">
        <v>229</v>
      </c>
      <c r="C685">
        <v>15.818899999999999</v>
      </c>
      <c r="E685" s="95">
        <f t="shared" ref="E685:F700" si="176">AVERAGE(B85:B685)</f>
        <v>265.74542429284526</v>
      </c>
      <c r="F685" s="95">
        <f t="shared" si="176"/>
        <v>19.828367221297864</v>
      </c>
      <c r="G685" s="95"/>
      <c r="H685" s="95"/>
      <c r="I685" s="95"/>
      <c r="J685" s="95"/>
      <c r="K685" s="95"/>
      <c r="L685" s="95">
        <f t="shared" si="172"/>
        <v>682</v>
      </c>
      <c r="M685" s="95">
        <f t="shared" si="163"/>
        <v>-421</v>
      </c>
      <c r="N685" s="95">
        <f t="shared" si="164"/>
        <v>264.46480938416374</v>
      </c>
      <c r="O685" s="95">
        <f t="shared" si="165"/>
        <v>634069.65542522119</v>
      </c>
      <c r="P685" s="95">
        <f t="shared" si="173"/>
        <v>30.491325034885286</v>
      </c>
      <c r="Q685" s="113">
        <f t="shared" si="174"/>
        <v>30.652419130151181</v>
      </c>
      <c r="R685" s="95">
        <f t="shared" si="166"/>
        <v>334.7133673356854</v>
      </c>
      <c r="S685" s="95">
        <f t="shared" si="167"/>
        <v>196.77748125000511</v>
      </c>
      <c r="T685">
        <f t="shared" si="168"/>
        <v>0</v>
      </c>
      <c r="U685" s="102">
        <f>IF(W685&lt;180,V685,IF(#REF!&gt;T685,W685-360,360-W685))</f>
        <v>-36.745424292845257</v>
      </c>
      <c r="V685" s="102">
        <f t="shared" si="169"/>
        <v>-36.745424292845257</v>
      </c>
      <c r="W685" s="102">
        <f t="shared" si="170"/>
        <v>36.745424292845257</v>
      </c>
    </row>
    <row r="686" spans="1:23" x14ac:dyDescent="0.25">
      <c r="A686" s="110">
        <v>42638.399143518516</v>
      </c>
      <c r="B686">
        <v>230</v>
      </c>
      <c r="C686">
        <v>15.001899999999999</v>
      </c>
      <c r="E686" s="95">
        <f t="shared" si="176"/>
        <v>265.66722129783693</v>
      </c>
      <c r="F686" s="95">
        <f t="shared" si="176"/>
        <v>19.818177371048275</v>
      </c>
      <c r="G686" s="95"/>
      <c r="H686" s="95"/>
      <c r="I686" s="95"/>
      <c r="J686" s="95"/>
      <c r="K686" s="95"/>
      <c r="L686" s="95">
        <f t="shared" si="172"/>
        <v>683</v>
      </c>
      <c r="M686" s="95">
        <f t="shared" si="163"/>
        <v>651</v>
      </c>
      <c r="N686" s="95">
        <f t="shared" si="164"/>
        <v>264.41434846266424</v>
      </c>
      <c r="O686" s="95">
        <f t="shared" si="165"/>
        <v>635255.73938506714</v>
      </c>
      <c r="P686" s="95">
        <f t="shared" si="173"/>
        <v>30.497479419286769</v>
      </c>
      <c r="Q686" s="113">
        <f t="shared" si="174"/>
        <v>30.683545110233371</v>
      </c>
      <c r="R686" s="95">
        <f t="shared" si="166"/>
        <v>334.70519779586203</v>
      </c>
      <c r="S686" s="95">
        <f t="shared" si="167"/>
        <v>196.62924479981183</v>
      </c>
      <c r="T686">
        <f t="shared" si="168"/>
        <v>0</v>
      </c>
      <c r="U686" s="102">
        <f>IF(W686&lt;180,V686,IF(#REF!&gt;T686,W686-360,360-W686))</f>
        <v>-35.667221297836932</v>
      </c>
      <c r="V686" s="102">
        <f t="shared" si="169"/>
        <v>-35.667221297836932</v>
      </c>
      <c r="W686" s="102">
        <f t="shared" si="170"/>
        <v>35.667221297836932</v>
      </c>
    </row>
    <row r="687" spans="1:23" x14ac:dyDescent="0.25">
      <c r="A687" s="110">
        <v>42638.399189814816</v>
      </c>
      <c r="B687">
        <v>233</v>
      </c>
      <c r="C687">
        <v>14.8308</v>
      </c>
      <c r="E687" s="95">
        <f t="shared" si="176"/>
        <v>265.5956738768719</v>
      </c>
      <c r="F687" s="95">
        <f t="shared" si="176"/>
        <v>19.810144093178064</v>
      </c>
      <c r="G687" s="95"/>
      <c r="H687" s="95"/>
      <c r="I687" s="95"/>
      <c r="J687" s="95"/>
      <c r="K687" s="95"/>
      <c r="L687" s="95">
        <f t="shared" si="172"/>
        <v>684</v>
      </c>
      <c r="M687" s="95">
        <f t="shared" si="163"/>
        <v>-418</v>
      </c>
      <c r="N687" s="95">
        <f t="shared" si="164"/>
        <v>264.36842105263111</v>
      </c>
      <c r="O687" s="95">
        <f t="shared" si="165"/>
        <v>636241.15789473802</v>
      </c>
      <c r="P687" s="95">
        <f t="shared" si="173"/>
        <v>30.498805409803438</v>
      </c>
      <c r="Q687" s="113">
        <f t="shared" si="174"/>
        <v>30.709490280118491</v>
      </c>
      <c r="R687" s="95">
        <f t="shared" si="166"/>
        <v>334.69202700713851</v>
      </c>
      <c r="S687" s="95">
        <f t="shared" si="167"/>
        <v>196.49932074660529</v>
      </c>
      <c r="T687">
        <f t="shared" si="168"/>
        <v>0</v>
      </c>
      <c r="U687" s="102">
        <f>IF(W687&lt;180,V687,IF(#REF!&gt;T687,W687-360,360-W687))</f>
        <v>-32.595673876871899</v>
      </c>
      <c r="V687" s="102">
        <f t="shared" si="169"/>
        <v>-32.595673876871899</v>
      </c>
      <c r="W687" s="102">
        <f t="shared" si="170"/>
        <v>32.595673876871899</v>
      </c>
    </row>
    <row r="688" spans="1:23" x14ac:dyDescent="0.25">
      <c r="A688" s="110">
        <v>42638.399236111109</v>
      </c>
      <c r="B688">
        <v>231</v>
      </c>
      <c r="C688">
        <v>14.3278</v>
      </c>
      <c r="E688" s="95">
        <f t="shared" si="176"/>
        <v>265.57903494176372</v>
      </c>
      <c r="F688" s="95">
        <f t="shared" si="176"/>
        <v>19.803101830282881</v>
      </c>
      <c r="G688" s="95"/>
      <c r="H688" s="95"/>
      <c r="I688" s="95"/>
      <c r="J688" s="95"/>
      <c r="K688" s="95"/>
      <c r="L688" s="95">
        <f t="shared" si="172"/>
        <v>685</v>
      </c>
      <c r="M688" s="95">
        <f t="shared" si="163"/>
        <v>649</v>
      </c>
      <c r="N688" s="95">
        <f t="shared" si="164"/>
        <v>264.31970802919659</v>
      </c>
      <c r="O688" s="95">
        <f t="shared" si="165"/>
        <v>637352.98394160694</v>
      </c>
      <c r="P688" s="95">
        <f t="shared" si="173"/>
        <v>30.503152498119171</v>
      </c>
      <c r="Q688" s="113">
        <f t="shared" si="174"/>
        <v>30.725517040479058</v>
      </c>
      <c r="R688" s="95">
        <f t="shared" si="166"/>
        <v>334.71144828284162</v>
      </c>
      <c r="S688" s="95">
        <f t="shared" si="167"/>
        <v>196.44662160068583</v>
      </c>
      <c r="T688">
        <f t="shared" si="168"/>
        <v>0</v>
      </c>
      <c r="U688" s="102">
        <f>IF(W688&lt;180,V688,IF(#REF!&gt;T688,W688-360,360-W688))</f>
        <v>-34.579034941763723</v>
      </c>
      <c r="V688" s="102">
        <f t="shared" si="169"/>
        <v>-34.579034941763723</v>
      </c>
      <c r="W688" s="102">
        <f t="shared" si="170"/>
        <v>34.579034941763723</v>
      </c>
    </row>
    <row r="689" spans="1:23" x14ac:dyDescent="0.25">
      <c r="A689" s="110">
        <v>42638.399282407408</v>
      </c>
      <c r="B689">
        <v>228</v>
      </c>
      <c r="C689">
        <v>13.678100000000001</v>
      </c>
      <c r="E689" s="95">
        <f t="shared" si="176"/>
        <v>265.4991680532446</v>
      </c>
      <c r="F689" s="95">
        <f t="shared" si="176"/>
        <v>19.799660232945108</v>
      </c>
      <c r="G689" s="95"/>
      <c r="H689" s="95"/>
      <c r="I689" s="95"/>
      <c r="J689" s="95"/>
      <c r="K689" s="95"/>
      <c r="L689" s="95">
        <f t="shared" si="172"/>
        <v>686</v>
      </c>
      <c r="M689" s="95">
        <f t="shared" si="163"/>
        <v>-421</v>
      </c>
      <c r="N689" s="95">
        <f t="shared" si="164"/>
        <v>264.26676384839601</v>
      </c>
      <c r="O689" s="95">
        <f t="shared" si="165"/>
        <v>638670.18221574451</v>
      </c>
      <c r="P689" s="95">
        <f t="shared" si="173"/>
        <v>30.512392507379833</v>
      </c>
      <c r="Q689" s="113">
        <f t="shared" si="174"/>
        <v>30.760689999164029</v>
      </c>
      <c r="R689" s="95">
        <f t="shared" si="166"/>
        <v>334.71072055136369</v>
      </c>
      <c r="S689" s="95">
        <f t="shared" si="167"/>
        <v>196.28761555512554</v>
      </c>
      <c r="T689">
        <f t="shared" si="168"/>
        <v>0</v>
      </c>
      <c r="U689" s="102">
        <f>IF(W689&lt;180,V689,IF(#REF!&gt;T689,W689-360,360-W689))</f>
        <v>-37.499168053244603</v>
      </c>
      <c r="V689" s="102">
        <f t="shared" si="169"/>
        <v>-37.499168053244603</v>
      </c>
      <c r="W689" s="102">
        <f t="shared" si="170"/>
        <v>37.499168053244603</v>
      </c>
    </row>
    <row r="690" spans="1:23" x14ac:dyDescent="0.25">
      <c r="A690" s="110">
        <v>42638.399328703701</v>
      </c>
      <c r="B690">
        <v>226</v>
      </c>
      <c r="C690">
        <v>13.2563</v>
      </c>
      <c r="E690" s="95">
        <f t="shared" si="176"/>
        <v>265.43926788685525</v>
      </c>
      <c r="F690" s="95">
        <f t="shared" si="176"/>
        <v>19.794027454242947</v>
      </c>
      <c r="G690" s="95"/>
      <c r="H690" s="95"/>
      <c r="I690" s="95"/>
      <c r="J690" s="95"/>
      <c r="K690" s="95"/>
      <c r="L690" s="95">
        <f t="shared" si="172"/>
        <v>687</v>
      </c>
      <c r="M690" s="95">
        <f t="shared" si="163"/>
        <v>647</v>
      </c>
      <c r="N690" s="95">
        <f t="shared" si="164"/>
        <v>264.21106259097479</v>
      </c>
      <c r="O690" s="95">
        <f t="shared" si="165"/>
        <v>640132.39592430962</v>
      </c>
      <c r="P690" s="95">
        <f t="shared" si="173"/>
        <v>30.525060597639012</v>
      </c>
      <c r="Q690" s="113">
        <f t="shared" si="174"/>
        <v>30.802468548510529</v>
      </c>
      <c r="R690" s="95">
        <f t="shared" si="166"/>
        <v>334.74482212100395</v>
      </c>
      <c r="S690" s="95">
        <f t="shared" si="167"/>
        <v>196.13371365270655</v>
      </c>
      <c r="T690">
        <f t="shared" si="168"/>
        <v>0</v>
      </c>
      <c r="U690" s="102">
        <f>IF(W690&lt;180,V690,IF(#REF!&gt;T690,W690-360,360-W690))</f>
        <v>-39.439267886855248</v>
      </c>
      <c r="V690" s="102">
        <f t="shared" si="169"/>
        <v>-39.439267886855248</v>
      </c>
      <c r="W690" s="102">
        <f t="shared" si="170"/>
        <v>39.439267886855248</v>
      </c>
    </row>
    <row r="691" spans="1:23" x14ac:dyDescent="0.25">
      <c r="A691" s="110">
        <v>42638.399375000001</v>
      </c>
      <c r="B691">
        <v>222</v>
      </c>
      <c r="C691">
        <v>12.019399999999999</v>
      </c>
      <c r="E691" s="95">
        <f t="shared" si="176"/>
        <v>265.31780366056574</v>
      </c>
      <c r="F691" s="95">
        <f t="shared" si="176"/>
        <v>19.786846089850265</v>
      </c>
      <c r="G691" s="95"/>
      <c r="H691" s="95"/>
      <c r="I691" s="95"/>
      <c r="J691" s="95"/>
      <c r="K691" s="95"/>
      <c r="L691" s="95">
        <f t="shared" si="172"/>
        <v>688</v>
      </c>
      <c r="M691" s="95">
        <f t="shared" si="163"/>
        <v>-425</v>
      </c>
      <c r="N691" s="95">
        <f t="shared" si="164"/>
        <v>264.14970930232511</v>
      </c>
      <c r="O691" s="95">
        <f t="shared" si="165"/>
        <v>641911.57994186145</v>
      </c>
      <c r="P691" s="95">
        <f t="shared" si="173"/>
        <v>30.54522904411353</v>
      </c>
      <c r="Q691" s="113">
        <f t="shared" si="174"/>
        <v>30.82958093671559</v>
      </c>
      <c r="R691" s="95">
        <f t="shared" si="166"/>
        <v>334.68436076817579</v>
      </c>
      <c r="S691" s="95">
        <f t="shared" si="167"/>
        <v>195.95124655295567</v>
      </c>
      <c r="T691">
        <f t="shared" si="168"/>
        <v>0</v>
      </c>
      <c r="U691" s="102">
        <f>IF(W691&lt;180,V691,IF(#REF!&gt;T691,W691-360,360-W691))</f>
        <v>-43.317803660565744</v>
      </c>
      <c r="V691" s="102">
        <f t="shared" si="169"/>
        <v>-43.317803660565744</v>
      </c>
      <c r="W691" s="102">
        <f t="shared" si="170"/>
        <v>43.317803660565744</v>
      </c>
    </row>
    <row r="692" spans="1:23" x14ac:dyDescent="0.25">
      <c r="A692" s="110">
        <v>42638.399421296293</v>
      </c>
      <c r="B692">
        <v>226</v>
      </c>
      <c r="C692">
        <v>12.9101</v>
      </c>
      <c r="E692" s="95">
        <f t="shared" si="176"/>
        <v>265.2811980033278</v>
      </c>
      <c r="F692" s="95">
        <f t="shared" si="176"/>
        <v>19.77950748752081</v>
      </c>
      <c r="G692" s="95"/>
      <c r="H692" s="95"/>
      <c r="I692" s="95"/>
      <c r="J692" s="95"/>
      <c r="K692" s="95"/>
      <c r="L692" s="95">
        <f t="shared" si="172"/>
        <v>689</v>
      </c>
      <c r="M692" s="95">
        <f t="shared" si="163"/>
        <v>651</v>
      </c>
      <c r="N692" s="95">
        <f t="shared" si="164"/>
        <v>264.09433962264103</v>
      </c>
      <c r="O692" s="95">
        <f t="shared" si="165"/>
        <v>643364.86792452924</v>
      </c>
      <c r="P692" s="95">
        <f t="shared" si="173"/>
        <v>30.557587213654017</v>
      </c>
      <c r="Q692" s="113">
        <f t="shared" si="174"/>
        <v>30.863164199226482</v>
      </c>
      <c r="R692" s="95">
        <f t="shared" si="166"/>
        <v>334.72331745158738</v>
      </c>
      <c r="S692" s="95">
        <f t="shared" si="167"/>
        <v>195.83907855506823</v>
      </c>
      <c r="T692">
        <f t="shared" si="168"/>
        <v>0</v>
      </c>
      <c r="U692" s="102">
        <f>IF(W692&lt;180,V692,IF(#REF!&gt;T692,W692-360,360-W692))</f>
        <v>-39.281198003327802</v>
      </c>
      <c r="V692" s="102">
        <f t="shared" si="169"/>
        <v>-39.281198003327802</v>
      </c>
      <c r="W692" s="102">
        <f t="shared" si="170"/>
        <v>39.281198003327802</v>
      </c>
    </row>
    <row r="693" spans="1:23" x14ac:dyDescent="0.25">
      <c r="A693" s="110">
        <v>42638.399467592593</v>
      </c>
      <c r="B693">
        <v>236</v>
      </c>
      <c r="C693">
        <v>13.905099999999999</v>
      </c>
      <c r="E693" s="95">
        <f t="shared" si="176"/>
        <v>265.1863560732113</v>
      </c>
      <c r="F693" s="95">
        <f t="shared" si="176"/>
        <v>19.775068552412655</v>
      </c>
      <c r="G693" s="95"/>
      <c r="H693" s="95"/>
      <c r="I693" s="95"/>
      <c r="J693" s="95"/>
      <c r="K693" s="95"/>
      <c r="L693" s="95">
        <f t="shared" si="172"/>
        <v>690</v>
      </c>
      <c r="M693" s="95">
        <f t="shared" si="163"/>
        <v>-415</v>
      </c>
      <c r="N693" s="95">
        <f t="shared" si="164"/>
        <v>264.05362318840531</v>
      </c>
      <c r="O693" s="95">
        <f t="shared" si="165"/>
        <v>644153.01594202989</v>
      </c>
      <c r="P693" s="95">
        <f t="shared" si="173"/>
        <v>30.55413385400017</v>
      </c>
      <c r="Q693" s="113">
        <f t="shared" si="174"/>
        <v>30.865419000065181</v>
      </c>
      <c r="R693" s="95">
        <f t="shared" si="166"/>
        <v>334.63354882335796</v>
      </c>
      <c r="S693" s="95">
        <f t="shared" si="167"/>
        <v>195.73916332306464</v>
      </c>
      <c r="T693">
        <f t="shared" si="168"/>
        <v>0</v>
      </c>
      <c r="U693" s="102">
        <f>IF(W693&lt;180,V693,IF(#REF!&gt;T693,W693-360,360-W693))</f>
        <v>-29.1863560732113</v>
      </c>
      <c r="V693" s="102">
        <f t="shared" si="169"/>
        <v>-29.1863560732113</v>
      </c>
      <c r="W693" s="102">
        <f t="shared" si="170"/>
        <v>29.1863560732113</v>
      </c>
    </row>
    <row r="694" spans="1:23" x14ac:dyDescent="0.25">
      <c r="A694" s="110">
        <v>42638.399513888886</v>
      </c>
      <c r="B694">
        <v>240</v>
      </c>
      <c r="C694">
        <v>14.1281</v>
      </c>
      <c r="E694" s="95">
        <f t="shared" si="176"/>
        <v>265.14808652246256</v>
      </c>
      <c r="F694" s="95">
        <f t="shared" si="176"/>
        <v>19.768961564059911</v>
      </c>
      <c r="G694" s="95"/>
      <c r="H694" s="95"/>
      <c r="I694" s="95"/>
      <c r="J694" s="95"/>
      <c r="K694" s="95"/>
      <c r="L694" s="95">
        <f t="shared" si="172"/>
        <v>691</v>
      </c>
      <c r="M694" s="95">
        <f t="shared" si="163"/>
        <v>655</v>
      </c>
      <c r="N694" s="95">
        <f t="shared" si="164"/>
        <v>264.01881331403712</v>
      </c>
      <c r="O694" s="95">
        <f t="shared" si="165"/>
        <v>644730.75542691839</v>
      </c>
      <c r="P694" s="95">
        <f t="shared" si="173"/>
        <v>30.545706196506529</v>
      </c>
      <c r="Q694" s="113">
        <f t="shared" si="174"/>
        <v>30.882360124959501</v>
      </c>
      <c r="R694" s="95">
        <f t="shared" si="166"/>
        <v>334.63339680362145</v>
      </c>
      <c r="S694" s="95">
        <f t="shared" si="167"/>
        <v>195.66277624130367</v>
      </c>
      <c r="T694">
        <f t="shared" si="168"/>
        <v>0</v>
      </c>
      <c r="U694" s="102">
        <f>IF(W694&lt;180,V694,IF(#REF!&gt;T694,W694-360,360-W694))</f>
        <v>-25.148086522462563</v>
      </c>
      <c r="V694" s="102">
        <f t="shared" si="169"/>
        <v>-25.148086522462563</v>
      </c>
      <c r="W694" s="102">
        <f t="shared" si="170"/>
        <v>25.148086522462563</v>
      </c>
    </row>
    <row r="695" spans="1:23" x14ac:dyDescent="0.25">
      <c r="A695" s="110">
        <v>42638.399560185186</v>
      </c>
      <c r="B695">
        <v>238</v>
      </c>
      <c r="C695">
        <v>13.1442</v>
      </c>
      <c r="E695" s="95">
        <f t="shared" si="176"/>
        <v>265.08153078202997</v>
      </c>
      <c r="F695" s="95">
        <f t="shared" si="176"/>
        <v>19.761066056572393</v>
      </c>
      <c r="G695" s="95"/>
      <c r="H695" s="95"/>
      <c r="I695" s="95"/>
      <c r="J695" s="95"/>
      <c r="K695" s="95"/>
      <c r="L695" s="95">
        <f t="shared" si="172"/>
        <v>692</v>
      </c>
      <c r="M695" s="95">
        <f t="shared" si="163"/>
        <v>-417</v>
      </c>
      <c r="N695" s="95">
        <f t="shared" si="164"/>
        <v>263.98121387283186</v>
      </c>
      <c r="O695" s="95">
        <f t="shared" si="165"/>
        <v>645406.75578034762</v>
      </c>
      <c r="P695" s="95">
        <f t="shared" si="173"/>
        <v>30.53962544344537</v>
      </c>
      <c r="Q695" s="113">
        <f t="shared" si="174"/>
        <v>30.897689713042652</v>
      </c>
      <c r="R695" s="95">
        <f t="shared" si="166"/>
        <v>334.60133263637596</v>
      </c>
      <c r="S695" s="95">
        <f t="shared" si="167"/>
        <v>195.56172892768399</v>
      </c>
      <c r="T695">
        <f t="shared" si="168"/>
        <v>0</v>
      </c>
      <c r="U695" s="102">
        <f>IF(W695&lt;180,V695,IF(#REF!&gt;T695,W695-360,360-W695))</f>
        <v>-27.081530782029972</v>
      </c>
      <c r="V695" s="102">
        <f t="shared" si="169"/>
        <v>-27.081530782029972</v>
      </c>
      <c r="W695" s="102">
        <f t="shared" si="170"/>
        <v>27.081530782029972</v>
      </c>
    </row>
    <row r="696" spans="1:23" x14ac:dyDescent="0.25">
      <c r="A696" s="110">
        <v>42638.399606481478</v>
      </c>
      <c r="B696">
        <v>227</v>
      </c>
      <c r="C696">
        <v>13.519299999999999</v>
      </c>
      <c r="E696" s="95">
        <f t="shared" si="176"/>
        <v>264.94509151414309</v>
      </c>
      <c r="F696" s="95">
        <f t="shared" si="176"/>
        <v>19.751671547420976</v>
      </c>
      <c r="G696" s="95"/>
      <c r="H696" s="95"/>
      <c r="I696" s="95"/>
      <c r="J696" s="95"/>
      <c r="K696" s="95"/>
      <c r="L696" s="95">
        <f t="shared" si="172"/>
        <v>693</v>
      </c>
      <c r="M696" s="95">
        <f t="shared" si="163"/>
        <v>644</v>
      </c>
      <c r="N696" s="95">
        <f t="shared" si="164"/>
        <v>263.92784992784942</v>
      </c>
      <c r="O696" s="95">
        <f t="shared" si="165"/>
        <v>646772.3924963933</v>
      </c>
      <c r="P696" s="95">
        <f t="shared" si="173"/>
        <v>30.549852629199233</v>
      </c>
      <c r="Q696" s="113">
        <f t="shared" si="174"/>
        <v>30.884498155591583</v>
      </c>
      <c r="R696" s="95">
        <f t="shared" si="166"/>
        <v>334.43521236422413</v>
      </c>
      <c r="S696" s="95">
        <f t="shared" si="167"/>
        <v>195.45497066406205</v>
      </c>
      <c r="T696">
        <f t="shared" si="168"/>
        <v>0</v>
      </c>
      <c r="U696" s="102">
        <f>IF(W696&lt;180,V696,IF(#REF!&gt;T696,W696-360,360-W696))</f>
        <v>-37.945091514143087</v>
      </c>
      <c r="V696" s="102">
        <f t="shared" si="169"/>
        <v>-37.945091514143087</v>
      </c>
      <c r="W696" s="102">
        <f t="shared" si="170"/>
        <v>37.945091514143087</v>
      </c>
    </row>
    <row r="697" spans="1:23" x14ac:dyDescent="0.25">
      <c r="A697" s="110">
        <v>42638.399652777778</v>
      </c>
      <c r="B697">
        <v>233</v>
      </c>
      <c r="C697">
        <v>13.9781</v>
      </c>
      <c r="E697" s="95">
        <f t="shared" si="176"/>
        <v>264.88352745424294</v>
      </c>
      <c r="F697" s="95">
        <f t="shared" si="176"/>
        <v>19.744191347753755</v>
      </c>
      <c r="G697" s="95"/>
      <c r="H697" s="95"/>
      <c r="I697" s="95"/>
      <c r="J697" s="95"/>
      <c r="K697" s="95"/>
      <c r="L697" s="95">
        <f t="shared" si="172"/>
        <v>694</v>
      </c>
      <c r="M697" s="95">
        <f t="shared" si="163"/>
        <v>-411</v>
      </c>
      <c r="N697" s="95">
        <f t="shared" si="164"/>
        <v>263.88328530259315</v>
      </c>
      <c r="O697" s="95">
        <f t="shared" si="165"/>
        <v>647727.54610951082</v>
      </c>
      <c r="P697" s="95">
        <f t="shared" si="173"/>
        <v>30.550368154804744</v>
      </c>
      <c r="Q697" s="113">
        <f t="shared" si="174"/>
        <v>30.911226197418124</v>
      </c>
      <c r="R697" s="95">
        <f t="shared" si="166"/>
        <v>334.43378639843371</v>
      </c>
      <c r="S697" s="95">
        <f t="shared" si="167"/>
        <v>195.33326851005216</v>
      </c>
      <c r="T697">
        <f t="shared" si="168"/>
        <v>0</v>
      </c>
      <c r="U697" s="102">
        <f>IF(W697&lt;180,V697,IF(#REF!&gt;T697,W697-360,360-W697))</f>
        <v>-31.883527454242937</v>
      </c>
      <c r="V697" s="102">
        <f t="shared" si="169"/>
        <v>-31.883527454242937</v>
      </c>
      <c r="W697" s="102">
        <f t="shared" si="170"/>
        <v>31.883527454242937</v>
      </c>
    </row>
    <row r="698" spans="1:23" x14ac:dyDescent="0.25">
      <c r="A698" s="110">
        <v>42638.399699074071</v>
      </c>
      <c r="B698">
        <v>227</v>
      </c>
      <c r="C698">
        <v>15.705399999999999</v>
      </c>
      <c r="E698" s="95">
        <f t="shared" si="176"/>
        <v>264.81031613976705</v>
      </c>
      <c r="F698" s="95">
        <f t="shared" si="176"/>
        <v>19.735323128119809</v>
      </c>
      <c r="G698" s="95"/>
      <c r="H698" s="95"/>
      <c r="I698" s="95"/>
      <c r="J698" s="95"/>
      <c r="K698" s="95"/>
      <c r="L698" s="95">
        <f t="shared" si="172"/>
        <v>695</v>
      </c>
      <c r="M698" s="95">
        <f t="shared" si="163"/>
        <v>638</v>
      </c>
      <c r="N698" s="95">
        <f t="shared" si="164"/>
        <v>263.83021582733761</v>
      </c>
      <c r="O698" s="95">
        <f t="shared" si="165"/>
        <v>649085.96546762658</v>
      </c>
      <c r="P698" s="95">
        <f t="shared" si="173"/>
        <v>30.560376976742511</v>
      </c>
      <c r="Q698" s="113">
        <f t="shared" si="174"/>
        <v>30.948735886595735</v>
      </c>
      <c r="R698" s="95">
        <f t="shared" si="166"/>
        <v>334.44497188460747</v>
      </c>
      <c r="S698" s="95">
        <f t="shared" si="167"/>
        <v>195.17566039492664</v>
      </c>
      <c r="T698">
        <f t="shared" si="168"/>
        <v>0</v>
      </c>
      <c r="U698" s="102">
        <f>IF(W698&lt;180,V698,IF(#REF!&gt;T698,W698-360,360-W698))</f>
        <v>-37.810316139767053</v>
      </c>
      <c r="V698" s="102">
        <f t="shared" si="169"/>
        <v>-37.810316139767053</v>
      </c>
      <c r="W698" s="102">
        <f t="shared" si="170"/>
        <v>37.810316139767053</v>
      </c>
    </row>
    <row r="699" spans="1:23" x14ac:dyDescent="0.25">
      <c r="A699" s="110">
        <v>42638.399745370371</v>
      </c>
      <c r="B699">
        <v>219</v>
      </c>
      <c r="C699">
        <v>15.918200000000001</v>
      </c>
      <c r="E699" s="95">
        <f t="shared" si="176"/>
        <v>264.77038269550746</v>
      </c>
      <c r="F699" s="95">
        <f t="shared" si="176"/>
        <v>19.726381198003335</v>
      </c>
      <c r="G699" s="95"/>
      <c r="H699" s="95"/>
      <c r="I699" s="95"/>
      <c r="J699" s="95"/>
      <c r="K699" s="95"/>
      <c r="L699" s="95">
        <f t="shared" si="172"/>
        <v>696</v>
      </c>
      <c r="M699" s="95">
        <f t="shared" si="163"/>
        <v>-419</v>
      </c>
      <c r="N699" s="95">
        <f t="shared" si="164"/>
        <v>263.76580459770065</v>
      </c>
      <c r="O699" s="95">
        <f t="shared" si="165"/>
        <v>651092.82614942594</v>
      </c>
      <c r="P699" s="95">
        <f t="shared" si="173"/>
        <v>30.585588084759046</v>
      </c>
      <c r="Q699" s="113">
        <f t="shared" si="174"/>
        <v>30.992305223203704</v>
      </c>
      <c r="R699" s="95">
        <f t="shared" si="166"/>
        <v>334.5030694477158</v>
      </c>
      <c r="S699" s="95">
        <f t="shared" si="167"/>
        <v>195.03769594329913</v>
      </c>
      <c r="T699">
        <f t="shared" si="168"/>
        <v>0</v>
      </c>
      <c r="U699" s="102">
        <f>IF(W699&lt;180,V699,IF(#REF!&gt;T699,W699-360,360-W699))</f>
        <v>-45.770382695507465</v>
      </c>
      <c r="V699" s="102">
        <f t="shared" si="169"/>
        <v>-45.770382695507465</v>
      </c>
      <c r="W699" s="102">
        <f t="shared" si="170"/>
        <v>45.770382695507465</v>
      </c>
    </row>
    <row r="700" spans="1:23" x14ac:dyDescent="0.25">
      <c r="A700" s="110">
        <v>42638.399791666663</v>
      </c>
      <c r="B700">
        <v>221</v>
      </c>
      <c r="C700">
        <v>16.116199999999999</v>
      </c>
      <c r="E700" s="95">
        <f t="shared" si="176"/>
        <v>264.67054908485858</v>
      </c>
      <c r="F700" s="95">
        <f t="shared" si="176"/>
        <v>19.721035108153089</v>
      </c>
      <c r="G700" s="95"/>
      <c r="H700" s="95"/>
      <c r="I700" s="95"/>
      <c r="J700" s="95"/>
      <c r="K700" s="95"/>
      <c r="L700" s="95">
        <f t="shared" si="172"/>
        <v>697</v>
      </c>
      <c r="M700" s="95">
        <f t="shared" si="163"/>
        <v>640</v>
      </c>
      <c r="N700" s="95">
        <f t="shared" si="164"/>
        <v>263.70444763271115</v>
      </c>
      <c r="O700" s="95">
        <f t="shared" si="165"/>
        <v>652919.11621233926</v>
      </c>
      <c r="P700" s="95">
        <f t="shared" si="173"/>
        <v>30.606474221856551</v>
      </c>
      <c r="Q700" s="113">
        <f t="shared" si="174"/>
        <v>31.036470649019105</v>
      </c>
      <c r="R700" s="95">
        <f t="shared" si="166"/>
        <v>334.50260804515153</v>
      </c>
      <c r="S700" s="95">
        <f t="shared" si="167"/>
        <v>194.8384901245656</v>
      </c>
      <c r="T700">
        <f t="shared" si="168"/>
        <v>0</v>
      </c>
      <c r="U700" s="102">
        <f>IF(W700&lt;180,V700,IF(#REF!&gt;T700,W700-360,360-W700))</f>
        <v>-43.670549084858578</v>
      </c>
      <c r="V700" s="102">
        <f t="shared" si="169"/>
        <v>-43.670549084858578</v>
      </c>
      <c r="W700" s="102">
        <f t="shared" si="170"/>
        <v>43.670549084858578</v>
      </c>
    </row>
    <row r="701" spans="1:23" x14ac:dyDescent="0.25">
      <c r="A701" s="110">
        <v>42638.399837962963</v>
      </c>
      <c r="B701">
        <v>227</v>
      </c>
      <c r="C701">
        <v>19.628499999999999</v>
      </c>
      <c r="E701" s="95">
        <f t="shared" ref="E701:F716" si="177">AVERAGE(B101:B701)</f>
        <v>264.59400998336105</v>
      </c>
      <c r="F701" s="95">
        <f t="shared" si="177"/>
        <v>19.721297337770391</v>
      </c>
      <c r="G701" s="95"/>
      <c r="H701" s="95"/>
      <c r="I701" s="95"/>
      <c r="J701" s="95"/>
      <c r="K701" s="95"/>
      <c r="L701" s="95">
        <f t="shared" si="172"/>
        <v>698</v>
      </c>
      <c r="M701" s="95">
        <f t="shared" si="163"/>
        <v>-413</v>
      </c>
      <c r="N701" s="95">
        <f t="shared" si="164"/>
        <v>263.6518624641829</v>
      </c>
      <c r="O701" s="95">
        <f t="shared" si="165"/>
        <v>654264.40257879719</v>
      </c>
      <c r="P701" s="95">
        <f t="shared" si="173"/>
        <v>30.616034213667987</v>
      </c>
      <c r="Q701" s="113">
        <f t="shared" si="174"/>
        <v>31.072534389782668</v>
      </c>
      <c r="R701" s="95">
        <f t="shared" si="166"/>
        <v>334.50721236037202</v>
      </c>
      <c r="S701" s="95">
        <f t="shared" si="167"/>
        <v>194.68080760635004</v>
      </c>
      <c r="T701">
        <f t="shared" si="168"/>
        <v>0</v>
      </c>
      <c r="U701" s="102">
        <f>IF(W701&lt;180,V701,IF(#REF!&gt;T701,W701-360,360-W701))</f>
        <v>-37.594009983361047</v>
      </c>
      <c r="V701" s="102">
        <f t="shared" si="169"/>
        <v>-37.594009983361047</v>
      </c>
      <c r="W701" s="102">
        <f t="shared" si="170"/>
        <v>37.594009983361047</v>
      </c>
    </row>
    <row r="702" spans="1:23" x14ac:dyDescent="0.25">
      <c r="A702" s="110">
        <v>42638.399884259263</v>
      </c>
      <c r="B702">
        <v>228</v>
      </c>
      <c r="C702">
        <v>18.842300000000002</v>
      </c>
      <c r="E702" s="95">
        <f t="shared" si="177"/>
        <v>264.49251247920131</v>
      </c>
      <c r="F702" s="95">
        <f t="shared" si="177"/>
        <v>19.721874376039949</v>
      </c>
      <c r="G702" s="95"/>
      <c r="H702" s="95"/>
      <c r="I702" s="95"/>
      <c r="J702" s="95"/>
      <c r="K702" s="95"/>
      <c r="L702" s="95">
        <f t="shared" si="172"/>
        <v>699</v>
      </c>
      <c r="M702" s="95">
        <f t="shared" si="163"/>
        <v>641</v>
      </c>
      <c r="N702" s="95">
        <f t="shared" si="164"/>
        <v>263.60085836909821</v>
      </c>
      <c r="O702" s="95">
        <f t="shared" si="165"/>
        <v>655533.6394849791</v>
      </c>
      <c r="P702" s="95">
        <f t="shared" si="173"/>
        <v>30.623787576011647</v>
      </c>
      <c r="Q702" s="113">
        <f t="shared" si="174"/>
        <v>31.092268255438476</v>
      </c>
      <c r="R702" s="95">
        <f t="shared" si="166"/>
        <v>334.4501160539379</v>
      </c>
      <c r="S702" s="95">
        <f t="shared" si="167"/>
        <v>194.53490890446474</v>
      </c>
      <c r="T702">
        <f t="shared" si="168"/>
        <v>0</v>
      </c>
      <c r="U702" s="102">
        <f>IF(W702&lt;180,V702,IF(#REF!&gt;T702,W702-360,360-W702))</f>
        <v>-36.492512479201309</v>
      </c>
      <c r="V702" s="102">
        <f t="shared" si="169"/>
        <v>-36.492512479201309</v>
      </c>
      <c r="W702" s="102">
        <f t="shared" si="170"/>
        <v>36.492512479201309</v>
      </c>
    </row>
    <row r="703" spans="1:23" x14ac:dyDescent="0.25">
      <c r="A703" s="110">
        <v>42638.399930555555</v>
      </c>
      <c r="B703">
        <v>234</v>
      </c>
      <c r="C703">
        <v>19.6157</v>
      </c>
      <c r="E703" s="95">
        <f t="shared" si="177"/>
        <v>264.40099833610651</v>
      </c>
      <c r="F703" s="95">
        <f t="shared" si="177"/>
        <v>19.724362063227964</v>
      </c>
      <c r="G703" s="95"/>
      <c r="H703" s="95"/>
      <c r="I703" s="95"/>
      <c r="J703" s="95"/>
      <c r="K703" s="95"/>
      <c r="L703" s="95">
        <f t="shared" si="172"/>
        <v>700</v>
      </c>
      <c r="M703" s="95">
        <f t="shared" si="163"/>
        <v>-407</v>
      </c>
      <c r="N703" s="95">
        <f t="shared" si="164"/>
        <v>263.55857142857093</v>
      </c>
      <c r="O703" s="95">
        <f t="shared" si="165"/>
        <v>656408.59857142915</v>
      </c>
      <c r="P703" s="95">
        <f t="shared" si="173"/>
        <v>30.622321423885484</v>
      </c>
      <c r="Q703" s="113">
        <f t="shared" si="174"/>
        <v>31.100940256851242</v>
      </c>
      <c r="R703" s="95">
        <f t="shared" si="166"/>
        <v>334.37811391402181</v>
      </c>
      <c r="S703" s="95">
        <f t="shared" si="167"/>
        <v>194.42388275819121</v>
      </c>
      <c r="T703">
        <f t="shared" si="168"/>
        <v>0</v>
      </c>
      <c r="U703" s="102">
        <f>IF(W703&lt;180,V703,IF(#REF!&gt;T703,W703-360,360-W703))</f>
        <v>-30.400998336106511</v>
      </c>
      <c r="V703" s="102">
        <f t="shared" si="169"/>
        <v>-30.400998336106511</v>
      </c>
      <c r="W703" s="102">
        <f t="shared" si="170"/>
        <v>30.400998336106511</v>
      </c>
    </row>
    <row r="704" spans="1:23" x14ac:dyDescent="0.25">
      <c r="A704" s="110">
        <v>42638.399976851855</v>
      </c>
      <c r="B704">
        <v>231</v>
      </c>
      <c r="C704">
        <v>19.517099999999999</v>
      </c>
      <c r="E704" s="95">
        <f t="shared" si="177"/>
        <v>264.32612312811978</v>
      </c>
      <c r="F704" s="95">
        <f t="shared" si="177"/>
        <v>19.726563893510829</v>
      </c>
      <c r="G704" s="95"/>
      <c r="H704" s="95"/>
      <c r="I704" s="95"/>
      <c r="J704" s="95"/>
      <c r="K704" s="95"/>
      <c r="L704" s="95">
        <f t="shared" si="172"/>
        <v>701</v>
      </c>
      <c r="M704" s="95">
        <f t="shared" si="163"/>
        <v>638</v>
      </c>
      <c r="N704" s="95">
        <f t="shared" si="164"/>
        <v>263.51212553494958</v>
      </c>
      <c r="O704" s="95">
        <f t="shared" si="165"/>
        <v>657467.1469329535</v>
      </c>
      <c r="P704" s="95">
        <f t="shared" si="173"/>
        <v>30.625135521734638</v>
      </c>
      <c r="Q704" s="113">
        <f t="shared" si="174"/>
        <v>31.127083184886054</v>
      </c>
      <c r="R704" s="95">
        <f t="shared" si="166"/>
        <v>334.36206029411341</v>
      </c>
      <c r="S704" s="95">
        <f t="shared" si="167"/>
        <v>194.29018596212615</v>
      </c>
      <c r="T704">
        <f t="shared" si="168"/>
        <v>0</v>
      </c>
      <c r="U704" s="102">
        <f>IF(W704&lt;180,V704,IF(#REF!&gt;T704,W704-360,360-W704))</f>
        <v>-33.326123128119775</v>
      </c>
      <c r="V704" s="102">
        <f t="shared" si="169"/>
        <v>-33.326123128119775</v>
      </c>
      <c r="W704" s="102">
        <f t="shared" si="170"/>
        <v>33.326123128119775</v>
      </c>
    </row>
    <row r="705" spans="1:23" x14ac:dyDescent="0.25">
      <c r="A705" s="110">
        <v>42638.400023148148</v>
      </c>
      <c r="B705">
        <v>231</v>
      </c>
      <c r="C705">
        <v>19.249400000000001</v>
      </c>
      <c r="E705" s="95">
        <f t="shared" si="177"/>
        <v>264.26955074875207</v>
      </c>
      <c r="F705" s="95">
        <f t="shared" si="177"/>
        <v>19.728305324459253</v>
      </c>
      <c r="G705" s="95"/>
      <c r="H705" s="95"/>
      <c r="I705" s="95"/>
      <c r="J705" s="95"/>
      <c r="K705" s="95"/>
      <c r="L705" s="95">
        <f t="shared" si="172"/>
        <v>702</v>
      </c>
      <c r="M705" s="95">
        <f t="shared" si="163"/>
        <v>-407</v>
      </c>
      <c r="N705" s="95">
        <f t="shared" si="164"/>
        <v>263.4658119658115</v>
      </c>
      <c r="O705" s="95">
        <f t="shared" si="165"/>
        <v>658522.67948718008</v>
      </c>
      <c r="P705" s="95">
        <f t="shared" si="173"/>
        <v>30.627871212279562</v>
      </c>
      <c r="Q705" s="113">
        <f t="shared" si="174"/>
        <v>31.156689850289379</v>
      </c>
      <c r="R705" s="95">
        <f t="shared" si="166"/>
        <v>334.3721029119032</v>
      </c>
      <c r="S705" s="95">
        <f t="shared" si="167"/>
        <v>194.16699858560096</v>
      </c>
      <c r="T705">
        <f t="shared" si="168"/>
        <v>0</v>
      </c>
      <c r="U705" s="102">
        <f>IF(W705&lt;180,V705,IF(#REF!&gt;T705,W705-360,360-W705))</f>
        <v>-33.269550748752067</v>
      </c>
      <c r="V705" s="102">
        <f t="shared" si="169"/>
        <v>-33.269550748752067</v>
      </c>
      <c r="W705" s="102">
        <f t="shared" si="170"/>
        <v>33.269550748752067</v>
      </c>
    </row>
    <row r="706" spans="1:23" x14ac:dyDescent="0.25">
      <c r="A706" s="110">
        <v>42638.400069444448</v>
      </c>
      <c r="B706">
        <v>233</v>
      </c>
      <c r="C706">
        <v>19.088000000000001</v>
      </c>
      <c r="E706" s="95">
        <f t="shared" si="177"/>
        <v>264.20465890183027</v>
      </c>
      <c r="F706" s="95">
        <f t="shared" si="177"/>
        <v>19.730401331114816</v>
      </c>
      <c r="G706" s="95"/>
      <c r="H706" s="95"/>
      <c r="I706" s="95"/>
      <c r="J706" s="95"/>
      <c r="K706" s="95"/>
      <c r="L706" s="95">
        <f t="shared" si="172"/>
        <v>703</v>
      </c>
      <c r="M706" s="95">
        <f t="shared" si="163"/>
        <v>640</v>
      </c>
      <c r="N706" s="95">
        <f t="shared" si="164"/>
        <v>263.42247510668517</v>
      </c>
      <c r="O706" s="95">
        <f t="shared" si="165"/>
        <v>659449.52489331493</v>
      </c>
      <c r="P706" s="95">
        <f t="shared" si="173"/>
        <v>30.627610636097753</v>
      </c>
      <c r="Q706" s="113">
        <f t="shared" si="174"/>
        <v>31.181125817493839</v>
      </c>
      <c r="R706" s="95">
        <f t="shared" si="166"/>
        <v>334.36219199119142</v>
      </c>
      <c r="S706" s="95">
        <f t="shared" si="167"/>
        <v>194.04712581246912</v>
      </c>
      <c r="T706">
        <f t="shared" si="168"/>
        <v>0</v>
      </c>
      <c r="U706" s="102">
        <f>IF(W706&lt;180,V706,IF(#REF!&gt;T706,W706-360,360-W706))</f>
        <v>-31.204658901830271</v>
      </c>
      <c r="V706" s="102">
        <f t="shared" si="169"/>
        <v>-31.204658901830271</v>
      </c>
      <c r="W706" s="102">
        <f t="shared" si="170"/>
        <v>31.204658901830271</v>
      </c>
    </row>
    <row r="707" spans="1:23" x14ac:dyDescent="0.25">
      <c r="A707" s="110">
        <v>42638.40011574074</v>
      </c>
      <c r="B707">
        <v>230</v>
      </c>
      <c r="C707">
        <v>16.883700000000001</v>
      </c>
      <c r="E707" s="95">
        <f t="shared" si="177"/>
        <v>264.13810316139768</v>
      </c>
      <c r="F707" s="95">
        <f t="shared" si="177"/>
        <v>19.727961231281213</v>
      </c>
      <c r="G707" s="95"/>
      <c r="H707" s="95"/>
      <c r="I707" s="95"/>
      <c r="J707" s="95"/>
      <c r="K707" s="95"/>
      <c r="L707" s="95">
        <f t="shared" si="172"/>
        <v>704</v>
      </c>
      <c r="M707" s="95">
        <f t="shared" si="163"/>
        <v>-410</v>
      </c>
      <c r="N707" s="95">
        <f t="shared" si="164"/>
        <v>263.37499999999955</v>
      </c>
      <c r="O707" s="95">
        <f t="shared" si="165"/>
        <v>660565.00000000058</v>
      </c>
      <c r="P707" s="95">
        <f t="shared" si="173"/>
        <v>30.631724679132624</v>
      </c>
      <c r="Q707" s="113">
        <f t="shared" si="174"/>
        <v>31.211359803145463</v>
      </c>
      <c r="R707" s="95">
        <f t="shared" si="166"/>
        <v>334.36366271847498</v>
      </c>
      <c r="S707" s="95">
        <f t="shared" si="167"/>
        <v>193.91254360432038</v>
      </c>
      <c r="T707">
        <f t="shared" si="168"/>
        <v>0</v>
      </c>
      <c r="U707" s="102">
        <f>IF(W707&lt;180,V707,IF(#REF!&gt;T707,W707-360,360-W707))</f>
        <v>-34.13810316139768</v>
      </c>
      <c r="V707" s="102">
        <f t="shared" si="169"/>
        <v>-34.13810316139768</v>
      </c>
      <c r="W707" s="102">
        <f t="shared" si="170"/>
        <v>34.13810316139768</v>
      </c>
    </row>
    <row r="708" spans="1:23" x14ac:dyDescent="0.25">
      <c r="A708" s="110">
        <v>42638.40016203704</v>
      </c>
      <c r="B708">
        <v>235</v>
      </c>
      <c r="C708">
        <v>15.8223</v>
      </c>
      <c r="E708" s="95">
        <f t="shared" si="177"/>
        <v>264.0965058236273</v>
      </c>
      <c r="F708" s="95">
        <f t="shared" si="177"/>
        <v>19.722356738768731</v>
      </c>
      <c r="G708" s="95"/>
      <c r="H708" s="95"/>
      <c r="I708" s="95"/>
      <c r="J708" s="95"/>
      <c r="K708" s="95"/>
      <c r="L708" s="95">
        <f t="shared" si="172"/>
        <v>705</v>
      </c>
      <c r="M708" s="95">
        <f t="shared" ref="M708:M771" si="178">B708-M707</f>
        <v>645</v>
      </c>
      <c r="N708" s="95">
        <f t="shared" ref="N708:N771" si="179">N707+(B708-N707)/L708</f>
        <v>263.33475177304916</v>
      </c>
      <c r="O708" s="95">
        <f t="shared" ref="O708:O771" si="180">O707+(B708-N708)*(B708-N707)</f>
        <v>661368.99858156079</v>
      </c>
      <c r="P708" s="95">
        <f t="shared" si="173"/>
        <v>30.628614965839024</v>
      </c>
      <c r="Q708" s="113">
        <f t="shared" si="174"/>
        <v>31.233498875678674</v>
      </c>
      <c r="R708" s="95">
        <f t="shared" ref="R708:R771" si="181">E708+$T$2*Q708</f>
        <v>334.37187829390433</v>
      </c>
      <c r="S708" s="95">
        <f t="shared" ref="S708:S771" si="182">E708-$T$2*Q708</f>
        <v>193.82113335335026</v>
      </c>
      <c r="T708">
        <f t="shared" si="168"/>
        <v>0</v>
      </c>
      <c r="U708" s="102">
        <f>IF(W708&lt;180,V708,IF(#REF!&gt;T708,W708-360,360-W708))</f>
        <v>-29.096505823627297</v>
      </c>
      <c r="V708" s="102">
        <f t="shared" si="169"/>
        <v>-29.096505823627297</v>
      </c>
      <c r="W708" s="102">
        <f t="shared" si="170"/>
        <v>29.096505823627297</v>
      </c>
    </row>
    <row r="709" spans="1:23" x14ac:dyDescent="0.25">
      <c r="A709" s="110">
        <v>42638.400208333333</v>
      </c>
      <c r="B709">
        <v>232</v>
      </c>
      <c r="C709">
        <v>15.856999999999999</v>
      </c>
      <c r="E709" s="95">
        <f t="shared" si="177"/>
        <v>264.063227953411</v>
      </c>
      <c r="F709" s="95">
        <f t="shared" si="177"/>
        <v>19.71556888519136</v>
      </c>
      <c r="G709" s="95"/>
      <c r="H709" s="95"/>
      <c r="I709" s="95"/>
      <c r="J709" s="95"/>
      <c r="K709" s="95"/>
      <c r="L709" s="95">
        <f t="shared" si="172"/>
        <v>706</v>
      </c>
      <c r="M709" s="95">
        <f t="shared" si="178"/>
        <v>-413</v>
      </c>
      <c r="N709" s="95">
        <f t="shared" si="179"/>
        <v>263.29036827195421</v>
      </c>
      <c r="O709" s="95">
        <f t="shared" si="180"/>
        <v>662349.47450424975</v>
      </c>
      <c r="P709" s="95">
        <f t="shared" si="173"/>
        <v>30.629594515832554</v>
      </c>
      <c r="Q709" s="113">
        <f t="shared" si="174"/>
        <v>31.2570151151136</v>
      </c>
      <c r="R709" s="95">
        <f t="shared" si="181"/>
        <v>334.39151196241659</v>
      </c>
      <c r="S709" s="95">
        <f t="shared" si="182"/>
        <v>193.73494394440542</v>
      </c>
      <c r="T709">
        <f t="shared" si="168"/>
        <v>0</v>
      </c>
      <c r="U709" s="102">
        <f>IF(W709&lt;180,V709,IF(#REF!&gt;T709,W709-360,360-W709))</f>
        <v>-32.063227953411001</v>
      </c>
      <c r="V709" s="102">
        <f t="shared" si="169"/>
        <v>-32.063227953411001</v>
      </c>
      <c r="W709" s="102">
        <f t="shared" si="170"/>
        <v>32.063227953411001</v>
      </c>
    </row>
    <row r="710" spans="1:23" x14ac:dyDescent="0.25">
      <c r="A710" s="110">
        <v>42638.400254629632</v>
      </c>
      <c r="B710">
        <v>233</v>
      </c>
      <c r="C710">
        <v>15.2813</v>
      </c>
      <c r="E710" s="95">
        <f t="shared" si="177"/>
        <v>264</v>
      </c>
      <c r="F710" s="95">
        <f t="shared" si="177"/>
        <v>19.71067653910151</v>
      </c>
      <c r="G710" s="95"/>
      <c r="H710" s="95"/>
      <c r="I710" s="95"/>
      <c r="J710" s="95"/>
      <c r="K710" s="95"/>
      <c r="L710" s="95">
        <f t="shared" si="172"/>
        <v>707</v>
      </c>
      <c r="M710" s="95">
        <f t="shared" si="178"/>
        <v>646</v>
      </c>
      <c r="N710" s="95">
        <f t="shared" si="179"/>
        <v>263.24752475247476</v>
      </c>
      <c r="O710" s="95">
        <f t="shared" si="180"/>
        <v>663265.68316831731</v>
      </c>
      <c r="P710" s="95">
        <f t="shared" si="173"/>
        <v>30.629087393854292</v>
      </c>
      <c r="Q710" s="113">
        <f t="shared" si="174"/>
        <v>31.281343682175738</v>
      </c>
      <c r="R710" s="95">
        <f t="shared" si="181"/>
        <v>334.38302328489544</v>
      </c>
      <c r="S710" s="95">
        <f t="shared" si="182"/>
        <v>193.61697671510458</v>
      </c>
      <c r="T710">
        <f t="shared" ref="T710:T773" si="183">IF(ABS(U710)&gt;$T$2*Q710,1,0)</f>
        <v>0</v>
      </c>
      <c r="U710" s="102">
        <f>IF(W710&lt;180,V710,IF(#REF!&gt;T710,W710-360,360-W710))</f>
        <v>-31</v>
      </c>
      <c r="V710" s="102">
        <f t="shared" ref="V710:V773" si="184">$B710-$E710</f>
        <v>-31</v>
      </c>
      <c r="W710" s="102">
        <f t="shared" ref="W710:W773" si="185">ABS(V710)</f>
        <v>31</v>
      </c>
    </row>
    <row r="711" spans="1:23" x14ac:dyDescent="0.25">
      <c r="A711" s="110">
        <v>42638.400300925925</v>
      </c>
      <c r="B711">
        <v>234</v>
      </c>
      <c r="C711">
        <v>15.304500000000001</v>
      </c>
      <c r="E711" s="95">
        <f t="shared" si="177"/>
        <v>263.91680532445923</v>
      </c>
      <c r="F711" s="95">
        <f t="shared" si="177"/>
        <v>19.702887354409327</v>
      </c>
      <c r="G711" s="95"/>
      <c r="H711" s="95"/>
      <c r="I711" s="95"/>
      <c r="J711" s="95"/>
      <c r="K711" s="95"/>
      <c r="L711" s="95">
        <f t="shared" si="172"/>
        <v>708</v>
      </c>
      <c r="M711" s="95">
        <f t="shared" si="178"/>
        <v>-412</v>
      </c>
      <c r="N711" s="95">
        <f t="shared" si="179"/>
        <v>263.20621468926504</v>
      </c>
      <c r="O711" s="95">
        <f t="shared" si="180"/>
        <v>664119.89265536773</v>
      </c>
      <c r="P711" s="95">
        <f t="shared" si="173"/>
        <v>30.627152124435995</v>
      </c>
      <c r="Q711" s="113">
        <f t="shared" si="174"/>
        <v>31.294528083416839</v>
      </c>
      <c r="R711" s="95">
        <f t="shared" si="181"/>
        <v>334.32949351214711</v>
      </c>
      <c r="S711" s="95">
        <f t="shared" si="182"/>
        <v>193.50411713677136</v>
      </c>
      <c r="T711">
        <f t="shared" si="183"/>
        <v>0</v>
      </c>
      <c r="U711" s="102">
        <f>IF(W711&lt;180,V711,IF(#REF!&gt;T711,W711-360,360-W711))</f>
        <v>-29.916805324459233</v>
      </c>
      <c r="V711" s="102">
        <f t="shared" si="184"/>
        <v>-29.916805324459233</v>
      </c>
      <c r="W711" s="102">
        <f t="shared" si="185"/>
        <v>29.916805324459233</v>
      </c>
    </row>
    <row r="712" spans="1:23" x14ac:dyDescent="0.25">
      <c r="A712" s="110">
        <v>42638.400347222225</v>
      </c>
      <c r="B712">
        <v>233</v>
      </c>
      <c r="C712">
        <v>17.1007</v>
      </c>
      <c r="E712" s="95">
        <f t="shared" si="177"/>
        <v>263.89351081530782</v>
      </c>
      <c r="F712" s="95">
        <f t="shared" si="177"/>
        <v>19.691490016638944</v>
      </c>
      <c r="G712" s="95"/>
      <c r="H712" s="95"/>
      <c r="I712" s="95"/>
      <c r="J712" s="95"/>
      <c r="K712" s="95"/>
      <c r="L712" s="95">
        <f t="shared" si="172"/>
        <v>709</v>
      </c>
      <c r="M712" s="95">
        <f t="shared" si="178"/>
        <v>645</v>
      </c>
      <c r="N712" s="95">
        <f t="shared" si="179"/>
        <v>263.16361071932249</v>
      </c>
      <c r="O712" s="95">
        <f t="shared" si="180"/>
        <v>665031.021156559</v>
      </c>
      <c r="P712" s="95">
        <f t="shared" si="173"/>
        <v>30.626532860093835</v>
      </c>
      <c r="Q712" s="113">
        <f t="shared" si="174"/>
        <v>31.312317158118706</v>
      </c>
      <c r="R712" s="95">
        <f t="shared" si="181"/>
        <v>334.34622442107491</v>
      </c>
      <c r="S712" s="95">
        <f t="shared" si="182"/>
        <v>193.44079720954073</v>
      </c>
      <c r="T712">
        <f t="shared" si="183"/>
        <v>0</v>
      </c>
      <c r="U712" s="102">
        <f>IF(W712&lt;180,V712,IF(#REF!&gt;T712,W712-360,360-W712))</f>
        <v>-30.89351081530782</v>
      </c>
      <c r="V712" s="102">
        <f t="shared" si="184"/>
        <v>-30.89351081530782</v>
      </c>
      <c r="W712" s="102">
        <f t="shared" si="185"/>
        <v>30.89351081530782</v>
      </c>
    </row>
    <row r="713" spans="1:23" x14ac:dyDescent="0.25">
      <c r="A713" s="110">
        <v>42638.400393518517</v>
      </c>
      <c r="B713">
        <v>231</v>
      </c>
      <c r="C713">
        <v>16.826799999999999</v>
      </c>
      <c r="E713" s="95">
        <f t="shared" si="177"/>
        <v>263.86356073211317</v>
      </c>
      <c r="F713" s="95">
        <f t="shared" si="177"/>
        <v>19.684023128119815</v>
      </c>
      <c r="G713" s="95"/>
      <c r="H713" s="95"/>
      <c r="I713" s="95"/>
      <c r="J713" s="95"/>
      <c r="K713" s="95"/>
      <c r="L713" s="95">
        <f t="shared" si="172"/>
        <v>710</v>
      </c>
      <c r="M713" s="95">
        <f t="shared" si="178"/>
        <v>-414</v>
      </c>
      <c r="N713" s="95">
        <f t="shared" si="179"/>
        <v>263.11830985915441</v>
      </c>
      <c r="O713" s="95">
        <f t="shared" si="180"/>
        <v>666064.06197183137</v>
      </c>
      <c r="P713" s="95">
        <f t="shared" si="173"/>
        <v>30.628718503120965</v>
      </c>
      <c r="Q713" s="113">
        <f t="shared" si="174"/>
        <v>31.335148540841391</v>
      </c>
      <c r="R713" s="95">
        <f t="shared" si="181"/>
        <v>334.36764494900632</v>
      </c>
      <c r="S713" s="95">
        <f t="shared" si="182"/>
        <v>193.35947651522002</v>
      </c>
      <c r="T713">
        <f t="shared" si="183"/>
        <v>0</v>
      </c>
      <c r="U713" s="102">
        <f>IF(W713&lt;180,V713,IF(#REF!&gt;T713,W713-360,360-W713))</f>
        <v>-32.863560732113172</v>
      </c>
      <c r="V713" s="102">
        <f t="shared" si="184"/>
        <v>-32.863560732113172</v>
      </c>
      <c r="W713" s="102">
        <f t="shared" si="185"/>
        <v>32.863560732113172</v>
      </c>
    </row>
    <row r="714" spans="1:23" x14ac:dyDescent="0.25">
      <c r="A714" s="110">
        <v>42638.400451388887</v>
      </c>
      <c r="B714">
        <v>232</v>
      </c>
      <c r="C714">
        <v>16.686199999999999</v>
      </c>
      <c r="E714" s="95">
        <f t="shared" si="177"/>
        <v>263.81863560732114</v>
      </c>
      <c r="F714" s="95">
        <f t="shared" si="177"/>
        <v>19.678354242928467</v>
      </c>
      <c r="G714" s="95"/>
      <c r="H714" s="95"/>
      <c r="I714" s="95"/>
      <c r="J714" s="95"/>
      <c r="K714" s="95"/>
      <c r="L714" s="95">
        <f t="shared" si="172"/>
        <v>711</v>
      </c>
      <c r="M714" s="95">
        <f t="shared" si="178"/>
        <v>646</v>
      </c>
      <c r="N714" s="95">
        <f t="shared" si="179"/>
        <v>263.07454289732721</v>
      </c>
      <c r="O714" s="95">
        <f t="shared" si="180"/>
        <v>667031.049226442</v>
      </c>
      <c r="P714" s="95">
        <f t="shared" si="173"/>
        <v>30.629381324448651</v>
      </c>
      <c r="Q714" s="113">
        <f t="shared" si="174"/>
        <v>31.361433103810619</v>
      </c>
      <c r="R714" s="95">
        <f t="shared" si="181"/>
        <v>334.38186009089503</v>
      </c>
      <c r="S714" s="95">
        <f t="shared" si="182"/>
        <v>193.25541112374725</v>
      </c>
      <c r="T714">
        <f t="shared" si="183"/>
        <v>0</v>
      </c>
      <c r="U714" s="102">
        <f>IF(W714&lt;180,V714,IF(#REF!&gt;T714,W714-360,360-W714))</f>
        <v>-31.818635607321141</v>
      </c>
      <c r="V714" s="102">
        <f t="shared" si="184"/>
        <v>-31.818635607321141</v>
      </c>
      <c r="W714" s="102">
        <f t="shared" si="185"/>
        <v>31.818635607321141</v>
      </c>
    </row>
    <row r="715" spans="1:23" x14ac:dyDescent="0.25">
      <c r="A715" s="110">
        <v>42638.400497685187</v>
      </c>
      <c r="B715">
        <v>234</v>
      </c>
      <c r="C715">
        <v>16.351199999999999</v>
      </c>
      <c r="E715" s="95">
        <f t="shared" si="177"/>
        <v>263.74542429284526</v>
      </c>
      <c r="F715" s="95">
        <f t="shared" si="177"/>
        <v>19.676067221297853</v>
      </c>
      <c r="G715" s="95"/>
      <c r="H715" s="95"/>
      <c r="I715" s="95"/>
      <c r="J715" s="95"/>
      <c r="K715" s="95"/>
      <c r="L715" s="95">
        <f t="shared" si="172"/>
        <v>712</v>
      </c>
      <c r="M715" s="95">
        <f t="shared" si="178"/>
        <v>-412</v>
      </c>
      <c r="N715" s="95">
        <f t="shared" si="179"/>
        <v>263.03370786516803</v>
      </c>
      <c r="O715" s="95">
        <f t="shared" si="180"/>
        <v>667875.19101123628</v>
      </c>
      <c r="P715" s="95">
        <f t="shared" si="173"/>
        <v>30.627225693285816</v>
      </c>
      <c r="Q715" s="113">
        <f t="shared" si="174"/>
        <v>31.379594509946447</v>
      </c>
      <c r="R715" s="95">
        <f t="shared" si="181"/>
        <v>334.34951194022477</v>
      </c>
      <c r="S715" s="95">
        <f t="shared" si="182"/>
        <v>193.14133664546574</v>
      </c>
      <c r="T715">
        <f t="shared" si="183"/>
        <v>0</v>
      </c>
      <c r="U715" s="102">
        <f>IF(W715&lt;180,V715,IF(#REF!&gt;T715,W715-360,360-W715))</f>
        <v>-29.745424292845257</v>
      </c>
      <c r="V715" s="102">
        <f t="shared" si="184"/>
        <v>-29.745424292845257</v>
      </c>
      <c r="W715" s="102">
        <f t="shared" si="185"/>
        <v>29.745424292845257</v>
      </c>
    </row>
    <row r="716" spans="1:23" x14ac:dyDescent="0.25">
      <c r="A716" s="110">
        <v>42638.400543981479</v>
      </c>
      <c r="B716">
        <v>229</v>
      </c>
      <c r="C716">
        <v>16.2592</v>
      </c>
      <c r="E716" s="95">
        <f t="shared" si="177"/>
        <v>263.6871880199667</v>
      </c>
      <c r="F716" s="95">
        <f t="shared" si="177"/>
        <v>19.675506322795361</v>
      </c>
      <c r="G716" s="95"/>
      <c r="H716" s="95"/>
      <c r="I716" s="95"/>
      <c r="J716" s="95"/>
      <c r="K716" s="95"/>
      <c r="L716" s="95">
        <f t="shared" si="172"/>
        <v>713</v>
      </c>
      <c r="M716" s="95">
        <f t="shared" si="178"/>
        <v>641</v>
      </c>
      <c r="N716" s="95">
        <f t="shared" si="179"/>
        <v>262.98597475455767</v>
      </c>
      <c r="O716" s="95">
        <f t="shared" si="180"/>
        <v>669031.85974754591</v>
      </c>
      <c r="P716" s="95">
        <f t="shared" si="173"/>
        <v>30.632231458612438</v>
      </c>
      <c r="Q716" s="113">
        <f t="shared" si="174"/>
        <v>31.41152938994265</v>
      </c>
      <c r="R716" s="95">
        <f t="shared" si="181"/>
        <v>334.36312914733765</v>
      </c>
      <c r="S716" s="95">
        <f t="shared" si="182"/>
        <v>193.01124689259575</v>
      </c>
      <c r="T716">
        <f t="shared" si="183"/>
        <v>0</v>
      </c>
      <c r="U716" s="102">
        <f>IF(W716&lt;180,V716,IF(#REF!&gt;T716,W716-360,360-W716))</f>
        <v>-34.687188019966698</v>
      </c>
      <c r="V716" s="102">
        <f t="shared" si="184"/>
        <v>-34.687188019966698</v>
      </c>
      <c r="W716" s="102">
        <f t="shared" si="185"/>
        <v>34.687188019966698</v>
      </c>
    </row>
    <row r="717" spans="1:23" x14ac:dyDescent="0.25">
      <c r="A717" s="110">
        <v>42638.400590277779</v>
      </c>
      <c r="B717">
        <v>232</v>
      </c>
      <c r="C717">
        <v>16.227399999999999</v>
      </c>
      <c r="E717" s="95">
        <f t="shared" ref="E717:F732" si="186">AVERAGE(B117:B717)</f>
        <v>263.64559068219631</v>
      </c>
      <c r="F717" s="95">
        <f t="shared" si="186"/>
        <v>19.674342762063247</v>
      </c>
      <c r="G717" s="95"/>
      <c r="H717" s="95"/>
      <c r="I717" s="95"/>
      <c r="J717" s="95"/>
      <c r="K717" s="95"/>
      <c r="L717" s="95">
        <f t="shared" si="172"/>
        <v>714</v>
      </c>
      <c r="M717" s="95">
        <f t="shared" si="178"/>
        <v>-409</v>
      </c>
      <c r="N717" s="95">
        <f t="shared" si="179"/>
        <v>262.94257703081178</v>
      </c>
      <c r="O717" s="95">
        <f t="shared" si="180"/>
        <v>669990.64565826359</v>
      </c>
      <c r="P717" s="95">
        <f t="shared" si="173"/>
        <v>30.632699013000753</v>
      </c>
      <c r="Q717" s="113">
        <f t="shared" si="174"/>
        <v>31.436900613110417</v>
      </c>
      <c r="R717" s="95">
        <f t="shared" si="181"/>
        <v>334.37861706169474</v>
      </c>
      <c r="S717" s="95">
        <f t="shared" si="182"/>
        <v>192.91256430269789</v>
      </c>
      <c r="T717">
        <f t="shared" si="183"/>
        <v>0</v>
      </c>
      <c r="U717" s="102">
        <f>IF(W717&lt;180,V717,IF(#REF!&gt;T717,W717-360,360-W717))</f>
        <v>-31.645590682196314</v>
      </c>
      <c r="V717" s="102">
        <f t="shared" si="184"/>
        <v>-31.645590682196314</v>
      </c>
      <c r="W717" s="102">
        <f t="shared" si="185"/>
        <v>31.645590682196314</v>
      </c>
    </row>
    <row r="718" spans="1:23" x14ac:dyDescent="0.25">
      <c r="A718" s="110">
        <v>42638.400636574072</v>
      </c>
      <c r="B718">
        <v>228</v>
      </c>
      <c r="C718">
        <v>16.238</v>
      </c>
      <c r="E718" s="95">
        <f t="shared" si="186"/>
        <v>263.60565723793678</v>
      </c>
      <c r="F718" s="95">
        <f t="shared" si="186"/>
        <v>19.672319134775393</v>
      </c>
      <c r="G718" s="95"/>
      <c r="H718" s="95"/>
      <c r="I718" s="95"/>
      <c r="J718" s="95"/>
      <c r="K718" s="95"/>
      <c r="L718" s="95">
        <f t="shared" si="172"/>
        <v>715</v>
      </c>
      <c r="M718" s="95">
        <f t="shared" si="178"/>
        <v>637</v>
      </c>
      <c r="N718" s="95">
        <f t="shared" si="179"/>
        <v>262.89370629370575</v>
      </c>
      <c r="O718" s="95">
        <f t="shared" si="180"/>
        <v>671209.9216783219</v>
      </c>
      <c r="P718" s="95">
        <f t="shared" si="173"/>
        <v>30.639111201443757</v>
      </c>
      <c r="Q718" s="113">
        <f t="shared" si="174"/>
        <v>31.466897292767772</v>
      </c>
      <c r="R718" s="95">
        <f t="shared" si="181"/>
        <v>334.40617614666428</v>
      </c>
      <c r="S718" s="95">
        <f t="shared" si="182"/>
        <v>192.80513832920929</v>
      </c>
      <c r="T718">
        <f t="shared" si="183"/>
        <v>0</v>
      </c>
      <c r="U718" s="102">
        <f>IF(W718&lt;180,V718,IF(#REF!&gt;T718,W718-360,360-W718))</f>
        <v>-35.605657237936782</v>
      </c>
      <c r="V718" s="102">
        <f t="shared" si="184"/>
        <v>-35.605657237936782</v>
      </c>
      <c r="W718" s="102">
        <f t="shared" si="185"/>
        <v>35.605657237936782</v>
      </c>
    </row>
    <row r="719" spans="1:23" x14ac:dyDescent="0.25">
      <c r="A719" s="110">
        <v>42638.400682870371</v>
      </c>
      <c r="B719">
        <v>226</v>
      </c>
      <c r="C719">
        <v>16.360600000000002</v>
      </c>
      <c r="E719" s="95">
        <f t="shared" si="186"/>
        <v>263.57237936772049</v>
      </c>
      <c r="F719" s="95">
        <f t="shared" si="186"/>
        <v>19.670945424292864</v>
      </c>
      <c r="G719" s="95"/>
      <c r="H719" s="95"/>
      <c r="I719" s="95"/>
      <c r="J719" s="95"/>
      <c r="K719" s="95"/>
      <c r="L719" s="95">
        <f t="shared" si="172"/>
        <v>716</v>
      </c>
      <c r="M719" s="95">
        <f t="shared" si="178"/>
        <v>-411</v>
      </c>
      <c r="N719" s="95">
        <f t="shared" si="179"/>
        <v>262.8421787709492</v>
      </c>
      <c r="O719" s="95">
        <f t="shared" si="180"/>
        <v>672569.16620111745</v>
      </c>
      <c r="P719" s="95">
        <f t="shared" si="173"/>
        <v>30.648693461474267</v>
      </c>
      <c r="Q719" s="113">
        <f t="shared" si="174"/>
        <v>31.496060591358873</v>
      </c>
      <c r="R719" s="95">
        <f t="shared" si="181"/>
        <v>334.43851569827797</v>
      </c>
      <c r="S719" s="95">
        <f t="shared" si="182"/>
        <v>192.70624303716301</v>
      </c>
      <c r="T719">
        <f t="shared" si="183"/>
        <v>0</v>
      </c>
      <c r="U719" s="102">
        <f>IF(W719&lt;180,V719,IF(#REF!&gt;T719,W719-360,360-W719))</f>
        <v>-37.572379367720487</v>
      </c>
      <c r="V719" s="102">
        <f t="shared" si="184"/>
        <v>-37.572379367720487</v>
      </c>
      <c r="W719" s="102">
        <f t="shared" si="185"/>
        <v>37.572379367720487</v>
      </c>
    </row>
    <row r="720" spans="1:23" x14ac:dyDescent="0.25">
      <c r="A720" s="110">
        <v>42638.400729166664</v>
      </c>
      <c r="B720">
        <v>229</v>
      </c>
      <c r="C720">
        <v>17.612500000000001</v>
      </c>
      <c r="E720" s="95">
        <f t="shared" si="186"/>
        <v>263.56239600665555</v>
      </c>
      <c r="F720" s="95">
        <f t="shared" si="186"/>
        <v>19.670691846921809</v>
      </c>
      <c r="G720" s="95"/>
      <c r="H720" s="95"/>
      <c r="I720" s="95"/>
      <c r="J720" s="95"/>
      <c r="K720" s="95"/>
      <c r="L720" s="95">
        <f t="shared" si="172"/>
        <v>717</v>
      </c>
      <c r="M720" s="95">
        <f t="shared" si="178"/>
        <v>640</v>
      </c>
      <c r="N720" s="95">
        <f t="shared" si="179"/>
        <v>262.79497907949741</v>
      </c>
      <c r="O720" s="95">
        <f t="shared" si="180"/>
        <v>673712.86192468624</v>
      </c>
      <c r="P720" s="95">
        <f t="shared" si="173"/>
        <v>30.653342762072494</v>
      </c>
      <c r="Q720" s="113">
        <f t="shared" si="174"/>
        <v>31.506064972205948</v>
      </c>
      <c r="R720" s="95">
        <f t="shared" si="181"/>
        <v>334.45104219411894</v>
      </c>
      <c r="S720" s="95">
        <f t="shared" si="182"/>
        <v>192.67374981919215</v>
      </c>
      <c r="T720">
        <f t="shared" si="183"/>
        <v>0</v>
      </c>
      <c r="U720" s="102">
        <f>IF(W720&lt;180,V720,IF(#REF!&gt;T720,W720-360,360-W720))</f>
        <v>-34.562396006655547</v>
      </c>
      <c r="V720" s="102">
        <f t="shared" si="184"/>
        <v>-34.562396006655547</v>
      </c>
      <c r="W720" s="102">
        <f t="shared" si="185"/>
        <v>34.562396006655547</v>
      </c>
    </row>
    <row r="721" spans="1:23" x14ac:dyDescent="0.25">
      <c r="A721" s="110">
        <v>42638.400775462964</v>
      </c>
      <c r="B721">
        <v>238</v>
      </c>
      <c r="C721">
        <v>17.470400000000001</v>
      </c>
      <c r="E721" s="95">
        <f t="shared" si="186"/>
        <v>263.48252911813643</v>
      </c>
      <c r="F721" s="95">
        <f t="shared" si="186"/>
        <v>19.672026123128134</v>
      </c>
      <c r="G721" s="95"/>
      <c r="H721" s="95"/>
      <c r="I721" s="95"/>
      <c r="J721" s="95"/>
      <c r="K721" s="95"/>
      <c r="L721" s="95">
        <f t="shared" si="172"/>
        <v>718</v>
      </c>
      <c r="M721" s="95">
        <f t="shared" si="178"/>
        <v>-402</v>
      </c>
      <c r="N721" s="95">
        <f t="shared" si="179"/>
        <v>262.76044568245078</v>
      </c>
      <c r="O721" s="95">
        <f t="shared" si="180"/>
        <v>674326.79665738158</v>
      </c>
      <c r="P721" s="95">
        <f t="shared" si="173"/>
        <v>30.64594282283597</v>
      </c>
      <c r="Q721" s="113">
        <f t="shared" si="174"/>
        <v>31.509924130793358</v>
      </c>
      <c r="R721" s="95">
        <f t="shared" si="181"/>
        <v>334.37985841242147</v>
      </c>
      <c r="S721" s="95">
        <f t="shared" si="182"/>
        <v>192.58519982385138</v>
      </c>
      <c r="T721">
        <f t="shared" si="183"/>
        <v>0</v>
      </c>
      <c r="U721" s="102">
        <f>IF(W721&lt;180,V721,IF(#REF!&gt;T721,W721-360,360-W721))</f>
        <v>-25.482529118136426</v>
      </c>
      <c r="V721" s="102">
        <f t="shared" si="184"/>
        <v>-25.482529118136426</v>
      </c>
      <c r="W721" s="102">
        <f t="shared" si="185"/>
        <v>25.482529118136426</v>
      </c>
    </row>
    <row r="722" spans="1:23" x14ac:dyDescent="0.25">
      <c r="A722" s="110">
        <v>42638.400821759256</v>
      </c>
      <c r="B722">
        <v>236</v>
      </c>
      <c r="C722">
        <v>17.0428</v>
      </c>
      <c r="E722" s="95">
        <f t="shared" si="186"/>
        <v>263.46589018302831</v>
      </c>
      <c r="F722" s="95">
        <f t="shared" si="186"/>
        <v>19.675820632279549</v>
      </c>
      <c r="G722" s="95"/>
      <c r="H722" s="95"/>
      <c r="I722" s="95"/>
      <c r="J722" s="95"/>
      <c r="K722" s="95"/>
      <c r="L722" s="95">
        <f t="shared" si="172"/>
        <v>719</v>
      </c>
      <c r="M722" s="95">
        <f t="shared" si="178"/>
        <v>638</v>
      </c>
      <c r="N722" s="95">
        <f t="shared" si="179"/>
        <v>262.72322670375473</v>
      </c>
      <c r="O722" s="95">
        <f t="shared" si="180"/>
        <v>675041.92211404722</v>
      </c>
      <c r="P722" s="95">
        <f t="shared" si="173"/>
        <v>30.640858350196122</v>
      </c>
      <c r="Q722" s="113">
        <f t="shared" si="174"/>
        <v>31.521789488547753</v>
      </c>
      <c r="R722" s="95">
        <f t="shared" si="181"/>
        <v>334.38991653226077</v>
      </c>
      <c r="S722" s="95">
        <f t="shared" si="182"/>
        <v>192.54186383379584</v>
      </c>
      <c r="T722">
        <f t="shared" si="183"/>
        <v>0</v>
      </c>
      <c r="U722" s="102">
        <f>IF(W722&lt;180,V722,IF(#REF!&gt;T722,W722-360,360-W722))</f>
        <v>-27.465890183028307</v>
      </c>
      <c r="V722" s="102">
        <f t="shared" si="184"/>
        <v>-27.465890183028307</v>
      </c>
      <c r="W722" s="102">
        <f t="shared" si="185"/>
        <v>27.465890183028307</v>
      </c>
    </row>
    <row r="723" spans="1:23" x14ac:dyDescent="0.25">
      <c r="A723" s="110">
        <v>42638.400868055556</v>
      </c>
      <c r="B723">
        <v>238</v>
      </c>
      <c r="C723">
        <v>16.339400000000001</v>
      </c>
      <c r="E723" s="95">
        <f t="shared" si="186"/>
        <v>263.46422628951746</v>
      </c>
      <c r="F723" s="95">
        <f t="shared" si="186"/>
        <v>19.677891514143106</v>
      </c>
      <c r="G723" s="95"/>
      <c r="H723" s="95"/>
      <c r="I723" s="95"/>
      <c r="J723" s="95"/>
      <c r="K723" s="95"/>
      <c r="L723" s="95">
        <f t="shared" si="172"/>
        <v>720</v>
      </c>
      <c r="M723" s="95">
        <f t="shared" si="178"/>
        <v>-400</v>
      </c>
      <c r="N723" s="95">
        <f t="shared" si="179"/>
        <v>262.68888888888841</v>
      </c>
      <c r="O723" s="95">
        <f t="shared" si="180"/>
        <v>675652.31111111108</v>
      </c>
      <c r="P723" s="95">
        <f t="shared" si="173"/>
        <v>30.633412928603317</v>
      </c>
      <c r="Q723" s="113">
        <f t="shared" si="174"/>
        <v>31.523107254157427</v>
      </c>
      <c r="R723" s="95">
        <f t="shared" si="181"/>
        <v>334.39121761137164</v>
      </c>
      <c r="S723" s="95">
        <f t="shared" si="182"/>
        <v>192.53723496766324</v>
      </c>
      <c r="T723">
        <f t="shared" si="183"/>
        <v>0</v>
      </c>
      <c r="U723" s="102">
        <f>IF(W723&lt;180,V723,IF(#REF!&gt;T723,W723-360,360-W723))</f>
        <v>-25.464226289517455</v>
      </c>
      <c r="V723" s="102">
        <f t="shared" si="184"/>
        <v>-25.464226289517455</v>
      </c>
      <c r="W723" s="102">
        <f t="shared" si="185"/>
        <v>25.464226289517455</v>
      </c>
    </row>
    <row r="724" spans="1:23" x14ac:dyDescent="0.25">
      <c r="A724" s="110">
        <v>42638.400914351849</v>
      </c>
      <c r="B724">
        <v>234</v>
      </c>
      <c r="C724">
        <v>16.685400000000001</v>
      </c>
      <c r="E724" s="95">
        <f t="shared" si="186"/>
        <v>263.29783693843592</v>
      </c>
      <c r="F724" s="95">
        <f t="shared" si="186"/>
        <v>19.662477371048265</v>
      </c>
      <c r="G724" s="95"/>
      <c r="H724" s="95"/>
      <c r="I724" s="95"/>
      <c r="J724" s="95"/>
      <c r="K724" s="95"/>
      <c r="L724" s="95">
        <f t="shared" si="172"/>
        <v>721</v>
      </c>
      <c r="M724" s="95">
        <f t="shared" si="178"/>
        <v>634</v>
      </c>
      <c r="N724" s="95">
        <f t="shared" si="179"/>
        <v>262.64909847434075</v>
      </c>
      <c r="O724" s="95">
        <f t="shared" si="180"/>
        <v>676474.22191400826</v>
      </c>
      <c r="P724" s="95">
        <f t="shared" si="173"/>
        <v>30.630775589194165</v>
      </c>
      <c r="Q724" s="113">
        <f t="shared" si="174"/>
        <v>31.41408501640101</v>
      </c>
      <c r="R724" s="95">
        <f t="shared" si="181"/>
        <v>333.97952822533819</v>
      </c>
      <c r="S724" s="95">
        <f t="shared" si="182"/>
        <v>192.61614565153366</v>
      </c>
      <c r="T724">
        <f t="shared" si="183"/>
        <v>0</v>
      </c>
      <c r="U724" s="102">
        <f>IF(W724&lt;180,V724,IF(#REF!&gt;T724,W724-360,360-W724))</f>
        <v>-29.297836938435921</v>
      </c>
      <c r="V724" s="102">
        <f t="shared" si="184"/>
        <v>-29.297836938435921</v>
      </c>
      <c r="W724" s="102">
        <f t="shared" si="185"/>
        <v>29.297836938435921</v>
      </c>
    </row>
    <row r="725" spans="1:23" x14ac:dyDescent="0.25">
      <c r="A725" s="110">
        <v>42638.400960648149</v>
      </c>
      <c r="B725">
        <v>231</v>
      </c>
      <c r="C725">
        <v>17.3078</v>
      </c>
      <c r="E725" s="95">
        <f t="shared" si="186"/>
        <v>263.13643926788683</v>
      </c>
      <c r="F725" s="95">
        <f t="shared" si="186"/>
        <v>19.639589517470895</v>
      </c>
      <c r="G725" s="95"/>
      <c r="H725" s="95"/>
      <c r="I725" s="95"/>
      <c r="J725" s="95"/>
      <c r="K725" s="95"/>
      <c r="L725" s="95">
        <f t="shared" si="172"/>
        <v>722</v>
      </c>
      <c r="M725" s="95">
        <f t="shared" si="178"/>
        <v>-403</v>
      </c>
      <c r="N725" s="95">
        <f t="shared" si="179"/>
        <v>262.60526315789429</v>
      </c>
      <c r="O725" s="95">
        <f t="shared" si="180"/>
        <v>677474.49999999988</v>
      </c>
      <c r="P725" s="95">
        <f t="shared" si="173"/>
        <v>30.632178055273382</v>
      </c>
      <c r="Q725" s="113">
        <f t="shared" si="174"/>
        <v>31.330316076567534</v>
      </c>
      <c r="R725" s="95">
        <f t="shared" si="181"/>
        <v>333.6296504401638</v>
      </c>
      <c r="S725" s="95">
        <f t="shared" si="182"/>
        <v>192.64322809560986</v>
      </c>
      <c r="T725">
        <f t="shared" si="183"/>
        <v>0</v>
      </c>
      <c r="U725" s="102">
        <f>IF(W725&lt;180,V725,IF(#REF!&gt;T725,W725-360,360-W725))</f>
        <v>-32.136439267886828</v>
      </c>
      <c r="V725" s="102">
        <f t="shared" si="184"/>
        <v>-32.136439267886828</v>
      </c>
      <c r="W725" s="102">
        <f t="shared" si="185"/>
        <v>32.136439267886828</v>
      </c>
    </row>
    <row r="726" spans="1:23" x14ac:dyDescent="0.25">
      <c r="A726" s="110">
        <v>42638.401006944441</v>
      </c>
      <c r="B726">
        <v>231</v>
      </c>
      <c r="C726">
        <v>18.647200000000002</v>
      </c>
      <c r="E726" s="95">
        <f t="shared" si="186"/>
        <v>263.0648918469218</v>
      </c>
      <c r="F726" s="95">
        <f t="shared" si="186"/>
        <v>19.615975707154753</v>
      </c>
      <c r="G726" s="95"/>
      <c r="H726" s="95"/>
      <c r="I726" s="95"/>
      <c r="J726" s="95"/>
      <c r="K726" s="95"/>
      <c r="L726" s="95">
        <f t="shared" si="172"/>
        <v>723</v>
      </c>
      <c r="M726" s="95">
        <f t="shared" si="178"/>
        <v>634</v>
      </c>
      <c r="N726" s="95">
        <f t="shared" si="179"/>
        <v>262.56154910096774</v>
      </c>
      <c r="O726" s="95">
        <f t="shared" si="180"/>
        <v>678472.01106500672</v>
      </c>
      <c r="P726" s="95">
        <f t="shared" si="173"/>
        <v>30.633514111376517</v>
      </c>
      <c r="Q726" s="113">
        <f t="shared" si="174"/>
        <v>31.354514922414552</v>
      </c>
      <c r="R726" s="95">
        <f t="shared" si="181"/>
        <v>333.6125504223545</v>
      </c>
      <c r="S726" s="95">
        <f t="shared" si="182"/>
        <v>192.51723327148906</v>
      </c>
      <c r="T726">
        <f t="shared" si="183"/>
        <v>0</v>
      </c>
      <c r="U726" s="102">
        <f>IF(W726&lt;180,V726,IF(#REF!&gt;T726,W726-360,360-W726))</f>
        <v>-32.064891846921796</v>
      </c>
      <c r="V726" s="102">
        <f t="shared" si="184"/>
        <v>-32.064891846921796</v>
      </c>
      <c r="W726" s="102">
        <f t="shared" si="185"/>
        <v>32.064891846921796</v>
      </c>
    </row>
    <row r="727" spans="1:23" x14ac:dyDescent="0.25">
      <c r="A727" s="110">
        <v>42638.401053240741</v>
      </c>
      <c r="B727">
        <v>237</v>
      </c>
      <c r="C727">
        <v>18.581900000000001</v>
      </c>
      <c r="E727" s="95">
        <f t="shared" si="186"/>
        <v>262.92179700499167</v>
      </c>
      <c r="F727" s="95">
        <f t="shared" si="186"/>
        <v>19.589780366056583</v>
      </c>
      <c r="G727" s="95"/>
      <c r="H727" s="95"/>
      <c r="I727" s="95"/>
      <c r="J727" s="95"/>
      <c r="K727" s="95"/>
      <c r="L727" s="95">
        <f t="shared" ref="L727:L790" si="187">L726+1</f>
        <v>724</v>
      </c>
      <c r="M727" s="95">
        <f t="shared" si="178"/>
        <v>-397</v>
      </c>
      <c r="N727" s="95">
        <f t="shared" si="179"/>
        <v>262.52624309392218</v>
      </c>
      <c r="O727" s="95">
        <f t="shared" si="180"/>
        <v>679124.50138121529</v>
      </c>
      <c r="P727" s="95">
        <f t="shared" ref="P727:P790" si="188">SQRT(O727/L727)</f>
        <v>30.627067556348358</v>
      </c>
      <c r="Q727" s="113">
        <f t="shared" si="174"/>
        <v>31.276804130819723</v>
      </c>
      <c r="R727" s="95">
        <f t="shared" si="181"/>
        <v>333.29460629933607</v>
      </c>
      <c r="S727" s="95">
        <f t="shared" si="182"/>
        <v>192.54898771064728</v>
      </c>
      <c r="T727">
        <f t="shared" si="183"/>
        <v>0</v>
      </c>
      <c r="U727" s="102">
        <f>IF(W727&lt;180,V727,IF(#REF!&gt;T727,W727-360,360-W727))</f>
        <v>-25.921797004991674</v>
      </c>
      <c r="V727" s="102">
        <f t="shared" si="184"/>
        <v>-25.921797004991674</v>
      </c>
      <c r="W727" s="102">
        <f t="shared" si="185"/>
        <v>25.921797004991674</v>
      </c>
    </row>
    <row r="728" spans="1:23" x14ac:dyDescent="0.25">
      <c r="A728" s="110">
        <v>42638.401099537034</v>
      </c>
      <c r="B728">
        <v>243</v>
      </c>
      <c r="C728">
        <v>18.1692</v>
      </c>
      <c r="E728" s="95">
        <f t="shared" si="186"/>
        <v>262.88519134775373</v>
      </c>
      <c r="F728" s="95">
        <f t="shared" si="186"/>
        <v>19.577048252911826</v>
      </c>
      <c r="G728" s="95"/>
      <c r="H728" s="95"/>
      <c r="I728" s="95"/>
      <c r="J728" s="95"/>
      <c r="K728" s="95"/>
      <c r="L728" s="95">
        <f t="shared" si="187"/>
        <v>725</v>
      </c>
      <c r="M728" s="95">
        <f t="shared" si="178"/>
        <v>640</v>
      </c>
      <c r="N728" s="95">
        <f t="shared" si="179"/>
        <v>262.49931034482711</v>
      </c>
      <c r="O728" s="95">
        <f t="shared" si="180"/>
        <v>679505.24965517223</v>
      </c>
      <c r="P728" s="95">
        <f t="shared" si="188"/>
        <v>30.6145164948596</v>
      </c>
      <c r="Q728" s="113">
        <f t="shared" si="174"/>
        <v>31.287222841756698</v>
      </c>
      <c r="R728" s="95">
        <f t="shared" si="181"/>
        <v>333.28144274170631</v>
      </c>
      <c r="S728" s="95">
        <f t="shared" si="182"/>
        <v>192.48893995380115</v>
      </c>
      <c r="T728">
        <f t="shared" si="183"/>
        <v>0</v>
      </c>
      <c r="U728" s="102">
        <f>IF(W728&lt;180,V728,IF(#REF!&gt;T728,W728-360,360-W728))</f>
        <v>-19.885191347753732</v>
      </c>
      <c r="V728" s="102">
        <f t="shared" si="184"/>
        <v>-19.885191347753732</v>
      </c>
      <c r="W728" s="102">
        <f t="shared" si="185"/>
        <v>19.885191347753732</v>
      </c>
    </row>
    <row r="729" spans="1:23" x14ac:dyDescent="0.25">
      <c r="A729" s="110">
        <v>42638.401145833333</v>
      </c>
      <c r="B729">
        <v>231</v>
      </c>
      <c r="C729">
        <v>18.680099999999999</v>
      </c>
      <c r="E729" s="95">
        <f t="shared" si="186"/>
        <v>262.81697171381029</v>
      </c>
      <c r="F729" s="95">
        <f t="shared" si="186"/>
        <v>19.564854409317814</v>
      </c>
      <c r="G729" s="95"/>
      <c r="H729" s="95"/>
      <c r="I729" s="95"/>
      <c r="J729" s="95"/>
      <c r="K729" s="95"/>
      <c r="L729" s="95">
        <f t="shared" si="187"/>
        <v>726</v>
      </c>
      <c r="M729" s="95">
        <f t="shared" si="178"/>
        <v>-409</v>
      </c>
      <c r="N729" s="95">
        <f t="shared" si="179"/>
        <v>262.45592286501329</v>
      </c>
      <c r="O729" s="95">
        <f t="shared" si="180"/>
        <v>680496.08953168022</v>
      </c>
      <c r="P729" s="95">
        <f t="shared" si="188"/>
        <v>30.615722061899184</v>
      </c>
      <c r="Q729" s="113">
        <f t="shared" si="174"/>
        <v>31.311963311225409</v>
      </c>
      <c r="R729" s="95">
        <f t="shared" si="181"/>
        <v>333.26888916406745</v>
      </c>
      <c r="S729" s="95">
        <f t="shared" si="182"/>
        <v>192.36505426355313</v>
      </c>
      <c r="T729">
        <f t="shared" si="183"/>
        <v>0</v>
      </c>
      <c r="U729" s="102">
        <f>IF(W729&lt;180,V729,IF(#REF!&gt;T729,W729-360,360-W729))</f>
        <v>-31.81697171381029</v>
      </c>
      <c r="V729" s="102">
        <f t="shared" si="184"/>
        <v>-31.81697171381029</v>
      </c>
      <c r="W729" s="102">
        <f t="shared" si="185"/>
        <v>31.81697171381029</v>
      </c>
    </row>
    <row r="730" spans="1:23" x14ac:dyDescent="0.25">
      <c r="A730" s="110">
        <v>42638.401192129626</v>
      </c>
      <c r="B730">
        <v>232</v>
      </c>
      <c r="C730">
        <v>17.7135</v>
      </c>
      <c r="E730" s="95">
        <f t="shared" si="186"/>
        <v>262.80366056572382</v>
      </c>
      <c r="F730" s="95">
        <f t="shared" si="186"/>
        <v>19.558602662229628</v>
      </c>
      <c r="G730" s="95"/>
      <c r="H730" s="95"/>
      <c r="I730" s="95"/>
      <c r="J730" s="95"/>
      <c r="K730" s="95"/>
      <c r="L730" s="95">
        <f t="shared" si="187"/>
        <v>727</v>
      </c>
      <c r="M730" s="95">
        <f t="shared" si="178"/>
        <v>641</v>
      </c>
      <c r="N730" s="95">
        <f t="shared" si="179"/>
        <v>262.41403026134753</v>
      </c>
      <c r="O730" s="95">
        <f t="shared" si="180"/>
        <v>681422.37689133396</v>
      </c>
      <c r="P730" s="95">
        <f t="shared" si="188"/>
        <v>30.61547416662858</v>
      </c>
      <c r="Q730" s="113">
        <f t="shared" si="174"/>
        <v>31.323358673365345</v>
      </c>
      <c r="R730" s="95">
        <f t="shared" si="181"/>
        <v>333.28121758079584</v>
      </c>
      <c r="S730" s="95">
        <f t="shared" si="182"/>
        <v>192.32610355065179</v>
      </c>
      <c r="T730">
        <f t="shared" si="183"/>
        <v>0</v>
      </c>
      <c r="U730" s="102">
        <f>IF(W730&lt;180,V730,IF(#REF!&gt;T730,W730-360,360-W730))</f>
        <v>-30.803660565723817</v>
      </c>
      <c r="V730" s="102">
        <f t="shared" si="184"/>
        <v>-30.803660565723817</v>
      </c>
      <c r="W730" s="102">
        <f t="shared" si="185"/>
        <v>30.803660565723817</v>
      </c>
    </row>
    <row r="731" spans="1:23" x14ac:dyDescent="0.25">
      <c r="A731" s="110">
        <v>42638.401238425926</v>
      </c>
      <c r="B731">
        <v>231</v>
      </c>
      <c r="C731">
        <v>17.887</v>
      </c>
      <c r="E731" s="95">
        <f t="shared" si="186"/>
        <v>262.72212978369384</v>
      </c>
      <c r="F731" s="95">
        <f t="shared" si="186"/>
        <v>19.547857737104835</v>
      </c>
      <c r="G731" s="95"/>
      <c r="H731" s="95"/>
      <c r="I731" s="95"/>
      <c r="J731" s="95"/>
      <c r="K731" s="95"/>
      <c r="L731" s="95">
        <f t="shared" si="187"/>
        <v>728</v>
      </c>
      <c r="M731" s="95">
        <f t="shared" si="178"/>
        <v>-410</v>
      </c>
      <c r="N731" s="95">
        <f t="shared" si="179"/>
        <v>262.37087912087867</v>
      </c>
      <c r="O731" s="95">
        <f t="shared" si="180"/>
        <v>682407.86263736233</v>
      </c>
      <c r="P731" s="95">
        <f t="shared" si="188"/>
        <v>30.61655496114291</v>
      </c>
      <c r="Q731" s="113">
        <f t="shared" si="174"/>
        <v>31.342257379248913</v>
      </c>
      <c r="R731" s="95">
        <f t="shared" si="181"/>
        <v>333.24220888700393</v>
      </c>
      <c r="S731" s="95">
        <f t="shared" si="182"/>
        <v>192.20205068038379</v>
      </c>
      <c r="T731">
        <f t="shared" si="183"/>
        <v>0</v>
      </c>
      <c r="U731" s="102">
        <f>IF(W731&lt;180,V731,IF(#REF!&gt;T731,W731-360,360-W731))</f>
        <v>-31.722129783693845</v>
      </c>
      <c r="V731" s="102">
        <f t="shared" si="184"/>
        <v>-31.722129783693845</v>
      </c>
      <c r="W731" s="102">
        <f t="shared" si="185"/>
        <v>31.722129783693845</v>
      </c>
    </row>
    <row r="732" spans="1:23" x14ac:dyDescent="0.25">
      <c r="A732" s="110">
        <v>42638.401284722226</v>
      </c>
      <c r="B732">
        <v>231</v>
      </c>
      <c r="C732">
        <v>16.439900000000002</v>
      </c>
      <c r="E732" s="95">
        <f t="shared" si="186"/>
        <v>262.65723793677205</v>
      </c>
      <c r="F732" s="95">
        <f t="shared" si="186"/>
        <v>19.5335677204659</v>
      </c>
      <c r="G732" s="95"/>
      <c r="H732" s="95"/>
      <c r="I732" s="95"/>
      <c r="J732" s="95"/>
      <c r="K732" s="95"/>
      <c r="L732" s="95">
        <f t="shared" si="187"/>
        <v>729</v>
      </c>
      <c r="M732" s="95">
        <f t="shared" si="178"/>
        <v>641</v>
      </c>
      <c r="N732" s="95">
        <f t="shared" si="179"/>
        <v>262.32784636488293</v>
      </c>
      <c r="O732" s="95">
        <f t="shared" si="180"/>
        <v>683390.64471879252</v>
      </c>
      <c r="P732" s="95">
        <f t="shared" si="188"/>
        <v>30.617572187186486</v>
      </c>
      <c r="Q732" s="113">
        <f t="shared" ref="Q732:Q795" si="189">_xlfn.STDEV.P(B132:B732)</f>
        <v>31.36748507332473</v>
      </c>
      <c r="R732" s="95">
        <f t="shared" si="181"/>
        <v>333.23407935175271</v>
      </c>
      <c r="S732" s="95">
        <f t="shared" si="182"/>
        <v>192.08039652179141</v>
      </c>
      <c r="T732">
        <f t="shared" si="183"/>
        <v>0</v>
      </c>
      <c r="U732" s="102">
        <f>IF(W732&lt;180,V732,IF(#REF!&gt;T732,W732-360,360-W732))</f>
        <v>-31.657237936772049</v>
      </c>
      <c r="V732" s="102">
        <f t="shared" si="184"/>
        <v>-31.657237936772049</v>
      </c>
      <c r="W732" s="102">
        <f t="shared" si="185"/>
        <v>31.657237936772049</v>
      </c>
    </row>
    <row r="733" spans="1:23" x14ac:dyDescent="0.25">
      <c r="A733" s="110">
        <v>42638.401331018518</v>
      </c>
      <c r="B733">
        <v>231</v>
      </c>
      <c r="C733">
        <v>16.0047</v>
      </c>
      <c r="E733" s="95">
        <f t="shared" ref="E733:F748" si="190">AVERAGE(B133:B733)</f>
        <v>262.62895174708819</v>
      </c>
      <c r="F733" s="95">
        <f t="shared" si="190"/>
        <v>19.519439767054919</v>
      </c>
      <c r="G733" s="95"/>
      <c r="H733" s="95"/>
      <c r="I733" s="95"/>
      <c r="J733" s="95"/>
      <c r="K733" s="95"/>
      <c r="L733" s="95">
        <f t="shared" si="187"/>
        <v>730</v>
      </c>
      <c r="M733" s="95">
        <f t="shared" si="178"/>
        <v>-410</v>
      </c>
      <c r="N733" s="95">
        <f t="shared" si="179"/>
        <v>262.28493150684886</v>
      </c>
      <c r="O733" s="95">
        <f t="shared" si="180"/>
        <v>684370.73424657492</v>
      </c>
      <c r="P733" s="95">
        <f t="shared" si="188"/>
        <v>30.61852636072085</v>
      </c>
      <c r="Q733" s="113">
        <f t="shared" si="189"/>
        <v>31.388347834290204</v>
      </c>
      <c r="R733" s="95">
        <f t="shared" si="181"/>
        <v>333.25273437424119</v>
      </c>
      <c r="S733" s="95">
        <f t="shared" si="182"/>
        <v>192.00516911993523</v>
      </c>
      <c r="T733">
        <f t="shared" si="183"/>
        <v>0</v>
      </c>
      <c r="U733" s="102">
        <f>IF(W733&lt;180,V733,IF(#REF!&gt;T733,W733-360,360-W733))</f>
        <v>-31.628951747088195</v>
      </c>
      <c r="V733" s="102">
        <f t="shared" si="184"/>
        <v>-31.628951747088195</v>
      </c>
      <c r="W733" s="102">
        <f t="shared" si="185"/>
        <v>31.628951747088195</v>
      </c>
    </row>
    <row r="734" spans="1:23" x14ac:dyDescent="0.25">
      <c r="A734" s="110">
        <v>42638.401377314818</v>
      </c>
      <c r="B734">
        <v>230</v>
      </c>
      <c r="C734">
        <v>16.457100000000001</v>
      </c>
      <c r="E734" s="95">
        <f t="shared" si="190"/>
        <v>262.56073211314475</v>
      </c>
      <c r="F734" s="95">
        <f t="shared" si="190"/>
        <v>19.503786356073217</v>
      </c>
      <c r="G734" s="95"/>
      <c r="H734" s="95"/>
      <c r="I734" s="95"/>
      <c r="J734" s="95"/>
      <c r="K734" s="95"/>
      <c r="L734" s="95">
        <f t="shared" si="187"/>
        <v>731</v>
      </c>
      <c r="M734" s="95">
        <f t="shared" si="178"/>
        <v>640</v>
      </c>
      <c r="N734" s="95">
        <f t="shared" si="179"/>
        <v>262.24076607387099</v>
      </c>
      <c r="O734" s="95">
        <f t="shared" si="180"/>
        <v>685411.62517099816</v>
      </c>
      <c r="P734" s="95">
        <f t="shared" si="188"/>
        <v>30.620836078544759</v>
      </c>
      <c r="Q734" s="113">
        <f t="shared" si="189"/>
        <v>31.414623842162154</v>
      </c>
      <c r="R734" s="95">
        <f t="shared" si="181"/>
        <v>333.24363575800959</v>
      </c>
      <c r="S734" s="95">
        <f t="shared" si="182"/>
        <v>191.87782846827992</v>
      </c>
      <c r="T734">
        <f t="shared" si="183"/>
        <v>0</v>
      </c>
      <c r="U734" s="102">
        <f>IF(W734&lt;180,V734,IF(#REF!&gt;T734,W734-360,360-W734))</f>
        <v>-32.560732113144752</v>
      </c>
      <c r="V734" s="102">
        <f t="shared" si="184"/>
        <v>-32.560732113144752</v>
      </c>
      <c r="W734" s="102">
        <f t="shared" si="185"/>
        <v>32.560732113144752</v>
      </c>
    </row>
    <row r="735" spans="1:23" x14ac:dyDescent="0.25">
      <c r="A735" s="110">
        <v>42638.401423611111</v>
      </c>
      <c r="B735">
        <v>229</v>
      </c>
      <c r="C735">
        <v>15.2263</v>
      </c>
      <c r="E735" s="95">
        <f t="shared" si="190"/>
        <v>262.49584026622296</v>
      </c>
      <c r="F735" s="95">
        <f t="shared" si="190"/>
        <v>19.48799450915142</v>
      </c>
      <c r="G735" s="95"/>
      <c r="H735" s="95"/>
      <c r="I735" s="95"/>
      <c r="J735" s="95"/>
      <c r="K735" s="95"/>
      <c r="L735" s="95">
        <f t="shared" si="187"/>
        <v>732</v>
      </c>
      <c r="M735" s="95">
        <f t="shared" si="178"/>
        <v>-411</v>
      </c>
      <c r="N735" s="95">
        <f t="shared" si="179"/>
        <v>262.1953551912564</v>
      </c>
      <c r="O735" s="95">
        <f t="shared" si="180"/>
        <v>686515.06420764979</v>
      </c>
      <c r="P735" s="95">
        <f t="shared" si="188"/>
        <v>30.624534438474196</v>
      </c>
      <c r="Q735" s="113">
        <f t="shared" si="189"/>
        <v>31.443588121340973</v>
      </c>
      <c r="R735" s="95">
        <f t="shared" si="181"/>
        <v>333.24391353924011</v>
      </c>
      <c r="S735" s="95">
        <f t="shared" si="182"/>
        <v>191.74776699320577</v>
      </c>
      <c r="T735">
        <f t="shared" si="183"/>
        <v>0</v>
      </c>
      <c r="U735" s="102">
        <f>IF(W735&lt;180,V735,IF(#REF!&gt;T735,W735-360,360-W735))</f>
        <v>-33.495840266222956</v>
      </c>
      <c r="V735" s="102">
        <f t="shared" si="184"/>
        <v>-33.495840266222956</v>
      </c>
      <c r="W735" s="102">
        <f t="shared" si="185"/>
        <v>33.495840266222956</v>
      </c>
    </row>
    <row r="736" spans="1:23" x14ac:dyDescent="0.25">
      <c r="A736" s="110">
        <v>42638.401469907411</v>
      </c>
      <c r="B736">
        <v>230</v>
      </c>
      <c r="C736">
        <v>14.7629</v>
      </c>
      <c r="E736" s="95">
        <f t="shared" si="190"/>
        <v>262.43427620632281</v>
      </c>
      <c r="F736" s="95">
        <f t="shared" si="190"/>
        <v>19.475126289517476</v>
      </c>
      <c r="G736" s="95"/>
      <c r="H736" s="95"/>
      <c r="I736" s="95"/>
      <c r="J736" s="95"/>
      <c r="K736" s="95"/>
      <c r="L736" s="95">
        <f t="shared" si="187"/>
        <v>733</v>
      </c>
      <c r="M736" s="95">
        <f t="shared" si="178"/>
        <v>641</v>
      </c>
      <c r="N736" s="95">
        <f t="shared" si="179"/>
        <v>262.15143246930381</v>
      </c>
      <c r="O736" s="95">
        <f t="shared" si="180"/>
        <v>687550.19099590671</v>
      </c>
      <c r="P736" s="95">
        <f t="shared" si="188"/>
        <v>30.62670082691707</v>
      </c>
      <c r="Q736" s="113">
        <f t="shared" si="189"/>
        <v>31.470918723610048</v>
      </c>
      <c r="R736" s="95">
        <f t="shared" si="181"/>
        <v>333.24384333444539</v>
      </c>
      <c r="S736" s="95">
        <f t="shared" si="182"/>
        <v>191.6247090782002</v>
      </c>
      <c r="T736">
        <f t="shared" si="183"/>
        <v>0</v>
      </c>
      <c r="U736" s="102">
        <f>IF(W736&lt;180,V736,IF(#REF!&gt;T736,W736-360,360-W736))</f>
        <v>-32.434276206322807</v>
      </c>
      <c r="V736" s="102">
        <f t="shared" si="184"/>
        <v>-32.434276206322807</v>
      </c>
      <c r="W736" s="102">
        <f t="shared" si="185"/>
        <v>32.434276206322807</v>
      </c>
    </row>
    <row r="737" spans="1:23" x14ac:dyDescent="0.25">
      <c r="A737" s="110">
        <v>42638.401516203703</v>
      </c>
      <c r="B737">
        <v>235</v>
      </c>
      <c r="C737">
        <v>15.1614</v>
      </c>
      <c r="E737" s="95">
        <f t="shared" si="190"/>
        <v>262.38768718801998</v>
      </c>
      <c r="F737" s="95">
        <f t="shared" si="190"/>
        <v>19.462173876871891</v>
      </c>
      <c r="G737" s="95"/>
      <c r="H737" s="95"/>
      <c r="I737" s="95"/>
      <c r="J737" s="95"/>
      <c r="K737" s="95"/>
      <c r="L737" s="95">
        <f t="shared" si="187"/>
        <v>734</v>
      </c>
      <c r="M737" s="95">
        <f t="shared" si="178"/>
        <v>-406</v>
      </c>
      <c r="N737" s="95">
        <f t="shared" si="179"/>
        <v>262.11444141689333</v>
      </c>
      <c r="O737" s="95">
        <f t="shared" si="180"/>
        <v>688286.38692098041</v>
      </c>
      <c r="P737" s="95">
        <f t="shared" si="188"/>
        <v>30.622212088439113</v>
      </c>
      <c r="Q737" s="113">
        <f t="shared" si="189"/>
        <v>31.490765856859792</v>
      </c>
      <c r="R737" s="95">
        <f t="shared" si="181"/>
        <v>333.24191036595448</v>
      </c>
      <c r="S737" s="95">
        <f t="shared" si="182"/>
        <v>191.53346401008545</v>
      </c>
      <c r="T737">
        <f t="shared" si="183"/>
        <v>0</v>
      </c>
      <c r="U737" s="102">
        <f>IF(W737&lt;180,V737,IF(#REF!&gt;T737,W737-360,360-W737))</f>
        <v>-27.387687188019981</v>
      </c>
      <c r="V737" s="102">
        <f t="shared" si="184"/>
        <v>-27.387687188019981</v>
      </c>
      <c r="W737" s="102">
        <f t="shared" si="185"/>
        <v>27.387687188019981</v>
      </c>
    </row>
    <row r="738" spans="1:23" x14ac:dyDescent="0.25">
      <c r="A738" s="110">
        <v>42638.401562500003</v>
      </c>
      <c r="B738">
        <v>233</v>
      </c>
      <c r="C738">
        <v>15.654299999999999</v>
      </c>
      <c r="E738" s="95">
        <f t="shared" si="190"/>
        <v>262.29950083194677</v>
      </c>
      <c r="F738" s="95">
        <f t="shared" si="190"/>
        <v>19.44902296173046</v>
      </c>
      <c r="G738" s="95"/>
      <c r="H738" s="95"/>
      <c r="I738" s="95"/>
      <c r="J738" s="95"/>
      <c r="K738" s="95"/>
      <c r="L738" s="95">
        <f t="shared" si="187"/>
        <v>735</v>
      </c>
      <c r="M738" s="95">
        <f t="shared" si="178"/>
        <v>639</v>
      </c>
      <c r="N738" s="95">
        <f t="shared" si="179"/>
        <v>262.07482993197237</v>
      </c>
      <c r="O738" s="95">
        <f t="shared" si="180"/>
        <v>689132.88435374096</v>
      </c>
      <c r="P738" s="95">
        <f t="shared" si="188"/>
        <v>30.620185515856985</v>
      </c>
      <c r="Q738" s="113">
        <f t="shared" si="189"/>
        <v>31.498728016212819</v>
      </c>
      <c r="R738" s="95">
        <f t="shared" si="181"/>
        <v>333.17163886842559</v>
      </c>
      <c r="S738" s="95">
        <f t="shared" si="182"/>
        <v>191.42736279546793</v>
      </c>
      <c r="T738">
        <f t="shared" si="183"/>
        <v>0</v>
      </c>
      <c r="U738" s="102">
        <f>IF(W738&lt;180,V738,IF(#REF!&gt;T738,W738-360,360-W738))</f>
        <v>-29.299500831946773</v>
      </c>
      <c r="V738" s="102">
        <f t="shared" si="184"/>
        <v>-29.299500831946773</v>
      </c>
      <c r="W738" s="102">
        <f t="shared" si="185"/>
        <v>29.299500831946773</v>
      </c>
    </row>
    <row r="739" spans="1:23" x14ac:dyDescent="0.25">
      <c r="A739" s="110">
        <v>42638.401608796295</v>
      </c>
      <c r="B739">
        <v>240</v>
      </c>
      <c r="C739">
        <v>16.7286</v>
      </c>
      <c r="E739" s="95">
        <f t="shared" si="190"/>
        <v>262.153078202995</v>
      </c>
      <c r="F739" s="95">
        <f t="shared" si="190"/>
        <v>19.433142762063238</v>
      </c>
      <c r="G739" s="95"/>
      <c r="H739" s="95"/>
      <c r="I739" s="95"/>
      <c r="J739" s="95"/>
      <c r="K739" s="95"/>
      <c r="L739" s="95">
        <f t="shared" si="187"/>
        <v>736</v>
      </c>
      <c r="M739" s="95">
        <f t="shared" si="178"/>
        <v>-399</v>
      </c>
      <c r="N739" s="95">
        <f t="shared" si="179"/>
        <v>262.04483695652135</v>
      </c>
      <c r="O739" s="95">
        <f t="shared" si="180"/>
        <v>689619.52038043423</v>
      </c>
      <c r="P739" s="95">
        <f t="shared" si="188"/>
        <v>30.610178764508305</v>
      </c>
      <c r="Q739" s="113">
        <f t="shared" si="189"/>
        <v>31.397349231703913</v>
      </c>
      <c r="R739" s="95">
        <f t="shared" si="181"/>
        <v>332.79711397432879</v>
      </c>
      <c r="S739" s="95">
        <f t="shared" si="182"/>
        <v>191.50904243166121</v>
      </c>
      <c r="T739">
        <f t="shared" si="183"/>
        <v>0</v>
      </c>
      <c r="U739" s="102">
        <f>IF(W739&lt;180,V739,IF(#REF!&gt;T739,W739-360,360-W739))</f>
        <v>-22.153078202995005</v>
      </c>
      <c r="V739" s="102">
        <f t="shared" si="184"/>
        <v>-22.153078202995005</v>
      </c>
      <c r="W739" s="102">
        <f t="shared" si="185"/>
        <v>22.153078202995005</v>
      </c>
    </row>
    <row r="740" spans="1:23" x14ac:dyDescent="0.25">
      <c r="A740" s="110">
        <v>42638.401655092595</v>
      </c>
      <c r="B740">
        <v>237</v>
      </c>
      <c r="C740">
        <v>15.7202</v>
      </c>
      <c r="E740" s="95">
        <f t="shared" si="190"/>
        <v>262.12312811980036</v>
      </c>
      <c r="F740" s="95">
        <f t="shared" si="190"/>
        <v>19.429742429284534</v>
      </c>
      <c r="G740" s="95"/>
      <c r="H740" s="95"/>
      <c r="I740" s="95"/>
      <c r="J740" s="95"/>
      <c r="K740" s="95"/>
      <c r="L740" s="95">
        <f t="shared" si="187"/>
        <v>737</v>
      </c>
      <c r="M740" s="95">
        <f t="shared" si="178"/>
        <v>636</v>
      </c>
      <c r="N740" s="95">
        <f t="shared" si="179"/>
        <v>262.01085481682458</v>
      </c>
      <c r="O740" s="95">
        <f t="shared" si="180"/>
        <v>690245.91316146485</v>
      </c>
      <c r="P740" s="95">
        <f t="shared" si="188"/>
        <v>30.603294249862106</v>
      </c>
      <c r="Q740" s="113">
        <f t="shared" si="189"/>
        <v>31.412739674249273</v>
      </c>
      <c r="R740" s="95">
        <f t="shared" si="181"/>
        <v>332.80179238686122</v>
      </c>
      <c r="S740" s="95">
        <f t="shared" si="182"/>
        <v>191.44446385273949</v>
      </c>
      <c r="T740">
        <f t="shared" si="183"/>
        <v>0</v>
      </c>
      <c r="U740" s="102">
        <f>IF(W740&lt;180,V740,IF(#REF!&gt;T740,W740-360,360-W740))</f>
        <v>-25.123128119800356</v>
      </c>
      <c r="V740" s="102">
        <f t="shared" si="184"/>
        <v>-25.123128119800356</v>
      </c>
      <c r="W740" s="102">
        <f t="shared" si="185"/>
        <v>25.123128119800356</v>
      </c>
    </row>
    <row r="741" spans="1:23" x14ac:dyDescent="0.25">
      <c r="A741" s="110">
        <v>42638.401701388888</v>
      </c>
      <c r="B741">
        <v>230</v>
      </c>
      <c r="C741">
        <v>18.078499999999998</v>
      </c>
      <c r="E741" s="95">
        <f t="shared" si="190"/>
        <v>262.09484193011644</v>
      </c>
      <c r="F741" s="95">
        <f t="shared" si="190"/>
        <v>19.429228951747096</v>
      </c>
      <c r="G741" s="95"/>
      <c r="H741" s="95"/>
      <c r="I741" s="95"/>
      <c r="J741" s="95"/>
      <c r="K741" s="95"/>
      <c r="L741" s="95">
        <f t="shared" si="187"/>
        <v>738</v>
      </c>
      <c r="M741" s="95">
        <f t="shared" si="178"/>
        <v>-406</v>
      </c>
      <c r="N741" s="95">
        <f t="shared" si="179"/>
        <v>261.96747967479638</v>
      </c>
      <c r="O741" s="95">
        <f t="shared" si="180"/>
        <v>691269.21951219451</v>
      </c>
      <c r="P741" s="95">
        <f t="shared" si="188"/>
        <v>30.605214575797632</v>
      </c>
      <c r="Q741" s="113">
        <f t="shared" si="189"/>
        <v>31.433991638025756</v>
      </c>
      <c r="R741" s="95">
        <f t="shared" si="181"/>
        <v>332.82132311567437</v>
      </c>
      <c r="S741" s="95">
        <f t="shared" si="182"/>
        <v>191.36836074455852</v>
      </c>
      <c r="T741">
        <f t="shared" si="183"/>
        <v>0</v>
      </c>
      <c r="U741" s="102">
        <f>IF(W741&lt;180,V741,IF(#REF!&gt;T741,W741-360,360-W741))</f>
        <v>-32.094841930116445</v>
      </c>
      <c r="V741" s="102">
        <f t="shared" si="184"/>
        <v>-32.094841930116445</v>
      </c>
      <c r="W741" s="102">
        <f t="shared" si="185"/>
        <v>32.094841930116445</v>
      </c>
    </row>
    <row r="742" spans="1:23" x14ac:dyDescent="0.25">
      <c r="A742" s="110">
        <v>42638.401747685188</v>
      </c>
      <c r="B742">
        <v>238</v>
      </c>
      <c r="C742">
        <v>18.110600000000002</v>
      </c>
      <c r="E742" s="95">
        <f t="shared" si="190"/>
        <v>262.063227953411</v>
      </c>
      <c r="F742" s="95">
        <f t="shared" si="190"/>
        <v>19.423089351081536</v>
      </c>
      <c r="G742" s="95"/>
      <c r="H742" s="95"/>
      <c r="I742" s="95"/>
      <c r="J742" s="95"/>
      <c r="K742" s="95"/>
      <c r="L742" s="95">
        <f t="shared" si="187"/>
        <v>739</v>
      </c>
      <c r="M742" s="95">
        <f t="shared" si="178"/>
        <v>644</v>
      </c>
      <c r="N742" s="95">
        <f t="shared" si="179"/>
        <v>261.9350473612987</v>
      </c>
      <c r="O742" s="95">
        <f t="shared" si="180"/>
        <v>691842.88227334176</v>
      </c>
      <c r="P742" s="95">
        <f t="shared" si="188"/>
        <v>30.597188313812136</v>
      </c>
      <c r="Q742" s="113">
        <f t="shared" si="189"/>
        <v>31.448650731653785</v>
      </c>
      <c r="R742" s="95">
        <f t="shared" si="181"/>
        <v>332.82269209963204</v>
      </c>
      <c r="S742" s="95">
        <f t="shared" si="182"/>
        <v>191.30376380718997</v>
      </c>
      <c r="T742">
        <f t="shared" si="183"/>
        <v>0</v>
      </c>
      <c r="U742" s="102">
        <f>IF(W742&lt;180,V742,IF(#REF!&gt;T742,W742-360,360-W742))</f>
        <v>-24.063227953411001</v>
      </c>
      <c r="V742" s="102">
        <f t="shared" si="184"/>
        <v>-24.063227953411001</v>
      </c>
      <c r="W742" s="102">
        <f t="shared" si="185"/>
        <v>24.063227953411001</v>
      </c>
    </row>
    <row r="743" spans="1:23" x14ac:dyDescent="0.25">
      <c r="A743" s="110">
        <v>42638.40179398148</v>
      </c>
      <c r="B743">
        <v>229</v>
      </c>
      <c r="C743">
        <v>17.540700000000001</v>
      </c>
      <c r="E743" s="95">
        <f t="shared" si="190"/>
        <v>261.98336106489182</v>
      </c>
      <c r="F743" s="95">
        <f t="shared" si="190"/>
        <v>19.414394009983369</v>
      </c>
      <c r="G743" s="95"/>
      <c r="H743" s="95"/>
      <c r="I743" s="95"/>
      <c r="J743" s="95"/>
      <c r="K743" s="95"/>
      <c r="L743" s="95">
        <f t="shared" si="187"/>
        <v>740</v>
      </c>
      <c r="M743" s="95">
        <f t="shared" si="178"/>
        <v>-415</v>
      </c>
      <c r="N743" s="95">
        <f t="shared" si="179"/>
        <v>261.8905405405402</v>
      </c>
      <c r="O743" s="95">
        <f t="shared" si="180"/>
        <v>692926.13378378318</v>
      </c>
      <c r="P743" s="95">
        <f t="shared" si="188"/>
        <v>30.600435736691441</v>
      </c>
      <c r="Q743" s="113">
        <f t="shared" si="189"/>
        <v>31.471557917504235</v>
      </c>
      <c r="R743" s="95">
        <f t="shared" si="181"/>
        <v>332.79436637927637</v>
      </c>
      <c r="S743" s="95">
        <f t="shared" si="182"/>
        <v>191.17235575050728</v>
      </c>
      <c r="T743">
        <f t="shared" si="183"/>
        <v>0</v>
      </c>
      <c r="U743" s="102">
        <f>IF(W743&lt;180,V743,IF(#REF!&gt;T743,W743-360,360-W743))</f>
        <v>-32.983361064891824</v>
      </c>
      <c r="V743" s="102">
        <f t="shared" si="184"/>
        <v>-32.983361064891824</v>
      </c>
      <c r="W743" s="102">
        <f t="shared" si="185"/>
        <v>32.983361064891824</v>
      </c>
    </row>
    <row r="744" spans="1:23" x14ac:dyDescent="0.25">
      <c r="A744" s="110">
        <v>42638.40184027778</v>
      </c>
      <c r="B744">
        <v>234</v>
      </c>
      <c r="C744">
        <v>16.440200000000001</v>
      </c>
      <c r="E744" s="95">
        <f t="shared" si="190"/>
        <v>261.88352745424294</v>
      </c>
      <c r="F744" s="95">
        <f t="shared" si="190"/>
        <v>19.403431114808662</v>
      </c>
      <c r="G744" s="95"/>
      <c r="H744" s="95"/>
      <c r="I744" s="95"/>
      <c r="J744" s="95"/>
      <c r="K744" s="95"/>
      <c r="L744" s="95">
        <f t="shared" si="187"/>
        <v>741</v>
      </c>
      <c r="M744" s="95">
        <f t="shared" si="178"/>
        <v>649</v>
      </c>
      <c r="N744" s="95">
        <f t="shared" si="179"/>
        <v>261.85290148448007</v>
      </c>
      <c r="O744" s="95">
        <f t="shared" si="180"/>
        <v>693702.96626180771</v>
      </c>
      <c r="P744" s="95">
        <f t="shared" si="188"/>
        <v>30.596917238226329</v>
      </c>
      <c r="Q744" s="113">
        <f t="shared" si="189"/>
        <v>31.465001737048645</v>
      </c>
      <c r="R744" s="95">
        <f t="shared" si="181"/>
        <v>332.6797813626024</v>
      </c>
      <c r="S744" s="95">
        <f t="shared" si="182"/>
        <v>191.08727354588348</v>
      </c>
      <c r="T744">
        <f t="shared" si="183"/>
        <v>0</v>
      </c>
      <c r="U744" s="102">
        <f>IF(W744&lt;180,V744,IF(#REF!&gt;T744,W744-360,360-W744))</f>
        <v>-27.883527454242937</v>
      </c>
      <c r="V744" s="102">
        <f t="shared" si="184"/>
        <v>-27.883527454242937</v>
      </c>
      <c r="W744" s="102">
        <f t="shared" si="185"/>
        <v>27.883527454242937</v>
      </c>
    </row>
    <row r="745" spans="1:23" x14ac:dyDescent="0.25">
      <c r="A745" s="110">
        <v>42638.401886574073</v>
      </c>
      <c r="B745">
        <v>235</v>
      </c>
      <c r="C745">
        <v>15.9572</v>
      </c>
      <c r="E745" s="95">
        <f t="shared" si="190"/>
        <v>261.83527454242926</v>
      </c>
      <c r="F745" s="95">
        <f t="shared" si="190"/>
        <v>19.394643427620636</v>
      </c>
      <c r="G745" s="95"/>
      <c r="H745" s="95"/>
      <c r="I745" s="95"/>
      <c r="J745" s="95"/>
      <c r="K745" s="95"/>
      <c r="L745" s="95">
        <f t="shared" si="187"/>
        <v>742</v>
      </c>
      <c r="M745" s="95">
        <f t="shared" si="178"/>
        <v>-414</v>
      </c>
      <c r="N745" s="95">
        <f t="shared" si="179"/>
        <v>261.81671159029611</v>
      </c>
      <c r="O745" s="95">
        <f t="shared" si="180"/>
        <v>694423.07277627965</v>
      </c>
      <c r="P745" s="95">
        <f t="shared" si="188"/>
        <v>30.59215834147037</v>
      </c>
      <c r="Q745" s="113">
        <f t="shared" si="189"/>
        <v>31.483949696398618</v>
      </c>
      <c r="R745" s="95">
        <f t="shared" si="181"/>
        <v>332.67416135932615</v>
      </c>
      <c r="S745" s="95">
        <f t="shared" si="182"/>
        <v>190.99638772553237</v>
      </c>
      <c r="T745">
        <f t="shared" si="183"/>
        <v>0</v>
      </c>
      <c r="U745" s="102">
        <f>IF(W745&lt;180,V745,IF(#REF!&gt;T745,W745-360,360-W745))</f>
        <v>-26.835274542429261</v>
      </c>
      <c r="V745" s="102">
        <f t="shared" si="184"/>
        <v>-26.835274542429261</v>
      </c>
      <c r="W745" s="102">
        <f t="shared" si="185"/>
        <v>26.835274542429261</v>
      </c>
    </row>
    <row r="746" spans="1:23" x14ac:dyDescent="0.25">
      <c r="A746" s="110">
        <v>42638.401932870373</v>
      </c>
      <c r="B746">
        <v>236</v>
      </c>
      <c r="C746">
        <v>15.0769</v>
      </c>
      <c r="E746" s="95">
        <f t="shared" si="190"/>
        <v>261.79367720465888</v>
      </c>
      <c r="F746" s="95">
        <f t="shared" si="190"/>
        <v>19.3840840266223</v>
      </c>
      <c r="G746" s="95"/>
      <c r="H746" s="95"/>
      <c r="I746" s="95"/>
      <c r="J746" s="95"/>
      <c r="K746" s="95"/>
      <c r="L746" s="95">
        <f t="shared" si="187"/>
        <v>743</v>
      </c>
      <c r="M746" s="95">
        <f t="shared" si="178"/>
        <v>650</v>
      </c>
      <c r="N746" s="95">
        <f t="shared" si="179"/>
        <v>261.78196500672908</v>
      </c>
      <c r="O746" s="95">
        <f t="shared" si="180"/>
        <v>695088.67833108944</v>
      </c>
      <c r="P746" s="95">
        <f t="shared" si="188"/>
        <v>30.586212429053184</v>
      </c>
      <c r="Q746" s="113">
        <f t="shared" si="189"/>
        <v>31.501536184536356</v>
      </c>
      <c r="R746" s="95">
        <f t="shared" si="181"/>
        <v>332.67213361986569</v>
      </c>
      <c r="S746" s="95">
        <f t="shared" si="182"/>
        <v>190.91522078945206</v>
      </c>
      <c r="T746">
        <f t="shared" si="183"/>
        <v>0</v>
      </c>
      <c r="U746" s="102">
        <f>IF(W746&lt;180,V746,IF(#REF!&gt;T746,W746-360,360-W746))</f>
        <v>-25.793677204658877</v>
      </c>
      <c r="V746" s="102">
        <f t="shared" si="184"/>
        <v>-25.793677204658877</v>
      </c>
      <c r="W746" s="102">
        <f t="shared" si="185"/>
        <v>25.793677204658877</v>
      </c>
    </row>
    <row r="747" spans="1:23" x14ac:dyDescent="0.25">
      <c r="A747" s="110">
        <v>42638.401979166665</v>
      </c>
      <c r="B747">
        <v>242</v>
      </c>
      <c r="C747">
        <v>15.3893</v>
      </c>
      <c r="E747" s="95">
        <f t="shared" si="190"/>
        <v>261.60898502495843</v>
      </c>
      <c r="F747" s="95">
        <f t="shared" si="190"/>
        <v>19.367582861896846</v>
      </c>
      <c r="G747" s="95"/>
      <c r="H747" s="95"/>
      <c r="I747" s="95"/>
      <c r="J747" s="95"/>
      <c r="K747" s="95"/>
      <c r="L747" s="95">
        <f t="shared" si="187"/>
        <v>744</v>
      </c>
      <c r="M747" s="95">
        <f t="shared" si="178"/>
        <v>-408</v>
      </c>
      <c r="N747" s="95">
        <f t="shared" si="179"/>
        <v>261.75537634408562</v>
      </c>
      <c r="O747" s="95">
        <f t="shared" si="180"/>
        <v>695479.47849462286</v>
      </c>
      <c r="P747" s="95">
        <f t="shared" si="188"/>
        <v>30.574241532513469</v>
      </c>
      <c r="Q747" s="113">
        <f t="shared" si="189"/>
        <v>31.290946192342737</v>
      </c>
      <c r="R747" s="95">
        <f t="shared" si="181"/>
        <v>332.0136139577296</v>
      </c>
      <c r="S747" s="95">
        <f t="shared" si="182"/>
        <v>191.20435609218725</v>
      </c>
      <c r="T747">
        <f t="shared" si="183"/>
        <v>0</v>
      </c>
      <c r="U747" s="102">
        <f>IF(W747&lt;180,V747,IF(#REF!&gt;T747,W747-360,360-W747))</f>
        <v>-19.608985024958429</v>
      </c>
      <c r="V747" s="102">
        <f t="shared" si="184"/>
        <v>-19.608985024958429</v>
      </c>
      <c r="W747" s="102">
        <f t="shared" si="185"/>
        <v>19.608985024958429</v>
      </c>
    </row>
    <row r="748" spans="1:23" x14ac:dyDescent="0.25">
      <c r="A748" s="110">
        <v>42638.402025462965</v>
      </c>
      <c r="B748">
        <v>242</v>
      </c>
      <c r="C748">
        <v>15.568899999999999</v>
      </c>
      <c r="E748" s="95">
        <f t="shared" si="190"/>
        <v>261.53743760399334</v>
      </c>
      <c r="F748" s="95">
        <f t="shared" si="190"/>
        <v>19.358644592346096</v>
      </c>
      <c r="G748" s="95"/>
      <c r="H748" s="95"/>
      <c r="I748" s="95"/>
      <c r="J748" s="95"/>
      <c r="K748" s="95"/>
      <c r="L748" s="95">
        <f t="shared" si="187"/>
        <v>745</v>
      </c>
      <c r="M748" s="95">
        <f t="shared" si="178"/>
        <v>650</v>
      </c>
      <c r="N748" s="95">
        <f t="shared" si="179"/>
        <v>261.72885906040227</v>
      </c>
      <c r="O748" s="95">
        <f t="shared" si="180"/>
        <v>695869.22953020048</v>
      </c>
      <c r="P748" s="95">
        <f t="shared" si="188"/>
        <v>30.562275063998712</v>
      </c>
      <c r="Q748" s="113">
        <f t="shared" si="189"/>
        <v>31.286540238410844</v>
      </c>
      <c r="R748" s="95">
        <f t="shared" si="181"/>
        <v>331.93215314041777</v>
      </c>
      <c r="S748" s="95">
        <f t="shared" si="182"/>
        <v>191.14272206756894</v>
      </c>
      <c r="T748">
        <f t="shared" si="183"/>
        <v>0</v>
      </c>
      <c r="U748" s="102">
        <f>IF(W748&lt;180,V748,IF(#REF!&gt;T748,W748-360,360-W748))</f>
        <v>-19.53743760399334</v>
      </c>
      <c r="V748" s="102">
        <f t="shared" si="184"/>
        <v>-19.53743760399334</v>
      </c>
      <c r="W748" s="102">
        <f t="shared" si="185"/>
        <v>19.53743760399334</v>
      </c>
    </row>
    <row r="749" spans="1:23" x14ac:dyDescent="0.25">
      <c r="A749" s="110">
        <v>42638.402071759258</v>
      </c>
      <c r="B749">
        <v>244</v>
      </c>
      <c r="C749">
        <v>15.119899999999999</v>
      </c>
      <c r="E749" s="95">
        <f t="shared" ref="E749:F764" si="191">AVERAGE(B149:B749)</f>
        <v>261.52246256239602</v>
      </c>
      <c r="F749" s="95">
        <f t="shared" si="191"/>
        <v>19.353112811980036</v>
      </c>
      <c r="G749" s="95"/>
      <c r="H749" s="95"/>
      <c r="I749" s="95"/>
      <c r="J749" s="95"/>
      <c r="K749" s="95"/>
      <c r="L749" s="95">
        <f t="shared" si="187"/>
        <v>746</v>
      </c>
      <c r="M749" s="95">
        <f t="shared" si="178"/>
        <v>-406</v>
      </c>
      <c r="N749" s="95">
        <f t="shared" si="179"/>
        <v>261.70509383377976</v>
      </c>
      <c r="O749" s="95">
        <f t="shared" si="180"/>
        <v>696183.12064343074</v>
      </c>
      <c r="P749" s="95">
        <f t="shared" si="188"/>
        <v>30.54867167889762</v>
      </c>
      <c r="Q749" s="113">
        <f t="shared" si="189"/>
        <v>31.292776293878351</v>
      </c>
      <c r="R749" s="95">
        <f t="shared" si="181"/>
        <v>331.93120922362232</v>
      </c>
      <c r="S749" s="95">
        <f t="shared" si="182"/>
        <v>191.11371590116971</v>
      </c>
      <c r="T749">
        <f t="shared" si="183"/>
        <v>0</v>
      </c>
      <c r="U749" s="102">
        <f>IF(W749&lt;180,V749,IF(#REF!&gt;T749,W749-360,360-W749))</f>
        <v>-17.522462562396015</v>
      </c>
      <c r="V749" s="102">
        <f t="shared" si="184"/>
        <v>-17.522462562396015</v>
      </c>
      <c r="W749" s="102">
        <f t="shared" si="185"/>
        <v>17.522462562396015</v>
      </c>
    </row>
    <row r="750" spans="1:23" x14ac:dyDescent="0.25">
      <c r="A750" s="110">
        <v>42638.402118055557</v>
      </c>
      <c r="B750">
        <v>240</v>
      </c>
      <c r="C750">
        <v>13.572100000000001</v>
      </c>
      <c r="E750" s="95">
        <f t="shared" si="191"/>
        <v>261.52412645590681</v>
      </c>
      <c r="F750" s="95">
        <f t="shared" si="191"/>
        <v>19.348561564059906</v>
      </c>
      <c r="G750" s="95"/>
      <c r="H750" s="95"/>
      <c r="I750" s="95"/>
      <c r="J750" s="95"/>
      <c r="K750" s="95"/>
      <c r="L750" s="95">
        <f t="shared" si="187"/>
        <v>747</v>
      </c>
      <c r="M750" s="95">
        <f t="shared" si="178"/>
        <v>646</v>
      </c>
      <c r="N750" s="95">
        <f t="shared" si="179"/>
        <v>261.67603748326599</v>
      </c>
      <c r="O750" s="95">
        <f t="shared" si="180"/>
        <v>696653.60107094957</v>
      </c>
      <c r="P750" s="95">
        <f t="shared" si="188"/>
        <v>30.538530999329147</v>
      </c>
      <c r="Q750" s="113">
        <f t="shared" si="189"/>
        <v>31.291605253567191</v>
      </c>
      <c r="R750" s="95">
        <f t="shared" si="181"/>
        <v>331.93023827643299</v>
      </c>
      <c r="S750" s="95">
        <f t="shared" si="182"/>
        <v>191.11801463538063</v>
      </c>
      <c r="T750">
        <f t="shared" si="183"/>
        <v>0</v>
      </c>
      <c r="U750" s="102">
        <f>IF(W750&lt;180,V750,IF(#REF!&gt;T750,W750-360,360-W750))</f>
        <v>-21.52412645590681</v>
      </c>
      <c r="V750" s="102">
        <f t="shared" si="184"/>
        <v>-21.52412645590681</v>
      </c>
      <c r="W750" s="102">
        <f t="shared" si="185"/>
        <v>21.52412645590681</v>
      </c>
    </row>
    <row r="751" spans="1:23" x14ac:dyDescent="0.25">
      <c r="A751" s="110">
        <v>42638.402175925927</v>
      </c>
      <c r="B751">
        <v>238</v>
      </c>
      <c r="C751">
        <v>13.299799999999999</v>
      </c>
      <c r="E751" s="95">
        <f t="shared" si="191"/>
        <v>261.51913477537437</v>
      </c>
      <c r="F751" s="95">
        <f t="shared" si="191"/>
        <v>19.343312978369397</v>
      </c>
      <c r="G751" s="95"/>
      <c r="H751" s="95"/>
      <c r="I751" s="95"/>
      <c r="J751" s="95"/>
      <c r="K751" s="95"/>
      <c r="L751" s="95">
        <f t="shared" si="187"/>
        <v>748</v>
      </c>
      <c r="M751" s="95">
        <f t="shared" si="178"/>
        <v>-408</v>
      </c>
      <c r="N751" s="95">
        <f t="shared" si="179"/>
        <v>261.64438502673755</v>
      </c>
      <c r="O751" s="95">
        <f t="shared" si="180"/>
        <v>697213.4064171114</v>
      </c>
      <c r="P751" s="95">
        <f t="shared" si="188"/>
        <v>30.530369871897307</v>
      </c>
      <c r="Q751" s="113">
        <f t="shared" si="189"/>
        <v>31.29511797764545</v>
      </c>
      <c r="R751" s="95">
        <f t="shared" si="181"/>
        <v>331.93315022507664</v>
      </c>
      <c r="S751" s="95">
        <f t="shared" si="182"/>
        <v>191.10511932567209</v>
      </c>
      <c r="T751">
        <f t="shared" si="183"/>
        <v>0</v>
      </c>
      <c r="U751" s="102">
        <f>IF(W751&lt;180,V751,IF(#REF!&gt;T751,W751-360,360-W751))</f>
        <v>-23.519134775374368</v>
      </c>
      <c r="V751" s="102">
        <f t="shared" si="184"/>
        <v>-23.519134775374368</v>
      </c>
      <c r="W751" s="102">
        <f t="shared" si="185"/>
        <v>23.519134775374368</v>
      </c>
    </row>
    <row r="752" spans="1:23" x14ac:dyDescent="0.25">
      <c r="A752" s="110">
        <v>42638.402222222219</v>
      </c>
      <c r="B752">
        <v>243</v>
      </c>
      <c r="C752">
        <v>14.773</v>
      </c>
      <c r="E752" s="95">
        <f t="shared" si="191"/>
        <v>261.50748752079869</v>
      </c>
      <c r="F752" s="95">
        <f t="shared" si="191"/>
        <v>19.343437271214651</v>
      </c>
      <c r="G752" s="95"/>
      <c r="H752" s="95"/>
      <c r="I752" s="95"/>
      <c r="J752" s="95"/>
      <c r="K752" s="95"/>
      <c r="L752" s="95">
        <f t="shared" si="187"/>
        <v>749</v>
      </c>
      <c r="M752" s="95">
        <f t="shared" si="178"/>
        <v>651</v>
      </c>
      <c r="N752" s="95">
        <f t="shared" si="179"/>
        <v>261.61949265687542</v>
      </c>
      <c r="O752" s="95">
        <f t="shared" si="180"/>
        <v>697560.55540720874</v>
      </c>
      <c r="P752" s="95">
        <f t="shared" si="188"/>
        <v>30.517576966093714</v>
      </c>
      <c r="Q752" s="113">
        <f t="shared" si="189"/>
        <v>31.300705055137009</v>
      </c>
      <c r="R752" s="95">
        <f t="shared" si="181"/>
        <v>331.93407389485697</v>
      </c>
      <c r="S752" s="95">
        <f t="shared" si="182"/>
        <v>191.08090114674042</v>
      </c>
      <c r="T752">
        <f t="shared" si="183"/>
        <v>0</v>
      </c>
      <c r="U752" s="102">
        <f>IF(W752&lt;180,V752,IF(#REF!&gt;T752,W752-360,360-W752))</f>
        <v>-18.507487520798691</v>
      </c>
      <c r="V752" s="102">
        <f t="shared" si="184"/>
        <v>-18.507487520798691</v>
      </c>
      <c r="W752" s="102">
        <f t="shared" si="185"/>
        <v>18.507487520798691</v>
      </c>
    </row>
    <row r="753" spans="1:23" x14ac:dyDescent="0.25">
      <c r="A753" s="110">
        <v>42638.402268518519</v>
      </c>
      <c r="B753">
        <v>243</v>
      </c>
      <c r="C753">
        <v>13.555199999999999</v>
      </c>
      <c r="E753" s="95">
        <f t="shared" si="191"/>
        <v>261.33277870216307</v>
      </c>
      <c r="F753" s="95">
        <f t="shared" si="191"/>
        <v>19.327753577371062</v>
      </c>
      <c r="G753" s="95"/>
      <c r="H753" s="95"/>
      <c r="I753" s="95"/>
      <c r="J753" s="95"/>
      <c r="K753" s="95"/>
      <c r="L753" s="95">
        <f t="shared" si="187"/>
        <v>750</v>
      </c>
      <c r="M753" s="95">
        <f t="shared" si="178"/>
        <v>-408</v>
      </c>
      <c r="N753" s="95">
        <f t="shared" si="179"/>
        <v>261.59466666666623</v>
      </c>
      <c r="O753" s="95">
        <f t="shared" si="180"/>
        <v>697906.77866666578</v>
      </c>
      <c r="P753" s="95">
        <f t="shared" si="188"/>
        <v>30.504792599779371</v>
      </c>
      <c r="Q753" s="113">
        <f t="shared" si="189"/>
        <v>31.109902448930562</v>
      </c>
      <c r="R753" s="95">
        <f t="shared" si="181"/>
        <v>331.33005921225686</v>
      </c>
      <c r="S753" s="95">
        <f t="shared" si="182"/>
        <v>191.33549819206931</v>
      </c>
      <c r="T753">
        <f t="shared" si="183"/>
        <v>0</v>
      </c>
      <c r="U753" s="102">
        <f>IF(W753&lt;180,V753,IF(#REF!&gt;T753,W753-360,360-W753))</f>
        <v>-18.332778702163068</v>
      </c>
      <c r="V753" s="102">
        <f t="shared" si="184"/>
        <v>-18.332778702163068</v>
      </c>
      <c r="W753" s="102">
        <f t="shared" si="185"/>
        <v>18.332778702163068</v>
      </c>
    </row>
    <row r="754" spans="1:23" x14ac:dyDescent="0.25">
      <c r="A754" s="110">
        <v>42638.402314814812</v>
      </c>
      <c r="B754">
        <v>250</v>
      </c>
      <c r="C754">
        <v>13.419700000000001</v>
      </c>
      <c r="E754" s="95">
        <f t="shared" si="191"/>
        <v>261.28452579034939</v>
      </c>
      <c r="F754" s="95">
        <f t="shared" si="191"/>
        <v>19.320727787021639</v>
      </c>
      <c r="G754" s="95"/>
      <c r="H754" s="95"/>
      <c r="I754" s="95"/>
      <c r="J754" s="95"/>
      <c r="K754" s="95"/>
      <c r="L754" s="95">
        <f t="shared" si="187"/>
        <v>751</v>
      </c>
      <c r="M754" s="95">
        <f t="shared" si="178"/>
        <v>658</v>
      </c>
      <c r="N754" s="95">
        <f t="shared" si="179"/>
        <v>261.57922769640436</v>
      </c>
      <c r="O754" s="95">
        <f t="shared" si="180"/>
        <v>698041.03595206304</v>
      </c>
      <c r="P754" s="95">
        <f t="shared" si="188"/>
        <v>30.487408414627456</v>
      </c>
      <c r="Q754" s="113">
        <f t="shared" si="189"/>
        <v>31.104952125642622</v>
      </c>
      <c r="R754" s="95">
        <f t="shared" si="181"/>
        <v>331.27066807304527</v>
      </c>
      <c r="S754" s="95">
        <f t="shared" si="182"/>
        <v>191.29838350765351</v>
      </c>
      <c r="T754">
        <f t="shared" si="183"/>
        <v>0</v>
      </c>
      <c r="U754" s="102">
        <f>IF(W754&lt;180,V754,IF(#REF!&gt;T754,W754-360,360-W754))</f>
        <v>-11.284525790349392</v>
      </c>
      <c r="V754" s="102">
        <f t="shared" si="184"/>
        <v>-11.284525790349392</v>
      </c>
      <c r="W754" s="102">
        <f t="shared" si="185"/>
        <v>11.284525790349392</v>
      </c>
    </row>
    <row r="755" spans="1:23" x14ac:dyDescent="0.25">
      <c r="A755" s="110">
        <v>42638.402361111112</v>
      </c>
      <c r="B755">
        <v>246</v>
      </c>
      <c r="C755">
        <v>14.414300000000001</v>
      </c>
      <c r="E755" s="95">
        <f t="shared" si="191"/>
        <v>261.29783693843592</v>
      </c>
      <c r="F755" s="95">
        <f t="shared" si="191"/>
        <v>19.317790183028301</v>
      </c>
      <c r="G755" s="95"/>
      <c r="H755" s="95"/>
      <c r="I755" s="95"/>
      <c r="J755" s="95"/>
      <c r="K755" s="95"/>
      <c r="L755" s="95">
        <f t="shared" si="187"/>
        <v>752</v>
      </c>
      <c r="M755" s="95">
        <f t="shared" si="178"/>
        <v>-412</v>
      </c>
      <c r="N755" s="95">
        <f t="shared" si="179"/>
        <v>261.55851063829743</v>
      </c>
      <c r="O755" s="95">
        <f t="shared" si="180"/>
        <v>698283.42553191399</v>
      </c>
      <c r="P755" s="95">
        <f t="shared" si="188"/>
        <v>30.472420071530962</v>
      </c>
      <c r="Q755" s="113">
        <f t="shared" si="189"/>
        <v>31.09669550281362</v>
      </c>
      <c r="R755" s="95">
        <f t="shared" si="181"/>
        <v>331.26540181976657</v>
      </c>
      <c r="S755" s="95">
        <f t="shared" si="182"/>
        <v>191.33027205710528</v>
      </c>
      <c r="T755">
        <f t="shared" si="183"/>
        <v>0</v>
      </c>
      <c r="U755" s="102">
        <f>IF(W755&lt;180,V755,IF(#REF!&gt;T755,W755-360,360-W755))</f>
        <v>-15.297836938435921</v>
      </c>
      <c r="V755" s="102">
        <f t="shared" si="184"/>
        <v>-15.297836938435921</v>
      </c>
      <c r="W755" s="102">
        <f t="shared" si="185"/>
        <v>15.297836938435921</v>
      </c>
    </row>
    <row r="756" spans="1:23" x14ac:dyDescent="0.25">
      <c r="A756" s="110">
        <v>42638.402407407404</v>
      </c>
      <c r="B756">
        <v>242</v>
      </c>
      <c r="C756">
        <v>14.2544</v>
      </c>
      <c r="E756" s="95">
        <f t="shared" si="191"/>
        <v>261.25457570715474</v>
      </c>
      <c r="F756" s="95">
        <f t="shared" si="191"/>
        <v>19.306385856905163</v>
      </c>
      <c r="G756" s="95"/>
      <c r="H756" s="95"/>
      <c r="I756" s="95"/>
      <c r="J756" s="95"/>
      <c r="K756" s="95"/>
      <c r="L756" s="95">
        <f t="shared" si="187"/>
        <v>753</v>
      </c>
      <c r="M756" s="95">
        <f t="shared" si="178"/>
        <v>654</v>
      </c>
      <c r="N756" s="95">
        <f t="shared" si="179"/>
        <v>261.5325365205839</v>
      </c>
      <c r="O756" s="95">
        <f t="shared" si="180"/>
        <v>698665.45285524474</v>
      </c>
      <c r="P756" s="95">
        <f t="shared" si="188"/>
        <v>30.460508316061222</v>
      </c>
      <c r="Q756" s="113">
        <f t="shared" si="189"/>
        <v>31.105425636395118</v>
      </c>
      <c r="R756" s="95">
        <f t="shared" si="181"/>
        <v>331.24178338904375</v>
      </c>
      <c r="S756" s="95">
        <f t="shared" si="182"/>
        <v>191.26736802526574</v>
      </c>
      <c r="T756">
        <f t="shared" si="183"/>
        <v>0</v>
      </c>
      <c r="U756" s="102">
        <f>IF(W756&lt;180,V756,IF(#REF!&gt;T756,W756-360,360-W756))</f>
        <v>-19.254575707154743</v>
      </c>
      <c r="V756" s="102">
        <f t="shared" si="184"/>
        <v>-19.254575707154743</v>
      </c>
      <c r="W756" s="102">
        <f t="shared" si="185"/>
        <v>19.254575707154743</v>
      </c>
    </row>
    <row r="757" spans="1:23" x14ac:dyDescent="0.25">
      <c r="A757" s="110">
        <v>42638.402453703704</v>
      </c>
      <c r="B757">
        <v>237</v>
      </c>
      <c r="C757">
        <v>15.876200000000001</v>
      </c>
      <c r="E757" s="95">
        <f t="shared" si="191"/>
        <v>261.14143094841933</v>
      </c>
      <c r="F757" s="95">
        <f t="shared" si="191"/>
        <v>19.293103993344435</v>
      </c>
      <c r="G757" s="95"/>
      <c r="H757" s="95"/>
      <c r="I757" s="95"/>
      <c r="J757" s="95"/>
      <c r="K757" s="95"/>
      <c r="L757" s="95">
        <f t="shared" si="187"/>
        <v>754</v>
      </c>
      <c r="M757" s="95">
        <f t="shared" si="178"/>
        <v>-417</v>
      </c>
      <c r="N757" s="95">
        <f t="shared" si="179"/>
        <v>261.4999999999996</v>
      </c>
      <c r="O757" s="95">
        <f t="shared" si="180"/>
        <v>699266.49999999907</v>
      </c>
      <c r="P757" s="95">
        <f t="shared" si="188"/>
        <v>30.453393098202255</v>
      </c>
      <c r="Q757" s="113">
        <f t="shared" si="189"/>
        <v>31.069750802413921</v>
      </c>
      <c r="R757" s="95">
        <f t="shared" si="181"/>
        <v>331.04837025385063</v>
      </c>
      <c r="S757" s="95">
        <f t="shared" si="182"/>
        <v>191.23449164298802</v>
      </c>
      <c r="T757">
        <f t="shared" si="183"/>
        <v>0</v>
      </c>
      <c r="U757" s="102">
        <f>IF(W757&lt;180,V757,IF(#REF!&gt;T757,W757-360,360-W757))</f>
        <v>-24.141430948419327</v>
      </c>
      <c r="V757" s="102">
        <f t="shared" si="184"/>
        <v>-24.141430948419327</v>
      </c>
      <c r="W757" s="102">
        <f t="shared" si="185"/>
        <v>24.141430948419327</v>
      </c>
    </row>
    <row r="758" spans="1:23" x14ac:dyDescent="0.25">
      <c r="A758" s="110">
        <v>42638.402499999997</v>
      </c>
      <c r="B758">
        <v>245</v>
      </c>
      <c r="C758">
        <v>16.043299999999999</v>
      </c>
      <c r="E758" s="95">
        <f t="shared" si="191"/>
        <v>261.10149750415974</v>
      </c>
      <c r="F758" s="95">
        <f t="shared" si="191"/>
        <v>19.286660565723803</v>
      </c>
      <c r="G758" s="95"/>
      <c r="H758" s="95"/>
      <c r="I758" s="95"/>
      <c r="J758" s="95"/>
      <c r="K758" s="95"/>
      <c r="L758" s="95">
        <f t="shared" si="187"/>
        <v>755</v>
      </c>
      <c r="M758" s="95">
        <f t="shared" si="178"/>
        <v>662</v>
      </c>
      <c r="N758" s="95">
        <f t="shared" si="179"/>
        <v>261.47814569536382</v>
      </c>
      <c r="O758" s="95">
        <f t="shared" si="180"/>
        <v>699538.38940397254</v>
      </c>
      <c r="P758" s="95">
        <f t="shared" si="188"/>
        <v>30.43913456584869</v>
      </c>
      <c r="Q758" s="113">
        <f t="shared" si="189"/>
        <v>31.075047601701225</v>
      </c>
      <c r="R758" s="95">
        <f t="shared" si="181"/>
        <v>331.02035460798749</v>
      </c>
      <c r="S758" s="95">
        <f t="shared" si="182"/>
        <v>191.18264040033199</v>
      </c>
      <c r="T758">
        <f t="shared" si="183"/>
        <v>0</v>
      </c>
      <c r="U758" s="102">
        <f>IF(W758&lt;180,V758,IF(#REF!&gt;T758,W758-360,360-W758))</f>
        <v>-16.101497504159738</v>
      </c>
      <c r="V758" s="102">
        <f t="shared" si="184"/>
        <v>-16.101497504159738</v>
      </c>
      <c r="W758" s="102">
        <f t="shared" si="185"/>
        <v>16.101497504159738</v>
      </c>
    </row>
    <row r="759" spans="1:23" x14ac:dyDescent="0.25">
      <c r="A759" s="110">
        <v>42638.402546296296</v>
      </c>
      <c r="B759">
        <v>252</v>
      </c>
      <c r="C759">
        <v>16.141300000000001</v>
      </c>
      <c r="E759" s="95">
        <f t="shared" si="191"/>
        <v>261.10648918469218</v>
      </c>
      <c r="F759" s="95">
        <f t="shared" si="191"/>
        <v>19.283501830282866</v>
      </c>
      <c r="G759" s="95"/>
      <c r="H759" s="95"/>
      <c r="I759" s="95"/>
      <c r="J759" s="95"/>
      <c r="K759" s="95"/>
      <c r="L759" s="95">
        <f t="shared" si="187"/>
        <v>756</v>
      </c>
      <c r="M759" s="95">
        <f t="shared" si="178"/>
        <v>-410</v>
      </c>
      <c r="N759" s="95">
        <f t="shared" si="179"/>
        <v>261.46560846560806</v>
      </c>
      <c r="O759" s="95">
        <f t="shared" si="180"/>
        <v>699628.10582010483</v>
      </c>
      <c r="P759" s="95">
        <f t="shared" si="188"/>
        <v>30.42094677040059</v>
      </c>
      <c r="Q759" s="113">
        <f t="shared" si="189"/>
        <v>31.073344202929142</v>
      </c>
      <c r="R759" s="95">
        <f t="shared" si="181"/>
        <v>331.02151364128275</v>
      </c>
      <c r="S759" s="95">
        <f t="shared" si="182"/>
        <v>191.19146472810161</v>
      </c>
      <c r="T759">
        <f t="shared" si="183"/>
        <v>0</v>
      </c>
      <c r="U759" s="102">
        <f>IF(W759&lt;180,V759,IF(#REF!&gt;T759,W759-360,360-W759))</f>
        <v>-9.1064891846921796</v>
      </c>
      <c r="V759" s="102">
        <f t="shared" si="184"/>
        <v>-9.1064891846921796</v>
      </c>
      <c r="W759" s="102">
        <f t="shared" si="185"/>
        <v>9.1064891846921796</v>
      </c>
    </row>
    <row r="760" spans="1:23" x14ac:dyDescent="0.25">
      <c r="A760" s="110">
        <v>42638.402592592596</v>
      </c>
      <c r="B760">
        <v>273</v>
      </c>
      <c r="C760">
        <v>13.9405</v>
      </c>
      <c r="E760" s="95">
        <f t="shared" si="191"/>
        <v>261.01497504159732</v>
      </c>
      <c r="F760" s="95">
        <f t="shared" si="191"/>
        <v>19.266626955074884</v>
      </c>
      <c r="G760" s="95"/>
      <c r="H760" s="95"/>
      <c r="I760" s="95"/>
      <c r="J760" s="95"/>
      <c r="K760" s="95"/>
      <c r="L760" s="95">
        <f t="shared" si="187"/>
        <v>757</v>
      </c>
      <c r="M760" s="95">
        <f t="shared" si="178"/>
        <v>683</v>
      </c>
      <c r="N760" s="95">
        <f t="shared" si="179"/>
        <v>261.48084544253589</v>
      </c>
      <c r="O760" s="95">
        <f t="shared" si="180"/>
        <v>699760.97225891578</v>
      </c>
      <c r="P760" s="95">
        <f t="shared" si="188"/>
        <v>30.403733611434639</v>
      </c>
      <c r="Q760" s="113">
        <f t="shared" si="189"/>
        <v>30.956973662549817</v>
      </c>
      <c r="R760" s="95">
        <f t="shared" si="181"/>
        <v>330.66816578233443</v>
      </c>
      <c r="S760" s="95">
        <f t="shared" si="182"/>
        <v>191.36178430086022</v>
      </c>
      <c r="T760">
        <f t="shared" si="183"/>
        <v>0</v>
      </c>
      <c r="U760" s="102">
        <f>IF(W760&lt;180,V760,IF(#REF!&gt;T760,W760-360,360-W760))</f>
        <v>11.985024958402676</v>
      </c>
      <c r="V760" s="102">
        <f t="shared" si="184"/>
        <v>11.985024958402676</v>
      </c>
      <c r="W760" s="102">
        <f t="shared" si="185"/>
        <v>11.985024958402676</v>
      </c>
    </row>
    <row r="761" spans="1:23" x14ac:dyDescent="0.25">
      <c r="A761" s="110">
        <v>42638.402638888889</v>
      </c>
      <c r="B761">
        <v>258</v>
      </c>
      <c r="C761">
        <v>16.616099999999999</v>
      </c>
      <c r="E761" s="95">
        <f t="shared" si="191"/>
        <v>261.0332778702163</v>
      </c>
      <c r="F761" s="95">
        <f t="shared" si="191"/>
        <v>19.268627787021639</v>
      </c>
      <c r="G761" s="95"/>
      <c r="H761" s="95"/>
      <c r="I761" s="95"/>
      <c r="J761" s="95"/>
      <c r="K761" s="95"/>
      <c r="L761" s="95">
        <f t="shared" si="187"/>
        <v>758</v>
      </c>
      <c r="M761" s="95">
        <f t="shared" si="178"/>
        <v>-425</v>
      </c>
      <c r="N761" s="95">
        <f t="shared" si="179"/>
        <v>261.47625329815259</v>
      </c>
      <c r="O761" s="95">
        <f t="shared" si="180"/>
        <v>699773.07255936577</v>
      </c>
      <c r="P761" s="95">
        <f t="shared" si="188"/>
        <v>30.383934456114535</v>
      </c>
      <c r="Q761" s="113">
        <f t="shared" si="189"/>
        <v>30.951933495219734</v>
      </c>
      <c r="R761" s="95">
        <f t="shared" si="181"/>
        <v>330.67512823446071</v>
      </c>
      <c r="S761" s="95">
        <f t="shared" si="182"/>
        <v>191.39142750597188</v>
      </c>
      <c r="T761">
        <f t="shared" si="183"/>
        <v>0</v>
      </c>
      <c r="U761" s="102">
        <f>IF(W761&lt;180,V761,IF(#REF!&gt;T761,W761-360,360-W761))</f>
        <v>-3.0332778702162955</v>
      </c>
      <c r="V761" s="102">
        <f t="shared" si="184"/>
        <v>-3.0332778702162955</v>
      </c>
      <c r="W761" s="102">
        <f t="shared" si="185"/>
        <v>3.0332778702162955</v>
      </c>
    </row>
    <row r="762" spans="1:23" x14ac:dyDescent="0.25">
      <c r="A762" s="110">
        <v>42638.402685185189</v>
      </c>
      <c r="B762">
        <v>253</v>
      </c>
      <c r="C762">
        <v>13.7072</v>
      </c>
      <c r="E762" s="95">
        <f t="shared" si="191"/>
        <v>261.04991680532447</v>
      </c>
      <c r="F762" s="95">
        <f t="shared" si="191"/>
        <v>19.268088685524134</v>
      </c>
      <c r="G762" s="95"/>
      <c r="H762" s="95"/>
      <c r="I762" s="95"/>
      <c r="J762" s="95"/>
      <c r="K762" s="95"/>
      <c r="L762" s="95">
        <f t="shared" si="187"/>
        <v>759</v>
      </c>
      <c r="M762" s="95">
        <f t="shared" si="178"/>
        <v>678</v>
      </c>
      <c r="N762" s="95">
        <f t="shared" si="179"/>
        <v>261.46508563899823</v>
      </c>
      <c r="O762" s="95">
        <f t="shared" si="180"/>
        <v>699844.82476943242</v>
      </c>
      <c r="P762" s="95">
        <f t="shared" si="188"/>
        <v>30.365468755040645</v>
      </c>
      <c r="Q762" s="113">
        <f t="shared" si="189"/>
        <v>30.944921885648469</v>
      </c>
      <c r="R762" s="95">
        <f t="shared" si="181"/>
        <v>330.67599104803355</v>
      </c>
      <c r="S762" s="95">
        <f t="shared" si="182"/>
        <v>191.42384256261542</v>
      </c>
      <c r="T762">
        <f t="shared" si="183"/>
        <v>0</v>
      </c>
      <c r="U762" s="102">
        <f>IF(W762&lt;180,V762,IF(#REF!&gt;T762,W762-360,360-W762))</f>
        <v>-8.0499168053244716</v>
      </c>
      <c r="V762" s="102">
        <f t="shared" si="184"/>
        <v>-8.0499168053244716</v>
      </c>
      <c r="W762" s="102">
        <f t="shared" si="185"/>
        <v>8.0499168053244716</v>
      </c>
    </row>
    <row r="763" spans="1:23" x14ac:dyDescent="0.25">
      <c r="A763" s="110">
        <v>42638.402731481481</v>
      </c>
      <c r="B763">
        <v>247</v>
      </c>
      <c r="C763">
        <v>12.7013</v>
      </c>
      <c r="E763" s="95">
        <f t="shared" si="191"/>
        <v>261.06821963394344</v>
      </c>
      <c r="F763" s="95">
        <f t="shared" si="191"/>
        <v>19.265629950083202</v>
      </c>
      <c r="G763" s="95"/>
      <c r="H763" s="95"/>
      <c r="I763" s="95"/>
      <c r="J763" s="95"/>
      <c r="K763" s="95"/>
      <c r="L763" s="95">
        <f t="shared" si="187"/>
        <v>760</v>
      </c>
      <c r="M763" s="95">
        <f t="shared" si="178"/>
        <v>-431</v>
      </c>
      <c r="N763" s="95">
        <f t="shared" si="179"/>
        <v>261.44605263157848</v>
      </c>
      <c r="O763" s="95">
        <f t="shared" si="180"/>
        <v>700053.78815789369</v>
      </c>
      <c r="P763" s="95">
        <f t="shared" si="188"/>
        <v>30.350014917144815</v>
      </c>
      <c r="Q763" s="113">
        <f t="shared" si="189"/>
        <v>30.933351224232791</v>
      </c>
      <c r="R763" s="95">
        <f t="shared" si="181"/>
        <v>330.66825988846722</v>
      </c>
      <c r="S763" s="95">
        <f t="shared" si="182"/>
        <v>191.46817937941967</v>
      </c>
      <c r="T763">
        <f t="shared" si="183"/>
        <v>0</v>
      </c>
      <c r="U763" s="102">
        <f>IF(W763&lt;180,V763,IF(#REF!&gt;T763,W763-360,360-W763))</f>
        <v>-14.068219633943443</v>
      </c>
      <c r="V763" s="102">
        <f t="shared" si="184"/>
        <v>-14.068219633943443</v>
      </c>
      <c r="W763" s="102">
        <f t="shared" si="185"/>
        <v>14.068219633943443</v>
      </c>
    </row>
    <row r="764" spans="1:23" x14ac:dyDescent="0.25">
      <c r="A764" s="110">
        <v>42638.402777777781</v>
      </c>
      <c r="B764">
        <v>233</v>
      </c>
      <c r="C764">
        <v>13.297000000000001</v>
      </c>
      <c r="E764" s="95">
        <f t="shared" si="191"/>
        <v>261.07820299500833</v>
      </c>
      <c r="F764" s="95">
        <f t="shared" si="191"/>
        <v>19.264890682196352</v>
      </c>
      <c r="G764" s="95"/>
      <c r="H764" s="95"/>
      <c r="I764" s="95"/>
      <c r="J764" s="95"/>
      <c r="K764" s="95"/>
      <c r="L764" s="95">
        <f t="shared" si="187"/>
        <v>761</v>
      </c>
      <c r="M764" s="95">
        <f t="shared" si="178"/>
        <v>664</v>
      </c>
      <c r="N764" s="95">
        <f t="shared" si="179"/>
        <v>261.40867279894826</v>
      </c>
      <c r="O764" s="95">
        <f t="shared" si="180"/>
        <v>700861.90275952592</v>
      </c>
      <c r="P764" s="95">
        <f t="shared" si="188"/>
        <v>30.347568355168924</v>
      </c>
      <c r="Q764" s="113">
        <f t="shared" si="189"/>
        <v>30.923321098901198</v>
      </c>
      <c r="R764" s="95">
        <f t="shared" si="181"/>
        <v>330.65567546753601</v>
      </c>
      <c r="S764" s="95">
        <f t="shared" si="182"/>
        <v>191.50073052248064</v>
      </c>
      <c r="T764">
        <f t="shared" si="183"/>
        <v>0</v>
      </c>
      <c r="U764" s="102">
        <f>IF(W764&lt;180,V764,IF(#REF!&gt;T764,W764-360,360-W764))</f>
        <v>-28.078202995008326</v>
      </c>
      <c r="V764" s="102">
        <f t="shared" si="184"/>
        <v>-28.078202995008326</v>
      </c>
      <c r="W764" s="102">
        <f t="shared" si="185"/>
        <v>28.078202995008326</v>
      </c>
    </row>
    <row r="765" spans="1:23" x14ac:dyDescent="0.25">
      <c r="A765" s="110">
        <v>42638.402824074074</v>
      </c>
      <c r="B765">
        <v>264</v>
      </c>
      <c r="C765">
        <v>15.4129</v>
      </c>
      <c r="E765" s="95">
        <f t="shared" ref="E765:F780" si="192">AVERAGE(B165:B765)</f>
        <v>261.09983361064894</v>
      </c>
      <c r="F765" s="95">
        <f t="shared" si="192"/>
        <v>19.266166888519141</v>
      </c>
      <c r="G765" s="95"/>
      <c r="H765" s="95"/>
      <c r="I765" s="95"/>
      <c r="J765" s="95"/>
      <c r="K765" s="95"/>
      <c r="L765" s="95">
        <f t="shared" si="187"/>
        <v>762</v>
      </c>
      <c r="M765" s="95">
        <f t="shared" si="178"/>
        <v>-400</v>
      </c>
      <c r="N765" s="95">
        <f t="shared" si="179"/>
        <v>261.41207349081316</v>
      </c>
      <c r="O765" s="95">
        <f t="shared" si="180"/>
        <v>700868.60892388353</v>
      </c>
      <c r="P765" s="95">
        <f t="shared" si="188"/>
        <v>30.327793809110666</v>
      </c>
      <c r="Q765" s="113">
        <f t="shared" si="189"/>
        <v>30.920810507405477</v>
      </c>
      <c r="R765" s="95">
        <f t="shared" si="181"/>
        <v>330.67165725231126</v>
      </c>
      <c r="S765" s="95">
        <f t="shared" si="182"/>
        <v>191.52800996898662</v>
      </c>
      <c r="T765">
        <f t="shared" si="183"/>
        <v>0</v>
      </c>
      <c r="U765" s="102">
        <f>IF(W765&lt;180,V765,IF(#REF!&gt;T765,W765-360,360-W765))</f>
        <v>2.9001663893510568</v>
      </c>
      <c r="V765" s="102">
        <f t="shared" si="184"/>
        <v>2.9001663893510568</v>
      </c>
      <c r="W765" s="102">
        <f t="shared" si="185"/>
        <v>2.9001663893510568</v>
      </c>
    </row>
    <row r="766" spans="1:23" x14ac:dyDescent="0.25">
      <c r="A766" s="110">
        <v>42638.402870370373</v>
      </c>
      <c r="B766">
        <v>260</v>
      </c>
      <c r="C766">
        <v>20.777999999999999</v>
      </c>
      <c r="E766" s="95">
        <f t="shared" si="192"/>
        <v>261.12312811980036</v>
      </c>
      <c r="F766" s="95">
        <f t="shared" si="192"/>
        <v>19.27931930116473</v>
      </c>
      <c r="G766" s="95"/>
      <c r="H766" s="95"/>
      <c r="I766" s="95"/>
      <c r="J766" s="95"/>
      <c r="K766" s="95"/>
      <c r="L766" s="95">
        <f t="shared" si="187"/>
        <v>763</v>
      </c>
      <c r="M766" s="95">
        <f t="shared" si="178"/>
        <v>660</v>
      </c>
      <c r="N766" s="95">
        <f t="shared" si="179"/>
        <v>261.41022280471771</v>
      </c>
      <c r="O766" s="95">
        <f t="shared" si="180"/>
        <v>700870.60026212223</v>
      </c>
      <c r="P766" s="95">
        <f t="shared" si="188"/>
        <v>30.307956303330052</v>
      </c>
      <c r="Q766" s="113">
        <f t="shared" si="189"/>
        <v>30.914699036289903</v>
      </c>
      <c r="R766" s="95">
        <f t="shared" si="181"/>
        <v>330.68120095145264</v>
      </c>
      <c r="S766" s="95">
        <f t="shared" si="182"/>
        <v>191.56505528814807</v>
      </c>
      <c r="T766">
        <f t="shared" si="183"/>
        <v>0</v>
      </c>
      <c r="U766" s="102">
        <f>IF(W766&lt;180,V766,IF(#REF!&gt;T766,W766-360,360-W766))</f>
        <v>-1.1231281198003558</v>
      </c>
      <c r="V766" s="102">
        <f t="shared" si="184"/>
        <v>-1.1231281198003558</v>
      </c>
      <c r="W766" s="102">
        <f t="shared" si="185"/>
        <v>1.1231281198003558</v>
      </c>
    </row>
    <row r="767" spans="1:23" x14ac:dyDescent="0.25">
      <c r="A767" s="110">
        <v>42638.402916666666</v>
      </c>
      <c r="B767">
        <v>260</v>
      </c>
      <c r="C767">
        <v>19.565100000000001</v>
      </c>
      <c r="E767" s="95">
        <f t="shared" si="192"/>
        <v>261.08319467554077</v>
      </c>
      <c r="F767" s="95">
        <f t="shared" si="192"/>
        <v>19.284239600665561</v>
      </c>
      <c r="G767" s="95"/>
      <c r="H767" s="95"/>
      <c r="I767" s="95"/>
      <c r="J767" s="95"/>
      <c r="K767" s="95"/>
      <c r="L767" s="95">
        <f t="shared" si="187"/>
        <v>764</v>
      </c>
      <c r="M767" s="95">
        <f t="shared" si="178"/>
        <v>-400</v>
      </c>
      <c r="N767" s="95">
        <f t="shared" si="179"/>
        <v>261.40837696335029</v>
      </c>
      <c r="O767" s="95">
        <f t="shared" si="180"/>
        <v>700872.58638743358</v>
      </c>
      <c r="P767" s="95">
        <f t="shared" si="188"/>
        <v>30.288157673775899</v>
      </c>
      <c r="Q767" s="113">
        <f t="shared" si="189"/>
        <v>30.900620057055825</v>
      </c>
      <c r="R767" s="95">
        <f t="shared" si="181"/>
        <v>330.60958980391638</v>
      </c>
      <c r="S767" s="95">
        <f t="shared" si="182"/>
        <v>191.55679954716516</v>
      </c>
      <c r="T767">
        <f t="shared" si="183"/>
        <v>0</v>
      </c>
      <c r="U767" s="102">
        <f>IF(W767&lt;180,V767,IF(#REF!&gt;T767,W767-360,360-W767))</f>
        <v>-1.0831946755407671</v>
      </c>
      <c r="V767" s="102">
        <f t="shared" si="184"/>
        <v>-1.0831946755407671</v>
      </c>
      <c r="W767" s="102">
        <f t="shared" si="185"/>
        <v>1.0831946755407671</v>
      </c>
    </row>
    <row r="768" spans="1:23" x14ac:dyDescent="0.25">
      <c r="A768" s="110">
        <v>42638.402962962966</v>
      </c>
      <c r="B768">
        <v>280</v>
      </c>
      <c r="C768">
        <v>16.525600000000001</v>
      </c>
      <c r="E768" s="95">
        <f t="shared" si="192"/>
        <v>261.06156405990015</v>
      </c>
      <c r="F768" s="95">
        <f t="shared" si="192"/>
        <v>19.281049750415981</v>
      </c>
      <c r="G768" s="95"/>
      <c r="H768" s="95"/>
      <c r="I768" s="95"/>
      <c r="J768" s="95"/>
      <c r="K768" s="95"/>
      <c r="L768" s="95">
        <f t="shared" si="187"/>
        <v>765</v>
      </c>
      <c r="M768" s="95">
        <f t="shared" si="178"/>
        <v>680</v>
      </c>
      <c r="N768" s="95">
        <f t="shared" si="179"/>
        <v>261.4326797385616</v>
      </c>
      <c r="O768" s="95">
        <f t="shared" si="180"/>
        <v>701217.78300653503</v>
      </c>
      <c r="P768" s="95">
        <f t="shared" si="188"/>
        <v>30.275808047841085</v>
      </c>
      <c r="Q768" s="113">
        <f t="shared" si="189"/>
        <v>30.882815443761228</v>
      </c>
      <c r="R768" s="95">
        <f t="shared" si="181"/>
        <v>330.5478988083629</v>
      </c>
      <c r="S768" s="95">
        <f t="shared" si="182"/>
        <v>191.5752293114374</v>
      </c>
      <c r="T768">
        <f t="shared" si="183"/>
        <v>0</v>
      </c>
      <c r="U768" s="102">
        <f>IF(W768&lt;180,V768,IF(#REF!&gt;T768,W768-360,360-W768))</f>
        <v>18.938435940099851</v>
      </c>
      <c r="V768" s="102">
        <f t="shared" si="184"/>
        <v>18.938435940099851</v>
      </c>
      <c r="W768" s="102">
        <f t="shared" si="185"/>
        <v>18.938435940099851</v>
      </c>
    </row>
    <row r="769" spans="1:23" x14ac:dyDescent="0.25">
      <c r="A769" s="110">
        <v>42638.403055555558</v>
      </c>
      <c r="B769">
        <v>259</v>
      </c>
      <c r="C769">
        <v>15.383900000000001</v>
      </c>
      <c r="E769" s="95">
        <f t="shared" si="192"/>
        <v>261.01830282861897</v>
      </c>
      <c r="F769" s="95">
        <f t="shared" si="192"/>
        <v>19.274132113144763</v>
      </c>
      <c r="G769" s="95"/>
      <c r="H769" s="95"/>
      <c r="I769" s="95"/>
      <c r="J769" s="95"/>
      <c r="K769" s="95"/>
      <c r="L769" s="95">
        <f t="shared" si="187"/>
        <v>766</v>
      </c>
      <c r="M769" s="95">
        <f t="shared" si="178"/>
        <v>-421</v>
      </c>
      <c r="N769" s="95">
        <f t="shared" si="179"/>
        <v>261.4295039164486</v>
      </c>
      <c r="O769" s="95">
        <f t="shared" si="180"/>
        <v>701223.69321148738</v>
      </c>
      <c r="P769" s="95">
        <f t="shared" si="188"/>
        <v>30.25616682305272</v>
      </c>
      <c r="Q769" s="113">
        <f t="shared" si="189"/>
        <v>30.867458557276247</v>
      </c>
      <c r="R769" s="95">
        <f t="shared" si="181"/>
        <v>330.47008458249053</v>
      </c>
      <c r="S769" s="95">
        <f t="shared" si="182"/>
        <v>191.56652107474741</v>
      </c>
      <c r="T769">
        <f t="shared" si="183"/>
        <v>0</v>
      </c>
      <c r="U769" s="102">
        <f>IF(W769&lt;180,V769,IF(#REF!&gt;T769,W769-360,360-W769))</f>
        <v>-2.018302828618971</v>
      </c>
      <c r="V769" s="102">
        <f t="shared" si="184"/>
        <v>-2.018302828618971</v>
      </c>
      <c r="W769" s="102">
        <f t="shared" si="185"/>
        <v>2.018302828618971</v>
      </c>
    </row>
    <row r="770" spans="1:23" x14ac:dyDescent="0.25">
      <c r="A770" s="110">
        <v>42638.403101851851</v>
      </c>
      <c r="B770">
        <v>255</v>
      </c>
      <c r="C770">
        <v>14.842700000000001</v>
      </c>
      <c r="E770" s="95">
        <f t="shared" si="192"/>
        <v>261.01164725457573</v>
      </c>
      <c r="F770" s="95">
        <f t="shared" si="192"/>
        <v>19.267784026622298</v>
      </c>
      <c r="G770" s="95"/>
      <c r="H770" s="95"/>
      <c r="I770" s="95"/>
      <c r="J770" s="95"/>
      <c r="K770" s="95"/>
      <c r="L770" s="95">
        <f t="shared" si="187"/>
        <v>767</v>
      </c>
      <c r="M770" s="95">
        <f t="shared" si="178"/>
        <v>676</v>
      </c>
      <c r="N770" s="95">
        <f t="shared" si="179"/>
        <v>261.42112125162924</v>
      </c>
      <c r="O770" s="95">
        <f t="shared" si="180"/>
        <v>701264.97783572273</v>
      </c>
      <c r="P770" s="95">
        <f t="shared" si="188"/>
        <v>30.237326756537961</v>
      </c>
      <c r="Q770" s="113">
        <f t="shared" si="189"/>
        <v>30.868324245292442</v>
      </c>
      <c r="R770" s="95">
        <f t="shared" si="181"/>
        <v>330.46537680648373</v>
      </c>
      <c r="S770" s="95">
        <f t="shared" si="182"/>
        <v>191.55791770266774</v>
      </c>
      <c r="T770">
        <f t="shared" si="183"/>
        <v>0</v>
      </c>
      <c r="U770" s="102">
        <f>IF(W770&lt;180,V770,IF(#REF!&gt;T770,W770-360,360-W770))</f>
        <v>-6.0116472545757347</v>
      </c>
      <c r="V770" s="102">
        <f t="shared" si="184"/>
        <v>-6.0116472545757347</v>
      </c>
      <c r="W770" s="102">
        <f t="shared" si="185"/>
        <v>6.0116472545757347</v>
      </c>
    </row>
    <row r="771" spans="1:23" x14ac:dyDescent="0.25">
      <c r="A771" s="110">
        <v>42638.403148148151</v>
      </c>
      <c r="B771">
        <v>290</v>
      </c>
      <c r="C771">
        <v>13.102399999999999</v>
      </c>
      <c r="E771" s="95">
        <f t="shared" si="192"/>
        <v>261.05324459234612</v>
      </c>
      <c r="F771" s="95">
        <f t="shared" si="192"/>
        <v>19.255809816971716</v>
      </c>
      <c r="G771" s="95"/>
      <c r="H771" s="95"/>
      <c r="I771" s="95"/>
      <c r="J771" s="95"/>
      <c r="K771" s="95"/>
      <c r="L771" s="95">
        <f t="shared" si="187"/>
        <v>768</v>
      </c>
      <c r="M771" s="95">
        <f t="shared" si="178"/>
        <v>-386</v>
      </c>
      <c r="N771" s="95">
        <f t="shared" si="179"/>
        <v>261.45833333333286</v>
      </c>
      <c r="O771" s="95">
        <f t="shared" si="180"/>
        <v>702080.66666666581</v>
      </c>
      <c r="P771" s="95">
        <f t="shared" si="188"/>
        <v>30.235203566740232</v>
      </c>
      <c r="Q771" s="113">
        <f t="shared" si="189"/>
        <v>30.89050751494473</v>
      </c>
      <c r="R771" s="95">
        <f t="shared" si="181"/>
        <v>330.55688650097176</v>
      </c>
      <c r="S771" s="95">
        <f t="shared" si="182"/>
        <v>191.54960268372048</v>
      </c>
      <c r="T771">
        <f t="shared" si="183"/>
        <v>0</v>
      </c>
      <c r="U771" s="102">
        <f>IF(W771&lt;180,V771,IF(#REF!&gt;T771,W771-360,360-W771))</f>
        <v>28.946755407653882</v>
      </c>
      <c r="V771" s="102">
        <f t="shared" si="184"/>
        <v>28.946755407653882</v>
      </c>
      <c r="W771" s="102">
        <f t="shared" si="185"/>
        <v>28.946755407653882</v>
      </c>
    </row>
    <row r="772" spans="1:23" x14ac:dyDescent="0.25">
      <c r="A772" s="110">
        <v>42638.403194444443</v>
      </c>
      <c r="B772">
        <v>339</v>
      </c>
      <c r="C772">
        <v>14.9252</v>
      </c>
      <c r="E772" s="95">
        <f t="shared" si="192"/>
        <v>261.06655574043259</v>
      </c>
      <c r="F772" s="95">
        <f t="shared" si="192"/>
        <v>19.236527953410988</v>
      </c>
      <c r="G772" s="95"/>
      <c r="H772" s="95"/>
      <c r="I772" s="95"/>
      <c r="J772" s="95"/>
      <c r="K772" s="95"/>
      <c r="L772" s="95">
        <f t="shared" si="187"/>
        <v>769</v>
      </c>
      <c r="M772" s="95">
        <f t="shared" ref="M772:M835" si="193">B772-M771</f>
        <v>725</v>
      </c>
      <c r="N772" s="95">
        <f t="shared" ref="N772:N835" si="194">N771+(B772-N771)/L772</f>
        <v>261.5591677503246</v>
      </c>
      <c r="O772" s="95">
        <f t="shared" ref="O772:O835" si="195">O771+(B772-N772)*(B772-N771)</f>
        <v>708085.55786735949</v>
      </c>
      <c r="P772" s="95">
        <f t="shared" si="188"/>
        <v>30.344479917540308</v>
      </c>
      <c r="Q772" s="113">
        <f t="shared" si="189"/>
        <v>30.922352914480676</v>
      </c>
      <c r="R772" s="95">
        <f t="shared" ref="R772:R835" si="196">E772+$T$2*Q772</f>
        <v>330.64184979801411</v>
      </c>
      <c r="S772" s="95">
        <f t="shared" ref="S772:S835" si="197">E772-$T$2*Q772</f>
        <v>191.49126168285107</v>
      </c>
      <c r="T772">
        <f t="shared" si="183"/>
        <v>1</v>
      </c>
      <c r="U772" s="102">
        <f>IF(W772&lt;180,V772,IF(#REF!&gt;T772,W772-360,360-W772))</f>
        <v>77.933444259567409</v>
      </c>
      <c r="V772" s="102">
        <f t="shared" si="184"/>
        <v>77.933444259567409</v>
      </c>
      <c r="W772" s="102">
        <f t="shared" si="185"/>
        <v>77.933444259567409</v>
      </c>
    </row>
    <row r="773" spans="1:23" x14ac:dyDescent="0.25">
      <c r="A773" s="110">
        <v>42638.403240740743</v>
      </c>
      <c r="B773">
        <v>311</v>
      </c>
      <c r="C773">
        <v>14.8566</v>
      </c>
      <c r="E773" s="95">
        <f t="shared" si="192"/>
        <v>261.10648918469218</v>
      </c>
      <c r="F773" s="95">
        <f t="shared" si="192"/>
        <v>19.232331780366057</v>
      </c>
      <c r="G773" s="95"/>
      <c r="H773" s="95"/>
      <c r="I773" s="95"/>
      <c r="J773" s="95"/>
      <c r="K773" s="95"/>
      <c r="L773" s="95">
        <f t="shared" si="187"/>
        <v>770</v>
      </c>
      <c r="M773" s="95">
        <f t="shared" si="193"/>
        <v>-414</v>
      </c>
      <c r="N773" s="95">
        <f t="shared" si="194"/>
        <v>261.62337662337615</v>
      </c>
      <c r="O773" s="95">
        <f t="shared" si="195"/>
        <v>710526.7792207785</v>
      </c>
      <c r="P773" s="95">
        <f t="shared" si="188"/>
        <v>30.376998715081712</v>
      </c>
      <c r="Q773" s="113">
        <f t="shared" si="189"/>
        <v>30.971276067536301</v>
      </c>
      <c r="R773" s="95">
        <f t="shared" si="196"/>
        <v>330.79186033664882</v>
      </c>
      <c r="S773" s="95">
        <f t="shared" si="197"/>
        <v>191.42111803273551</v>
      </c>
      <c r="T773">
        <f t="shared" si="183"/>
        <v>0</v>
      </c>
      <c r="U773" s="102">
        <f>IF(W773&lt;180,V773,IF(#REF!&gt;T773,W773-360,360-W773))</f>
        <v>49.89351081530782</v>
      </c>
      <c r="V773" s="102">
        <f t="shared" si="184"/>
        <v>49.89351081530782</v>
      </c>
      <c r="W773" s="102">
        <f t="shared" si="185"/>
        <v>49.89351081530782</v>
      </c>
    </row>
    <row r="774" spans="1:23" x14ac:dyDescent="0.25">
      <c r="A774" s="110">
        <v>42638.403287037036</v>
      </c>
      <c r="B774">
        <v>335</v>
      </c>
      <c r="C774">
        <v>15.441800000000001</v>
      </c>
      <c r="E774" s="95">
        <f t="shared" si="192"/>
        <v>261.16139767054909</v>
      </c>
      <c r="F774" s="95">
        <f t="shared" si="192"/>
        <v>19.230963893510818</v>
      </c>
      <c r="G774" s="95"/>
      <c r="H774" s="95"/>
      <c r="I774" s="95"/>
      <c r="J774" s="95"/>
      <c r="K774" s="95"/>
      <c r="L774" s="95">
        <f t="shared" si="187"/>
        <v>771</v>
      </c>
      <c r="M774" s="95">
        <f t="shared" si="193"/>
        <v>749</v>
      </c>
      <c r="N774" s="95">
        <f t="shared" si="194"/>
        <v>261.71854734111497</v>
      </c>
      <c r="O774" s="95">
        <f t="shared" si="195"/>
        <v>715903.92477302137</v>
      </c>
      <c r="P774" s="95">
        <f t="shared" si="188"/>
        <v>30.471945481764166</v>
      </c>
      <c r="Q774" s="113">
        <f t="shared" si="189"/>
        <v>31.072813002100226</v>
      </c>
      <c r="R774" s="95">
        <f t="shared" si="196"/>
        <v>331.07522692527459</v>
      </c>
      <c r="S774" s="95">
        <f t="shared" si="197"/>
        <v>191.24756841582359</v>
      </c>
      <c r="T774">
        <f t="shared" ref="T774:T837" si="198">IF(ABS(U774)&gt;$T$2*Q774,1,0)</f>
        <v>1</v>
      </c>
      <c r="U774" s="102">
        <f>IF(W774&lt;180,V774,IF(#REF!&gt;T774,W774-360,360-W774))</f>
        <v>73.838602329450907</v>
      </c>
      <c r="V774" s="102">
        <f t="shared" ref="V774:V837" si="199">$B774-$E774</f>
        <v>73.838602329450907</v>
      </c>
      <c r="W774" s="102">
        <f t="shared" ref="W774:W837" si="200">ABS(V774)</f>
        <v>73.838602329450907</v>
      </c>
    </row>
    <row r="775" spans="1:23" x14ac:dyDescent="0.25">
      <c r="A775" s="110">
        <v>42638.403333333335</v>
      </c>
      <c r="B775">
        <v>310</v>
      </c>
      <c r="C775">
        <v>15.7377</v>
      </c>
      <c r="E775" s="95">
        <f t="shared" si="192"/>
        <v>261.24792013311151</v>
      </c>
      <c r="F775" s="95">
        <f t="shared" si="192"/>
        <v>19.23318202995009</v>
      </c>
      <c r="G775" s="95"/>
      <c r="H775" s="95"/>
      <c r="I775" s="95"/>
      <c r="J775" s="95"/>
      <c r="K775" s="95"/>
      <c r="L775" s="95">
        <f t="shared" si="187"/>
        <v>772</v>
      </c>
      <c r="M775" s="95">
        <f t="shared" si="193"/>
        <v>-439</v>
      </c>
      <c r="N775" s="95">
        <f t="shared" si="194"/>
        <v>261.78108808290108</v>
      </c>
      <c r="O775" s="95">
        <f t="shared" si="195"/>
        <v>718232.00388600968</v>
      </c>
      <c r="P775" s="95">
        <f t="shared" si="188"/>
        <v>30.501677603697619</v>
      </c>
      <c r="Q775" s="113">
        <f t="shared" si="189"/>
        <v>31.136222088702663</v>
      </c>
      <c r="R775" s="95">
        <f t="shared" si="196"/>
        <v>331.30441983269247</v>
      </c>
      <c r="S775" s="95">
        <f t="shared" si="197"/>
        <v>191.19142043353051</v>
      </c>
      <c r="T775">
        <f t="shared" si="198"/>
        <v>0</v>
      </c>
      <c r="U775" s="102">
        <f>IF(W775&lt;180,V775,IF(#REF!&gt;T775,W775-360,360-W775))</f>
        <v>48.752079866888494</v>
      </c>
      <c r="V775" s="102">
        <f t="shared" si="199"/>
        <v>48.752079866888494</v>
      </c>
      <c r="W775" s="102">
        <f t="shared" si="200"/>
        <v>48.752079866888494</v>
      </c>
    </row>
    <row r="776" spans="1:23" x14ac:dyDescent="0.25">
      <c r="A776" s="110">
        <v>42638.403379629628</v>
      </c>
      <c r="B776">
        <v>309</v>
      </c>
      <c r="C776">
        <v>15.0572</v>
      </c>
      <c r="E776" s="95">
        <f t="shared" si="192"/>
        <v>261.28951747088189</v>
      </c>
      <c r="F776" s="95">
        <f t="shared" si="192"/>
        <v>19.235945590682203</v>
      </c>
      <c r="G776" s="95"/>
      <c r="H776" s="95"/>
      <c r="I776" s="95"/>
      <c r="J776" s="95"/>
      <c r="K776" s="95"/>
      <c r="L776" s="95">
        <f t="shared" si="187"/>
        <v>773</v>
      </c>
      <c r="M776" s="95">
        <f t="shared" si="193"/>
        <v>748</v>
      </c>
      <c r="N776" s="95">
        <f t="shared" si="194"/>
        <v>261.84217335058167</v>
      </c>
      <c r="O776" s="95">
        <f t="shared" si="195"/>
        <v>720458.74514877039</v>
      </c>
      <c r="P776" s="95">
        <f t="shared" si="188"/>
        <v>30.529156957133395</v>
      </c>
      <c r="Q776" s="113">
        <f t="shared" si="189"/>
        <v>31.183254816730869</v>
      </c>
      <c r="R776" s="95">
        <f t="shared" si="196"/>
        <v>331.45184080852636</v>
      </c>
      <c r="S776" s="95">
        <f t="shared" si="197"/>
        <v>191.12719413323742</v>
      </c>
      <c r="T776">
        <f t="shared" si="198"/>
        <v>0</v>
      </c>
      <c r="U776" s="102">
        <f>IF(W776&lt;180,V776,IF(#REF!&gt;T776,W776-360,360-W776))</f>
        <v>47.71048252911811</v>
      </c>
      <c r="V776" s="102">
        <f t="shared" si="199"/>
        <v>47.71048252911811</v>
      </c>
      <c r="W776" s="102">
        <f t="shared" si="200"/>
        <v>47.71048252911811</v>
      </c>
    </row>
    <row r="777" spans="1:23" x14ac:dyDescent="0.25">
      <c r="A777" s="110">
        <v>42638.403425925928</v>
      </c>
      <c r="B777">
        <v>270</v>
      </c>
      <c r="C777">
        <v>16.010999999999999</v>
      </c>
      <c r="E777" s="95">
        <f t="shared" si="192"/>
        <v>261.16306156405989</v>
      </c>
      <c r="F777" s="95">
        <f t="shared" si="192"/>
        <v>19.240796173044931</v>
      </c>
      <c r="G777" s="95"/>
      <c r="H777" s="95"/>
      <c r="I777" s="95"/>
      <c r="J777" s="95"/>
      <c r="K777" s="95"/>
      <c r="L777" s="95">
        <f t="shared" si="187"/>
        <v>774</v>
      </c>
      <c r="M777" s="95">
        <f t="shared" si="193"/>
        <v>-478</v>
      </c>
      <c r="N777" s="95">
        <f t="shared" si="194"/>
        <v>261.8527131782941</v>
      </c>
      <c r="O777" s="95">
        <f t="shared" si="195"/>
        <v>720525.20930232492</v>
      </c>
      <c r="P777" s="95">
        <f t="shared" si="188"/>
        <v>30.510836159135639</v>
      </c>
      <c r="Q777" s="113">
        <f t="shared" si="189"/>
        <v>30.992995289519477</v>
      </c>
      <c r="R777" s="95">
        <f t="shared" si="196"/>
        <v>330.89730096547873</v>
      </c>
      <c r="S777" s="95">
        <f t="shared" si="197"/>
        <v>191.42882216264107</v>
      </c>
      <c r="T777">
        <f t="shared" si="198"/>
        <v>0</v>
      </c>
      <c r="U777" s="102">
        <f>IF(W777&lt;180,V777,IF(#REF!&gt;T777,W777-360,360-W777))</f>
        <v>8.8369384359401124</v>
      </c>
      <c r="V777" s="102">
        <f t="shared" si="199"/>
        <v>8.8369384359401124</v>
      </c>
      <c r="W777" s="102">
        <f t="shared" si="200"/>
        <v>8.8369384359401124</v>
      </c>
    </row>
    <row r="778" spans="1:23" x14ac:dyDescent="0.25">
      <c r="A778" s="110">
        <v>42638.403483796297</v>
      </c>
      <c r="B778">
        <v>267</v>
      </c>
      <c r="C778">
        <v>15.062200000000001</v>
      </c>
      <c r="E778" s="95">
        <f t="shared" si="192"/>
        <v>261.01331114808653</v>
      </c>
      <c r="F778" s="95">
        <f t="shared" si="192"/>
        <v>19.239963560732118</v>
      </c>
      <c r="G778" s="95"/>
      <c r="H778" s="95"/>
      <c r="I778" s="95"/>
      <c r="J778" s="95"/>
      <c r="K778" s="95"/>
      <c r="L778" s="95">
        <f t="shared" si="187"/>
        <v>775</v>
      </c>
      <c r="M778" s="95">
        <f t="shared" si="193"/>
        <v>745</v>
      </c>
      <c r="N778" s="95">
        <f t="shared" si="194"/>
        <v>261.85935483870918</v>
      </c>
      <c r="O778" s="95">
        <f t="shared" si="195"/>
        <v>720551.66967741866</v>
      </c>
      <c r="P778" s="95">
        <f t="shared" si="188"/>
        <v>30.491705263995101</v>
      </c>
      <c r="Q778" s="113">
        <f t="shared" si="189"/>
        <v>30.746018058830032</v>
      </c>
      <c r="R778" s="95">
        <f t="shared" si="196"/>
        <v>330.1918517804541</v>
      </c>
      <c r="S778" s="95">
        <f t="shared" si="197"/>
        <v>191.83477051571896</v>
      </c>
      <c r="T778">
        <f t="shared" si="198"/>
        <v>0</v>
      </c>
      <c r="U778" s="102">
        <f>IF(W778&lt;180,V778,IF(#REF!&gt;T778,W778-360,360-W778))</f>
        <v>5.9866888519134704</v>
      </c>
      <c r="V778" s="102">
        <f t="shared" si="199"/>
        <v>5.9866888519134704</v>
      </c>
      <c r="W778" s="102">
        <f t="shared" si="200"/>
        <v>5.9866888519134704</v>
      </c>
    </row>
    <row r="779" spans="1:23" x14ac:dyDescent="0.25">
      <c r="A779" s="110">
        <v>42638.40353009259</v>
      </c>
      <c r="B779">
        <v>261</v>
      </c>
      <c r="C779">
        <v>15.2249</v>
      </c>
      <c r="E779" s="95">
        <f t="shared" si="192"/>
        <v>260.99500831946756</v>
      </c>
      <c r="F779" s="95">
        <f t="shared" si="192"/>
        <v>19.242224958402669</v>
      </c>
      <c r="G779" s="95"/>
      <c r="H779" s="95"/>
      <c r="I779" s="95"/>
      <c r="J779" s="95"/>
      <c r="K779" s="95"/>
      <c r="L779" s="95">
        <f t="shared" si="187"/>
        <v>776</v>
      </c>
      <c r="M779" s="95">
        <f t="shared" si="193"/>
        <v>-484</v>
      </c>
      <c r="N779" s="95">
        <f t="shared" si="194"/>
        <v>261.85824742267994</v>
      </c>
      <c r="O779" s="95">
        <f t="shared" si="195"/>
        <v>720552.4072164942</v>
      </c>
      <c r="P779" s="95">
        <f t="shared" si="188"/>
        <v>30.472067808340491</v>
      </c>
      <c r="Q779" s="113">
        <f t="shared" si="189"/>
        <v>30.742746260360061</v>
      </c>
      <c r="R779" s="95">
        <f t="shared" si="196"/>
        <v>330.1661874052777</v>
      </c>
      <c r="S779" s="95">
        <f t="shared" si="197"/>
        <v>191.82382923365742</v>
      </c>
      <c r="T779">
        <f t="shared" si="198"/>
        <v>0</v>
      </c>
      <c r="U779" s="102">
        <f>IF(W779&lt;180,V779,IF(#REF!&gt;T779,W779-360,360-W779))</f>
        <v>4.9916805324414781E-3</v>
      </c>
      <c r="V779" s="102">
        <f t="shared" si="199"/>
        <v>4.9916805324414781E-3</v>
      </c>
      <c r="W779" s="102">
        <f t="shared" si="200"/>
        <v>4.9916805324414781E-3</v>
      </c>
    </row>
    <row r="780" spans="1:23" x14ac:dyDescent="0.25">
      <c r="A780" s="110">
        <v>42638.40357638889</v>
      </c>
      <c r="B780">
        <v>282</v>
      </c>
      <c r="C780">
        <v>16.0136</v>
      </c>
      <c r="E780" s="95">
        <f t="shared" si="192"/>
        <v>261.04825291181362</v>
      </c>
      <c r="F780" s="95">
        <f t="shared" si="192"/>
        <v>19.247607986688859</v>
      </c>
      <c r="G780" s="95"/>
      <c r="H780" s="95"/>
      <c r="I780" s="95"/>
      <c r="J780" s="95"/>
      <c r="K780" s="95"/>
      <c r="L780" s="95">
        <f t="shared" si="187"/>
        <v>777</v>
      </c>
      <c r="M780" s="95">
        <f t="shared" si="193"/>
        <v>766</v>
      </c>
      <c r="N780" s="95">
        <f t="shared" si="194"/>
        <v>261.88416988416941</v>
      </c>
      <c r="O780" s="95">
        <f t="shared" si="195"/>
        <v>720957.57528957468</v>
      </c>
      <c r="P780" s="95">
        <f t="shared" si="188"/>
        <v>30.461013234477441</v>
      </c>
      <c r="Q780" s="113">
        <f t="shared" si="189"/>
        <v>30.751367288719369</v>
      </c>
      <c r="R780" s="95">
        <f t="shared" si="196"/>
        <v>330.2388293114322</v>
      </c>
      <c r="S780" s="95">
        <f t="shared" si="197"/>
        <v>191.85767651219504</v>
      </c>
      <c r="T780">
        <f t="shared" si="198"/>
        <v>0</v>
      </c>
      <c r="U780" s="102">
        <f>IF(W780&lt;180,V780,IF(#REF!&gt;T780,W780-360,360-W780))</f>
        <v>20.95174708818638</v>
      </c>
      <c r="V780" s="102">
        <f t="shared" si="199"/>
        <v>20.95174708818638</v>
      </c>
      <c r="W780" s="102">
        <f t="shared" si="200"/>
        <v>20.95174708818638</v>
      </c>
    </row>
    <row r="781" spans="1:23" x14ac:dyDescent="0.25">
      <c r="A781" s="110">
        <v>42638.403622685182</v>
      </c>
      <c r="B781">
        <v>257</v>
      </c>
      <c r="C781">
        <v>15.2791</v>
      </c>
      <c r="E781" s="95">
        <f t="shared" ref="E781:F796" si="201">AVERAGE(B181:B781)</f>
        <v>261.08652246256241</v>
      </c>
      <c r="F781" s="95">
        <f t="shared" si="201"/>
        <v>19.251051247920135</v>
      </c>
      <c r="G781" s="95"/>
      <c r="H781" s="95"/>
      <c r="I781" s="95"/>
      <c r="J781" s="95"/>
      <c r="K781" s="95"/>
      <c r="L781" s="95">
        <f t="shared" si="187"/>
        <v>778</v>
      </c>
      <c r="M781" s="95">
        <f t="shared" si="193"/>
        <v>-509</v>
      </c>
      <c r="N781" s="95">
        <f t="shared" si="194"/>
        <v>261.87789203084787</v>
      </c>
      <c r="O781" s="95">
        <f t="shared" si="195"/>
        <v>720981.39974292996</v>
      </c>
      <c r="P781" s="95">
        <f t="shared" si="188"/>
        <v>30.441933426173186</v>
      </c>
      <c r="Q781" s="113">
        <f t="shared" si="189"/>
        <v>30.731987834493864</v>
      </c>
      <c r="R781" s="95">
        <f t="shared" si="196"/>
        <v>330.23349509017362</v>
      </c>
      <c r="S781" s="95">
        <f t="shared" si="197"/>
        <v>191.93954983495121</v>
      </c>
      <c r="T781">
        <f t="shared" si="198"/>
        <v>0</v>
      </c>
      <c r="U781" s="102">
        <f>IF(W781&lt;180,V781,IF(#REF!&gt;T781,W781-360,360-W781))</f>
        <v>-4.0865224625624137</v>
      </c>
      <c r="V781" s="102">
        <f t="shared" si="199"/>
        <v>-4.0865224625624137</v>
      </c>
      <c r="W781" s="102">
        <f t="shared" si="200"/>
        <v>4.0865224625624137</v>
      </c>
    </row>
    <row r="782" spans="1:23" x14ac:dyDescent="0.25">
      <c r="A782" s="110">
        <v>42638.403668981482</v>
      </c>
      <c r="B782">
        <v>253</v>
      </c>
      <c r="C782">
        <v>15.7316</v>
      </c>
      <c r="E782" s="95">
        <f t="shared" si="201"/>
        <v>261.11980033277871</v>
      </c>
      <c r="F782" s="95">
        <f t="shared" si="201"/>
        <v>19.255309317803665</v>
      </c>
      <c r="G782" s="95"/>
      <c r="H782" s="95"/>
      <c r="I782" s="95"/>
      <c r="J782" s="95"/>
      <c r="K782" s="95"/>
      <c r="L782" s="95">
        <f t="shared" si="187"/>
        <v>779</v>
      </c>
      <c r="M782" s="95">
        <f t="shared" si="193"/>
        <v>762</v>
      </c>
      <c r="N782" s="95">
        <f t="shared" si="194"/>
        <v>261.86649550705988</v>
      </c>
      <c r="O782" s="95">
        <f t="shared" si="195"/>
        <v>721060.11553273362</v>
      </c>
      <c r="P782" s="95">
        <f t="shared" si="188"/>
        <v>30.424048734135713</v>
      </c>
      <c r="Q782" s="113">
        <f t="shared" si="189"/>
        <v>30.71237872501063</v>
      </c>
      <c r="R782" s="95">
        <f t="shared" si="196"/>
        <v>330.22265246405266</v>
      </c>
      <c r="S782" s="95">
        <f t="shared" si="197"/>
        <v>192.01694820150479</v>
      </c>
      <c r="T782">
        <f t="shared" si="198"/>
        <v>0</v>
      </c>
      <c r="U782" s="102">
        <f>IF(W782&lt;180,V782,IF(#REF!&gt;T782,W782-360,360-W782))</f>
        <v>-8.1198003327787092</v>
      </c>
      <c r="V782" s="102">
        <f t="shared" si="199"/>
        <v>-8.1198003327787092</v>
      </c>
      <c r="W782" s="102">
        <f t="shared" si="200"/>
        <v>8.1198003327787092</v>
      </c>
    </row>
    <row r="783" spans="1:23" x14ac:dyDescent="0.25">
      <c r="A783" s="110">
        <v>42638.403715277775</v>
      </c>
      <c r="B783">
        <v>242</v>
      </c>
      <c r="C783">
        <v>15.6797</v>
      </c>
      <c r="E783" s="95">
        <f t="shared" si="201"/>
        <v>261.13477537437603</v>
      </c>
      <c r="F783" s="95">
        <f t="shared" si="201"/>
        <v>19.261928785357739</v>
      </c>
      <c r="G783" s="95"/>
      <c r="H783" s="95"/>
      <c r="I783" s="95"/>
      <c r="J783" s="95"/>
      <c r="K783" s="95"/>
      <c r="L783" s="95">
        <f t="shared" si="187"/>
        <v>780</v>
      </c>
      <c r="M783" s="95">
        <f t="shared" si="193"/>
        <v>-520</v>
      </c>
      <c r="N783" s="95">
        <f t="shared" si="194"/>
        <v>261.84102564102517</v>
      </c>
      <c r="O783" s="95">
        <f t="shared" si="195"/>
        <v>721454.28717948648</v>
      </c>
      <c r="P783" s="95">
        <f t="shared" si="188"/>
        <v>30.412849156562995</v>
      </c>
      <c r="Q783" s="113">
        <f t="shared" si="189"/>
        <v>30.700856139717125</v>
      </c>
      <c r="R783" s="95">
        <f t="shared" si="196"/>
        <v>330.21170168873959</v>
      </c>
      <c r="S783" s="95">
        <f t="shared" si="197"/>
        <v>192.0578490600125</v>
      </c>
      <c r="T783">
        <f t="shared" si="198"/>
        <v>0</v>
      </c>
      <c r="U783" s="102">
        <f>IF(W783&lt;180,V783,IF(#REF!&gt;T783,W783-360,360-W783))</f>
        <v>-19.134775374376034</v>
      </c>
      <c r="V783" s="102">
        <f t="shared" si="199"/>
        <v>-19.134775374376034</v>
      </c>
      <c r="W783" s="102">
        <f t="shared" si="200"/>
        <v>19.134775374376034</v>
      </c>
    </row>
    <row r="784" spans="1:23" x14ac:dyDescent="0.25">
      <c r="A784" s="110">
        <v>42638.403761574074</v>
      </c>
      <c r="B784">
        <v>259</v>
      </c>
      <c r="C784">
        <v>15.1873</v>
      </c>
      <c r="E784" s="95">
        <f t="shared" si="201"/>
        <v>261.17138103161398</v>
      </c>
      <c r="F784" s="95">
        <f t="shared" si="201"/>
        <v>19.267470715474214</v>
      </c>
      <c r="G784" s="95"/>
      <c r="H784" s="95"/>
      <c r="I784" s="95"/>
      <c r="J784" s="95"/>
      <c r="K784" s="95"/>
      <c r="L784" s="95">
        <f t="shared" si="187"/>
        <v>781</v>
      </c>
      <c r="M784" s="95">
        <f t="shared" si="193"/>
        <v>779</v>
      </c>
      <c r="N784" s="95">
        <f t="shared" si="194"/>
        <v>261.83738796414804</v>
      </c>
      <c r="O784" s="95">
        <f t="shared" si="195"/>
        <v>721462.34827144619</v>
      </c>
      <c r="P784" s="95">
        <f t="shared" si="188"/>
        <v>30.393542264091003</v>
      </c>
      <c r="Q784" s="113">
        <f t="shared" si="189"/>
        <v>30.685169277143665</v>
      </c>
      <c r="R784" s="95">
        <f t="shared" si="196"/>
        <v>330.21301190518722</v>
      </c>
      <c r="S784" s="95">
        <f t="shared" si="197"/>
        <v>192.12975015804074</v>
      </c>
      <c r="T784">
        <f t="shared" si="198"/>
        <v>0</v>
      </c>
      <c r="U784" s="102">
        <f>IF(W784&lt;180,V784,IF(#REF!&gt;T784,W784-360,360-W784))</f>
        <v>-2.1713810316139757</v>
      </c>
      <c r="V784" s="102">
        <f t="shared" si="199"/>
        <v>-2.1713810316139757</v>
      </c>
      <c r="W784" s="102">
        <f t="shared" si="200"/>
        <v>2.1713810316139757</v>
      </c>
    </row>
    <row r="785" spans="1:23" x14ac:dyDescent="0.25">
      <c r="A785" s="110">
        <v>42638.403807870367</v>
      </c>
      <c r="B785">
        <v>254</v>
      </c>
      <c r="C785">
        <v>14.924899999999999</v>
      </c>
      <c r="E785" s="95">
        <f t="shared" si="201"/>
        <v>261.19800332778703</v>
      </c>
      <c r="F785" s="95">
        <f t="shared" si="201"/>
        <v>19.273018801996674</v>
      </c>
      <c r="G785" s="95"/>
      <c r="H785" s="95"/>
      <c r="I785" s="95"/>
      <c r="J785" s="95"/>
      <c r="K785" s="95"/>
      <c r="L785" s="95">
        <f t="shared" si="187"/>
        <v>782</v>
      </c>
      <c r="M785" s="95">
        <f t="shared" si="193"/>
        <v>-525</v>
      </c>
      <c r="N785" s="95">
        <f t="shared" si="194"/>
        <v>261.82736572889979</v>
      </c>
      <c r="O785" s="95">
        <f t="shared" si="195"/>
        <v>721523.69437340088</v>
      </c>
      <c r="P785" s="95">
        <f t="shared" si="188"/>
        <v>30.375394167154038</v>
      </c>
      <c r="Q785" s="113">
        <f t="shared" si="189"/>
        <v>30.671992286481039</v>
      </c>
      <c r="R785" s="95">
        <f t="shared" si="196"/>
        <v>330.2099859723694</v>
      </c>
      <c r="S785" s="95">
        <f t="shared" si="197"/>
        <v>192.1860206832047</v>
      </c>
      <c r="T785">
        <f t="shared" si="198"/>
        <v>0</v>
      </c>
      <c r="U785" s="102">
        <f>IF(W785&lt;180,V785,IF(#REF!&gt;T785,W785-360,360-W785))</f>
        <v>-7.1980033277870348</v>
      </c>
      <c r="V785" s="102">
        <f t="shared" si="199"/>
        <v>-7.1980033277870348</v>
      </c>
      <c r="W785" s="102">
        <f t="shared" si="200"/>
        <v>7.1980033277870348</v>
      </c>
    </row>
    <row r="786" spans="1:23" x14ac:dyDescent="0.25">
      <c r="A786" s="110">
        <v>42638.403854166667</v>
      </c>
      <c r="B786">
        <v>301</v>
      </c>
      <c r="C786">
        <v>15.983700000000001</v>
      </c>
      <c r="E786" s="95">
        <f t="shared" si="201"/>
        <v>261.31114808652245</v>
      </c>
      <c r="F786" s="95">
        <f t="shared" si="201"/>
        <v>19.280801331114812</v>
      </c>
      <c r="G786" s="95"/>
      <c r="H786" s="95"/>
      <c r="I786" s="95"/>
      <c r="J786" s="95"/>
      <c r="K786" s="95"/>
      <c r="L786" s="95">
        <f t="shared" si="187"/>
        <v>783</v>
      </c>
      <c r="M786" s="95">
        <f t="shared" si="193"/>
        <v>826</v>
      </c>
      <c r="N786" s="95">
        <f t="shared" si="194"/>
        <v>261.87739463601486</v>
      </c>
      <c r="O786" s="95">
        <f t="shared" si="195"/>
        <v>723056.22988505685</v>
      </c>
      <c r="P786" s="95">
        <f t="shared" si="188"/>
        <v>30.388212532172005</v>
      </c>
      <c r="Q786" s="113">
        <f t="shared" si="189"/>
        <v>30.693179048655839</v>
      </c>
      <c r="R786" s="95">
        <f t="shared" si="196"/>
        <v>330.3708009459981</v>
      </c>
      <c r="S786" s="95">
        <f t="shared" si="197"/>
        <v>192.2514952270468</v>
      </c>
      <c r="T786">
        <f t="shared" si="198"/>
        <v>0</v>
      </c>
      <c r="U786" s="102">
        <f>IF(W786&lt;180,V786,IF(#REF!&gt;T786,W786-360,360-W786))</f>
        <v>39.688851913477549</v>
      </c>
      <c r="V786" s="102">
        <f t="shared" si="199"/>
        <v>39.688851913477549</v>
      </c>
      <c r="W786" s="102">
        <f t="shared" si="200"/>
        <v>39.688851913477549</v>
      </c>
    </row>
    <row r="787" spans="1:23" x14ac:dyDescent="0.25">
      <c r="A787" s="110">
        <v>42638.403900462959</v>
      </c>
      <c r="B787">
        <v>268</v>
      </c>
      <c r="C787">
        <v>14.6074</v>
      </c>
      <c r="E787" s="95">
        <f t="shared" si="201"/>
        <v>261.36938435940101</v>
      </c>
      <c r="F787" s="95">
        <f t="shared" si="201"/>
        <v>19.286652079866894</v>
      </c>
      <c r="G787" s="95"/>
      <c r="H787" s="95"/>
      <c r="I787" s="95"/>
      <c r="J787" s="95"/>
      <c r="K787" s="95"/>
      <c r="L787" s="95">
        <f t="shared" si="187"/>
        <v>784</v>
      </c>
      <c r="M787" s="95">
        <f t="shared" si="193"/>
        <v>-558</v>
      </c>
      <c r="N787" s="95">
        <f t="shared" si="194"/>
        <v>261.8852040816322</v>
      </c>
      <c r="O787" s="95">
        <f t="shared" si="195"/>
        <v>723093.66836734628</v>
      </c>
      <c r="P787" s="95">
        <f t="shared" si="188"/>
        <v>30.369612320696</v>
      </c>
      <c r="Q787" s="113">
        <f t="shared" si="189"/>
        <v>30.672604172276813</v>
      </c>
      <c r="R787" s="95">
        <f t="shared" si="196"/>
        <v>330.38274374702382</v>
      </c>
      <c r="S787" s="95">
        <f t="shared" si="197"/>
        <v>192.3560249717782</v>
      </c>
      <c r="T787">
        <f t="shared" si="198"/>
        <v>0</v>
      </c>
      <c r="U787" s="102">
        <f>IF(W787&lt;180,V787,IF(#REF!&gt;T787,W787-360,360-W787))</f>
        <v>6.6306156405989896</v>
      </c>
      <c r="V787" s="102">
        <f t="shared" si="199"/>
        <v>6.6306156405989896</v>
      </c>
      <c r="W787" s="102">
        <f t="shared" si="200"/>
        <v>6.6306156405989896</v>
      </c>
    </row>
    <row r="788" spans="1:23" x14ac:dyDescent="0.25">
      <c r="A788" s="110">
        <v>42638.403946759259</v>
      </c>
      <c r="B788">
        <v>297</v>
      </c>
      <c r="C788">
        <v>14.254</v>
      </c>
      <c r="E788" s="95">
        <f t="shared" si="201"/>
        <v>261.45590682196337</v>
      </c>
      <c r="F788" s="95">
        <f t="shared" si="201"/>
        <v>19.287192512479205</v>
      </c>
      <c r="G788" s="95"/>
      <c r="H788" s="95"/>
      <c r="I788" s="95"/>
      <c r="J788" s="95"/>
      <c r="K788" s="95"/>
      <c r="L788" s="95">
        <f t="shared" si="187"/>
        <v>785</v>
      </c>
      <c r="M788" s="95">
        <f t="shared" si="193"/>
        <v>855</v>
      </c>
      <c r="N788" s="95">
        <f t="shared" si="194"/>
        <v>261.92993630573204</v>
      </c>
      <c r="O788" s="95">
        <f t="shared" si="195"/>
        <v>724325.14649681468</v>
      </c>
      <c r="P788" s="95">
        <f t="shared" si="188"/>
        <v>30.376095749611615</v>
      </c>
      <c r="Q788" s="113">
        <f t="shared" si="189"/>
        <v>30.699636638486101</v>
      </c>
      <c r="R788" s="95">
        <f t="shared" si="196"/>
        <v>330.5300892585571</v>
      </c>
      <c r="S788" s="95">
        <f t="shared" si="197"/>
        <v>192.38172438536964</v>
      </c>
      <c r="T788">
        <f t="shared" si="198"/>
        <v>0</v>
      </c>
      <c r="U788" s="102">
        <f>IF(W788&lt;180,V788,IF(#REF!&gt;T788,W788-360,360-W788))</f>
        <v>35.544093178036633</v>
      </c>
      <c r="V788" s="102">
        <f t="shared" si="199"/>
        <v>35.544093178036633</v>
      </c>
      <c r="W788" s="102">
        <f t="shared" si="200"/>
        <v>35.544093178036633</v>
      </c>
    </row>
    <row r="789" spans="1:23" x14ac:dyDescent="0.25">
      <c r="A789" s="110">
        <v>42638.403993055559</v>
      </c>
      <c r="B789">
        <v>309</v>
      </c>
      <c r="C789">
        <v>14.7797</v>
      </c>
      <c r="E789" s="95">
        <f t="shared" si="201"/>
        <v>261.55574043261231</v>
      </c>
      <c r="F789" s="95">
        <f t="shared" si="201"/>
        <v>19.289939933444263</v>
      </c>
      <c r="G789" s="95"/>
      <c r="H789" s="95"/>
      <c r="I789" s="95"/>
      <c r="J789" s="95"/>
      <c r="K789" s="95"/>
      <c r="L789" s="95">
        <f t="shared" si="187"/>
        <v>786</v>
      </c>
      <c r="M789" s="95">
        <f t="shared" si="193"/>
        <v>-546</v>
      </c>
      <c r="N789" s="95">
        <f t="shared" si="194"/>
        <v>261.98982188295122</v>
      </c>
      <c r="O789" s="95">
        <f t="shared" si="195"/>
        <v>726537.918575063</v>
      </c>
      <c r="P789" s="95">
        <f t="shared" si="188"/>
        <v>30.403100120133118</v>
      </c>
      <c r="Q789" s="113">
        <f t="shared" si="189"/>
        <v>30.756474169194231</v>
      </c>
      <c r="R789" s="95">
        <f t="shared" si="196"/>
        <v>330.75780731329934</v>
      </c>
      <c r="S789" s="95">
        <f t="shared" si="197"/>
        <v>192.35367355192528</v>
      </c>
      <c r="T789">
        <f t="shared" si="198"/>
        <v>0</v>
      </c>
      <c r="U789" s="102">
        <f>IF(W789&lt;180,V789,IF(#REF!&gt;T789,W789-360,360-W789))</f>
        <v>47.444259567387689</v>
      </c>
      <c r="V789" s="102">
        <f t="shared" si="199"/>
        <v>47.444259567387689</v>
      </c>
      <c r="W789" s="102">
        <f t="shared" si="200"/>
        <v>47.444259567387689</v>
      </c>
    </row>
    <row r="790" spans="1:23" x14ac:dyDescent="0.25">
      <c r="A790" s="110">
        <v>42638.404039351852</v>
      </c>
      <c r="B790">
        <v>288</v>
      </c>
      <c r="C790">
        <v>11.9154</v>
      </c>
      <c r="E790" s="95">
        <f t="shared" si="201"/>
        <v>261.61564059900167</v>
      </c>
      <c r="F790" s="95">
        <f t="shared" si="201"/>
        <v>19.285352745424294</v>
      </c>
      <c r="G790" s="95"/>
      <c r="H790" s="95"/>
      <c r="I790" s="95"/>
      <c r="J790" s="95"/>
      <c r="K790" s="95"/>
      <c r="L790" s="95">
        <f t="shared" si="187"/>
        <v>787</v>
      </c>
      <c r="M790" s="95">
        <f t="shared" si="193"/>
        <v>834</v>
      </c>
      <c r="N790" s="95">
        <f t="shared" si="194"/>
        <v>262.02287166454846</v>
      </c>
      <c r="O790" s="95">
        <f t="shared" si="195"/>
        <v>727213.58831003751</v>
      </c>
      <c r="P790" s="95">
        <f t="shared" si="188"/>
        <v>30.39790311412537</v>
      </c>
      <c r="Q790" s="113">
        <f t="shared" si="189"/>
        <v>30.772857202356448</v>
      </c>
      <c r="R790" s="95">
        <f t="shared" si="196"/>
        <v>330.85456930430371</v>
      </c>
      <c r="S790" s="95">
        <f t="shared" si="197"/>
        <v>192.37671189369965</v>
      </c>
      <c r="T790">
        <f t="shared" si="198"/>
        <v>0</v>
      </c>
      <c r="U790" s="102">
        <f>IF(W790&lt;180,V790,IF(#REF!&gt;T790,W790-360,360-W790))</f>
        <v>26.384359400998335</v>
      </c>
      <c r="V790" s="102">
        <f t="shared" si="199"/>
        <v>26.384359400998335</v>
      </c>
      <c r="W790" s="102">
        <f t="shared" si="200"/>
        <v>26.384359400998335</v>
      </c>
    </row>
    <row r="791" spans="1:23" x14ac:dyDescent="0.25">
      <c r="A791" s="110">
        <v>42638.404085648152</v>
      </c>
      <c r="B791">
        <v>300</v>
      </c>
      <c r="C791">
        <v>11.638500000000001</v>
      </c>
      <c r="E791" s="95">
        <f t="shared" si="201"/>
        <v>261.71381031613976</v>
      </c>
      <c r="F791" s="95">
        <f t="shared" si="201"/>
        <v>19.279920465890182</v>
      </c>
      <c r="G791" s="95"/>
      <c r="H791" s="95"/>
      <c r="I791" s="95"/>
      <c r="J791" s="95"/>
      <c r="K791" s="95"/>
      <c r="L791" s="95">
        <f t="shared" ref="L791:L854" si="202">L790+1</f>
        <v>788</v>
      </c>
      <c r="M791" s="95">
        <f t="shared" si="193"/>
        <v>-534</v>
      </c>
      <c r="N791" s="95">
        <f t="shared" si="194"/>
        <v>262.07106598984728</v>
      </c>
      <c r="O791" s="95">
        <f t="shared" si="195"/>
        <v>728654.020304568</v>
      </c>
      <c r="P791" s="95">
        <f t="shared" ref="P791:P854" si="203">SQRT(O791/L791)</f>
        <v>30.40868038942337</v>
      </c>
      <c r="Q791" s="113">
        <f t="shared" si="189"/>
        <v>30.801030067222701</v>
      </c>
      <c r="R791" s="95">
        <f t="shared" si="196"/>
        <v>331.01612796739084</v>
      </c>
      <c r="S791" s="95">
        <f t="shared" si="197"/>
        <v>192.41149266488867</v>
      </c>
      <c r="T791">
        <f t="shared" si="198"/>
        <v>0</v>
      </c>
      <c r="U791" s="102">
        <f>IF(W791&lt;180,V791,IF(#REF!&gt;T791,W791-360,360-W791))</f>
        <v>38.286189683860243</v>
      </c>
      <c r="V791" s="102">
        <f t="shared" si="199"/>
        <v>38.286189683860243</v>
      </c>
      <c r="W791" s="102">
        <f t="shared" si="200"/>
        <v>38.286189683860243</v>
      </c>
    </row>
    <row r="792" spans="1:23" x14ac:dyDescent="0.25">
      <c r="A792" s="110">
        <v>42638.404131944444</v>
      </c>
      <c r="B792">
        <v>236</v>
      </c>
      <c r="C792">
        <v>13.9665</v>
      </c>
      <c r="E792" s="95">
        <f t="shared" si="201"/>
        <v>261.73876871880202</v>
      </c>
      <c r="F792" s="95">
        <f t="shared" si="201"/>
        <v>19.276878535773708</v>
      </c>
      <c r="G792" s="95"/>
      <c r="H792" s="95"/>
      <c r="I792" s="95"/>
      <c r="J792" s="95"/>
      <c r="K792" s="95"/>
      <c r="L792" s="95">
        <f t="shared" si="202"/>
        <v>789</v>
      </c>
      <c r="M792" s="95">
        <f t="shared" si="193"/>
        <v>770</v>
      </c>
      <c r="N792" s="95">
        <f t="shared" si="194"/>
        <v>262.0380228136878</v>
      </c>
      <c r="O792" s="95">
        <f t="shared" si="195"/>
        <v>729332.85931558884</v>
      </c>
      <c r="P792" s="95">
        <f t="shared" si="203"/>
        <v>30.403556495059501</v>
      </c>
      <c r="Q792" s="113">
        <f t="shared" si="189"/>
        <v>30.77409467354741</v>
      </c>
      <c r="R792" s="95">
        <f t="shared" si="196"/>
        <v>330.98048173428367</v>
      </c>
      <c r="S792" s="95">
        <f t="shared" si="197"/>
        <v>192.49705570332034</v>
      </c>
      <c r="T792">
        <f t="shared" si="198"/>
        <v>0</v>
      </c>
      <c r="U792" s="102">
        <f>IF(W792&lt;180,V792,IF(#REF!&gt;T792,W792-360,360-W792))</f>
        <v>-25.738768718802021</v>
      </c>
      <c r="V792" s="102">
        <f t="shared" si="199"/>
        <v>-25.738768718802021</v>
      </c>
      <c r="W792" s="102">
        <f t="shared" si="200"/>
        <v>25.738768718802021</v>
      </c>
    </row>
    <row r="793" spans="1:23" x14ac:dyDescent="0.25">
      <c r="A793" s="110">
        <v>42638.404178240744</v>
      </c>
      <c r="B793">
        <v>262</v>
      </c>
      <c r="C793">
        <v>14.27</v>
      </c>
      <c r="E793" s="95">
        <f t="shared" si="201"/>
        <v>261.81863560732114</v>
      </c>
      <c r="F793" s="95">
        <f t="shared" si="201"/>
        <v>19.275266555740433</v>
      </c>
      <c r="G793" s="95"/>
      <c r="H793" s="95"/>
      <c r="I793" s="95"/>
      <c r="J793" s="95"/>
      <c r="K793" s="95"/>
      <c r="L793" s="95">
        <f t="shared" si="202"/>
        <v>790</v>
      </c>
      <c r="M793" s="95">
        <f t="shared" si="193"/>
        <v>-508</v>
      </c>
      <c r="N793" s="95">
        <f t="shared" si="194"/>
        <v>262.03797468354389</v>
      </c>
      <c r="O793" s="95">
        <f t="shared" si="195"/>
        <v>729332.8607594932</v>
      </c>
      <c r="P793" s="95">
        <f t="shared" si="203"/>
        <v>30.384307674523669</v>
      </c>
      <c r="Q793" s="113">
        <f t="shared" si="189"/>
        <v>30.712320672116022</v>
      </c>
      <c r="R793" s="95">
        <f t="shared" si="196"/>
        <v>330.92135711958218</v>
      </c>
      <c r="S793" s="95">
        <f t="shared" si="197"/>
        <v>192.7159140950601</v>
      </c>
      <c r="T793">
        <f t="shared" si="198"/>
        <v>0</v>
      </c>
      <c r="U793" s="102">
        <f>IF(W793&lt;180,V793,IF(#REF!&gt;T793,W793-360,360-W793))</f>
        <v>0.18136439267885862</v>
      </c>
      <c r="V793" s="102">
        <f t="shared" si="199"/>
        <v>0.18136439267885862</v>
      </c>
      <c r="W793" s="102">
        <f t="shared" si="200"/>
        <v>0.18136439267885862</v>
      </c>
    </row>
    <row r="794" spans="1:23" x14ac:dyDescent="0.25">
      <c r="A794" s="110">
        <v>42638.404224537036</v>
      </c>
      <c r="B794">
        <v>273</v>
      </c>
      <c r="C794">
        <v>13.1488</v>
      </c>
      <c r="E794" s="95">
        <f t="shared" si="201"/>
        <v>261.93178036605656</v>
      </c>
      <c r="F794" s="95">
        <f t="shared" si="201"/>
        <v>19.271542429284526</v>
      </c>
      <c r="G794" s="95"/>
      <c r="H794" s="95"/>
      <c r="I794" s="95"/>
      <c r="J794" s="95"/>
      <c r="K794" s="95"/>
      <c r="L794" s="95">
        <f t="shared" si="202"/>
        <v>791</v>
      </c>
      <c r="M794" s="95">
        <f t="shared" si="193"/>
        <v>781</v>
      </c>
      <c r="N794" s="95">
        <f t="shared" si="194"/>
        <v>262.05183312262915</v>
      </c>
      <c r="O794" s="95">
        <f t="shared" si="195"/>
        <v>729452.87484197167</v>
      </c>
      <c r="P794" s="95">
        <f t="shared" si="203"/>
        <v>30.367593572266824</v>
      </c>
      <c r="Q794" s="113">
        <f t="shared" si="189"/>
        <v>30.627932043961625</v>
      </c>
      <c r="R794" s="95">
        <f t="shared" si="196"/>
        <v>330.84462746497024</v>
      </c>
      <c r="S794" s="95">
        <f t="shared" si="197"/>
        <v>193.0189332671429</v>
      </c>
      <c r="T794">
        <f t="shared" si="198"/>
        <v>0</v>
      </c>
      <c r="U794" s="102">
        <f>IF(W794&lt;180,V794,IF(#REF!&gt;T794,W794-360,360-W794))</f>
        <v>11.068219633943443</v>
      </c>
      <c r="V794" s="102">
        <f t="shared" si="199"/>
        <v>11.068219633943443</v>
      </c>
      <c r="W794" s="102">
        <f t="shared" si="200"/>
        <v>11.068219633943443</v>
      </c>
    </row>
    <row r="795" spans="1:23" x14ac:dyDescent="0.25">
      <c r="A795" s="110">
        <v>42638.404270833336</v>
      </c>
      <c r="B795">
        <v>232</v>
      </c>
      <c r="C795">
        <v>17.0153</v>
      </c>
      <c r="E795" s="95">
        <f t="shared" si="201"/>
        <v>261.97337770382694</v>
      </c>
      <c r="F795" s="95">
        <f t="shared" si="201"/>
        <v>19.274523627287852</v>
      </c>
      <c r="G795" s="95"/>
      <c r="H795" s="95"/>
      <c r="I795" s="95"/>
      <c r="J795" s="95"/>
      <c r="K795" s="95"/>
      <c r="L795" s="95">
        <f t="shared" si="202"/>
        <v>792</v>
      </c>
      <c r="M795" s="95">
        <f t="shared" si="193"/>
        <v>-549</v>
      </c>
      <c r="N795" s="95">
        <f t="shared" si="194"/>
        <v>262.01388888888846</v>
      </c>
      <c r="O795" s="95">
        <f t="shared" si="195"/>
        <v>730354.84722222167</v>
      </c>
      <c r="P795" s="95">
        <f t="shared" si="203"/>
        <v>30.367173249072241</v>
      </c>
      <c r="Q795" s="113">
        <f t="shared" si="189"/>
        <v>30.57022068534754</v>
      </c>
      <c r="R795" s="95">
        <f t="shared" si="196"/>
        <v>330.75637424585892</v>
      </c>
      <c r="S795" s="95">
        <f t="shared" si="197"/>
        <v>193.19038116179496</v>
      </c>
      <c r="T795">
        <f t="shared" si="198"/>
        <v>0</v>
      </c>
      <c r="U795" s="102">
        <f>IF(W795&lt;180,V795,IF(#REF!&gt;T795,W795-360,360-W795))</f>
        <v>-29.973377703826941</v>
      </c>
      <c r="V795" s="102">
        <f t="shared" si="199"/>
        <v>-29.973377703826941</v>
      </c>
      <c r="W795" s="102">
        <f t="shared" si="200"/>
        <v>29.973377703826941</v>
      </c>
    </row>
    <row r="796" spans="1:23" x14ac:dyDescent="0.25">
      <c r="A796" s="110">
        <v>42638.404317129629</v>
      </c>
      <c r="B796">
        <v>258</v>
      </c>
      <c r="C796">
        <v>14.7614</v>
      </c>
      <c r="E796" s="95">
        <f t="shared" si="201"/>
        <v>262.04492512479203</v>
      </c>
      <c r="F796" s="95">
        <f t="shared" si="201"/>
        <v>19.271804159733776</v>
      </c>
      <c r="G796" s="95"/>
      <c r="H796" s="95"/>
      <c r="I796" s="95"/>
      <c r="J796" s="95"/>
      <c r="K796" s="95"/>
      <c r="L796" s="95">
        <f t="shared" si="202"/>
        <v>793</v>
      </c>
      <c r="M796" s="95">
        <f t="shared" si="193"/>
        <v>807</v>
      </c>
      <c r="N796" s="95">
        <f t="shared" si="194"/>
        <v>262.00882723833502</v>
      </c>
      <c r="O796" s="95">
        <f t="shared" si="195"/>
        <v>730370.93820933113</v>
      </c>
      <c r="P796" s="95">
        <f t="shared" si="203"/>
        <v>30.348354497282472</v>
      </c>
      <c r="Q796" s="113">
        <f t="shared" ref="Q796:Q859" si="204">_xlfn.STDEV.P(B196:B796)</f>
        <v>30.510459923794144</v>
      </c>
      <c r="R796" s="95">
        <f t="shared" si="196"/>
        <v>330.69345995332884</v>
      </c>
      <c r="S796" s="95">
        <f t="shared" si="197"/>
        <v>193.39639029625522</v>
      </c>
      <c r="T796">
        <f t="shared" si="198"/>
        <v>0</v>
      </c>
      <c r="U796" s="102">
        <f>IF(W796&lt;180,V796,IF(#REF!&gt;T796,W796-360,360-W796))</f>
        <v>-4.0449251247920301</v>
      </c>
      <c r="V796" s="102">
        <f t="shared" si="199"/>
        <v>-4.0449251247920301</v>
      </c>
      <c r="W796" s="102">
        <f t="shared" si="200"/>
        <v>4.0449251247920301</v>
      </c>
    </row>
    <row r="797" spans="1:23" x14ac:dyDescent="0.25">
      <c r="A797" s="110">
        <v>42638.404363425929</v>
      </c>
      <c r="B797">
        <v>260</v>
      </c>
      <c r="C797">
        <v>14.812900000000001</v>
      </c>
      <c r="E797" s="95">
        <f t="shared" ref="E797:F812" si="205">AVERAGE(B197:B797)</f>
        <v>262.08485856905156</v>
      </c>
      <c r="F797" s="95">
        <f t="shared" si="205"/>
        <v>19.265044259567393</v>
      </c>
      <c r="G797" s="95"/>
      <c r="H797" s="95"/>
      <c r="I797" s="95"/>
      <c r="J797" s="95"/>
      <c r="K797" s="95"/>
      <c r="L797" s="95">
        <f t="shared" si="202"/>
        <v>794</v>
      </c>
      <c r="M797" s="95">
        <f t="shared" si="193"/>
        <v>-547</v>
      </c>
      <c r="N797" s="95">
        <f t="shared" si="194"/>
        <v>262.00629722921872</v>
      </c>
      <c r="O797" s="95">
        <f t="shared" si="195"/>
        <v>730374.96851385338</v>
      </c>
      <c r="P797" s="95">
        <f t="shared" si="203"/>
        <v>30.329321102380472</v>
      </c>
      <c r="Q797" s="113">
        <f t="shared" si="204"/>
        <v>30.49204561213099</v>
      </c>
      <c r="R797" s="95">
        <f t="shared" si="196"/>
        <v>330.69196119634626</v>
      </c>
      <c r="S797" s="95">
        <f t="shared" si="197"/>
        <v>193.47775594175684</v>
      </c>
      <c r="T797">
        <f t="shared" si="198"/>
        <v>0</v>
      </c>
      <c r="U797" s="102">
        <f>IF(W797&lt;180,V797,IF(#REF!&gt;T797,W797-360,360-W797))</f>
        <v>-2.084858569051562</v>
      </c>
      <c r="V797" s="102">
        <f t="shared" si="199"/>
        <v>-2.084858569051562</v>
      </c>
      <c r="W797" s="102">
        <f t="shared" si="200"/>
        <v>2.084858569051562</v>
      </c>
    </row>
    <row r="798" spans="1:23" x14ac:dyDescent="0.25">
      <c r="A798" s="110">
        <v>42638.404409722221</v>
      </c>
      <c r="B798">
        <v>246</v>
      </c>
      <c r="C798">
        <v>15.9725</v>
      </c>
      <c r="E798" s="95">
        <f t="shared" si="205"/>
        <v>262.10815307820297</v>
      </c>
      <c r="F798" s="95">
        <f t="shared" si="205"/>
        <v>19.259649584026626</v>
      </c>
      <c r="G798" s="95"/>
      <c r="H798" s="95"/>
      <c r="I798" s="95"/>
      <c r="J798" s="95"/>
      <c r="K798" s="95"/>
      <c r="L798" s="95">
        <f t="shared" si="202"/>
        <v>795</v>
      </c>
      <c r="M798" s="95">
        <f t="shared" si="193"/>
        <v>793</v>
      </c>
      <c r="N798" s="95">
        <f t="shared" si="194"/>
        <v>261.98616352201213</v>
      </c>
      <c r="O798" s="95">
        <f t="shared" si="195"/>
        <v>730630.84779874166</v>
      </c>
      <c r="P798" s="95">
        <f t="shared" si="203"/>
        <v>30.315549029407205</v>
      </c>
      <c r="Q798" s="113">
        <f t="shared" si="204"/>
        <v>30.474395844376119</v>
      </c>
      <c r="R798" s="95">
        <f t="shared" si="196"/>
        <v>330.67554372804921</v>
      </c>
      <c r="S798" s="95">
        <f t="shared" si="197"/>
        <v>193.54076242835671</v>
      </c>
      <c r="T798">
        <f t="shared" si="198"/>
        <v>0</v>
      </c>
      <c r="U798" s="102">
        <f>IF(W798&lt;180,V798,IF(#REF!&gt;T798,W798-360,360-W798))</f>
        <v>-16.108153078202974</v>
      </c>
      <c r="V798" s="102">
        <f t="shared" si="199"/>
        <v>-16.108153078202974</v>
      </c>
      <c r="W798" s="102">
        <f t="shared" si="200"/>
        <v>16.108153078202974</v>
      </c>
    </row>
    <row r="799" spans="1:23" x14ac:dyDescent="0.25">
      <c r="A799" s="110">
        <v>42638.404456018521</v>
      </c>
      <c r="B799">
        <v>236</v>
      </c>
      <c r="C799">
        <v>14.756399999999999</v>
      </c>
      <c r="E799" s="95">
        <f t="shared" si="205"/>
        <v>262.11813643926791</v>
      </c>
      <c r="F799" s="95">
        <f t="shared" si="205"/>
        <v>19.256485024958408</v>
      </c>
      <c r="G799" s="95"/>
      <c r="H799" s="95"/>
      <c r="I799" s="95"/>
      <c r="J799" s="95"/>
      <c r="K799" s="95"/>
      <c r="L799" s="95">
        <f t="shared" si="202"/>
        <v>796</v>
      </c>
      <c r="M799" s="95">
        <f t="shared" si="193"/>
        <v>-557</v>
      </c>
      <c r="N799" s="95">
        <f t="shared" si="194"/>
        <v>261.95351758793925</v>
      </c>
      <c r="O799" s="95">
        <f t="shared" si="195"/>
        <v>731305.28015075321</v>
      </c>
      <c r="P799" s="95">
        <f t="shared" si="203"/>
        <v>30.310480469963551</v>
      </c>
      <c r="Q799" s="113">
        <f t="shared" si="204"/>
        <v>30.464856933982254</v>
      </c>
      <c r="R799" s="95">
        <f t="shared" si="196"/>
        <v>330.66406454072796</v>
      </c>
      <c r="S799" s="95">
        <f t="shared" si="197"/>
        <v>193.57220833780784</v>
      </c>
      <c r="T799">
        <f t="shared" si="198"/>
        <v>0</v>
      </c>
      <c r="U799" s="102">
        <f>IF(W799&lt;180,V799,IF(#REF!&gt;T799,W799-360,360-W799))</f>
        <v>-26.118136439267914</v>
      </c>
      <c r="V799" s="102">
        <f t="shared" si="199"/>
        <v>-26.118136439267914</v>
      </c>
      <c r="W799" s="102">
        <f t="shared" si="200"/>
        <v>26.118136439267914</v>
      </c>
    </row>
    <row r="800" spans="1:23" x14ac:dyDescent="0.25">
      <c r="A800" s="110">
        <v>42638.404502314814</v>
      </c>
      <c r="B800">
        <v>279</v>
      </c>
      <c r="C800">
        <v>13.382899999999999</v>
      </c>
      <c r="E800" s="95">
        <f t="shared" si="205"/>
        <v>262.19301164725459</v>
      </c>
      <c r="F800" s="95">
        <f t="shared" si="205"/>
        <v>19.251801830282869</v>
      </c>
      <c r="G800" s="95"/>
      <c r="H800" s="95"/>
      <c r="I800" s="95"/>
      <c r="J800" s="95"/>
      <c r="K800" s="95"/>
      <c r="L800" s="95">
        <f t="shared" si="202"/>
        <v>797</v>
      </c>
      <c r="M800" s="95">
        <f t="shared" si="193"/>
        <v>836</v>
      </c>
      <c r="N800" s="95">
        <f t="shared" si="194"/>
        <v>261.97490589711373</v>
      </c>
      <c r="O800" s="95">
        <f t="shared" si="195"/>
        <v>731595.49811794178</v>
      </c>
      <c r="P800" s="95">
        <f t="shared" si="203"/>
        <v>30.297469119198475</v>
      </c>
      <c r="Q800" s="113">
        <f t="shared" si="204"/>
        <v>30.450953736171549</v>
      </c>
      <c r="R800" s="95">
        <f t="shared" si="196"/>
        <v>330.70765755364056</v>
      </c>
      <c r="S800" s="95">
        <f t="shared" si="197"/>
        <v>193.67836574086863</v>
      </c>
      <c r="T800">
        <f t="shared" si="198"/>
        <v>0</v>
      </c>
      <c r="U800" s="102">
        <f>IF(W800&lt;180,V800,IF(#REF!&gt;T800,W800-360,360-W800))</f>
        <v>16.806988352745407</v>
      </c>
      <c r="V800" s="102">
        <f t="shared" si="199"/>
        <v>16.806988352745407</v>
      </c>
      <c r="W800" s="102">
        <f t="shared" si="200"/>
        <v>16.806988352745407</v>
      </c>
    </row>
    <row r="801" spans="1:23" x14ac:dyDescent="0.25">
      <c r="A801" s="110">
        <v>42638.404548611114</v>
      </c>
      <c r="B801">
        <v>292</v>
      </c>
      <c r="C801">
        <v>12.686199999999999</v>
      </c>
      <c r="E801" s="95">
        <f t="shared" si="205"/>
        <v>262.28785357737104</v>
      </c>
      <c r="F801" s="95">
        <f t="shared" si="205"/>
        <v>19.250621630615647</v>
      </c>
      <c r="G801" s="95"/>
      <c r="H801" s="95"/>
      <c r="I801" s="95"/>
      <c r="J801" s="95"/>
      <c r="K801" s="95"/>
      <c r="L801" s="95">
        <f t="shared" si="202"/>
        <v>798</v>
      </c>
      <c r="M801" s="95">
        <f t="shared" si="193"/>
        <v>-544</v>
      </c>
      <c r="N801" s="95">
        <f t="shared" si="194"/>
        <v>262.01253132832034</v>
      </c>
      <c r="O801" s="95">
        <f t="shared" si="195"/>
        <v>732495.87468671636</v>
      </c>
      <c r="P801" s="95">
        <f t="shared" si="203"/>
        <v>30.29710596630029</v>
      </c>
      <c r="Q801" s="113">
        <f t="shared" si="204"/>
        <v>30.454876506838442</v>
      </c>
      <c r="R801" s="95">
        <f t="shared" si="196"/>
        <v>330.81132571775754</v>
      </c>
      <c r="S801" s="95">
        <f t="shared" si="197"/>
        <v>193.76438143698454</v>
      </c>
      <c r="T801">
        <f t="shared" si="198"/>
        <v>0</v>
      </c>
      <c r="U801" s="102">
        <f>IF(W801&lt;180,V801,IF(#REF!&gt;T801,W801-360,360-W801))</f>
        <v>29.712146422628962</v>
      </c>
      <c r="V801" s="102">
        <f t="shared" si="199"/>
        <v>29.712146422628962</v>
      </c>
      <c r="W801" s="102">
        <f t="shared" si="200"/>
        <v>29.712146422628962</v>
      </c>
    </row>
    <row r="802" spans="1:23" x14ac:dyDescent="0.25">
      <c r="A802" s="110">
        <v>42638.404594907406</v>
      </c>
      <c r="B802">
        <v>256</v>
      </c>
      <c r="C802">
        <v>13.7859</v>
      </c>
      <c r="E802" s="95">
        <f t="shared" si="205"/>
        <v>262.33777038269551</v>
      </c>
      <c r="F802" s="95">
        <f t="shared" si="205"/>
        <v>19.251399833610655</v>
      </c>
      <c r="G802" s="95"/>
      <c r="H802" s="95"/>
      <c r="I802" s="95"/>
      <c r="J802" s="95"/>
      <c r="K802" s="95"/>
      <c r="L802" s="95">
        <f t="shared" si="202"/>
        <v>799</v>
      </c>
      <c r="M802" s="95">
        <f t="shared" si="193"/>
        <v>800</v>
      </c>
      <c r="N802" s="95">
        <f t="shared" si="194"/>
        <v>262.00500625782183</v>
      </c>
      <c r="O802" s="95">
        <f t="shared" si="195"/>
        <v>732531.97997496824</v>
      </c>
      <c r="P802" s="95">
        <f t="shared" si="203"/>
        <v>30.27888684718431</v>
      </c>
      <c r="Q802" s="113">
        <f t="shared" si="204"/>
        <v>30.419923866994338</v>
      </c>
      <c r="R802" s="95">
        <f t="shared" si="196"/>
        <v>330.78259908343279</v>
      </c>
      <c r="S802" s="95">
        <f t="shared" si="197"/>
        <v>193.89294168195823</v>
      </c>
      <c r="T802">
        <f t="shared" si="198"/>
        <v>0</v>
      </c>
      <c r="U802" s="102">
        <f>IF(W802&lt;180,V802,IF(#REF!&gt;T802,W802-360,360-W802))</f>
        <v>-6.3377703826955099</v>
      </c>
      <c r="V802" s="102">
        <f t="shared" si="199"/>
        <v>-6.3377703826955099</v>
      </c>
      <c r="W802" s="102">
        <f t="shared" si="200"/>
        <v>6.3377703826955099</v>
      </c>
    </row>
    <row r="803" spans="1:23" x14ac:dyDescent="0.25">
      <c r="A803" s="110">
        <v>42638.404641203706</v>
      </c>
      <c r="B803">
        <v>266</v>
      </c>
      <c r="C803">
        <v>13.89</v>
      </c>
      <c r="E803" s="95">
        <f t="shared" si="205"/>
        <v>262.42262895174707</v>
      </c>
      <c r="F803" s="95">
        <f t="shared" si="205"/>
        <v>19.247473876871886</v>
      </c>
      <c r="G803" s="95"/>
      <c r="H803" s="95"/>
      <c r="I803" s="95"/>
      <c r="J803" s="95"/>
      <c r="K803" s="95"/>
      <c r="L803" s="95">
        <f t="shared" si="202"/>
        <v>800</v>
      </c>
      <c r="M803" s="95">
        <f t="shared" si="193"/>
        <v>-534</v>
      </c>
      <c r="N803" s="95">
        <f t="shared" si="194"/>
        <v>262.00999999999954</v>
      </c>
      <c r="O803" s="95">
        <f t="shared" si="195"/>
        <v>732547.91999999958</v>
      </c>
      <c r="P803" s="95">
        <f t="shared" si="203"/>
        <v>30.260285854565211</v>
      </c>
      <c r="Q803" s="113">
        <f t="shared" si="204"/>
        <v>30.358826117046839</v>
      </c>
      <c r="R803" s="95">
        <f t="shared" si="196"/>
        <v>330.72998771510242</v>
      </c>
      <c r="S803" s="95">
        <f t="shared" si="197"/>
        <v>194.11527018839169</v>
      </c>
      <c r="T803">
        <f t="shared" si="198"/>
        <v>0</v>
      </c>
      <c r="U803" s="102">
        <f>IF(W803&lt;180,V803,IF(#REF!&gt;T803,W803-360,360-W803))</f>
        <v>3.5773710482529282</v>
      </c>
      <c r="V803" s="102">
        <f t="shared" si="199"/>
        <v>3.5773710482529282</v>
      </c>
      <c r="W803" s="102">
        <f t="shared" si="200"/>
        <v>3.5773710482529282</v>
      </c>
    </row>
    <row r="804" spans="1:23" x14ac:dyDescent="0.25">
      <c r="A804" s="110">
        <v>42638.404687499999</v>
      </c>
      <c r="B804">
        <v>239</v>
      </c>
      <c r="C804">
        <v>17.697199999999999</v>
      </c>
      <c r="E804" s="95">
        <f t="shared" si="205"/>
        <v>262.43926788685525</v>
      </c>
      <c r="F804" s="95">
        <f t="shared" si="205"/>
        <v>19.25078635607322</v>
      </c>
      <c r="G804" s="95"/>
      <c r="H804" s="95"/>
      <c r="I804" s="95"/>
      <c r="J804" s="95"/>
      <c r="K804" s="95"/>
      <c r="L804" s="95">
        <f t="shared" si="202"/>
        <v>801</v>
      </c>
      <c r="M804" s="95">
        <f t="shared" si="193"/>
        <v>773</v>
      </c>
      <c r="N804" s="95">
        <f t="shared" si="194"/>
        <v>261.98127340823925</v>
      </c>
      <c r="O804" s="95">
        <f t="shared" si="195"/>
        <v>733076.71910112316</v>
      </c>
      <c r="P804" s="95">
        <f t="shared" si="203"/>
        <v>30.252303986734162</v>
      </c>
      <c r="Q804" s="113">
        <f t="shared" si="204"/>
        <v>30.343239803841996</v>
      </c>
      <c r="R804" s="95">
        <f t="shared" si="196"/>
        <v>330.71155744549975</v>
      </c>
      <c r="S804" s="95">
        <f t="shared" si="197"/>
        <v>194.16697832821075</v>
      </c>
      <c r="T804">
        <f t="shared" si="198"/>
        <v>0</v>
      </c>
      <c r="U804" s="102">
        <f>IF(W804&lt;180,V804,IF(#REF!&gt;T804,W804-360,360-W804))</f>
        <v>-23.439267886855248</v>
      </c>
      <c r="V804" s="102">
        <f t="shared" si="199"/>
        <v>-23.439267886855248</v>
      </c>
      <c r="W804" s="102">
        <f t="shared" si="200"/>
        <v>23.439267886855248</v>
      </c>
    </row>
    <row r="805" spans="1:23" x14ac:dyDescent="0.25">
      <c r="A805" s="110">
        <v>42638.404733796298</v>
      </c>
      <c r="B805">
        <v>263</v>
      </c>
      <c r="C805">
        <v>17.592400000000001</v>
      </c>
      <c r="E805" s="95">
        <f t="shared" si="205"/>
        <v>262.42429284525792</v>
      </c>
      <c r="F805" s="95">
        <f t="shared" si="205"/>
        <v>19.254004991680539</v>
      </c>
      <c r="G805" s="95"/>
      <c r="H805" s="95"/>
      <c r="I805" s="95"/>
      <c r="J805" s="95"/>
      <c r="K805" s="95"/>
      <c r="L805" s="95">
        <f t="shared" si="202"/>
        <v>802</v>
      </c>
      <c r="M805" s="95">
        <f t="shared" si="193"/>
        <v>-510</v>
      </c>
      <c r="N805" s="95">
        <f t="shared" si="194"/>
        <v>261.98254364089729</v>
      </c>
      <c r="O805" s="95">
        <f t="shared" si="195"/>
        <v>733077.75561097218</v>
      </c>
      <c r="P805" s="95">
        <f t="shared" si="203"/>
        <v>30.233458938983102</v>
      </c>
      <c r="Q805" s="113">
        <f t="shared" si="204"/>
        <v>30.340738425321419</v>
      </c>
      <c r="R805" s="95">
        <f t="shared" si="196"/>
        <v>330.69095430223115</v>
      </c>
      <c r="S805" s="95">
        <f t="shared" si="197"/>
        <v>194.15763138828473</v>
      </c>
      <c r="T805">
        <f t="shared" si="198"/>
        <v>0</v>
      </c>
      <c r="U805" s="102">
        <f>IF(W805&lt;180,V805,IF(#REF!&gt;T805,W805-360,360-W805))</f>
        <v>0.57570715474207645</v>
      </c>
      <c r="V805" s="102">
        <f t="shared" si="199"/>
        <v>0.57570715474207645</v>
      </c>
      <c r="W805" s="102">
        <f t="shared" si="200"/>
        <v>0.57570715474207645</v>
      </c>
    </row>
    <row r="806" spans="1:23" x14ac:dyDescent="0.25">
      <c r="A806" s="110">
        <v>42638.404780092591</v>
      </c>
      <c r="B806">
        <v>246</v>
      </c>
      <c r="C806">
        <v>18.326699999999999</v>
      </c>
      <c r="E806" s="95">
        <f t="shared" si="205"/>
        <v>262.37271214642266</v>
      </c>
      <c r="F806" s="95">
        <f t="shared" si="205"/>
        <v>19.262642262895177</v>
      </c>
      <c r="G806" s="95"/>
      <c r="H806" s="95"/>
      <c r="I806" s="95"/>
      <c r="J806" s="95"/>
      <c r="K806" s="95"/>
      <c r="L806" s="95">
        <f t="shared" si="202"/>
        <v>803</v>
      </c>
      <c r="M806" s="95">
        <f t="shared" si="193"/>
        <v>756</v>
      </c>
      <c r="N806" s="95">
        <f t="shared" si="194"/>
        <v>261.96264009962596</v>
      </c>
      <c r="O806" s="95">
        <f t="shared" si="195"/>
        <v>733332.87920298835</v>
      </c>
      <c r="P806" s="95">
        <f t="shared" si="203"/>
        <v>30.219884903656929</v>
      </c>
      <c r="Q806" s="113">
        <f t="shared" si="204"/>
        <v>30.342265883863337</v>
      </c>
      <c r="R806" s="95">
        <f t="shared" si="196"/>
        <v>330.64281038511518</v>
      </c>
      <c r="S806" s="95">
        <f t="shared" si="197"/>
        <v>194.10261390773013</v>
      </c>
      <c r="T806">
        <f t="shared" si="198"/>
        <v>0</v>
      </c>
      <c r="U806" s="102">
        <f>IF(W806&lt;180,V806,IF(#REF!&gt;T806,W806-360,360-W806))</f>
        <v>-16.372712146422657</v>
      </c>
      <c r="V806" s="102">
        <f t="shared" si="199"/>
        <v>-16.372712146422657</v>
      </c>
      <c r="W806" s="102">
        <f t="shared" si="200"/>
        <v>16.372712146422657</v>
      </c>
    </row>
    <row r="807" spans="1:23" x14ac:dyDescent="0.25">
      <c r="A807" s="110">
        <v>42638.404826388891</v>
      </c>
      <c r="B807">
        <v>287</v>
      </c>
      <c r="C807">
        <v>16.507000000000001</v>
      </c>
      <c r="E807" s="95">
        <f t="shared" si="205"/>
        <v>262.44592346089848</v>
      </c>
      <c r="F807" s="95">
        <f t="shared" si="205"/>
        <v>19.263518801996678</v>
      </c>
      <c r="G807" s="95"/>
      <c r="H807" s="95"/>
      <c r="I807" s="95"/>
      <c r="J807" s="95"/>
      <c r="K807" s="95"/>
      <c r="L807" s="95">
        <f t="shared" si="202"/>
        <v>804</v>
      </c>
      <c r="M807" s="95">
        <f t="shared" si="193"/>
        <v>-469</v>
      </c>
      <c r="N807" s="95">
        <f t="shared" si="194"/>
        <v>261.99378109452692</v>
      </c>
      <c r="O807" s="95">
        <f t="shared" si="195"/>
        <v>733958.9689054722</v>
      </c>
      <c r="P807" s="95">
        <f t="shared" si="203"/>
        <v>30.213975072529319</v>
      </c>
      <c r="Q807" s="113">
        <f t="shared" si="204"/>
        <v>30.348516165786815</v>
      </c>
      <c r="R807" s="95">
        <f t="shared" si="196"/>
        <v>330.7300848339188</v>
      </c>
      <c r="S807" s="95">
        <f t="shared" si="197"/>
        <v>194.16176208787815</v>
      </c>
      <c r="T807">
        <f t="shared" si="198"/>
        <v>0</v>
      </c>
      <c r="U807" s="102">
        <f>IF(W807&lt;180,V807,IF(#REF!&gt;T807,W807-360,360-W807))</f>
        <v>24.554076539101516</v>
      </c>
      <c r="V807" s="102">
        <f t="shared" si="199"/>
        <v>24.554076539101516</v>
      </c>
      <c r="W807" s="102">
        <f t="shared" si="200"/>
        <v>24.554076539101516</v>
      </c>
    </row>
    <row r="808" spans="1:23" x14ac:dyDescent="0.25">
      <c r="A808" s="110">
        <v>42638.404872685183</v>
      </c>
      <c r="B808">
        <v>233</v>
      </c>
      <c r="C808">
        <v>19.813600000000001</v>
      </c>
      <c r="E808" s="95">
        <f t="shared" si="205"/>
        <v>262.40931780366054</v>
      </c>
      <c r="F808" s="95">
        <f t="shared" si="205"/>
        <v>19.270007986688857</v>
      </c>
      <c r="G808" s="95"/>
      <c r="H808" s="95"/>
      <c r="I808" s="95"/>
      <c r="J808" s="95"/>
      <c r="K808" s="95"/>
      <c r="L808" s="95">
        <f t="shared" si="202"/>
        <v>805</v>
      </c>
      <c r="M808" s="95">
        <f t="shared" si="193"/>
        <v>702</v>
      </c>
      <c r="N808" s="95">
        <f t="shared" si="194"/>
        <v>261.95776397515482</v>
      </c>
      <c r="O808" s="95">
        <f t="shared" si="195"/>
        <v>734798.56397515477</v>
      </c>
      <c r="P808" s="95">
        <f t="shared" si="203"/>
        <v>30.212468405843726</v>
      </c>
      <c r="Q808" s="113">
        <f t="shared" si="204"/>
        <v>30.370734989363946</v>
      </c>
      <c r="R808" s="95">
        <f t="shared" si="196"/>
        <v>330.74347152972939</v>
      </c>
      <c r="S808" s="95">
        <f t="shared" si="197"/>
        <v>194.07516407759167</v>
      </c>
      <c r="T808">
        <f t="shared" si="198"/>
        <v>0</v>
      </c>
      <c r="U808" s="102">
        <f>IF(W808&lt;180,V808,IF(#REF!&gt;T808,W808-360,360-W808))</f>
        <v>-29.409317803660542</v>
      </c>
      <c r="V808" s="102">
        <f t="shared" si="199"/>
        <v>-29.409317803660542</v>
      </c>
      <c r="W808" s="102">
        <f t="shared" si="200"/>
        <v>29.409317803660542</v>
      </c>
    </row>
    <row r="809" spans="1:23" x14ac:dyDescent="0.25">
      <c r="A809" s="110">
        <v>42638.404918981483</v>
      </c>
      <c r="B809">
        <v>276</v>
      </c>
      <c r="C809">
        <v>16.9757</v>
      </c>
      <c r="E809" s="95">
        <f t="shared" si="205"/>
        <v>262.44259567387689</v>
      </c>
      <c r="F809" s="95">
        <f t="shared" si="205"/>
        <v>19.272535607321135</v>
      </c>
      <c r="G809" s="95"/>
      <c r="H809" s="95"/>
      <c r="I809" s="95"/>
      <c r="J809" s="95"/>
      <c r="K809" s="95"/>
      <c r="L809" s="95">
        <f t="shared" si="202"/>
        <v>806</v>
      </c>
      <c r="M809" s="95">
        <f t="shared" si="193"/>
        <v>-426</v>
      </c>
      <c r="N809" s="95">
        <f t="shared" si="194"/>
        <v>261.97518610421793</v>
      </c>
      <c r="O809" s="95">
        <f t="shared" si="195"/>
        <v>734995.50372208387</v>
      </c>
      <c r="P809" s="95">
        <f t="shared" si="203"/>
        <v>30.1977663324062</v>
      </c>
      <c r="Q809" s="113">
        <f t="shared" si="204"/>
        <v>30.374650893298593</v>
      </c>
      <c r="R809" s="95">
        <f t="shared" si="196"/>
        <v>330.78556018379874</v>
      </c>
      <c r="S809" s="95">
        <f t="shared" si="197"/>
        <v>194.09963116395505</v>
      </c>
      <c r="T809">
        <f t="shared" si="198"/>
        <v>0</v>
      </c>
      <c r="U809" s="102">
        <f>IF(W809&lt;180,V809,IF(#REF!&gt;T809,W809-360,360-W809))</f>
        <v>13.557404326123105</v>
      </c>
      <c r="V809" s="102">
        <f t="shared" si="199"/>
        <v>13.557404326123105</v>
      </c>
      <c r="W809" s="102">
        <f t="shared" si="200"/>
        <v>13.557404326123105</v>
      </c>
    </row>
    <row r="810" spans="1:23" x14ac:dyDescent="0.25">
      <c r="A810" s="110">
        <v>42638.404965277776</v>
      </c>
      <c r="B810">
        <v>257</v>
      </c>
      <c r="C810">
        <v>17.395299999999999</v>
      </c>
      <c r="E810" s="95">
        <f t="shared" si="205"/>
        <v>262.43926788685525</v>
      </c>
      <c r="F810" s="95">
        <f t="shared" si="205"/>
        <v>19.271997504159735</v>
      </c>
      <c r="G810" s="95"/>
      <c r="H810" s="95"/>
      <c r="I810" s="95"/>
      <c r="J810" s="95"/>
      <c r="K810" s="95"/>
      <c r="L810" s="95">
        <f t="shared" si="202"/>
        <v>807</v>
      </c>
      <c r="M810" s="95">
        <f t="shared" si="193"/>
        <v>683</v>
      </c>
      <c r="N810" s="95">
        <f t="shared" si="194"/>
        <v>261.96902106567489</v>
      </c>
      <c r="O810" s="95">
        <f t="shared" si="195"/>
        <v>735020.22552664136</v>
      </c>
      <c r="P810" s="95">
        <f t="shared" si="203"/>
        <v>30.179558176942244</v>
      </c>
      <c r="Q810" s="113">
        <f t="shared" si="204"/>
        <v>30.375137429154954</v>
      </c>
      <c r="R810" s="95">
        <f t="shared" si="196"/>
        <v>330.78332710245388</v>
      </c>
      <c r="S810" s="95">
        <f t="shared" si="197"/>
        <v>194.09520867125661</v>
      </c>
      <c r="T810">
        <f t="shared" si="198"/>
        <v>0</v>
      </c>
      <c r="U810" s="102">
        <f>IF(W810&lt;180,V810,IF(#REF!&gt;T810,W810-360,360-W810))</f>
        <v>-5.439267886855248</v>
      </c>
      <c r="V810" s="102">
        <f t="shared" si="199"/>
        <v>-5.439267886855248</v>
      </c>
      <c r="W810" s="102">
        <f t="shared" si="200"/>
        <v>5.439267886855248</v>
      </c>
    </row>
    <row r="811" spans="1:23" x14ac:dyDescent="0.25">
      <c r="A811" s="110">
        <v>42638.405011574076</v>
      </c>
      <c r="B811">
        <v>278</v>
      </c>
      <c r="C811">
        <v>16.697500000000002</v>
      </c>
      <c r="E811" s="95">
        <f t="shared" si="205"/>
        <v>262.45424292845257</v>
      </c>
      <c r="F811" s="95">
        <f t="shared" si="205"/>
        <v>19.275886356073212</v>
      </c>
      <c r="G811" s="95"/>
      <c r="H811" s="95"/>
      <c r="I811" s="95"/>
      <c r="J811" s="95"/>
      <c r="K811" s="95"/>
      <c r="L811" s="95">
        <f t="shared" si="202"/>
        <v>808</v>
      </c>
      <c r="M811" s="95">
        <f t="shared" si="193"/>
        <v>-405</v>
      </c>
      <c r="N811" s="95">
        <f t="shared" si="194"/>
        <v>261.98886138613818</v>
      </c>
      <c r="O811" s="95">
        <f t="shared" si="195"/>
        <v>735276.89975247474</v>
      </c>
      <c r="P811" s="95">
        <f t="shared" si="203"/>
        <v>30.166142661268335</v>
      </c>
      <c r="Q811" s="113">
        <f t="shared" si="204"/>
        <v>30.380586225995742</v>
      </c>
      <c r="R811" s="95">
        <f t="shared" si="196"/>
        <v>330.81056193694297</v>
      </c>
      <c r="S811" s="95">
        <f t="shared" si="197"/>
        <v>194.09792391996217</v>
      </c>
      <c r="T811">
        <f t="shared" si="198"/>
        <v>0</v>
      </c>
      <c r="U811" s="102">
        <f>IF(W811&lt;180,V811,IF(#REF!&gt;T811,W811-360,360-W811))</f>
        <v>15.545757071547428</v>
      </c>
      <c r="V811" s="102">
        <f t="shared" si="199"/>
        <v>15.545757071547428</v>
      </c>
      <c r="W811" s="102">
        <f t="shared" si="200"/>
        <v>15.545757071547428</v>
      </c>
    </row>
    <row r="812" spans="1:23" x14ac:dyDescent="0.25">
      <c r="A812" s="110">
        <v>42638.405057870368</v>
      </c>
      <c r="B812">
        <v>257</v>
      </c>
      <c r="C812">
        <v>16.245200000000001</v>
      </c>
      <c r="E812" s="95">
        <f t="shared" si="205"/>
        <v>262.4692179700499</v>
      </c>
      <c r="F812" s="95">
        <f t="shared" si="205"/>
        <v>19.276931114808651</v>
      </c>
      <c r="G812" s="95"/>
      <c r="H812" s="95"/>
      <c r="I812" s="95"/>
      <c r="J812" s="95"/>
      <c r="K812" s="95"/>
      <c r="L812" s="95">
        <f t="shared" si="202"/>
        <v>809</v>
      </c>
      <c r="M812" s="95">
        <f t="shared" si="193"/>
        <v>662</v>
      </c>
      <c r="N812" s="95">
        <f t="shared" si="194"/>
        <v>261.9826946847956</v>
      </c>
      <c r="O812" s="95">
        <f t="shared" si="195"/>
        <v>735301.75772558665</v>
      </c>
      <c r="P812" s="95">
        <f t="shared" si="203"/>
        <v>30.148002406536939</v>
      </c>
      <c r="Q812" s="113">
        <f t="shared" si="204"/>
        <v>30.375675544412903</v>
      </c>
      <c r="R812" s="95">
        <f t="shared" si="196"/>
        <v>330.81448794497896</v>
      </c>
      <c r="S812" s="95">
        <f t="shared" si="197"/>
        <v>194.12394799512086</v>
      </c>
      <c r="T812">
        <f t="shared" si="198"/>
        <v>0</v>
      </c>
      <c r="U812" s="102">
        <f>IF(W812&lt;180,V812,IF(#REF!&gt;T812,W812-360,360-W812))</f>
        <v>-5.4692179700498968</v>
      </c>
      <c r="V812" s="102">
        <f t="shared" si="199"/>
        <v>-5.4692179700498968</v>
      </c>
      <c r="W812" s="102">
        <f t="shared" si="200"/>
        <v>5.4692179700498968</v>
      </c>
    </row>
    <row r="813" spans="1:23" x14ac:dyDescent="0.25">
      <c r="A813" s="110">
        <v>42638.405104166668</v>
      </c>
      <c r="B813">
        <v>263</v>
      </c>
      <c r="C813">
        <v>16.970199999999998</v>
      </c>
      <c r="E813" s="95">
        <f t="shared" ref="E813:F828" si="206">AVERAGE(B213:B813)</f>
        <v>262.47753743760398</v>
      </c>
      <c r="F813" s="95">
        <f t="shared" si="206"/>
        <v>19.282737104825291</v>
      </c>
      <c r="G813" s="95"/>
      <c r="H813" s="95"/>
      <c r="I813" s="95"/>
      <c r="J813" s="95"/>
      <c r="K813" s="95"/>
      <c r="L813" s="95">
        <f t="shared" si="202"/>
        <v>810</v>
      </c>
      <c r="M813" s="95">
        <f t="shared" si="193"/>
        <v>-399</v>
      </c>
      <c r="N813" s="95">
        <f t="shared" si="194"/>
        <v>261.98395061728348</v>
      </c>
      <c r="O813" s="95">
        <f t="shared" si="195"/>
        <v>735302.79135802423</v>
      </c>
      <c r="P813" s="95">
        <f t="shared" si="203"/>
        <v>30.12940795798675</v>
      </c>
      <c r="Q813" s="113">
        <f t="shared" si="204"/>
        <v>30.375135059385105</v>
      </c>
      <c r="R813" s="95">
        <f t="shared" si="196"/>
        <v>330.82159132122047</v>
      </c>
      <c r="S813" s="95">
        <f t="shared" si="197"/>
        <v>194.1334835539875</v>
      </c>
      <c r="T813">
        <f t="shared" si="198"/>
        <v>0</v>
      </c>
      <c r="U813" s="102">
        <f>IF(W813&lt;180,V813,IF(#REF!&gt;T813,W813-360,360-W813))</f>
        <v>0.52246256239601507</v>
      </c>
      <c r="V813" s="102">
        <f t="shared" si="199"/>
        <v>0.52246256239601507</v>
      </c>
      <c r="W813" s="102">
        <f t="shared" si="200"/>
        <v>0.52246256239601507</v>
      </c>
    </row>
    <row r="814" spans="1:23" x14ac:dyDescent="0.25">
      <c r="A814" s="110">
        <v>42638.405150462961</v>
      </c>
      <c r="B814">
        <v>281</v>
      </c>
      <c r="C814">
        <v>18.440200000000001</v>
      </c>
      <c r="E814" s="95">
        <f t="shared" si="206"/>
        <v>262.50915141430949</v>
      </c>
      <c r="F814" s="95">
        <f t="shared" si="206"/>
        <v>19.291446089850243</v>
      </c>
      <c r="G814" s="95"/>
      <c r="H814" s="95"/>
      <c r="I814" s="95"/>
      <c r="J814" s="95"/>
      <c r="K814" s="95"/>
      <c r="L814" s="95">
        <f t="shared" si="202"/>
        <v>811</v>
      </c>
      <c r="M814" s="95">
        <f t="shared" si="193"/>
        <v>680</v>
      </c>
      <c r="N814" s="95">
        <f t="shared" si="194"/>
        <v>262.00739827373565</v>
      </c>
      <c r="O814" s="95">
        <f t="shared" si="195"/>
        <v>735663.95561035711</v>
      </c>
      <c r="P814" s="95">
        <f t="shared" si="203"/>
        <v>30.118220734876072</v>
      </c>
      <c r="Q814" s="113">
        <f t="shared" si="204"/>
        <v>30.384507602969489</v>
      </c>
      <c r="R814" s="95">
        <f t="shared" si="196"/>
        <v>330.87429352099082</v>
      </c>
      <c r="S814" s="95">
        <f t="shared" si="197"/>
        <v>194.14400930762815</v>
      </c>
      <c r="T814">
        <f t="shared" si="198"/>
        <v>0</v>
      </c>
      <c r="U814" s="102">
        <f>IF(W814&lt;180,V814,IF(#REF!&gt;T814,W814-360,360-W814))</f>
        <v>18.490848585690514</v>
      </c>
      <c r="V814" s="102">
        <f t="shared" si="199"/>
        <v>18.490848585690514</v>
      </c>
      <c r="W814" s="102">
        <f t="shared" si="200"/>
        <v>18.490848585690514</v>
      </c>
    </row>
    <row r="815" spans="1:23" x14ac:dyDescent="0.25">
      <c r="A815" s="110">
        <v>42638.40520833333</v>
      </c>
      <c r="B815">
        <v>269</v>
      </c>
      <c r="C815">
        <v>17.894600000000001</v>
      </c>
      <c r="E815" s="95">
        <f t="shared" si="206"/>
        <v>262.54409317803663</v>
      </c>
      <c r="F815" s="95">
        <f t="shared" si="206"/>
        <v>19.293187021630612</v>
      </c>
      <c r="G815" s="95"/>
      <c r="H815" s="95"/>
      <c r="I815" s="95"/>
      <c r="J815" s="95"/>
      <c r="K815" s="95"/>
      <c r="L815" s="95">
        <f t="shared" si="202"/>
        <v>812</v>
      </c>
      <c r="M815" s="95">
        <f t="shared" si="193"/>
        <v>-411</v>
      </c>
      <c r="N815" s="95">
        <f t="shared" si="194"/>
        <v>262.01600985221626</v>
      </c>
      <c r="O815" s="95">
        <f t="shared" si="195"/>
        <v>735712.79187192069</v>
      </c>
      <c r="P815" s="95">
        <f t="shared" si="203"/>
        <v>30.100668369580582</v>
      </c>
      <c r="Q815" s="113">
        <f t="shared" si="204"/>
        <v>30.379876690090896</v>
      </c>
      <c r="R815" s="95">
        <f t="shared" si="196"/>
        <v>330.89881573074115</v>
      </c>
      <c r="S815" s="95">
        <f t="shared" si="197"/>
        <v>194.18937062533212</v>
      </c>
      <c r="T815">
        <f t="shared" si="198"/>
        <v>0</v>
      </c>
      <c r="U815" s="102">
        <f>IF(W815&lt;180,V815,IF(#REF!&gt;T815,W815-360,360-W815))</f>
        <v>6.4559068219633673</v>
      </c>
      <c r="V815" s="102">
        <f t="shared" si="199"/>
        <v>6.4559068219633673</v>
      </c>
      <c r="W815" s="102">
        <f t="shared" si="200"/>
        <v>6.4559068219633673</v>
      </c>
    </row>
    <row r="816" spans="1:23" x14ac:dyDescent="0.25">
      <c r="A816" s="110">
        <v>42638.40525462963</v>
      </c>
      <c r="B816">
        <v>283</v>
      </c>
      <c r="C816">
        <v>17.5244</v>
      </c>
      <c r="E816" s="95">
        <f t="shared" si="206"/>
        <v>262.59900166389349</v>
      </c>
      <c r="F816" s="95">
        <f t="shared" si="206"/>
        <v>19.293835274542424</v>
      </c>
      <c r="G816" s="95"/>
      <c r="H816" s="95"/>
      <c r="I816" s="95"/>
      <c r="J816" s="95"/>
      <c r="K816" s="95"/>
      <c r="L816" s="95">
        <f t="shared" si="202"/>
        <v>813</v>
      </c>
      <c r="M816" s="95">
        <f t="shared" si="193"/>
        <v>694</v>
      </c>
      <c r="N816" s="95">
        <f t="shared" si="194"/>
        <v>262.04182041820371</v>
      </c>
      <c r="O816" s="95">
        <f t="shared" si="195"/>
        <v>736152.57810578065</v>
      </c>
      <c r="P816" s="95">
        <f t="shared" si="203"/>
        <v>30.091140321319973</v>
      </c>
      <c r="Q816" s="113">
        <f t="shared" si="204"/>
        <v>30.386976132397233</v>
      </c>
      <c r="R816" s="95">
        <f t="shared" si="196"/>
        <v>330.96969796178723</v>
      </c>
      <c r="S816" s="95">
        <f t="shared" si="197"/>
        <v>194.22830536599972</v>
      </c>
      <c r="T816">
        <f t="shared" si="198"/>
        <v>0</v>
      </c>
      <c r="U816" s="102">
        <f>IF(W816&lt;180,V816,IF(#REF!&gt;T816,W816-360,360-W816))</f>
        <v>20.400998336106511</v>
      </c>
      <c r="V816" s="102">
        <f t="shared" si="199"/>
        <v>20.400998336106511</v>
      </c>
      <c r="W816" s="102">
        <f t="shared" si="200"/>
        <v>20.400998336106511</v>
      </c>
    </row>
    <row r="817" spans="1:23" x14ac:dyDescent="0.25">
      <c r="A817" s="110">
        <v>42638.405300925922</v>
      </c>
      <c r="B817">
        <v>260</v>
      </c>
      <c r="C817">
        <v>23.124199999999998</v>
      </c>
      <c r="E817" s="95">
        <f t="shared" si="206"/>
        <v>262.61231281198002</v>
      </c>
      <c r="F817" s="95">
        <f t="shared" si="206"/>
        <v>19.302837603993343</v>
      </c>
      <c r="G817" s="95"/>
      <c r="H817" s="95"/>
      <c r="I817" s="95"/>
      <c r="J817" s="95"/>
      <c r="K817" s="95"/>
      <c r="L817" s="95">
        <f t="shared" si="202"/>
        <v>814</v>
      </c>
      <c r="M817" s="95">
        <f t="shared" si="193"/>
        <v>-434</v>
      </c>
      <c r="N817" s="95">
        <f t="shared" si="194"/>
        <v>262.0393120393116</v>
      </c>
      <c r="O817" s="95">
        <f t="shared" si="195"/>
        <v>736156.74201474164</v>
      </c>
      <c r="P817" s="95">
        <f t="shared" si="203"/>
        <v>30.07273618968803</v>
      </c>
      <c r="Q817" s="113">
        <f t="shared" si="204"/>
        <v>30.384082357502145</v>
      </c>
      <c r="R817" s="95">
        <f t="shared" si="196"/>
        <v>330.97649811635983</v>
      </c>
      <c r="S817" s="95">
        <f t="shared" si="197"/>
        <v>194.2481275076002</v>
      </c>
      <c r="T817">
        <f t="shared" si="198"/>
        <v>0</v>
      </c>
      <c r="U817" s="102">
        <f>IF(W817&lt;180,V817,IF(#REF!&gt;T817,W817-360,360-W817))</f>
        <v>-2.6123128119800185</v>
      </c>
      <c r="V817" s="102">
        <f t="shared" si="199"/>
        <v>-2.6123128119800185</v>
      </c>
      <c r="W817" s="102">
        <f t="shared" si="200"/>
        <v>2.6123128119800185</v>
      </c>
    </row>
    <row r="818" spans="1:23" x14ac:dyDescent="0.25">
      <c r="A818" s="110">
        <v>42638.405347222222</v>
      </c>
      <c r="B818">
        <v>218</v>
      </c>
      <c r="C818">
        <v>26.753699999999998</v>
      </c>
      <c r="E818" s="95">
        <f t="shared" si="206"/>
        <v>262.52911813643925</v>
      </c>
      <c r="F818" s="95">
        <f t="shared" si="206"/>
        <v>19.321655407653907</v>
      </c>
      <c r="G818" s="95"/>
      <c r="H818" s="95"/>
      <c r="I818" s="95"/>
      <c r="J818" s="95"/>
      <c r="K818" s="95"/>
      <c r="L818" s="95">
        <f t="shared" si="202"/>
        <v>815</v>
      </c>
      <c r="M818" s="95">
        <f t="shared" si="193"/>
        <v>652</v>
      </c>
      <c r="N818" s="95">
        <f t="shared" si="194"/>
        <v>261.98527607361916</v>
      </c>
      <c r="O818" s="95">
        <f t="shared" si="195"/>
        <v>738093.82331288303</v>
      </c>
      <c r="P818" s="95">
        <f t="shared" si="203"/>
        <v>30.09379658703671</v>
      </c>
      <c r="Q818" s="113">
        <f t="shared" si="204"/>
        <v>30.437621775615586</v>
      </c>
      <c r="R818" s="95">
        <f t="shared" si="196"/>
        <v>331.01376713157435</v>
      </c>
      <c r="S818" s="95">
        <f t="shared" si="197"/>
        <v>194.04446914130418</v>
      </c>
      <c r="T818">
        <f t="shared" si="198"/>
        <v>0</v>
      </c>
      <c r="U818" s="102">
        <f>IF(W818&lt;180,V818,IF(#REF!&gt;T818,W818-360,360-W818))</f>
        <v>-44.529118136439251</v>
      </c>
      <c r="V818" s="102">
        <f t="shared" si="199"/>
        <v>-44.529118136439251</v>
      </c>
      <c r="W818" s="102">
        <f t="shared" si="200"/>
        <v>44.529118136439251</v>
      </c>
    </row>
    <row r="819" spans="1:23" x14ac:dyDescent="0.25">
      <c r="A819" s="110">
        <v>42638.405393518522</v>
      </c>
      <c r="B819">
        <v>250</v>
      </c>
      <c r="C819">
        <v>24.411999999999999</v>
      </c>
      <c r="E819" s="95">
        <f t="shared" si="206"/>
        <v>262.51247920133113</v>
      </c>
      <c r="F819" s="95">
        <f t="shared" si="206"/>
        <v>19.337559400998334</v>
      </c>
      <c r="G819" s="95"/>
      <c r="H819" s="95"/>
      <c r="I819" s="95"/>
      <c r="J819" s="95"/>
      <c r="K819" s="95"/>
      <c r="L819" s="95">
        <f t="shared" si="202"/>
        <v>816</v>
      </c>
      <c r="M819" s="95">
        <f t="shared" si="193"/>
        <v>-402</v>
      </c>
      <c r="N819" s="95">
        <f t="shared" si="194"/>
        <v>261.97058823529363</v>
      </c>
      <c r="O819" s="95">
        <f t="shared" si="195"/>
        <v>738237.29411764664</v>
      </c>
      <c r="P819" s="95">
        <f t="shared" si="203"/>
        <v>30.07827399171444</v>
      </c>
      <c r="Q819" s="113">
        <f t="shared" si="204"/>
        <v>30.441732794265413</v>
      </c>
      <c r="R819" s="95">
        <f t="shared" si="196"/>
        <v>331.00637798842831</v>
      </c>
      <c r="S819" s="95">
        <f t="shared" si="197"/>
        <v>194.01858041423395</v>
      </c>
      <c r="T819">
        <f t="shared" si="198"/>
        <v>0</v>
      </c>
      <c r="U819" s="102">
        <f>IF(W819&lt;180,V819,IF(#REF!&gt;T819,W819-360,360-W819))</f>
        <v>-12.512479201331132</v>
      </c>
      <c r="V819" s="102">
        <f t="shared" si="199"/>
        <v>-12.512479201331132</v>
      </c>
      <c r="W819" s="102">
        <f t="shared" si="200"/>
        <v>12.512479201331132</v>
      </c>
    </row>
    <row r="820" spans="1:23" x14ac:dyDescent="0.25">
      <c r="A820" s="110">
        <v>42638.405439814815</v>
      </c>
      <c r="B820">
        <v>259</v>
      </c>
      <c r="C820">
        <v>22.182200000000002</v>
      </c>
      <c r="E820" s="95">
        <f t="shared" si="206"/>
        <v>262.5324459234609</v>
      </c>
      <c r="F820" s="95">
        <f t="shared" si="206"/>
        <v>19.347286688851909</v>
      </c>
      <c r="G820" s="95"/>
      <c r="H820" s="95"/>
      <c r="I820" s="95"/>
      <c r="J820" s="95"/>
      <c r="K820" s="95"/>
      <c r="L820" s="95">
        <f t="shared" si="202"/>
        <v>817</v>
      </c>
      <c r="M820" s="95">
        <f t="shared" si="193"/>
        <v>661</v>
      </c>
      <c r="N820" s="95">
        <f t="shared" si="194"/>
        <v>261.9669522643814</v>
      </c>
      <c r="O820" s="95">
        <f t="shared" si="195"/>
        <v>738246.10771113785</v>
      </c>
      <c r="P820" s="95">
        <f t="shared" si="203"/>
        <v>30.06004003640675</v>
      </c>
      <c r="Q820" s="113">
        <f t="shared" si="204"/>
        <v>30.435486373467157</v>
      </c>
      <c r="R820" s="95">
        <f t="shared" si="196"/>
        <v>331.012290263762</v>
      </c>
      <c r="S820" s="95">
        <f t="shared" si="197"/>
        <v>194.0526015831598</v>
      </c>
      <c r="T820">
        <f t="shared" si="198"/>
        <v>0</v>
      </c>
      <c r="U820" s="102">
        <f>IF(W820&lt;180,V820,IF(#REF!&gt;T820,W820-360,360-W820))</f>
        <v>-3.532445923460898</v>
      </c>
      <c r="V820" s="102">
        <f t="shared" si="199"/>
        <v>-3.532445923460898</v>
      </c>
      <c r="W820" s="102">
        <f t="shared" si="200"/>
        <v>3.532445923460898</v>
      </c>
    </row>
    <row r="821" spans="1:23" x14ac:dyDescent="0.25">
      <c r="A821" s="110">
        <v>42638.405486111114</v>
      </c>
      <c r="B821">
        <v>224</v>
      </c>
      <c r="C821">
        <v>22.613700000000001</v>
      </c>
      <c r="E821" s="95">
        <f t="shared" si="206"/>
        <v>262.50249584026625</v>
      </c>
      <c r="F821" s="95">
        <f t="shared" si="206"/>
        <v>19.356057237936763</v>
      </c>
      <c r="G821" s="95"/>
      <c r="H821" s="95"/>
      <c r="I821" s="95"/>
      <c r="J821" s="95"/>
      <c r="K821" s="95"/>
      <c r="L821" s="95">
        <f t="shared" si="202"/>
        <v>818</v>
      </c>
      <c r="M821" s="95">
        <f t="shared" si="193"/>
        <v>-437</v>
      </c>
      <c r="N821" s="95">
        <f t="shared" si="194"/>
        <v>261.92053789731006</v>
      </c>
      <c r="O821" s="95">
        <f t="shared" si="195"/>
        <v>739685.83496332471</v>
      </c>
      <c r="P821" s="95">
        <f t="shared" si="203"/>
        <v>30.07093965834132</v>
      </c>
      <c r="Q821" s="113">
        <f t="shared" si="204"/>
        <v>30.464519234787236</v>
      </c>
      <c r="R821" s="95">
        <f t="shared" si="196"/>
        <v>331.04766411853751</v>
      </c>
      <c r="S821" s="95">
        <f t="shared" si="197"/>
        <v>193.95732756199499</v>
      </c>
      <c r="T821">
        <f t="shared" si="198"/>
        <v>0</v>
      </c>
      <c r="U821" s="102">
        <f>IF(W821&lt;180,V821,IF(#REF!&gt;T821,W821-360,360-W821))</f>
        <v>-38.502495840266249</v>
      </c>
      <c r="V821" s="102">
        <f t="shared" si="199"/>
        <v>-38.502495840266249</v>
      </c>
      <c r="W821" s="102">
        <f t="shared" si="200"/>
        <v>38.502495840266249</v>
      </c>
    </row>
    <row r="822" spans="1:23" x14ac:dyDescent="0.25">
      <c r="A822" s="110">
        <v>42638.405532407407</v>
      </c>
      <c r="B822">
        <v>260</v>
      </c>
      <c r="C822">
        <v>18.603899999999999</v>
      </c>
      <c r="E822" s="95">
        <f t="shared" si="206"/>
        <v>262.55074875207987</v>
      </c>
      <c r="F822" s="95">
        <f t="shared" si="206"/>
        <v>19.357022296173039</v>
      </c>
      <c r="G822" s="95"/>
      <c r="H822" s="95"/>
      <c r="I822" s="95"/>
      <c r="J822" s="95"/>
      <c r="K822" s="95"/>
      <c r="L822" s="95">
        <f t="shared" si="202"/>
        <v>819</v>
      </c>
      <c r="M822" s="95">
        <f t="shared" si="193"/>
        <v>697</v>
      </c>
      <c r="N822" s="95">
        <f t="shared" si="194"/>
        <v>261.91819291819246</v>
      </c>
      <c r="O822" s="95">
        <f t="shared" si="195"/>
        <v>739689.5189255185</v>
      </c>
      <c r="P822" s="95">
        <f t="shared" si="203"/>
        <v>30.052650561470678</v>
      </c>
      <c r="Q822" s="113">
        <f t="shared" si="204"/>
        <v>30.437538730955868</v>
      </c>
      <c r="R822" s="95">
        <f t="shared" si="196"/>
        <v>331.03521089673058</v>
      </c>
      <c r="S822" s="95">
        <f t="shared" si="197"/>
        <v>194.06628660742916</v>
      </c>
      <c r="T822">
        <f t="shared" si="198"/>
        <v>0</v>
      </c>
      <c r="U822" s="102">
        <f>IF(W822&lt;180,V822,IF(#REF!&gt;T822,W822-360,360-W822))</f>
        <v>-2.5507487520798691</v>
      </c>
      <c r="V822" s="102">
        <f t="shared" si="199"/>
        <v>-2.5507487520798691</v>
      </c>
      <c r="W822" s="102">
        <f t="shared" si="200"/>
        <v>2.5507487520798691</v>
      </c>
    </row>
    <row r="823" spans="1:23" x14ac:dyDescent="0.25">
      <c r="A823" s="110">
        <v>42638.405578703707</v>
      </c>
      <c r="B823">
        <v>254</v>
      </c>
      <c r="C823">
        <v>18.7637</v>
      </c>
      <c r="E823" s="95">
        <f t="shared" si="206"/>
        <v>262.57903494176372</v>
      </c>
      <c r="F823" s="95">
        <f t="shared" si="206"/>
        <v>19.359540432612306</v>
      </c>
      <c r="G823" s="95"/>
      <c r="H823" s="95"/>
      <c r="I823" s="95"/>
      <c r="J823" s="95"/>
      <c r="K823" s="95"/>
      <c r="L823" s="95">
        <f t="shared" si="202"/>
        <v>820</v>
      </c>
      <c r="M823" s="95">
        <f t="shared" si="193"/>
        <v>-443</v>
      </c>
      <c r="N823" s="95">
        <f t="shared" si="194"/>
        <v>261.90853658536537</v>
      </c>
      <c r="O823" s="95">
        <f t="shared" si="195"/>
        <v>739752.14024390199</v>
      </c>
      <c r="P823" s="95">
        <f t="shared" si="203"/>
        <v>30.035591494009278</v>
      </c>
      <c r="Q823" s="113">
        <f t="shared" si="204"/>
        <v>30.421675865458258</v>
      </c>
      <c r="R823" s="95">
        <f t="shared" si="196"/>
        <v>331.0278056390448</v>
      </c>
      <c r="S823" s="95">
        <f t="shared" si="197"/>
        <v>194.13026424448265</v>
      </c>
      <c r="T823">
        <f t="shared" si="198"/>
        <v>0</v>
      </c>
      <c r="U823" s="102">
        <f>IF(W823&lt;180,V823,IF(#REF!&gt;T823,W823-360,360-W823))</f>
        <v>-8.5790349417637231</v>
      </c>
      <c r="V823" s="102">
        <f t="shared" si="199"/>
        <v>-8.5790349417637231</v>
      </c>
      <c r="W823" s="102">
        <f t="shared" si="200"/>
        <v>8.5790349417637231</v>
      </c>
    </row>
    <row r="824" spans="1:23" x14ac:dyDescent="0.25">
      <c r="A824" s="110">
        <v>42638.405624999999</v>
      </c>
      <c r="B824">
        <v>298</v>
      </c>
      <c r="C824">
        <v>17.825800000000001</v>
      </c>
      <c r="E824" s="95">
        <f t="shared" si="206"/>
        <v>262.68053244592346</v>
      </c>
      <c r="F824" s="95">
        <f t="shared" si="206"/>
        <v>19.361163227953405</v>
      </c>
      <c r="G824" s="95"/>
      <c r="H824" s="95"/>
      <c r="I824" s="95"/>
      <c r="J824" s="95"/>
      <c r="K824" s="95"/>
      <c r="L824" s="95">
        <f t="shared" si="202"/>
        <v>821</v>
      </c>
      <c r="M824" s="95">
        <f t="shared" si="193"/>
        <v>741</v>
      </c>
      <c r="N824" s="95">
        <f t="shared" si="194"/>
        <v>261.95249695493254</v>
      </c>
      <c r="O824" s="95">
        <f t="shared" si="195"/>
        <v>741053.14738124202</v>
      </c>
      <c r="P824" s="95">
        <f t="shared" si="203"/>
        <v>30.043678057244581</v>
      </c>
      <c r="Q824" s="113">
        <f t="shared" si="204"/>
        <v>30.437920297921</v>
      </c>
      <c r="R824" s="95">
        <f t="shared" si="196"/>
        <v>331.16585311624573</v>
      </c>
      <c r="S824" s="95">
        <f t="shared" si="197"/>
        <v>194.19521177560119</v>
      </c>
      <c r="T824">
        <f t="shared" si="198"/>
        <v>0</v>
      </c>
      <c r="U824" s="102">
        <f>IF(W824&lt;180,V824,IF(#REF!&gt;T824,W824-360,360-W824))</f>
        <v>35.319467554076539</v>
      </c>
      <c r="V824" s="102">
        <f t="shared" si="199"/>
        <v>35.319467554076539</v>
      </c>
      <c r="W824" s="102">
        <f t="shared" si="200"/>
        <v>35.319467554076539</v>
      </c>
    </row>
    <row r="825" spans="1:23" x14ac:dyDescent="0.25">
      <c r="A825" s="110">
        <v>42638.405671296299</v>
      </c>
      <c r="B825">
        <v>254</v>
      </c>
      <c r="C825">
        <v>16.9285</v>
      </c>
      <c r="E825" s="95">
        <f t="shared" si="206"/>
        <v>262.67387687188022</v>
      </c>
      <c r="F825" s="95">
        <f t="shared" si="206"/>
        <v>19.361759567387683</v>
      </c>
      <c r="G825" s="95"/>
      <c r="H825" s="95"/>
      <c r="I825" s="95"/>
      <c r="J825" s="95"/>
      <c r="K825" s="95"/>
      <c r="L825" s="95">
        <f t="shared" si="202"/>
        <v>822</v>
      </c>
      <c r="M825" s="95">
        <f t="shared" si="193"/>
        <v>-487</v>
      </c>
      <c r="N825" s="95">
        <f t="shared" si="194"/>
        <v>261.94282238442776</v>
      </c>
      <c r="O825" s="95">
        <f t="shared" si="195"/>
        <v>741116.31265206775</v>
      </c>
      <c r="P825" s="95">
        <f t="shared" si="203"/>
        <v>30.026677365158527</v>
      </c>
      <c r="Q825" s="113">
        <f t="shared" si="204"/>
        <v>30.439380304510305</v>
      </c>
      <c r="R825" s="95">
        <f t="shared" si="196"/>
        <v>331.1624825570284</v>
      </c>
      <c r="S825" s="95">
        <f t="shared" si="197"/>
        <v>194.18527118673205</v>
      </c>
      <c r="T825">
        <f t="shared" si="198"/>
        <v>0</v>
      </c>
      <c r="U825" s="102">
        <f>IF(W825&lt;180,V825,IF(#REF!&gt;T825,W825-360,360-W825))</f>
        <v>-8.6738768718802248</v>
      </c>
      <c r="V825" s="102">
        <f t="shared" si="199"/>
        <v>-8.6738768718802248</v>
      </c>
      <c r="W825" s="102">
        <f t="shared" si="200"/>
        <v>8.6738768718802248</v>
      </c>
    </row>
    <row r="826" spans="1:23" x14ac:dyDescent="0.25">
      <c r="A826" s="110">
        <v>42638.405717592592</v>
      </c>
      <c r="B826">
        <v>261</v>
      </c>
      <c r="C826">
        <v>16.009699999999999</v>
      </c>
      <c r="E826" s="95">
        <f t="shared" si="206"/>
        <v>262.68386023294511</v>
      </c>
      <c r="F826" s="95">
        <f t="shared" si="206"/>
        <v>19.360434775374372</v>
      </c>
      <c r="G826" s="95"/>
      <c r="H826" s="95"/>
      <c r="I826" s="95"/>
      <c r="J826" s="95"/>
      <c r="K826" s="95"/>
      <c r="L826" s="95">
        <f t="shared" si="202"/>
        <v>823</v>
      </c>
      <c r="M826" s="95">
        <f t="shared" si="193"/>
        <v>748</v>
      </c>
      <c r="N826" s="95">
        <f t="shared" si="194"/>
        <v>261.94167679222312</v>
      </c>
      <c r="O826" s="95">
        <f t="shared" si="195"/>
        <v>741117.20048602636</v>
      </c>
      <c r="P826" s="95">
        <f t="shared" si="203"/>
        <v>30.008447585163047</v>
      </c>
      <c r="Q826" s="113">
        <f t="shared" si="204"/>
        <v>30.437845713097733</v>
      </c>
      <c r="R826" s="95">
        <f t="shared" si="196"/>
        <v>331.16901308741501</v>
      </c>
      <c r="S826" s="95">
        <f t="shared" si="197"/>
        <v>194.19870737847521</v>
      </c>
      <c r="T826">
        <f t="shared" si="198"/>
        <v>0</v>
      </c>
      <c r="U826" s="102">
        <f>IF(W826&lt;180,V826,IF(#REF!&gt;T826,W826-360,360-W826))</f>
        <v>-1.6838602329451078</v>
      </c>
      <c r="V826" s="102">
        <f t="shared" si="199"/>
        <v>-1.6838602329451078</v>
      </c>
      <c r="W826" s="102">
        <f t="shared" si="200"/>
        <v>1.6838602329451078</v>
      </c>
    </row>
    <row r="827" spans="1:23" x14ac:dyDescent="0.25">
      <c r="A827" s="110">
        <v>42638.405763888892</v>
      </c>
      <c r="B827">
        <v>257</v>
      </c>
      <c r="C827">
        <v>17.554200000000002</v>
      </c>
      <c r="E827" s="95">
        <f t="shared" si="206"/>
        <v>262.63893510815308</v>
      </c>
      <c r="F827" s="95">
        <f t="shared" si="206"/>
        <v>19.362419966722129</v>
      </c>
      <c r="G827" s="95"/>
      <c r="H827" s="95"/>
      <c r="I827" s="95"/>
      <c r="J827" s="95"/>
      <c r="K827" s="95"/>
      <c r="L827" s="95">
        <f t="shared" si="202"/>
        <v>824</v>
      </c>
      <c r="M827" s="95">
        <f t="shared" si="193"/>
        <v>-491</v>
      </c>
      <c r="N827" s="95">
        <f t="shared" si="194"/>
        <v>261.93567961165002</v>
      </c>
      <c r="O827" s="95">
        <f t="shared" si="195"/>
        <v>741141.59101941704</v>
      </c>
      <c r="P827" s="95">
        <f t="shared" si="203"/>
        <v>29.990726540409497</v>
      </c>
      <c r="Q827" s="113">
        <f t="shared" si="204"/>
        <v>30.426274028849654</v>
      </c>
      <c r="R827" s="95">
        <f t="shared" si="196"/>
        <v>331.09805167306479</v>
      </c>
      <c r="S827" s="95">
        <f t="shared" si="197"/>
        <v>194.17981854324137</v>
      </c>
      <c r="T827">
        <f t="shared" si="198"/>
        <v>0</v>
      </c>
      <c r="U827" s="102">
        <f>IF(W827&lt;180,V827,IF(#REF!&gt;T827,W827-360,360-W827))</f>
        <v>-5.6389351081530776</v>
      </c>
      <c r="V827" s="102">
        <f t="shared" si="199"/>
        <v>-5.6389351081530776</v>
      </c>
      <c r="W827" s="102">
        <f t="shared" si="200"/>
        <v>5.6389351081530776</v>
      </c>
    </row>
    <row r="828" spans="1:23" x14ac:dyDescent="0.25">
      <c r="A828" s="110">
        <v>42638.405810185184</v>
      </c>
      <c r="B828">
        <v>261</v>
      </c>
      <c r="C828">
        <v>17.2531</v>
      </c>
      <c r="E828" s="95">
        <f t="shared" si="206"/>
        <v>262.58236272878537</v>
      </c>
      <c r="F828" s="95">
        <f t="shared" si="206"/>
        <v>19.365860399334441</v>
      </c>
      <c r="G828" s="95"/>
      <c r="H828" s="95"/>
      <c r="I828" s="95"/>
      <c r="J828" s="95"/>
      <c r="K828" s="95"/>
      <c r="L828" s="95">
        <f t="shared" si="202"/>
        <v>825</v>
      </c>
      <c r="M828" s="95">
        <f t="shared" si="193"/>
        <v>752</v>
      </c>
      <c r="N828" s="95">
        <f t="shared" si="194"/>
        <v>261.934545454545</v>
      </c>
      <c r="O828" s="95">
        <f t="shared" si="195"/>
        <v>741142.46545454499</v>
      </c>
      <c r="P828" s="95">
        <f t="shared" si="203"/>
        <v>29.972562512759342</v>
      </c>
      <c r="Q828" s="113">
        <f t="shared" si="204"/>
        <v>30.397646732328411</v>
      </c>
      <c r="R828" s="95">
        <f t="shared" si="196"/>
        <v>330.9770678765243</v>
      </c>
      <c r="S828" s="95">
        <f t="shared" si="197"/>
        <v>194.18765758104644</v>
      </c>
      <c r="T828">
        <f t="shared" si="198"/>
        <v>0</v>
      </c>
      <c r="U828" s="102">
        <f>IF(W828&lt;180,V828,IF(#REF!&gt;T828,W828-360,360-W828))</f>
        <v>-1.5823627287853697</v>
      </c>
      <c r="V828" s="102">
        <f t="shared" si="199"/>
        <v>-1.5823627287853697</v>
      </c>
      <c r="W828" s="102">
        <f t="shared" si="200"/>
        <v>1.5823627287853697</v>
      </c>
    </row>
    <row r="829" spans="1:23" x14ac:dyDescent="0.25">
      <c r="A829" s="110">
        <v>42638.405856481484</v>
      </c>
      <c r="B829">
        <v>295</v>
      </c>
      <c r="C829">
        <v>15.127000000000001</v>
      </c>
      <c r="E829" s="95">
        <f t="shared" ref="E829:F844" si="207">AVERAGE(B229:B829)</f>
        <v>262.56239600665555</v>
      </c>
      <c r="F829" s="95">
        <f t="shared" si="207"/>
        <v>19.364874043261228</v>
      </c>
      <c r="G829" s="95"/>
      <c r="H829" s="95"/>
      <c r="I829" s="95"/>
      <c r="J829" s="95"/>
      <c r="K829" s="95"/>
      <c r="L829" s="95">
        <f t="shared" si="202"/>
        <v>826</v>
      </c>
      <c r="M829" s="95">
        <f t="shared" si="193"/>
        <v>-457</v>
      </c>
      <c r="N829" s="95">
        <f t="shared" si="194"/>
        <v>261.97457627118598</v>
      </c>
      <c r="O829" s="95">
        <f t="shared" si="195"/>
        <v>742234.4661016945</v>
      </c>
      <c r="P829" s="95">
        <f t="shared" si="203"/>
        <v>29.976473141644544</v>
      </c>
      <c r="Q829" s="113">
        <f t="shared" si="204"/>
        <v>30.372395026024687</v>
      </c>
      <c r="R829" s="95">
        <f t="shared" si="196"/>
        <v>330.90028481521108</v>
      </c>
      <c r="S829" s="95">
        <f t="shared" si="197"/>
        <v>194.22450719810001</v>
      </c>
      <c r="T829">
        <f t="shared" si="198"/>
        <v>0</v>
      </c>
      <c r="U829" s="102">
        <f>IF(W829&lt;180,V829,IF(#REF!&gt;T829,W829-360,360-W829))</f>
        <v>32.437603993344453</v>
      </c>
      <c r="V829" s="102">
        <f t="shared" si="199"/>
        <v>32.437603993344453</v>
      </c>
      <c r="W829" s="102">
        <f t="shared" si="200"/>
        <v>32.437603993344453</v>
      </c>
    </row>
    <row r="830" spans="1:23" x14ac:dyDescent="0.25">
      <c r="A830" s="110">
        <v>42638.405902777777</v>
      </c>
      <c r="B830">
        <v>243</v>
      </c>
      <c r="C830">
        <v>16.711500000000001</v>
      </c>
      <c r="E830" s="95">
        <f t="shared" si="207"/>
        <v>262.5640599001664</v>
      </c>
      <c r="F830" s="95">
        <f t="shared" si="207"/>
        <v>19.365038269550745</v>
      </c>
      <c r="G830" s="95"/>
      <c r="H830" s="95"/>
      <c r="I830" s="95"/>
      <c r="J830" s="95"/>
      <c r="K830" s="95"/>
      <c r="L830" s="95">
        <f t="shared" si="202"/>
        <v>827</v>
      </c>
      <c r="M830" s="95">
        <f t="shared" si="193"/>
        <v>700</v>
      </c>
      <c r="N830" s="95">
        <f t="shared" si="194"/>
        <v>261.95163240628733</v>
      </c>
      <c r="O830" s="95">
        <f t="shared" si="195"/>
        <v>742594.06529625109</v>
      </c>
      <c r="P830" s="95">
        <f t="shared" si="203"/>
        <v>29.965600295734735</v>
      </c>
      <c r="Q830" s="113">
        <f t="shared" si="204"/>
        <v>30.371295880605651</v>
      </c>
      <c r="R830" s="95">
        <f t="shared" si="196"/>
        <v>330.89947563152913</v>
      </c>
      <c r="S830" s="95">
        <f t="shared" si="197"/>
        <v>194.22864416880367</v>
      </c>
      <c r="T830">
        <f t="shared" si="198"/>
        <v>0</v>
      </c>
      <c r="U830" s="102">
        <f>IF(W830&lt;180,V830,IF(#REF!&gt;T830,W830-360,360-W830))</f>
        <v>-19.564059900166399</v>
      </c>
      <c r="V830" s="102">
        <f t="shared" si="199"/>
        <v>-19.564059900166399</v>
      </c>
      <c r="W830" s="102">
        <f t="shared" si="200"/>
        <v>19.564059900166399</v>
      </c>
    </row>
    <row r="831" spans="1:23" x14ac:dyDescent="0.25">
      <c r="A831" s="110">
        <v>42638.405949074076</v>
      </c>
      <c r="B831">
        <v>274</v>
      </c>
      <c r="C831">
        <v>15.1296</v>
      </c>
      <c r="E831" s="95">
        <f t="shared" si="207"/>
        <v>262.60732113144758</v>
      </c>
      <c r="F831" s="95">
        <f t="shared" si="207"/>
        <v>19.363249916805323</v>
      </c>
      <c r="G831" s="95"/>
      <c r="H831" s="95"/>
      <c r="I831" s="95"/>
      <c r="J831" s="95"/>
      <c r="K831" s="95"/>
      <c r="L831" s="95">
        <f t="shared" si="202"/>
        <v>828</v>
      </c>
      <c r="M831" s="95">
        <f t="shared" si="193"/>
        <v>-426</v>
      </c>
      <c r="N831" s="95">
        <f t="shared" si="194"/>
        <v>261.96618357487876</v>
      </c>
      <c r="O831" s="95">
        <f t="shared" si="195"/>
        <v>742739.05314009625</v>
      </c>
      <c r="P831" s="95">
        <f t="shared" si="203"/>
        <v>29.950423068074315</v>
      </c>
      <c r="Q831" s="113">
        <f t="shared" si="204"/>
        <v>30.369037120379769</v>
      </c>
      <c r="R831" s="95">
        <f t="shared" si="196"/>
        <v>330.93765465230206</v>
      </c>
      <c r="S831" s="95">
        <f t="shared" si="197"/>
        <v>194.2769876105931</v>
      </c>
      <c r="T831">
        <f t="shared" si="198"/>
        <v>0</v>
      </c>
      <c r="U831" s="102">
        <f>IF(W831&lt;180,V831,IF(#REF!&gt;T831,W831-360,360-W831))</f>
        <v>11.392678868552423</v>
      </c>
      <c r="V831" s="102">
        <f t="shared" si="199"/>
        <v>11.392678868552423</v>
      </c>
      <c r="W831" s="102">
        <f t="shared" si="200"/>
        <v>11.392678868552423</v>
      </c>
    </row>
    <row r="832" spans="1:23" x14ac:dyDescent="0.25">
      <c r="A832" s="110">
        <v>42638.405995370369</v>
      </c>
      <c r="B832">
        <v>235</v>
      </c>
      <c r="C832">
        <v>16.450900000000001</v>
      </c>
      <c r="E832" s="95">
        <f t="shared" si="207"/>
        <v>262.61397670549087</v>
      </c>
      <c r="F832" s="95">
        <f t="shared" si="207"/>
        <v>19.364293677204657</v>
      </c>
      <c r="G832" s="95"/>
      <c r="H832" s="95"/>
      <c r="I832" s="95"/>
      <c r="J832" s="95"/>
      <c r="K832" s="95"/>
      <c r="L832" s="95">
        <f t="shared" si="202"/>
        <v>829</v>
      </c>
      <c r="M832" s="95">
        <f t="shared" si="193"/>
        <v>661</v>
      </c>
      <c r="N832" s="95">
        <f t="shared" si="194"/>
        <v>261.9336550060309</v>
      </c>
      <c r="O832" s="95">
        <f t="shared" si="195"/>
        <v>743465.3510253313</v>
      </c>
      <c r="P832" s="95">
        <f t="shared" si="203"/>
        <v>29.946984741119408</v>
      </c>
      <c r="Q832" s="113">
        <f t="shared" si="204"/>
        <v>30.362547058610097</v>
      </c>
      <c r="R832" s="95">
        <f t="shared" si="196"/>
        <v>330.92970758736362</v>
      </c>
      <c r="S832" s="95">
        <f t="shared" si="197"/>
        <v>194.29824582361815</v>
      </c>
      <c r="T832">
        <f t="shared" si="198"/>
        <v>0</v>
      </c>
      <c r="U832" s="102">
        <f>IF(W832&lt;180,V832,IF(#REF!&gt;T832,W832-360,360-W832))</f>
        <v>-27.61397670549087</v>
      </c>
      <c r="V832" s="102">
        <f t="shared" si="199"/>
        <v>-27.61397670549087</v>
      </c>
      <c r="W832" s="102">
        <f t="shared" si="200"/>
        <v>27.61397670549087</v>
      </c>
    </row>
    <row r="833" spans="1:23" x14ac:dyDescent="0.25">
      <c r="A833" s="110">
        <v>42638.406041666669</v>
      </c>
      <c r="B833">
        <v>255</v>
      </c>
      <c r="C833">
        <v>15.5663</v>
      </c>
      <c r="E833" s="95">
        <f t="shared" si="207"/>
        <v>262.63560732113143</v>
      </c>
      <c r="F833" s="95">
        <f t="shared" si="207"/>
        <v>19.365729118136436</v>
      </c>
      <c r="G833" s="95"/>
      <c r="H833" s="95"/>
      <c r="I833" s="95"/>
      <c r="J833" s="95"/>
      <c r="K833" s="95"/>
      <c r="L833" s="95">
        <f t="shared" si="202"/>
        <v>830</v>
      </c>
      <c r="M833" s="95">
        <f t="shared" si="193"/>
        <v>-406</v>
      </c>
      <c r="N833" s="95">
        <f t="shared" si="194"/>
        <v>261.92530120481882</v>
      </c>
      <c r="O833" s="95">
        <f t="shared" si="195"/>
        <v>743513.3686746984</v>
      </c>
      <c r="P833" s="95">
        <f t="shared" si="203"/>
        <v>29.929905435318474</v>
      </c>
      <c r="Q833" s="113">
        <f t="shared" si="204"/>
        <v>30.352482731931929</v>
      </c>
      <c r="R833" s="95">
        <f t="shared" si="196"/>
        <v>330.92869346797829</v>
      </c>
      <c r="S833" s="95">
        <f t="shared" si="197"/>
        <v>194.3425211742846</v>
      </c>
      <c r="T833">
        <f t="shared" si="198"/>
        <v>0</v>
      </c>
      <c r="U833" s="102">
        <f>IF(W833&lt;180,V833,IF(#REF!&gt;T833,W833-360,360-W833))</f>
        <v>-7.635607321131431</v>
      </c>
      <c r="V833" s="102">
        <f t="shared" si="199"/>
        <v>-7.635607321131431</v>
      </c>
      <c r="W833" s="102">
        <f t="shared" si="200"/>
        <v>7.635607321131431</v>
      </c>
    </row>
    <row r="834" spans="1:23" x14ac:dyDescent="0.25">
      <c r="A834" s="110">
        <v>42638.406087962961</v>
      </c>
      <c r="B834">
        <v>263</v>
      </c>
      <c r="C834">
        <v>16.184699999999999</v>
      </c>
      <c r="E834" s="95">
        <f t="shared" si="207"/>
        <v>262.63394342762064</v>
      </c>
      <c r="F834" s="95">
        <f t="shared" si="207"/>
        <v>19.370926123128118</v>
      </c>
      <c r="G834" s="95"/>
      <c r="H834" s="95"/>
      <c r="I834" s="95"/>
      <c r="J834" s="95"/>
      <c r="K834" s="95"/>
      <c r="L834" s="95">
        <f t="shared" si="202"/>
        <v>831</v>
      </c>
      <c r="M834" s="95">
        <f t="shared" si="193"/>
        <v>669</v>
      </c>
      <c r="N834" s="95">
        <f t="shared" si="194"/>
        <v>261.92659446450017</v>
      </c>
      <c r="O834" s="95">
        <f t="shared" si="195"/>
        <v>743514.52226233413</v>
      </c>
      <c r="P834" s="95">
        <f t="shared" si="203"/>
        <v>29.911914852365761</v>
      </c>
      <c r="Q834" s="113">
        <f t="shared" si="204"/>
        <v>30.352435301124455</v>
      </c>
      <c r="R834" s="95">
        <f t="shared" si="196"/>
        <v>330.92692285515068</v>
      </c>
      <c r="S834" s="95">
        <f t="shared" si="197"/>
        <v>194.34096400009059</v>
      </c>
      <c r="T834">
        <f t="shared" si="198"/>
        <v>0</v>
      </c>
      <c r="U834" s="102">
        <f>IF(W834&lt;180,V834,IF(#REF!&gt;T834,W834-360,360-W834))</f>
        <v>0.36605657237936384</v>
      </c>
      <c r="V834" s="102">
        <f t="shared" si="199"/>
        <v>0.36605657237936384</v>
      </c>
      <c r="W834" s="102">
        <f t="shared" si="200"/>
        <v>0.36605657237936384</v>
      </c>
    </row>
    <row r="835" spans="1:23" x14ac:dyDescent="0.25">
      <c r="A835" s="110">
        <v>42638.406134259261</v>
      </c>
      <c r="B835">
        <v>251</v>
      </c>
      <c r="C835">
        <v>17.401199999999999</v>
      </c>
      <c r="E835" s="95">
        <f t="shared" si="207"/>
        <v>262.51580698835272</v>
      </c>
      <c r="F835" s="95">
        <f t="shared" si="207"/>
        <v>19.378332778702163</v>
      </c>
      <c r="G835" s="95"/>
      <c r="H835" s="95"/>
      <c r="I835" s="95"/>
      <c r="J835" s="95"/>
      <c r="K835" s="95"/>
      <c r="L835" s="95">
        <f t="shared" si="202"/>
        <v>832</v>
      </c>
      <c r="M835" s="95">
        <f t="shared" si="193"/>
        <v>-418</v>
      </c>
      <c r="N835" s="95">
        <f t="shared" si="194"/>
        <v>261.91346153846109</v>
      </c>
      <c r="O835" s="95">
        <f t="shared" si="195"/>
        <v>743633.76923076878</v>
      </c>
      <c r="P835" s="95">
        <f t="shared" si="203"/>
        <v>29.896330678157661</v>
      </c>
      <c r="Q835" s="113">
        <f t="shared" si="204"/>
        <v>30.259171677443675</v>
      </c>
      <c r="R835" s="95">
        <f t="shared" si="196"/>
        <v>330.59894326260098</v>
      </c>
      <c r="S835" s="95">
        <f t="shared" si="197"/>
        <v>194.43267071410446</v>
      </c>
      <c r="T835">
        <f t="shared" si="198"/>
        <v>0</v>
      </c>
      <c r="U835" s="102">
        <f>IF(W835&lt;180,V835,IF(#REF!&gt;T835,W835-360,360-W835))</f>
        <v>-11.515806988352722</v>
      </c>
      <c r="V835" s="102">
        <f t="shared" si="199"/>
        <v>-11.515806988352722</v>
      </c>
      <c r="W835" s="102">
        <f t="shared" si="200"/>
        <v>11.515806988352722</v>
      </c>
    </row>
    <row r="836" spans="1:23" x14ac:dyDescent="0.25">
      <c r="A836" s="110">
        <v>42638.406180555554</v>
      </c>
      <c r="B836">
        <v>240</v>
      </c>
      <c r="C836">
        <v>18.3292</v>
      </c>
      <c r="E836" s="95">
        <f t="shared" si="207"/>
        <v>262.52079866888516</v>
      </c>
      <c r="F836" s="95">
        <f t="shared" si="207"/>
        <v>19.385300665557402</v>
      </c>
      <c r="G836" s="95"/>
      <c r="H836" s="95"/>
      <c r="I836" s="95"/>
      <c r="J836" s="95"/>
      <c r="K836" s="95"/>
      <c r="L836" s="95">
        <f t="shared" si="202"/>
        <v>833</v>
      </c>
      <c r="M836" s="95">
        <f t="shared" ref="M836:M899" si="208">B836-M835</f>
        <v>658</v>
      </c>
      <c r="N836" s="95">
        <f t="shared" ref="N836:N899" si="209">N835+(B836-N835)/L836</f>
        <v>261.88715486194434</v>
      </c>
      <c r="O836" s="95">
        <f t="shared" ref="O836:O899" si="210">O835+(B836-N836)*(B836-N835)</f>
        <v>744113.39255702239</v>
      </c>
      <c r="P836" s="95">
        <f t="shared" si="203"/>
        <v>29.888014126465418</v>
      </c>
      <c r="Q836" s="113">
        <f t="shared" si="204"/>
        <v>30.255209257509776</v>
      </c>
      <c r="R836" s="95">
        <f t="shared" ref="R836:R899" si="211">E836+$T$2*Q836</f>
        <v>330.59501949828217</v>
      </c>
      <c r="S836" s="95">
        <f t="shared" ref="S836:S899" si="212">E836-$T$2*Q836</f>
        <v>194.44657783948816</v>
      </c>
      <c r="T836">
        <f t="shared" si="198"/>
        <v>0</v>
      </c>
      <c r="U836" s="102">
        <f>IF(W836&lt;180,V836,IF(#REF!&gt;T836,W836-360,360-W836))</f>
        <v>-22.520798668885163</v>
      </c>
      <c r="V836" s="102">
        <f t="shared" si="199"/>
        <v>-22.520798668885163</v>
      </c>
      <c r="W836" s="102">
        <f t="shared" si="200"/>
        <v>22.520798668885163</v>
      </c>
    </row>
    <row r="837" spans="1:23" x14ac:dyDescent="0.25">
      <c r="A837" s="110">
        <v>42638.406226851854</v>
      </c>
      <c r="B837">
        <v>267</v>
      </c>
      <c r="C837">
        <v>17.216999999999999</v>
      </c>
      <c r="E837" s="95">
        <f t="shared" si="207"/>
        <v>262.46589018302831</v>
      </c>
      <c r="F837" s="95">
        <f t="shared" si="207"/>
        <v>19.386626955074878</v>
      </c>
      <c r="G837" s="95"/>
      <c r="H837" s="95"/>
      <c r="I837" s="95"/>
      <c r="J837" s="95"/>
      <c r="K837" s="95"/>
      <c r="L837" s="95">
        <f t="shared" si="202"/>
        <v>834</v>
      </c>
      <c r="M837" s="95">
        <f t="shared" si="208"/>
        <v>-391</v>
      </c>
      <c r="N837" s="95">
        <f t="shared" si="209"/>
        <v>261.89328537170218</v>
      </c>
      <c r="O837" s="95">
        <f t="shared" si="210"/>
        <v>744139.50239808112</v>
      </c>
      <c r="P837" s="95">
        <f t="shared" si="203"/>
        <v>29.870614322402197</v>
      </c>
      <c r="Q837" s="113">
        <f t="shared" si="204"/>
        <v>30.217061404357786</v>
      </c>
      <c r="R837" s="95">
        <f t="shared" si="211"/>
        <v>330.45427834283333</v>
      </c>
      <c r="S837" s="95">
        <f t="shared" si="212"/>
        <v>194.47750202322328</v>
      </c>
      <c r="T837">
        <f t="shared" si="198"/>
        <v>0</v>
      </c>
      <c r="U837" s="102">
        <f>IF(W837&lt;180,V837,IF(#REF!&gt;T837,W837-360,360-W837))</f>
        <v>4.5341098169716929</v>
      </c>
      <c r="V837" s="102">
        <f t="shared" si="199"/>
        <v>4.5341098169716929</v>
      </c>
      <c r="W837" s="102">
        <f t="shared" si="200"/>
        <v>4.5341098169716929</v>
      </c>
    </row>
    <row r="838" spans="1:23" x14ac:dyDescent="0.25">
      <c r="A838" s="110">
        <v>42638.406273148146</v>
      </c>
      <c r="B838">
        <v>295</v>
      </c>
      <c r="C838">
        <v>18.722899999999999</v>
      </c>
      <c r="E838" s="95">
        <f t="shared" si="207"/>
        <v>262.49417637271216</v>
      </c>
      <c r="F838" s="95">
        <f t="shared" si="207"/>
        <v>19.384340099833615</v>
      </c>
      <c r="G838" s="95"/>
      <c r="H838" s="95"/>
      <c r="I838" s="95"/>
      <c r="J838" s="95"/>
      <c r="K838" s="95"/>
      <c r="L838" s="95">
        <f t="shared" si="202"/>
        <v>835</v>
      </c>
      <c r="M838" s="95">
        <f t="shared" si="208"/>
        <v>686</v>
      </c>
      <c r="N838" s="95">
        <f t="shared" si="209"/>
        <v>261.93293413173609</v>
      </c>
      <c r="O838" s="95">
        <f t="shared" si="210"/>
        <v>745234.24431137682</v>
      </c>
      <c r="P838" s="95">
        <f t="shared" si="203"/>
        <v>29.874673236233207</v>
      </c>
      <c r="Q838" s="113">
        <f t="shared" si="204"/>
        <v>30.239538134444668</v>
      </c>
      <c r="R838" s="95">
        <f t="shared" si="211"/>
        <v>330.53313717521269</v>
      </c>
      <c r="S838" s="95">
        <f t="shared" si="212"/>
        <v>194.45521557021166</v>
      </c>
      <c r="T838">
        <f t="shared" ref="T838:T901" si="213">IF(ABS(U838)&gt;$T$2*Q838,1,0)</f>
        <v>0</v>
      </c>
      <c r="U838" s="102">
        <f>IF(W838&lt;180,V838,IF(#REF!&gt;T838,W838-360,360-W838))</f>
        <v>32.505823627287839</v>
      </c>
      <c r="V838" s="102">
        <f t="shared" ref="V838:V901" si="214">$B838-$E838</f>
        <v>32.505823627287839</v>
      </c>
      <c r="W838" s="102">
        <f t="shared" ref="W838:W901" si="215">ABS(V838)</f>
        <v>32.505823627287839</v>
      </c>
    </row>
    <row r="839" spans="1:23" x14ac:dyDescent="0.25">
      <c r="A839" s="110">
        <v>42638.406319444446</v>
      </c>
      <c r="B839">
        <v>262</v>
      </c>
      <c r="C839">
        <v>19.122399999999999</v>
      </c>
      <c r="E839" s="95">
        <f t="shared" si="207"/>
        <v>262.64059900166387</v>
      </c>
      <c r="F839" s="95">
        <f t="shared" si="207"/>
        <v>19.371838103161402</v>
      </c>
      <c r="G839" s="95"/>
      <c r="H839" s="95"/>
      <c r="I839" s="95"/>
      <c r="J839" s="95"/>
      <c r="K839" s="95"/>
      <c r="L839" s="95">
        <f t="shared" si="202"/>
        <v>836</v>
      </c>
      <c r="M839" s="95">
        <f t="shared" si="208"/>
        <v>-424</v>
      </c>
      <c r="N839" s="95">
        <f t="shared" si="209"/>
        <v>261.93301435406653</v>
      </c>
      <c r="O839" s="95">
        <f t="shared" si="210"/>
        <v>745234.24880382733</v>
      </c>
      <c r="P839" s="95">
        <f t="shared" si="203"/>
        <v>29.856800352303416</v>
      </c>
      <c r="Q839" s="113">
        <f t="shared" si="204"/>
        <v>30.022963185588356</v>
      </c>
      <c r="R839" s="95">
        <f t="shared" si="211"/>
        <v>330.19226616923766</v>
      </c>
      <c r="S839" s="95">
        <f t="shared" si="212"/>
        <v>195.08893183409009</v>
      </c>
      <c r="T839">
        <f t="shared" si="213"/>
        <v>0</v>
      </c>
      <c r="U839" s="102">
        <f>IF(W839&lt;180,V839,IF(#REF!&gt;T839,W839-360,360-W839))</f>
        <v>-0.64059900166387251</v>
      </c>
      <c r="V839" s="102">
        <f t="shared" si="214"/>
        <v>-0.64059900166387251</v>
      </c>
      <c r="W839" s="102">
        <f t="shared" si="215"/>
        <v>0.64059900166387251</v>
      </c>
    </row>
    <row r="840" spans="1:23" x14ac:dyDescent="0.25">
      <c r="A840" s="110">
        <v>42638.406365740739</v>
      </c>
      <c r="B840">
        <v>259</v>
      </c>
      <c r="C840">
        <v>20.173999999999999</v>
      </c>
      <c r="E840" s="95">
        <f t="shared" si="207"/>
        <v>262.69717138103164</v>
      </c>
      <c r="F840" s="95">
        <f t="shared" si="207"/>
        <v>19.378674875207992</v>
      </c>
      <c r="G840" s="95"/>
      <c r="H840" s="95"/>
      <c r="I840" s="95"/>
      <c r="J840" s="95"/>
      <c r="K840" s="95"/>
      <c r="L840" s="95">
        <f t="shared" si="202"/>
        <v>837</v>
      </c>
      <c r="M840" s="95">
        <f t="shared" si="208"/>
        <v>683</v>
      </c>
      <c r="N840" s="95">
        <f t="shared" si="209"/>
        <v>261.92951015531617</v>
      </c>
      <c r="O840" s="95">
        <f t="shared" si="210"/>
        <v>745242.84109916328</v>
      </c>
      <c r="P840" s="95">
        <f t="shared" si="203"/>
        <v>29.839131434310854</v>
      </c>
      <c r="Q840" s="113">
        <f t="shared" si="204"/>
        <v>29.983991435679275</v>
      </c>
      <c r="R840" s="95">
        <f t="shared" si="211"/>
        <v>330.16115211131</v>
      </c>
      <c r="S840" s="95">
        <f t="shared" si="212"/>
        <v>195.23319065075327</v>
      </c>
      <c r="T840">
        <f t="shared" si="213"/>
        <v>0</v>
      </c>
      <c r="U840" s="102">
        <f>IF(W840&lt;180,V840,IF(#REF!&gt;T840,W840-360,360-W840))</f>
        <v>-3.6971713810316373</v>
      </c>
      <c r="V840" s="102">
        <f t="shared" si="214"/>
        <v>-3.6971713810316373</v>
      </c>
      <c r="W840" s="102">
        <f t="shared" si="215"/>
        <v>3.6971713810316373</v>
      </c>
    </row>
    <row r="841" spans="1:23" x14ac:dyDescent="0.25">
      <c r="A841" s="110">
        <v>42638.406412037039</v>
      </c>
      <c r="B841">
        <v>249</v>
      </c>
      <c r="C841">
        <v>20.514399999999998</v>
      </c>
      <c r="E841" s="95">
        <f t="shared" si="207"/>
        <v>262.60565723793678</v>
      </c>
      <c r="F841" s="95">
        <f t="shared" si="207"/>
        <v>19.381651081530787</v>
      </c>
      <c r="G841" s="95"/>
      <c r="H841" s="95"/>
      <c r="I841" s="95"/>
      <c r="J841" s="95"/>
      <c r="K841" s="95"/>
      <c r="L841" s="95">
        <f t="shared" si="202"/>
        <v>838</v>
      </c>
      <c r="M841" s="95">
        <f t="shared" si="208"/>
        <v>-434</v>
      </c>
      <c r="N841" s="95">
        <f t="shared" si="209"/>
        <v>261.9140811455843</v>
      </c>
      <c r="O841" s="95">
        <f t="shared" si="210"/>
        <v>745409.8138424817</v>
      </c>
      <c r="P841" s="95">
        <f t="shared" si="203"/>
        <v>29.824662910279336</v>
      </c>
      <c r="Q841" s="113">
        <f t="shared" si="204"/>
        <v>29.941694332649281</v>
      </c>
      <c r="R841" s="95">
        <f t="shared" si="211"/>
        <v>329.97446948639765</v>
      </c>
      <c r="S841" s="95">
        <f t="shared" si="212"/>
        <v>195.23684498947591</v>
      </c>
      <c r="T841">
        <f t="shared" si="213"/>
        <v>0</v>
      </c>
      <c r="U841" s="102">
        <f>IF(W841&lt;180,V841,IF(#REF!&gt;T841,W841-360,360-W841))</f>
        <v>-13.605657237936782</v>
      </c>
      <c r="V841" s="102">
        <f t="shared" si="214"/>
        <v>-13.605657237936782</v>
      </c>
      <c r="W841" s="102">
        <f t="shared" si="215"/>
        <v>13.605657237936782</v>
      </c>
    </row>
    <row r="842" spans="1:23" x14ac:dyDescent="0.25">
      <c r="A842" s="110">
        <v>42638.406458333331</v>
      </c>
      <c r="B842">
        <v>239</v>
      </c>
      <c r="C842">
        <v>19.353000000000002</v>
      </c>
      <c r="E842" s="95">
        <f t="shared" si="207"/>
        <v>262.54742096505822</v>
      </c>
      <c r="F842" s="95">
        <f t="shared" si="207"/>
        <v>19.390667387687195</v>
      </c>
      <c r="G842" s="95"/>
      <c r="H842" s="95"/>
      <c r="I842" s="95"/>
      <c r="J842" s="95"/>
      <c r="K842" s="95"/>
      <c r="L842" s="95">
        <f t="shared" si="202"/>
        <v>839</v>
      </c>
      <c r="M842" s="95">
        <f t="shared" si="208"/>
        <v>673</v>
      </c>
      <c r="N842" s="95">
        <f t="shared" si="209"/>
        <v>261.88676996424272</v>
      </c>
      <c r="O842" s="95">
        <f t="shared" si="210"/>
        <v>745934.24314660265</v>
      </c>
      <c r="P842" s="95">
        <f t="shared" si="203"/>
        <v>29.817367073525809</v>
      </c>
      <c r="Q842" s="113">
        <f t="shared" si="204"/>
        <v>29.953510804050094</v>
      </c>
      <c r="R842" s="95">
        <f t="shared" si="211"/>
        <v>329.94282027417091</v>
      </c>
      <c r="S842" s="95">
        <f t="shared" si="212"/>
        <v>195.15202165594553</v>
      </c>
      <c r="T842">
        <f t="shared" si="213"/>
        <v>0</v>
      </c>
      <c r="U842" s="102">
        <f>IF(W842&lt;180,V842,IF(#REF!&gt;T842,W842-360,360-W842))</f>
        <v>-23.547420965058222</v>
      </c>
      <c r="V842" s="102">
        <f t="shared" si="214"/>
        <v>-23.547420965058222</v>
      </c>
      <c r="W842" s="102">
        <f t="shared" si="215"/>
        <v>23.547420965058222</v>
      </c>
    </row>
    <row r="843" spans="1:23" x14ac:dyDescent="0.25">
      <c r="A843" s="110">
        <v>42638.406504629631</v>
      </c>
      <c r="B843">
        <v>247</v>
      </c>
      <c r="C843">
        <v>19.697199999999999</v>
      </c>
      <c r="E843" s="95">
        <f t="shared" si="207"/>
        <v>262.4043261231281</v>
      </c>
      <c r="F843" s="95">
        <f t="shared" si="207"/>
        <v>19.400395507487527</v>
      </c>
      <c r="G843" s="95"/>
      <c r="H843" s="95"/>
      <c r="I843" s="95"/>
      <c r="J843" s="95"/>
      <c r="K843" s="95"/>
      <c r="L843" s="95">
        <f t="shared" si="202"/>
        <v>840</v>
      </c>
      <c r="M843" s="95">
        <f t="shared" si="208"/>
        <v>-426</v>
      </c>
      <c r="N843" s="95">
        <f t="shared" si="209"/>
        <v>261.86904761904719</v>
      </c>
      <c r="O843" s="95">
        <f t="shared" si="210"/>
        <v>746155.5952380948</v>
      </c>
      <c r="P843" s="95">
        <f t="shared" si="203"/>
        <v>29.804034467191542</v>
      </c>
      <c r="Q843" s="113">
        <f t="shared" si="204"/>
        <v>29.821731814892992</v>
      </c>
      <c r="R843" s="95">
        <f t="shared" si="211"/>
        <v>329.5032227066373</v>
      </c>
      <c r="S843" s="95">
        <f t="shared" si="212"/>
        <v>195.30542953961887</v>
      </c>
      <c r="T843">
        <f t="shared" si="213"/>
        <v>0</v>
      </c>
      <c r="U843" s="102">
        <f>IF(W843&lt;180,V843,IF(#REF!&gt;T843,W843-360,360-W843))</f>
        <v>-15.404326123128101</v>
      </c>
      <c r="V843" s="102">
        <f t="shared" si="214"/>
        <v>-15.404326123128101</v>
      </c>
      <c r="W843" s="102">
        <f t="shared" si="215"/>
        <v>15.404326123128101</v>
      </c>
    </row>
    <row r="844" spans="1:23" x14ac:dyDescent="0.25">
      <c r="A844" s="110">
        <v>42638.406550925924</v>
      </c>
      <c r="B844">
        <v>337</v>
      </c>
      <c r="C844">
        <v>29.586600000000001</v>
      </c>
      <c r="E844" s="95">
        <f t="shared" si="207"/>
        <v>262.46256239600666</v>
      </c>
      <c r="F844" s="95">
        <f t="shared" si="207"/>
        <v>19.422777703826963</v>
      </c>
      <c r="G844" s="95"/>
      <c r="H844" s="95"/>
      <c r="I844" s="95"/>
      <c r="J844" s="95"/>
      <c r="K844" s="95"/>
      <c r="L844" s="95">
        <f t="shared" si="202"/>
        <v>841</v>
      </c>
      <c r="M844" s="95">
        <f t="shared" si="208"/>
        <v>763</v>
      </c>
      <c r="N844" s="95">
        <f t="shared" si="209"/>
        <v>261.95838287752633</v>
      </c>
      <c r="O844" s="95">
        <f t="shared" si="210"/>
        <v>751793.54340071301</v>
      </c>
      <c r="P844" s="95">
        <f t="shared" si="203"/>
        <v>29.898630628127989</v>
      </c>
      <c r="Q844" s="113">
        <f t="shared" si="204"/>
        <v>29.932964695533865</v>
      </c>
      <c r="R844" s="95">
        <f t="shared" si="211"/>
        <v>329.81173296095784</v>
      </c>
      <c r="S844" s="95">
        <f t="shared" si="212"/>
        <v>195.11339183105548</v>
      </c>
      <c r="T844">
        <f t="shared" si="213"/>
        <v>1</v>
      </c>
      <c r="U844" s="102">
        <f>IF(W844&lt;180,V844,IF(#REF!&gt;T844,W844-360,360-W844))</f>
        <v>74.53743760399334</v>
      </c>
      <c r="V844" s="102">
        <f t="shared" si="214"/>
        <v>74.53743760399334</v>
      </c>
      <c r="W844" s="102">
        <f t="shared" si="215"/>
        <v>74.53743760399334</v>
      </c>
    </row>
    <row r="845" spans="1:23" x14ac:dyDescent="0.25">
      <c r="A845" s="110">
        <v>42638.406643518516</v>
      </c>
      <c r="B845">
        <v>276</v>
      </c>
      <c r="C845">
        <v>25.246300000000002</v>
      </c>
      <c r="E845" s="95">
        <f t="shared" ref="E845:F860" si="216">AVERAGE(B245:B845)</f>
        <v>262.42595673876872</v>
      </c>
      <c r="F845" s="95">
        <f t="shared" si="216"/>
        <v>19.435128119800339</v>
      </c>
      <c r="G845" s="95"/>
      <c r="H845" s="95"/>
      <c r="I845" s="95"/>
      <c r="J845" s="95"/>
      <c r="K845" s="95"/>
      <c r="L845" s="95">
        <f t="shared" si="202"/>
        <v>842</v>
      </c>
      <c r="M845" s="95">
        <f t="shared" si="208"/>
        <v>-487</v>
      </c>
      <c r="N845" s="95">
        <f t="shared" si="209"/>
        <v>261.97505938242239</v>
      </c>
      <c r="O845" s="95">
        <f t="shared" si="210"/>
        <v>751990.47624703043</v>
      </c>
      <c r="P845" s="95">
        <f t="shared" si="203"/>
        <v>29.884784223486694</v>
      </c>
      <c r="Q845" s="113">
        <f t="shared" si="204"/>
        <v>29.902919881327257</v>
      </c>
      <c r="R845" s="95">
        <f t="shared" si="211"/>
        <v>329.70752647175505</v>
      </c>
      <c r="S845" s="95">
        <f t="shared" si="212"/>
        <v>195.14438700578239</v>
      </c>
      <c r="T845">
        <f t="shared" si="213"/>
        <v>0</v>
      </c>
      <c r="U845" s="102">
        <f>IF(W845&lt;180,V845,IF(#REF!&gt;T845,W845-360,360-W845))</f>
        <v>13.574043261231282</v>
      </c>
      <c r="V845" s="102">
        <f t="shared" si="214"/>
        <v>13.574043261231282</v>
      </c>
      <c r="W845" s="102">
        <f t="shared" si="215"/>
        <v>13.574043261231282</v>
      </c>
    </row>
    <row r="846" spans="1:23" x14ac:dyDescent="0.25">
      <c r="A846" s="110">
        <v>42638.406689814816</v>
      </c>
      <c r="B846">
        <v>291</v>
      </c>
      <c r="C846">
        <v>26.218800000000002</v>
      </c>
      <c r="E846" s="95">
        <f t="shared" si="216"/>
        <v>262.34109816971716</v>
      </c>
      <c r="F846" s="95">
        <f t="shared" si="216"/>
        <v>19.447989018302835</v>
      </c>
      <c r="G846" s="95"/>
      <c r="H846" s="95"/>
      <c r="I846" s="95"/>
      <c r="J846" s="95"/>
      <c r="K846" s="95"/>
      <c r="L846" s="95">
        <f t="shared" si="202"/>
        <v>843</v>
      </c>
      <c r="M846" s="95">
        <f t="shared" si="208"/>
        <v>778</v>
      </c>
      <c r="N846" s="95">
        <f t="shared" si="209"/>
        <v>262.00948991696282</v>
      </c>
      <c r="O846" s="95">
        <f t="shared" si="210"/>
        <v>752831.92408066383</v>
      </c>
      <c r="P846" s="95">
        <f t="shared" si="203"/>
        <v>29.883759064899262</v>
      </c>
      <c r="Q846" s="113">
        <f t="shared" si="204"/>
        <v>29.748951655215897</v>
      </c>
      <c r="R846" s="95">
        <f t="shared" si="211"/>
        <v>329.27623939395289</v>
      </c>
      <c r="S846" s="95">
        <f t="shared" si="212"/>
        <v>195.40595694548139</v>
      </c>
      <c r="T846">
        <f t="shared" si="213"/>
        <v>0</v>
      </c>
      <c r="U846" s="102">
        <f>IF(W846&lt;180,V846,IF(#REF!&gt;T846,W846-360,360-W846))</f>
        <v>28.658901830282844</v>
      </c>
      <c r="V846" s="102">
        <f t="shared" si="214"/>
        <v>28.658901830282844</v>
      </c>
      <c r="W846" s="102">
        <f t="shared" si="215"/>
        <v>28.658901830282844</v>
      </c>
    </row>
    <row r="847" spans="1:23" x14ac:dyDescent="0.25">
      <c r="A847" s="110">
        <v>42638.406736111108</v>
      </c>
      <c r="B847">
        <v>269</v>
      </c>
      <c r="C847">
        <v>23.447800000000001</v>
      </c>
      <c r="E847" s="95">
        <f t="shared" si="216"/>
        <v>262.29118136439268</v>
      </c>
      <c r="F847" s="95">
        <f t="shared" si="216"/>
        <v>19.455524126455913</v>
      </c>
      <c r="G847" s="95"/>
      <c r="H847" s="95"/>
      <c r="I847" s="95"/>
      <c r="J847" s="95"/>
      <c r="K847" s="95"/>
      <c r="L847" s="95">
        <f t="shared" si="202"/>
        <v>844</v>
      </c>
      <c r="M847" s="95">
        <f t="shared" si="208"/>
        <v>-509</v>
      </c>
      <c r="N847" s="95">
        <f t="shared" si="209"/>
        <v>262.01777251184791</v>
      </c>
      <c r="O847" s="95">
        <f t="shared" si="210"/>
        <v>752880.73341232177</v>
      </c>
      <c r="P847" s="95">
        <f t="shared" si="203"/>
        <v>29.867018325636195</v>
      </c>
      <c r="Q847" s="113">
        <f t="shared" si="204"/>
        <v>29.712545271728427</v>
      </c>
      <c r="R847" s="95">
        <f t="shared" si="211"/>
        <v>329.14440822578166</v>
      </c>
      <c r="S847" s="95">
        <f t="shared" si="212"/>
        <v>195.43795450300371</v>
      </c>
      <c r="T847">
        <f t="shared" si="213"/>
        <v>0</v>
      </c>
      <c r="U847" s="102">
        <f>IF(W847&lt;180,V847,IF(#REF!&gt;T847,W847-360,360-W847))</f>
        <v>6.7088186356073152</v>
      </c>
      <c r="V847" s="102">
        <f t="shared" si="214"/>
        <v>6.7088186356073152</v>
      </c>
      <c r="W847" s="102">
        <f t="shared" si="215"/>
        <v>6.7088186356073152</v>
      </c>
    </row>
    <row r="848" spans="1:23" x14ac:dyDescent="0.25">
      <c r="A848" s="110">
        <v>42638.406782407408</v>
      </c>
      <c r="B848">
        <v>292</v>
      </c>
      <c r="C848">
        <v>27.950500000000002</v>
      </c>
      <c r="E848" s="95">
        <f t="shared" si="216"/>
        <v>262.32113144758733</v>
      </c>
      <c r="F848" s="95">
        <f t="shared" si="216"/>
        <v>19.472194342762073</v>
      </c>
      <c r="G848" s="95"/>
      <c r="H848" s="95"/>
      <c r="I848" s="95"/>
      <c r="J848" s="95"/>
      <c r="K848" s="95"/>
      <c r="L848" s="95">
        <f t="shared" si="202"/>
        <v>845</v>
      </c>
      <c r="M848" s="95">
        <f t="shared" si="208"/>
        <v>801</v>
      </c>
      <c r="N848" s="95">
        <f t="shared" si="209"/>
        <v>262.05325443786938</v>
      </c>
      <c r="O848" s="95">
        <f t="shared" si="210"/>
        <v>753778.60355029535</v>
      </c>
      <c r="P848" s="95">
        <f t="shared" si="203"/>
        <v>29.867133854370856</v>
      </c>
      <c r="Q848" s="113">
        <f t="shared" si="204"/>
        <v>29.733397236088372</v>
      </c>
      <c r="R848" s="95">
        <f t="shared" si="211"/>
        <v>329.22127522878617</v>
      </c>
      <c r="S848" s="95">
        <f t="shared" si="212"/>
        <v>195.4209876663885</v>
      </c>
      <c r="T848">
        <f t="shared" si="213"/>
        <v>0</v>
      </c>
      <c r="U848" s="102">
        <f>IF(W848&lt;180,V848,IF(#REF!&gt;T848,W848-360,360-W848))</f>
        <v>29.678868552412666</v>
      </c>
      <c r="V848" s="102">
        <f t="shared" si="214"/>
        <v>29.678868552412666</v>
      </c>
      <c r="W848" s="102">
        <f t="shared" si="215"/>
        <v>29.678868552412666</v>
      </c>
    </row>
    <row r="849" spans="1:23" x14ac:dyDescent="0.25">
      <c r="A849" s="110">
        <v>42638.406828703701</v>
      </c>
      <c r="B849">
        <v>254</v>
      </c>
      <c r="C849">
        <v>21.393000000000001</v>
      </c>
      <c r="E849" s="95">
        <f t="shared" si="216"/>
        <v>262.23960066555742</v>
      </c>
      <c r="F849" s="95">
        <f t="shared" si="216"/>
        <v>19.478580532445935</v>
      </c>
      <c r="G849" s="95"/>
      <c r="H849" s="95"/>
      <c r="I849" s="95"/>
      <c r="J849" s="95"/>
      <c r="K849" s="95"/>
      <c r="L849" s="95">
        <f t="shared" si="202"/>
        <v>846</v>
      </c>
      <c r="M849" s="95">
        <f t="shared" si="208"/>
        <v>-547</v>
      </c>
      <c r="N849" s="95">
        <f t="shared" si="209"/>
        <v>262.04373522458587</v>
      </c>
      <c r="O849" s="95">
        <f t="shared" si="210"/>
        <v>753843.38179668982</v>
      </c>
      <c r="P849" s="95">
        <f t="shared" si="203"/>
        <v>29.850759239638254</v>
      </c>
      <c r="Q849" s="113">
        <f t="shared" si="204"/>
        <v>29.688888701326182</v>
      </c>
      <c r="R849" s="95">
        <f t="shared" si="211"/>
        <v>329.03960024354132</v>
      </c>
      <c r="S849" s="95">
        <f t="shared" si="212"/>
        <v>195.43960108757352</v>
      </c>
      <c r="T849">
        <f t="shared" si="213"/>
        <v>0</v>
      </c>
      <c r="U849" s="102">
        <f>IF(W849&lt;180,V849,IF(#REF!&gt;T849,W849-360,360-W849))</f>
        <v>-8.2396006655574183</v>
      </c>
      <c r="V849" s="102">
        <f t="shared" si="214"/>
        <v>-8.2396006655574183</v>
      </c>
      <c r="W849" s="102">
        <f t="shared" si="215"/>
        <v>8.2396006655574183</v>
      </c>
    </row>
    <row r="850" spans="1:23" x14ac:dyDescent="0.25">
      <c r="A850" s="110">
        <v>42638.406875000001</v>
      </c>
      <c r="B850">
        <v>304</v>
      </c>
      <c r="C850">
        <v>24.086099999999998</v>
      </c>
      <c r="E850" s="95">
        <f t="shared" si="216"/>
        <v>262.18801996672215</v>
      </c>
      <c r="F850" s="95">
        <f t="shared" si="216"/>
        <v>19.480900499168065</v>
      </c>
      <c r="G850" s="95"/>
      <c r="H850" s="95"/>
      <c r="I850" s="95"/>
      <c r="J850" s="95"/>
      <c r="K850" s="95"/>
      <c r="L850" s="95">
        <f t="shared" si="202"/>
        <v>847</v>
      </c>
      <c r="M850" s="95">
        <f t="shared" si="208"/>
        <v>851</v>
      </c>
      <c r="N850" s="95">
        <f t="shared" si="209"/>
        <v>262.09327036599723</v>
      </c>
      <c r="O850" s="95">
        <f t="shared" si="210"/>
        <v>755601.63164108573</v>
      </c>
      <c r="P850" s="95">
        <f t="shared" si="203"/>
        <v>29.867903422069809</v>
      </c>
      <c r="Q850" s="113">
        <f t="shared" si="204"/>
        <v>29.589193786325545</v>
      </c>
      <c r="R850" s="95">
        <f t="shared" si="211"/>
        <v>328.76370598595463</v>
      </c>
      <c r="S850" s="95">
        <f t="shared" si="212"/>
        <v>195.61233394748967</v>
      </c>
      <c r="T850">
        <f t="shared" si="213"/>
        <v>0</v>
      </c>
      <c r="U850" s="102">
        <f>IF(W850&lt;180,V850,IF(#REF!&gt;T850,W850-360,360-W850))</f>
        <v>41.811980033277848</v>
      </c>
      <c r="V850" s="102">
        <f t="shared" si="214"/>
        <v>41.811980033277848</v>
      </c>
      <c r="W850" s="102">
        <f t="shared" si="215"/>
        <v>41.811980033277848</v>
      </c>
    </row>
    <row r="851" spans="1:23" x14ac:dyDescent="0.25">
      <c r="A851" s="110">
        <v>42638.406921296293</v>
      </c>
      <c r="B851">
        <v>249</v>
      </c>
      <c r="C851">
        <v>18.4618</v>
      </c>
      <c r="E851" s="95">
        <f t="shared" si="216"/>
        <v>262.05490848585691</v>
      </c>
      <c r="F851" s="95">
        <f t="shared" si="216"/>
        <v>19.471422296173056</v>
      </c>
      <c r="G851" s="95"/>
      <c r="H851" s="95"/>
      <c r="I851" s="95"/>
      <c r="J851" s="95"/>
      <c r="K851" s="95"/>
      <c r="L851" s="95">
        <f t="shared" si="202"/>
        <v>848</v>
      </c>
      <c r="M851" s="95">
        <f t="shared" si="208"/>
        <v>-602</v>
      </c>
      <c r="N851" s="95">
        <f t="shared" si="209"/>
        <v>262.07783018867883</v>
      </c>
      <c r="O851" s="95">
        <f t="shared" si="210"/>
        <v>755772.86320754664</v>
      </c>
      <c r="P851" s="95">
        <f t="shared" si="203"/>
        <v>29.853669522709659</v>
      </c>
      <c r="Q851" s="113">
        <f t="shared" si="204"/>
        <v>29.468028531343439</v>
      </c>
      <c r="R851" s="95">
        <f t="shared" si="211"/>
        <v>328.35797268137964</v>
      </c>
      <c r="S851" s="95">
        <f t="shared" si="212"/>
        <v>195.75184429033419</v>
      </c>
      <c r="T851">
        <f t="shared" si="213"/>
        <v>0</v>
      </c>
      <c r="U851" s="102">
        <f>IF(W851&lt;180,V851,IF(#REF!&gt;T851,W851-360,360-W851))</f>
        <v>-13.054908485856913</v>
      </c>
      <c r="V851" s="102">
        <f t="shared" si="214"/>
        <v>-13.054908485856913</v>
      </c>
      <c r="W851" s="102">
        <f t="shared" si="215"/>
        <v>13.054908485856913</v>
      </c>
    </row>
    <row r="852" spans="1:23" x14ac:dyDescent="0.25">
      <c r="A852" s="110">
        <v>42638.406967592593</v>
      </c>
      <c r="B852">
        <v>268</v>
      </c>
      <c r="C852">
        <v>21.254899999999999</v>
      </c>
      <c r="E852" s="95">
        <f t="shared" si="216"/>
        <v>262.05990016638935</v>
      </c>
      <c r="F852" s="95">
        <f t="shared" si="216"/>
        <v>19.472723793677218</v>
      </c>
      <c r="G852" s="95"/>
      <c r="H852" s="95"/>
      <c r="I852" s="95"/>
      <c r="J852" s="95"/>
      <c r="K852" s="95"/>
      <c r="L852" s="95">
        <f t="shared" si="202"/>
        <v>849</v>
      </c>
      <c r="M852" s="95">
        <f t="shared" si="208"/>
        <v>870</v>
      </c>
      <c r="N852" s="95">
        <f t="shared" si="209"/>
        <v>262.08480565370985</v>
      </c>
      <c r="O852" s="95">
        <f t="shared" si="210"/>
        <v>755807.8939929324</v>
      </c>
      <c r="P852" s="95">
        <f t="shared" si="203"/>
        <v>29.836774133384637</v>
      </c>
      <c r="Q852" s="113">
        <f t="shared" si="204"/>
        <v>29.46878106676197</v>
      </c>
      <c r="R852" s="95">
        <f t="shared" si="211"/>
        <v>328.3646575666038</v>
      </c>
      <c r="S852" s="95">
        <f t="shared" si="212"/>
        <v>195.75514276617491</v>
      </c>
      <c r="T852">
        <f t="shared" si="213"/>
        <v>0</v>
      </c>
      <c r="U852" s="102">
        <f>IF(W852&lt;180,V852,IF(#REF!&gt;T852,W852-360,360-W852))</f>
        <v>5.9400998336106454</v>
      </c>
      <c r="V852" s="102">
        <f t="shared" si="214"/>
        <v>5.9400998336106454</v>
      </c>
      <c r="W852" s="102">
        <f t="shared" si="215"/>
        <v>5.9400998336106454</v>
      </c>
    </row>
    <row r="853" spans="1:23" x14ac:dyDescent="0.25">
      <c r="A853" s="110">
        <v>42638.407013888886</v>
      </c>
      <c r="B853">
        <v>284</v>
      </c>
      <c r="C853">
        <v>23.599699999999999</v>
      </c>
      <c r="E853" s="95">
        <f t="shared" si="216"/>
        <v>262.05657237936771</v>
      </c>
      <c r="F853" s="95">
        <f t="shared" si="216"/>
        <v>19.472307820299513</v>
      </c>
      <c r="G853" s="95"/>
      <c r="H853" s="95"/>
      <c r="I853" s="95"/>
      <c r="J853" s="95"/>
      <c r="K853" s="95"/>
      <c r="L853" s="95">
        <f t="shared" si="202"/>
        <v>850</v>
      </c>
      <c r="M853" s="95">
        <f t="shared" si="208"/>
        <v>-586</v>
      </c>
      <c r="N853" s="95">
        <f t="shared" si="209"/>
        <v>262.11058823529373</v>
      </c>
      <c r="O853" s="95">
        <f t="shared" si="210"/>
        <v>756287.60470588191</v>
      </c>
      <c r="P853" s="95">
        <f t="shared" si="203"/>
        <v>29.828679541397577</v>
      </c>
      <c r="Q853" s="113">
        <f t="shared" si="204"/>
        <v>29.466190234802664</v>
      </c>
      <c r="R853" s="95">
        <f t="shared" si="211"/>
        <v>328.35550040767373</v>
      </c>
      <c r="S853" s="95">
        <f t="shared" si="212"/>
        <v>195.75764435106171</v>
      </c>
      <c r="T853">
        <f t="shared" si="213"/>
        <v>0</v>
      </c>
      <c r="U853" s="102">
        <f>IF(W853&lt;180,V853,IF(#REF!&gt;T853,W853-360,360-W853))</f>
        <v>21.943427620632292</v>
      </c>
      <c r="V853" s="102">
        <f t="shared" si="214"/>
        <v>21.943427620632292</v>
      </c>
      <c r="W853" s="102">
        <f t="shared" si="215"/>
        <v>21.943427620632292</v>
      </c>
    </row>
    <row r="854" spans="1:23" x14ac:dyDescent="0.25">
      <c r="A854" s="110">
        <v>42638.407071759262</v>
      </c>
      <c r="B854">
        <v>263</v>
      </c>
      <c r="C854">
        <v>23.183900000000001</v>
      </c>
      <c r="E854" s="95">
        <f t="shared" si="216"/>
        <v>261.97670549084859</v>
      </c>
      <c r="F854" s="95">
        <f t="shared" si="216"/>
        <v>19.474050915141444</v>
      </c>
      <c r="G854" s="95"/>
      <c r="H854" s="95"/>
      <c r="I854" s="95"/>
      <c r="J854" s="95"/>
      <c r="K854" s="95"/>
      <c r="L854" s="95">
        <f t="shared" si="202"/>
        <v>851</v>
      </c>
      <c r="M854" s="95">
        <f t="shared" si="208"/>
        <v>849</v>
      </c>
      <c r="N854" s="95">
        <f t="shared" si="209"/>
        <v>262.11163337250258</v>
      </c>
      <c r="O854" s="95">
        <f t="shared" si="210"/>
        <v>756288.39482961176</v>
      </c>
      <c r="P854" s="95">
        <f t="shared" si="203"/>
        <v>29.81116429860727</v>
      </c>
      <c r="Q854" s="113">
        <f t="shared" si="204"/>
        <v>29.39839588017642</v>
      </c>
      <c r="R854" s="95">
        <f t="shared" si="211"/>
        <v>328.12309622124553</v>
      </c>
      <c r="S854" s="95">
        <f t="shared" si="212"/>
        <v>195.83031476045164</v>
      </c>
      <c r="T854">
        <f t="shared" si="213"/>
        <v>0</v>
      </c>
      <c r="U854" s="102">
        <f>IF(W854&lt;180,V854,IF(#REF!&gt;T854,W854-360,360-W854))</f>
        <v>1.0232945091514125</v>
      </c>
      <c r="V854" s="102">
        <f t="shared" si="214"/>
        <v>1.0232945091514125</v>
      </c>
      <c r="W854" s="102">
        <f t="shared" si="215"/>
        <v>1.0232945091514125</v>
      </c>
    </row>
    <row r="855" spans="1:23" x14ac:dyDescent="0.25">
      <c r="A855" s="110">
        <v>42638.407118055555</v>
      </c>
      <c r="B855">
        <v>296</v>
      </c>
      <c r="C855">
        <v>29.2315</v>
      </c>
      <c r="E855" s="95">
        <f t="shared" si="216"/>
        <v>261.936772046589</v>
      </c>
      <c r="F855" s="95">
        <f t="shared" si="216"/>
        <v>19.485866056572391</v>
      </c>
      <c r="G855" s="95"/>
      <c r="H855" s="95"/>
      <c r="I855" s="95"/>
      <c r="J855" s="95"/>
      <c r="K855" s="95"/>
      <c r="L855" s="95">
        <f t="shared" ref="L855:L918" si="217">L854+1</f>
        <v>852</v>
      </c>
      <c r="M855" s="95">
        <f t="shared" si="208"/>
        <v>-553</v>
      </c>
      <c r="N855" s="95">
        <f t="shared" si="209"/>
        <v>262.15140845070385</v>
      </c>
      <c r="O855" s="95">
        <f t="shared" si="210"/>
        <v>757435.4683098587</v>
      </c>
      <c r="P855" s="95">
        <f t="shared" ref="P855:P918" si="218">SQRT(O855/L855)</f>
        <v>29.816250026150168</v>
      </c>
      <c r="Q855" s="113">
        <f t="shared" si="204"/>
        <v>29.335786137681016</v>
      </c>
      <c r="R855" s="95">
        <f t="shared" si="211"/>
        <v>327.9422908563713</v>
      </c>
      <c r="S855" s="95">
        <f t="shared" si="212"/>
        <v>195.9312532368067</v>
      </c>
      <c r="T855">
        <f t="shared" si="213"/>
        <v>0</v>
      </c>
      <c r="U855" s="102">
        <f>IF(W855&lt;180,V855,IF(#REF!&gt;T855,W855-360,360-W855))</f>
        <v>34.063227953411001</v>
      </c>
      <c r="V855" s="102">
        <f t="shared" si="214"/>
        <v>34.063227953411001</v>
      </c>
      <c r="W855" s="102">
        <f t="shared" si="215"/>
        <v>34.063227953411001</v>
      </c>
    </row>
    <row r="856" spans="1:23" x14ac:dyDescent="0.25">
      <c r="A856" s="110">
        <v>42638.407164351855</v>
      </c>
      <c r="B856">
        <v>282</v>
      </c>
      <c r="C856">
        <v>27.097300000000001</v>
      </c>
      <c r="E856" s="95">
        <f t="shared" si="216"/>
        <v>262.00998336106488</v>
      </c>
      <c r="F856" s="95">
        <f t="shared" si="216"/>
        <v>19.49354176372713</v>
      </c>
      <c r="G856" s="95"/>
      <c r="H856" s="95"/>
      <c r="I856" s="95"/>
      <c r="J856" s="95"/>
      <c r="K856" s="95"/>
      <c r="L856" s="95">
        <f t="shared" si="217"/>
        <v>853</v>
      </c>
      <c r="M856" s="95">
        <f t="shared" si="208"/>
        <v>835</v>
      </c>
      <c r="N856" s="95">
        <f t="shared" si="209"/>
        <v>262.17467760844045</v>
      </c>
      <c r="O856" s="95">
        <f t="shared" si="210"/>
        <v>757828.97303634183</v>
      </c>
      <c r="P856" s="95">
        <f t="shared" si="218"/>
        <v>29.806507173998902</v>
      </c>
      <c r="Q856" s="113">
        <f t="shared" si="204"/>
        <v>29.33086090049947</v>
      </c>
      <c r="R856" s="95">
        <f t="shared" si="211"/>
        <v>328.0044203871887</v>
      </c>
      <c r="S856" s="95">
        <f t="shared" si="212"/>
        <v>196.01554633494106</v>
      </c>
      <c r="T856">
        <f t="shared" si="213"/>
        <v>0</v>
      </c>
      <c r="U856" s="102">
        <f>IF(W856&lt;180,V856,IF(#REF!&gt;T856,W856-360,360-W856))</f>
        <v>19.990016638935117</v>
      </c>
      <c r="V856" s="102">
        <f t="shared" si="214"/>
        <v>19.990016638935117</v>
      </c>
      <c r="W856" s="102">
        <f t="shared" si="215"/>
        <v>19.990016638935117</v>
      </c>
    </row>
    <row r="857" spans="1:23" x14ac:dyDescent="0.25">
      <c r="A857" s="110">
        <v>42638.407210648147</v>
      </c>
      <c r="B857">
        <v>266</v>
      </c>
      <c r="C857">
        <v>24.930599999999998</v>
      </c>
      <c r="E857" s="95">
        <f t="shared" si="216"/>
        <v>262.07653910149753</v>
      </c>
      <c r="F857" s="95">
        <f t="shared" si="216"/>
        <v>19.496750083194684</v>
      </c>
      <c r="G857" s="95"/>
      <c r="H857" s="95"/>
      <c r="I857" s="95"/>
      <c r="J857" s="95"/>
      <c r="K857" s="95"/>
      <c r="L857" s="95">
        <f t="shared" si="217"/>
        <v>854</v>
      </c>
      <c r="M857" s="95">
        <f t="shared" si="208"/>
        <v>-569</v>
      </c>
      <c r="N857" s="95">
        <f t="shared" si="209"/>
        <v>262.17915690866477</v>
      </c>
      <c r="O857" s="95">
        <f t="shared" si="210"/>
        <v>757843.58899297379</v>
      </c>
      <c r="P857" s="95">
        <f t="shared" si="218"/>
        <v>29.789338209365443</v>
      </c>
      <c r="Q857" s="113">
        <f t="shared" si="204"/>
        <v>29.294433923597929</v>
      </c>
      <c r="R857" s="95">
        <f t="shared" si="211"/>
        <v>327.98901542959288</v>
      </c>
      <c r="S857" s="95">
        <f t="shared" si="212"/>
        <v>196.16406277340218</v>
      </c>
      <c r="T857">
        <f t="shared" si="213"/>
        <v>0</v>
      </c>
      <c r="U857" s="102">
        <f>IF(W857&lt;180,V857,IF(#REF!&gt;T857,W857-360,360-W857))</f>
        <v>3.9234608985024693</v>
      </c>
      <c r="V857" s="102">
        <f t="shared" si="214"/>
        <v>3.9234608985024693</v>
      </c>
      <c r="W857" s="102">
        <f t="shared" si="215"/>
        <v>3.9234608985024693</v>
      </c>
    </row>
    <row r="858" spans="1:23" x14ac:dyDescent="0.25">
      <c r="A858" s="110">
        <v>42638.407256944447</v>
      </c>
      <c r="B858">
        <v>277</v>
      </c>
      <c r="C858">
        <v>28.793099999999999</v>
      </c>
      <c r="E858" s="95">
        <f t="shared" si="216"/>
        <v>262.13976705490848</v>
      </c>
      <c r="F858" s="95">
        <f t="shared" si="216"/>
        <v>19.510015806988367</v>
      </c>
      <c r="G858" s="95"/>
      <c r="H858" s="95"/>
      <c r="I858" s="95"/>
      <c r="J858" s="95"/>
      <c r="K858" s="95"/>
      <c r="L858" s="95">
        <f t="shared" si="217"/>
        <v>855</v>
      </c>
      <c r="M858" s="95">
        <f t="shared" si="208"/>
        <v>846</v>
      </c>
      <c r="N858" s="95">
        <f t="shared" si="209"/>
        <v>262.19649122806982</v>
      </c>
      <c r="O858" s="95">
        <f t="shared" si="210"/>
        <v>758062.98947368376</v>
      </c>
      <c r="P858" s="95">
        <f t="shared" si="218"/>
        <v>29.776221712994154</v>
      </c>
      <c r="Q858" s="113">
        <f t="shared" si="204"/>
        <v>29.285565705329606</v>
      </c>
      <c r="R858" s="95">
        <f t="shared" si="211"/>
        <v>328.03228989190006</v>
      </c>
      <c r="S858" s="95">
        <f t="shared" si="212"/>
        <v>196.24724421791686</v>
      </c>
      <c r="T858">
        <f t="shared" si="213"/>
        <v>0</v>
      </c>
      <c r="U858" s="102">
        <f>IF(W858&lt;180,V858,IF(#REF!&gt;T858,W858-360,360-W858))</f>
        <v>14.860232945091525</v>
      </c>
      <c r="V858" s="102">
        <f t="shared" si="214"/>
        <v>14.860232945091525</v>
      </c>
      <c r="W858" s="102">
        <f t="shared" si="215"/>
        <v>14.860232945091525</v>
      </c>
    </row>
    <row r="859" spans="1:23" x14ac:dyDescent="0.25">
      <c r="A859" s="110">
        <v>42638.40730324074</v>
      </c>
      <c r="B859">
        <v>229</v>
      </c>
      <c r="C859">
        <v>25.126100000000001</v>
      </c>
      <c r="E859" s="95">
        <f t="shared" si="216"/>
        <v>262.07986688851912</v>
      </c>
      <c r="F859" s="95">
        <f t="shared" si="216"/>
        <v>19.520457237936782</v>
      </c>
      <c r="G859" s="95"/>
      <c r="H859" s="95"/>
      <c r="I859" s="95"/>
      <c r="J859" s="95"/>
      <c r="K859" s="95"/>
      <c r="L859" s="95">
        <f t="shared" si="217"/>
        <v>856</v>
      </c>
      <c r="M859" s="95">
        <f t="shared" si="208"/>
        <v>-617</v>
      </c>
      <c r="N859" s="95">
        <f t="shared" si="209"/>
        <v>262.15771028037346</v>
      </c>
      <c r="O859" s="95">
        <f t="shared" si="210"/>
        <v>759163.70911214908</v>
      </c>
      <c r="P859" s="95">
        <f t="shared" si="218"/>
        <v>29.780421285694484</v>
      </c>
      <c r="Q859" s="113">
        <f t="shared" si="204"/>
        <v>29.316454761492121</v>
      </c>
      <c r="R859" s="95">
        <f t="shared" si="211"/>
        <v>328.04189010187639</v>
      </c>
      <c r="S859" s="95">
        <f t="shared" si="212"/>
        <v>196.11784367516185</v>
      </c>
      <c r="T859">
        <f t="shared" si="213"/>
        <v>0</v>
      </c>
      <c r="U859" s="102">
        <f>IF(W859&lt;180,V859,IF(#REF!&gt;T859,W859-360,360-W859))</f>
        <v>-33.07986688851912</v>
      </c>
      <c r="V859" s="102">
        <f t="shared" si="214"/>
        <v>-33.07986688851912</v>
      </c>
      <c r="W859" s="102">
        <f t="shared" si="215"/>
        <v>33.07986688851912</v>
      </c>
    </row>
    <row r="860" spans="1:23" x14ac:dyDescent="0.25">
      <c r="A860" s="110">
        <v>42638.407349537039</v>
      </c>
      <c r="B860">
        <v>325</v>
      </c>
      <c r="C860">
        <v>35.798999999999999</v>
      </c>
      <c r="E860" s="95">
        <f t="shared" si="216"/>
        <v>262.06988352745424</v>
      </c>
      <c r="F860" s="95">
        <f t="shared" si="216"/>
        <v>19.54707237936773</v>
      </c>
      <c r="G860" s="95"/>
      <c r="H860" s="95"/>
      <c r="I860" s="95"/>
      <c r="J860" s="95"/>
      <c r="K860" s="95"/>
      <c r="L860" s="95">
        <f t="shared" si="217"/>
        <v>857</v>
      </c>
      <c r="M860" s="95">
        <f t="shared" si="208"/>
        <v>942</v>
      </c>
      <c r="N860" s="95">
        <f t="shared" si="209"/>
        <v>262.23103850641735</v>
      </c>
      <c r="O860" s="95">
        <f t="shared" si="210"/>
        <v>763108.25437572889</v>
      </c>
      <c r="P860" s="95">
        <f t="shared" si="218"/>
        <v>29.840264247043891</v>
      </c>
      <c r="Q860" s="113">
        <f t="shared" ref="Q860:Q923" si="219">_xlfn.STDEV.P(B260:B860)</f>
        <v>29.293996161918926</v>
      </c>
      <c r="R860" s="95">
        <f t="shared" si="211"/>
        <v>327.98137489177179</v>
      </c>
      <c r="S860" s="95">
        <f t="shared" si="212"/>
        <v>196.15839216313665</v>
      </c>
      <c r="T860">
        <f t="shared" si="213"/>
        <v>0</v>
      </c>
      <c r="U860" s="102">
        <f>IF(W860&lt;180,V860,IF(#REF!&gt;T860,W860-360,360-W860))</f>
        <v>62.930116472545762</v>
      </c>
      <c r="V860" s="102">
        <f t="shared" si="214"/>
        <v>62.930116472545762</v>
      </c>
      <c r="W860" s="102">
        <f t="shared" si="215"/>
        <v>62.930116472545762</v>
      </c>
    </row>
    <row r="861" spans="1:23" x14ac:dyDescent="0.25">
      <c r="A861" s="110">
        <v>42638.407395833332</v>
      </c>
      <c r="B861">
        <v>293</v>
      </c>
      <c r="C861">
        <v>33.188800000000001</v>
      </c>
      <c r="E861" s="95">
        <f t="shared" ref="E861:F876" si="220">AVERAGE(B261:B861)</f>
        <v>262.05490848585691</v>
      </c>
      <c r="F861" s="95">
        <f t="shared" si="220"/>
        <v>19.570393011647266</v>
      </c>
      <c r="G861" s="95"/>
      <c r="H861" s="95"/>
      <c r="I861" s="95"/>
      <c r="J861" s="95"/>
      <c r="K861" s="95"/>
      <c r="L861" s="95">
        <f t="shared" si="217"/>
        <v>858</v>
      </c>
      <c r="M861" s="95">
        <f t="shared" si="208"/>
        <v>-649</v>
      </c>
      <c r="N861" s="95">
        <f t="shared" si="209"/>
        <v>262.26689976689937</v>
      </c>
      <c r="O861" s="95">
        <f t="shared" si="210"/>
        <v>764053.87995337963</v>
      </c>
      <c r="P861" s="95">
        <f t="shared" si="218"/>
        <v>29.841341920083813</v>
      </c>
      <c r="Q861" s="113">
        <f t="shared" si="219"/>
        <v>29.275874913428293</v>
      </c>
      <c r="R861" s="95">
        <f t="shared" si="211"/>
        <v>327.92562704107058</v>
      </c>
      <c r="S861" s="95">
        <f t="shared" si="212"/>
        <v>196.18418993064324</v>
      </c>
      <c r="T861">
        <f t="shared" si="213"/>
        <v>0</v>
      </c>
      <c r="U861" s="102">
        <f>IF(W861&lt;180,V861,IF(#REF!&gt;T861,W861-360,360-W861))</f>
        <v>30.945091514143087</v>
      </c>
      <c r="V861" s="102">
        <f t="shared" si="214"/>
        <v>30.945091514143087</v>
      </c>
      <c r="W861" s="102">
        <f t="shared" si="215"/>
        <v>30.945091514143087</v>
      </c>
    </row>
    <row r="862" spans="1:23" x14ac:dyDescent="0.25">
      <c r="A862" s="110">
        <v>42638.407442129632</v>
      </c>
      <c r="B862">
        <v>261</v>
      </c>
      <c r="C862">
        <v>27.988499999999998</v>
      </c>
      <c r="E862" s="95">
        <f t="shared" si="220"/>
        <v>262.0316139767055</v>
      </c>
      <c r="F862" s="95">
        <f t="shared" si="220"/>
        <v>19.576326955074883</v>
      </c>
      <c r="G862" s="95"/>
      <c r="H862" s="95"/>
      <c r="I862" s="95"/>
      <c r="J862" s="95"/>
      <c r="K862" s="95"/>
      <c r="L862" s="95">
        <f t="shared" si="217"/>
        <v>859</v>
      </c>
      <c r="M862" s="95">
        <f t="shared" si="208"/>
        <v>910</v>
      </c>
      <c r="N862" s="95">
        <f t="shared" si="209"/>
        <v>262.26542491268879</v>
      </c>
      <c r="O862" s="95">
        <f t="shared" si="210"/>
        <v>764055.48311990651</v>
      </c>
      <c r="P862" s="95">
        <f t="shared" si="218"/>
        <v>29.823998335908733</v>
      </c>
      <c r="Q862" s="113">
        <f t="shared" si="219"/>
        <v>29.271134814611798</v>
      </c>
      <c r="R862" s="95">
        <f t="shared" si="211"/>
        <v>327.89166730958203</v>
      </c>
      <c r="S862" s="95">
        <f t="shared" si="212"/>
        <v>196.17156064382897</v>
      </c>
      <c r="T862">
        <f t="shared" si="213"/>
        <v>0</v>
      </c>
      <c r="U862" s="102">
        <f>IF(W862&lt;180,V862,IF(#REF!&gt;T862,W862-360,360-W862))</f>
        <v>-1.0316139767055006</v>
      </c>
      <c r="V862" s="102">
        <f t="shared" si="214"/>
        <v>-1.0316139767055006</v>
      </c>
      <c r="W862" s="102">
        <f t="shared" si="215"/>
        <v>1.0316139767055006</v>
      </c>
    </row>
    <row r="863" spans="1:23" x14ac:dyDescent="0.25">
      <c r="A863" s="110">
        <v>42638.407488425924</v>
      </c>
      <c r="B863">
        <v>241</v>
      </c>
      <c r="C863">
        <v>25.1952</v>
      </c>
      <c r="E863" s="95">
        <f t="shared" si="220"/>
        <v>262.0316139767055</v>
      </c>
      <c r="F863" s="95">
        <f t="shared" si="220"/>
        <v>19.575316306156409</v>
      </c>
      <c r="G863" s="95"/>
      <c r="H863" s="95"/>
      <c r="I863" s="95"/>
      <c r="J863" s="95"/>
      <c r="K863" s="95"/>
      <c r="L863" s="95">
        <f t="shared" si="217"/>
        <v>860</v>
      </c>
      <c r="M863" s="95">
        <f t="shared" si="208"/>
        <v>-669</v>
      </c>
      <c r="N863" s="95">
        <f t="shared" si="209"/>
        <v>262.24069767441824</v>
      </c>
      <c r="O863" s="95">
        <f t="shared" si="210"/>
        <v>764507.17558139493</v>
      </c>
      <c r="P863" s="95">
        <f t="shared" si="218"/>
        <v>29.815462969261262</v>
      </c>
      <c r="Q863" s="113">
        <f t="shared" si="219"/>
        <v>29.271134814611798</v>
      </c>
      <c r="R863" s="95">
        <f t="shared" si="211"/>
        <v>327.89166730958203</v>
      </c>
      <c r="S863" s="95">
        <f t="shared" si="212"/>
        <v>196.17156064382897</v>
      </c>
      <c r="T863">
        <f t="shared" si="213"/>
        <v>0</v>
      </c>
      <c r="U863" s="102">
        <f>IF(W863&lt;180,V863,IF(#REF!&gt;T863,W863-360,360-W863))</f>
        <v>-21.031613976705501</v>
      </c>
      <c r="V863" s="102">
        <f t="shared" si="214"/>
        <v>-21.031613976705501</v>
      </c>
      <c r="W863" s="102">
        <f t="shared" si="215"/>
        <v>21.031613976705501</v>
      </c>
    </row>
    <row r="864" spans="1:23" x14ac:dyDescent="0.25">
      <c r="A864" s="110">
        <v>42638.407534722224</v>
      </c>
      <c r="B864">
        <v>265</v>
      </c>
      <c r="C864">
        <v>23.770800000000001</v>
      </c>
      <c r="E864" s="95">
        <f t="shared" si="220"/>
        <v>262.07321131447588</v>
      </c>
      <c r="F864" s="95">
        <f t="shared" si="220"/>
        <v>19.570577703826959</v>
      </c>
      <c r="G864" s="95"/>
      <c r="H864" s="95"/>
      <c r="I864" s="95"/>
      <c r="J864" s="95"/>
      <c r="K864" s="95"/>
      <c r="L864" s="95">
        <f t="shared" si="217"/>
        <v>861</v>
      </c>
      <c r="M864" s="95">
        <f t="shared" si="208"/>
        <v>934</v>
      </c>
      <c r="N864" s="95">
        <f t="shared" si="209"/>
        <v>262.24390243902405</v>
      </c>
      <c r="O864" s="95">
        <f t="shared" si="210"/>
        <v>764514.78048780444</v>
      </c>
      <c r="P864" s="95">
        <f t="shared" si="218"/>
        <v>29.798291708080612</v>
      </c>
      <c r="Q864" s="113">
        <f t="shared" si="219"/>
        <v>29.25755668993051</v>
      </c>
      <c r="R864" s="95">
        <f t="shared" si="211"/>
        <v>327.90271386681957</v>
      </c>
      <c r="S864" s="95">
        <f t="shared" si="212"/>
        <v>196.24370876213223</v>
      </c>
      <c r="T864">
        <f t="shared" si="213"/>
        <v>0</v>
      </c>
      <c r="U864" s="102">
        <f>IF(W864&lt;180,V864,IF(#REF!&gt;T864,W864-360,360-W864))</f>
        <v>2.9267886855241159</v>
      </c>
      <c r="V864" s="102">
        <f t="shared" si="214"/>
        <v>2.9267886855241159</v>
      </c>
      <c r="W864" s="102">
        <f t="shared" si="215"/>
        <v>2.9267886855241159</v>
      </c>
    </row>
    <row r="865" spans="1:23" x14ac:dyDescent="0.25">
      <c r="A865" s="110">
        <v>42638.407581018517</v>
      </c>
      <c r="B865">
        <v>272</v>
      </c>
      <c r="C865">
        <v>24.575199999999999</v>
      </c>
      <c r="E865" s="95">
        <f t="shared" si="220"/>
        <v>262.11148086522462</v>
      </c>
      <c r="F865" s="95">
        <f t="shared" si="220"/>
        <v>19.566125291181368</v>
      </c>
      <c r="G865" s="95"/>
      <c r="H865" s="95"/>
      <c r="I865" s="95"/>
      <c r="J865" s="95"/>
      <c r="K865" s="95"/>
      <c r="L865" s="95">
        <f t="shared" si="217"/>
        <v>862</v>
      </c>
      <c r="M865" s="95">
        <f t="shared" si="208"/>
        <v>-662</v>
      </c>
      <c r="N865" s="95">
        <f t="shared" si="209"/>
        <v>262.2552204176331</v>
      </c>
      <c r="O865" s="95">
        <f t="shared" si="210"/>
        <v>764609.85150812019</v>
      </c>
      <c r="P865" s="95">
        <f t="shared" si="218"/>
        <v>29.782853946869448</v>
      </c>
      <c r="Q865" s="113">
        <f t="shared" si="219"/>
        <v>29.255473790822588</v>
      </c>
      <c r="R865" s="95">
        <f t="shared" si="211"/>
        <v>327.93629689457543</v>
      </c>
      <c r="S865" s="95">
        <f t="shared" si="212"/>
        <v>196.28666483587381</v>
      </c>
      <c r="T865">
        <f t="shared" si="213"/>
        <v>0</v>
      </c>
      <c r="U865" s="102">
        <f>IF(W865&lt;180,V865,IF(#REF!&gt;T865,W865-360,360-W865))</f>
        <v>9.8885191347753789</v>
      </c>
      <c r="V865" s="102">
        <f t="shared" si="214"/>
        <v>9.8885191347753789</v>
      </c>
      <c r="W865" s="102">
        <f t="shared" si="215"/>
        <v>9.8885191347753789</v>
      </c>
    </row>
    <row r="866" spans="1:23" x14ac:dyDescent="0.25">
      <c r="A866" s="110">
        <v>42638.407627314817</v>
      </c>
      <c r="B866">
        <v>285</v>
      </c>
      <c r="C866">
        <v>26.001000000000001</v>
      </c>
      <c r="E866" s="95">
        <f t="shared" si="220"/>
        <v>262.19134775374374</v>
      </c>
      <c r="F866" s="95">
        <f t="shared" si="220"/>
        <v>19.569516805324469</v>
      </c>
      <c r="G866" s="95"/>
      <c r="H866" s="95"/>
      <c r="I866" s="95"/>
      <c r="J866" s="95"/>
      <c r="K866" s="95"/>
      <c r="L866" s="95">
        <f t="shared" si="217"/>
        <v>863</v>
      </c>
      <c r="M866" s="95">
        <f t="shared" si="208"/>
        <v>947</v>
      </c>
      <c r="N866" s="95">
        <f t="shared" si="209"/>
        <v>262.28157589802981</v>
      </c>
      <c r="O866" s="95">
        <f t="shared" si="210"/>
        <v>765126.57705677825</v>
      </c>
      <c r="P866" s="95">
        <f t="shared" si="218"/>
        <v>29.775649664245794</v>
      </c>
      <c r="Q866" s="113">
        <f t="shared" si="219"/>
        <v>29.252330282712823</v>
      </c>
      <c r="R866" s="95">
        <f t="shared" si="211"/>
        <v>328.00909088984758</v>
      </c>
      <c r="S866" s="95">
        <f t="shared" si="212"/>
        <v>196.3736046176399</v>
      </c>
      <c r="T866">
        <f t="shared" si="213"/>
        <v>0</v>
      </c>
      <c r="U866" s="102">
        <f>IF(W866&lt;180,V866,IF(#REF!&gt;T866,W866-360,360-W866))</f>
        <v>22.808652246256258</v>
      </c>
      <c r="V866" s="102">
        <f t="shared" si="214"/>
        <v>22.808652246256258</v>
      </c>
      <c r="W866" s="102">
        <f t="shared" si="215"/>
        <v>22.808652246256258</v>
      </c>
    </row>
    <row r="867" spans="1:23" x14ac:dyDescent="0.25">
      <c r="A867" s="110">
        <v>42638.407673611109</v>
      </c>
      <c r="B867">
        <v>237</v>
      </c>
      <c r="C867">
        <v>22.8996</v>
      </c>
      <c r="E867" s="95">
        <f t="shared" si="220"/>
        <v>262.20133111480862</v>
      </c>
      <c r="F867" s="95">
        <f t="shared" si="220"/>
        <v>19.567933610648929</v>
      </c>
      <c r="G867" s="95"/>
      <c r="H867" s="95"/>
      <c r="I867" s="95"/>
      <c r="J867" s="95"/>
      <c r="K867" s="95"/>
      <c r="L867" s="95">
        <f t="shared" si="217"/>
        <v>864</v>
      </c>
      <c r="M867" s="95">
        <f t="shared" si="208"/>
        <v>-710</v>
      </c>
      <c r="N867" s="95">
        <f t="shared" si="209"/>
        <v>262.2523148148145</v>
      </c>
      <c r="O867" s="95">
        <f t="shared" si="210"/>
        <v>765764.99537036987</v>
      </c>
      <c r="P867" s="95">
        <f t="shared" si="218"/>
        <v>29.770825953859006</v>
      </c>
      <c r="Q867" s="113">
        <f t="shared" si="219"/>
        <v>29.242705731418841</v>
      </c>
      <c r="R867" s="95">
        <f t="shared" si="211"/>
        <v>327.99741901050101</v>
      </c>
      <c r="S867" s="95">
        <f t="shared" si="212"/>
        <v>196.40524321911624</v>
      </c>
      <c r="T867">
        <f t="shared" si="213"/>
        <v>0</v>
      </c>
      <c r="U867" s="102">
        <f>IF(W867&lt;180,V867,IF(#REF!&gt;T867,W867-360,360-W867))</f>
        <v>-25.201331114808625</v>
      </c>
      <c r="V867" s="102">
        <f t="shared" si="214"/>
        <v>-25.201331114808625</v>
      </c>
      <c r="W867" s="102">
        <f t="shared" si="215"/>
        <v>25.201331114808625</v>
      </c>
    </row>
    <row r="868" spans="1:23" x14ac:dyDescent="0.25">
      <c r="A868" s="110">
        <v>42638.407719907409</v>
      </c>
      <c r="B868">
        <v>242</v>
      </c>
      <c r="C868">
        <v>26.5107</v>
      </c>
      <c r="E868" s="95">
        <f t="shared" si="220"/>
        <v>262.21630615640601</v>
      </c>
      <c r="F868" s="95">
        <f t="shared" si="220"/>
        <v>19.572602995008332</v>
      </c>
      <c r="G868" s="95"/>
      <c r="H868" s="95"/>
      <c r="I868" s="95"/>
      <c r="J868" s="95"/>
      <c r="K868" s="95"/>
      <c r="L868" s="95">
        <f t="shared" si="217"/>
        <v>865</v>
      </c>
      <c r="M868" s="95">
        <f t="shared" si="208"/>
        <v>952</v>
      </c>
      <c r="N868" s="95">
        <f t="shared" si="209"/>
        <v>262.22890173410372</v>
      </c>
      <c r="O868" s="95">
        <f t="shared" si="210"/>
        <v>766174.67745664692</v>
      </c>
      <c r="P868" s="95">
        <f t="shared" si="218"/>
        <v>29.761570392104918</v>
      </c>
      <c r="Q868" s="113">
        <f t="shared" si="219"/>
        <v>29.230049731749993</v>
      </c>
      <c r="R868" s="95">
        <f t="shared" si="211"/>
        <v>327.98391805284348</v>
      </c>
      <c r="S868" s="95">
        <f t="shared" si="212"/>
        <v>196.44869425996853</v>
      </c>
      <c r="T868">
        <f t="shared" si="213"/>
        <v>0</v>
      </c>
      <c r="U868" s="102">
        <f>IF(W868&lt;180,V868,IF(#REF!&gt;T868,W868-360,360-W868))</f>
        <v>-20.216306156406006</v>
      </c>
      <c r="V868" s="102">
        <f t="shared" si="214"/>
        <v>-20.216306156406006</v>
      </c>
      <c r="W868" s="102">
        <f t="shared" si="215"/>
        <v>20.216306156406006</v>
      </c>
    </row>
    <row r="869" spans="1:23" x14ac:dyDescent="0.25">
      <c r="A869" s="110">
        <v>42638.407766203702</v>
      </c>
      <c r="B869">
        <v>272</v>
      </c>
      <c r="C869">
        <v>27.723500000000001</v>
      </c>
      <c r="E869" s="95">
        <f t="shared" si="220"/>
        <v>262.28618968386024</v>
      </c>
      <c r="F869" s="95">
        <f t="shared" si="220"/>
        <v>19.58077620632281</v>
      </c>
      <c r="G869" s="95"/>
      <c r="H869" s="95"/>
      <c r="I869" s="95"/>
      <c r="J869" s="95"/>
      <c r="K869" s="95"/>
      <c r="L869" s="95">
        <f t="shared" si="217"/>
        <v>866</v>
      </c>
      <c r="M869" s="95">
        <f t="shared" si="208"/>
        <v>-680</v>
      </c>
      <c r="N869" s="95">
        <f t="shared" si="209"/>
        <v>262.24018475750546</v>
      </c>
      <c r="O869" s="95">
        <f t="shared" si="210"/>
        <v>766270.0415704383</v>
      </c>
      <c r="P869" s="95">
        <f t="shared" si="218"/>
        <v>29.746233125981913</v>
      </c>
      <c r="Q869" s="113">
        <f t="shared" si="219"/>
        <v>29.20313773440682</v>
      </c>
      <c r="R869" s="95">
        <f t="shared" si="211"/>
        <v>327.99324958627557</v>
      </c>
      <c r="S869" s="95">
        <f t="shared" si="212"/>
        <v>196.57912978144492</v>
      </c>
      <c r="T869">
        <f t="shared" si="213"/>
        <v>0</v>
      </c>
      <c r="U869" s="102">
        <f>IF(W869&lt;180,V869,IF(#REF!&gt;T869,W869-360,360-W869))</f>
        <v>9.7138103161397567</v>
      </c>
      <c r="V869" s="102">
        <f t="shared" si="214"/>
        <v>9.7138103161397567</v>
      </c>
      <c r="W869" s="102">
        <f t="shared" si="215"/>
        <v>9.7138103161397567</v>
      </c>
    </row>
    <row r="870" spans="1:23" x14ac:dyDescent="0.25">
      <c r="A870" s="110">
        <v>42638.407812500001</v>
      </c>
      <c r="B870">
        <v>227</v>
      </c>
      <c r="C870">
        <v>25.902999999999999</v>
      </c>
      <c r="E870" s="95">
        <f t="shared" si="220"/>
        <v>262.28785357737104</v>
      </c>
      <c r="F870" s="95">
        <f t="shared" si="220"/>
        <v>19.586229118136451</v>
      </c>
      <c r="G870" s="95"/>
      <c r="H870" s="95"/>
      <c r="I870" s="95"/>
      <c r="J870" s="95"/>
      <c r="K870" s="95"/>
      <c r="L870" s="95">
        <f t="shared" si="217"/>
        <v>867</v>
      </c>
      <c r="M870" s="95">
        <f t="shared" si="208"/>
        <v>907</v>
      </c>
      <c r="N870" s="95">
        <f t="shared" si="209"/>
        <v>262.19953863898468</v>
      </c>
      <c r="O870" s="95">
        <f t="shared" si="210"/>
        <v>767510.47981545504</v>
      </c>
      <c r="P870" s="95">
        <f t="shared" si="218"/>
        <v>29.753126473799735</v>
      </c>
      <c r="Q870" s="113">
        <f t="shared" si="219"/>
        <v>29.201098642835518</v>
      </c>
      <c r="R870" s="95">
        <f t="shared" si="211"/>
        <v>327.99032552375093</v>
      </c>
      <c r="S870" s="95">
        <f t="shared" si="212"/>
        <v>196.58538163099112</v>
      </c>
      <c r="T870">
        <f t="shared" si="213"/>
        <v>0</v>
      </c>
      <c r="U870" s="102">
        <f>IF(W870&lt;180,V870,IF(#REF!&gt;T870,W870-360,360-W870))</f>
        <v>-35.287853577371038</v>
      </c>
      <c r="V870" s="102">
        <f t="shared" si="214"/>
        <v>-35.287853577371038</v>
      </c>
      <c r="W870" s="102">
        <f t="shared" si="215"/>
        <v>35.287853577371038</v>
      </c>
    </row>
    <row r="871" spans="1:23" x14ac:dyDescent="0.25">
      <c r="A871" s="110">
        <v>42638.407858796294</v>
      </c>
      <c r="B871">
        <v>259</v>
      </c>
      <c r="C871">
        <v>29.4162</v>
      </c>
      <c r="E871" s="95">
        <f t="shared" si="220"/>
        <v>262.33610648918471</v>
      </c>
      <c r="F871" s="95">
        <f t="shared" si="220"/>
        <v>19.595018801996687</v>
      </c>
      <c r="G871" s="95"/>
      <c r="H871" s="95"/>
      <c r="I871" s="95"/>
      <c r="J871" s="95"/>
      <c r="K871" s="95"/>
      <c r="L871" s="95">
        <f t="shared" si="217"/>
        <v>868</v>
      </c>
      <c r="M871" s="95">
        <f t="shared" si="208"/>
        <v>-648</v>
      </c>
      <c r="N871" s="95">
        <f t="shared" si="209"/>
        <v>262.19585253456188</v>
      </c>
      <c r="O871" s="95">
        <f t="shared" si="210"/>
        <v>767520.70506912388</v>
      </c>
      <c r="P871" s="95">
        <f t="shared" si="218"/>
        <v>29.736180716898108</v>
      </c>
      <c r="Q871" s="113">
        <f t="shared" si="219"/>
        <v>29.171650658560033</v>
      </c>
      <c r="R871" s="95">
        <f t="shared" si="211"/>
        <v>327.97232047094479</v>
      </c>
      <c r="S871" s="95">
        <f t="shared" si="212"/>
        <v>196.69989250742464</v>
      </c>
      <c r="T871">
        <f t="shared" si="213"/>
        <v>0</v>
      </c>
      <c r="U871" s="102">
        <f>IF(W871&lt;180,V871,IF(#REF!&gt;T871,W871-360,360-W871))</f>
        <v>-3.336106489184715</v>
      </c>
      <c r="V871" s="102">
        <f t="shared" si="214"/>
        <v>-3.336106489184715</v>
      </c>
      <c r="W871" s="102">
        <f t="shared" si="215"/>
        <v>3.336106489184715</v>
      </c>
    </row>
    <row r="872" spans="1:23" x14ac:dyDescent="0.25">
      <c r="A872" s="110">
        <v>42638.407905092594</v>
      </c>
      <c r="B872">
        <v>309</v>
      </c>
      <c r="C872">
        <v>32.476599999999998</v>
      </c>
      <c r="E872" s="95">
        <f t="shared" si="220"/>
        <v>262.4359400998336</v>
      </c>
      <c r="F872" s="95">
        <f t="shared" si="220"/>
        <v>19.604632445923471</v>
      </c>
      <c r="G872" s="95"/>
      <c r="H872" s="95"/>
      <c r="I872" s="95"/>
      <c r="J872" s="95"/>
      <c r="K872" s="95"/>
      <c r="L872" s="95">
        <f t="shared" si="217"/>
        <v>869</v>
      </c>
      <c r="M872" s="95">
        <f t="shared" si="208"/>
        <v>957</v>
      </c>
      <c r="N872" s="95">
        <f t="shared" si="209"/>
        <v>262.2497123130031</v>
      </c>
      <c r="O872" s="95">
        <f t="shared" si="210"/>
        <v>769708.8124280778</v>
      </c>
      <c r="P872" s="95">
        <f t="shared" si="218"/>
        <v>29.761398923019318</v>
      </c>
      <c r="Q872" s="113">
        <f t="shared" si="219"/>
        <v>29.228453067320523</v>
      </c>
      <c r="R872" s="95">
        <f t="shared" si="211"/>
        <v>328.19995950130476</v>
      </c>
      <c r="S872" s="95">
        <f t="shared" si="212"/>
        <v>196.67192069836244</v>
      </c>
      <c r="T872">
        <f t="shared" si="213"/>
        <v>0</v>
      </c>
      <c r="U872" s="102">
        <f>IF(W872&lt;180,V872,IF(#REF!&gt;T872,W872-360,360-W872))</f>
        <v>46.564059900166399</v>
      </c>
      <c r="V872" s="102">
        <f t="shared" si="214"/>
        <v>46.564059900166399</v>
      </c>
      <c r="W872" s="102">
        <f t="shared" si="215"/>
        <v>46.564059900166399</v>
      </c>
    </row>
    <row r="873" spans="1:23" x14ac:dyDescent="0.25">
      <c r="A873" s="110">
        <v>42638.407951388886</v>
      </c>
      <c r="B873">
        <v>305</v>
      </c>
      <c r="C873">
        <v>31.174800000000001</v>
      </c>
      <c r="E873" s="95">
        <f t="shared" si="220"/>
        <v>262.56738768718805</v>
      </c>
      <c r="F873" s="95">
        <f t="shared" si="220"/>
        <v>19.619915806988363</v>
      </c>
      <c r="G873" s="95"/>
      <c r="H873" s="95"/>
      <c r="I873" s="95"/>
      <c r="J873" s="95"/>
      <c r="K873" s="95"/>
      <c r="L873" s="95">
        <f t="shared" si="217"/>
        <v>870</v>
      </c>
      <c r="M873" s="95">
        <f t="shared" si="208"/>
        <v>-652</v>
      </c>
      <c r="N873" s="95">
        <f t="shared" si="209"/>
        <v>262.29885057471228</v>
      </c>
      <c r="O873" s="95">
        <f t="shared" si="210"/>
        <v>771534.2988505743</v>
      </c>
      <c r="P873" s="95">
        <f t="shared" si="218"/>
        <v>29.779540512935718</v>
      </c>
      <c r="Q873" s="113">
        <f t="shared" si="219"/>
        <v>29.241934217884932</v>
      </c>
      <c r="R873" s="95">
        <f t="shared" si="211"/>
        <v>328.36173967742911</v>
      </c>
      <c r="S873" s="95">
        <f t="shared" si="212"/>
        <v>196.77303569694695</v>
      </c>
      <c r="T873">
        <f t="shared" si="213"/>
        <v>0</v>
      </c>
      <c r="U873" s="102">
        <f>IF(W873&lt;180,V873,IF(#REF!&gt;T873,W873-360,360-W873))</f>
        <v>42.432612312811955</v>
      </c>
      <c r="V873" s="102">
        <f t="shared" si="214"/>
        <v>42.432612312811955</v>
      </c>
      <c r="W873" s="102">
        <f t="shared" si="215"/>
        <v>42.432612312811955</v>
      </c>
    </row>
    <row r="874" spans="1:23" x14ac:dyDescent="0.25">
      <c r="A874" s="110">
        <v>42638.407997685186</v>
      </c>
      <c r="B874">
        <v>268</v>
      </c>
      <c r="C874">
        <v>26.7121</v>
      </c>
      <c r="E874" s="95">
        <f t="shared" si="220"/>
        <v>262.62728785357734</v>
      </c>
      <c r="F874" s="95">
        <f t="shared" si="220"/>
        <v>19.625143594009998</v>
      </c>
      <c r="G874" s="95"/>
      <c r="H874" s="95"/>
      <c r="I874" s="95"/>
      <c r="J874" s="95"/>
      <c r="K874" s="95"/>
      <c r="L874" s="95">
        <f t="shared" si="217"/>
        <v>871</v>
      </c>
      <c r="M874" s="95">
        <f t="shared" si="208"/>
        <v>920</v>
      </c>
      <c r="N874" s="95">
        <f t="shared" si="209"/>
        <v>262.30539609644052</v>
      </c>
      <c r="O874" s="95">
        <f t="shared" si="210"/>
        <v>771566.76463834627</v>
      </c>
      <c r="P874" s="95">
        <f t="shared" si="218"/>
        <v>29.763066762314441</v>
      </c>
      <c r="Q874" s="113">
        <f t="shared" si="219"/>
        <v>29.216118009518173</v>
      </c>
      <c r="R874" s="95">
        <f t="shared" si="211"/>
        <v>328.36355337499322</v>
      </c>
      <c r="S874" s="95">
        <f t="shared" si="212"/>
        <v>196.89102233216147</v>
      </c>
      <c r="T874">
        <f t="shared" si="213"/>
        <v>0</v>
      </c>
      <c r="U874" s="102">
        <f>IF(W874&lt;180,V874,IF(#REF!&gt;T874,W874-360,360-W874))</f>
        <v>5.372712146422657</v>
      </c>
      <c r="V874" s="102">
        <f t="shared" si="214"/>
        <v>5.372712146422657</v>
      </c>
      <c r="W874" s="102">
        <f t="shared" si="215"/>
        <v>5.372712146422657</v>
      </c>
    </row>
    <row r="875" spans="1:23" x14ac:dyDescent="0.25">
      <c r="A875" s="110">
        <v>42638.408043981479</v>
      </c>
      <c r="B875">
        <v>171</v>
      </c>
      <c r="C875">
        <v>24.425999999999998</v>
      </c>
      <c r="E875" s="95">
        <f t="shared" si="220"/>
        <v>262.49750415973375</v>
      </c>
      <c r="F875" s="95">
        <f t="shared" si="220"/>
        <v>19.622149084858581</v>
      </c>
      <c r="G875" s="95"/>
      <c r="H875" s="95"/>
      <c r="I875" s="95"/>
      <c r="J875" s="95"/>
      <c r="K875" s="95"/>
      <c r="L875" s="95">
        <f t="shared" si="217"/>
        <v>872</v>
      </c>
      <c r="M875" s="95">
        <f t="shared" si="208"/>
        <v>-749</v>
      </c>
      <c r="N875" s="95">
        <f t="shared" si="209"/>
        <v>262.20068807339413</v>
      </c>
      <c r="O875" s="95">
        <f t="shared" si="210"/>
        <v>779893.87958715542</v>
      </c>
      <c r="P875" s="95">
        <f t="shared" si="218"/>
        <v>29.906081574203007</v>
      </c>
      <c r="Q875" s="113">
        <f t="shared" si="219"/>
        <v>29.448684781635311</v>
      </c>
      <c r="R875" s="95">
        <f t="shared" si="211"/>
        <v>328.75704491841321</v>
      </c>
      <c r="S875" s="95">
        <f t="shared" si="212"/>
        <v>196.23796340105429</v>
      </c>
      <c r="T875">
        <f t="shared" si="213"/>
        <v>1</v>
      </c>
      <c r="U875" s="102">
        <f>IF(W875&lt;180,V875,IF(#REF!&gt;T875,W875-360,360-W875))</f>
        <v>-91.497504159733751</v>
      </c>
      <c r="V875" s="102">
        <f t="shared" si="214"/>
        <v>-91.497504159733751</v>
      </c>
      <c r="W875" s="102">
        <f t="shared" si="215"/>
        <v>91.497504159733751</v>
      </c>
    </row>
    <row r="876" spans="1:23" x14ac:dyDescent="0.25">
      <c r="A876" s="110">
        <v>42638.408090277779</v>
      </c>
      <c r="B876">
        <v>308</v>
      </c>
      <c r="C876">
        <v>30.521999999999998</v>
      </c>
      <c r="E876" s="95">
        <f t="shared" si="220"/>
        <v>262.58236272878537</v>
      </c>
      <c r="F876" s="95">
        <f t="shared" si="220"/>
        <v>19.633209650582376</v>
      </c>
      <c r="G876" s="95"/>
      <c r="H876" s="95"/>
      <c r="I876" s="95"/>
      <c r="J876" s="95"/>
      <c r="K876" s="95"/>
      <c r="L876" s="95">
        <f t="shared" si="217"/>
        <v>873</v>
      </c>
      <c r="M876" s="95">
        <f t="shared" si="208"/>
        <v>1057</v>
      </c>
      <c r="N876" s="95">
        <f t="shared" si="209"/>
        <v>262.25315005727339</v>
      </c>
      <c r="O876" s="95">
        <f t="shared" si="210"/>
        <v>781989.05383734195</v>
      </c>
      <c r="P876" s="95">
        <f t="shared" si="218"/>
        <v>29.92906952383953</v>
      </c>
      <c r="Q876" s="113">
        <f t="shared" si="219"/>
        <v>29.50614513521392</v>
      </c>
      <c r="R876" s="95">
        <f t="shared" si="211"/>
        <v>328.97118928301666</v>
      </c>
      <c r="S876" s="95">
        <f t="shared" si="212"/>
        <v>196.19353617455405</v>
      </c>
      <c r="T876">
        <f t="shared" si="213"/>
        <v>0</v>
      </c>
      <c r="U876" s="102">
        <f>IF(W876&lt;180,V876,IF(#REF!&gt;T876,W876-360,360-W876))</f>
        <v>45.41763727121463</v>
      </c>
      <c r="V876" s="102">
        <f t="shared" si="214"/>
        <v>45.41763727121463</v>
      </c>
      <c r="W876" s="102">
        <f t="shared" si="215"/>
        <v>45.41763727121463</v>
      </c>
    </row>
    <row r="877" spans="1:23" x14ac:dyDescent="0.25">
      <c r="A877" s="110">
        <v>42638.408136574071</v>
      </c>
      <c r="B877">
        <v>298</v>
      </c>
      <c r="C877">
        <v>29.265999999999998</v>
      </c>
      <c r="E877" s="95">
        <f t="shared" ref="E877:F892" si="221">AVERAGE(B277:B877)</f>
        <v>262.6222961730449</v>
      </c>
      <c r="F877" s="95">
        <f t="shared" si="221"/>
        <v>19.642181198003339</v>
      </c>
      <c r="G877" s="95"/>
      <c r="H877" s="95"/>
      <c r="I877" s="95"/>
      <c r="J877" s="95"/>
      <c r="K877" s="95"/>
      <c r="L877" s="95">
        <f t="shared" si="217"/>
        <v>874</v>
      </c>
      <c r="M877" s="95">
        <f t="shared" si="208"/>
        <v>-759</v>
      </c>
      <c r="N877" s="95">
        <f t="shared" si="209"/>
        <v>262.29405034324907</v>
      </c>
      <c r="O877" s="95">
        <f t="shared" si="210"/>
        <v>783265.42906178441</v>
      </c>
      <c r="P877" s="95">
        <f t="shared" si="218"/>
        <v>29.936344156287507</v>
      </c>
      <c r="Q877" s="113">
        <f t="shared" si="219"/>
        <v>29.537794431637227</v>
      </c>
      <c r="R877" s="95">
        <f t="shared" si="211"/>
        <v>329.0823336442287</v>
      </c>
      <c r="S877" s="95">
        <f t="shared" si="212"/>
        <v>196.16225870186113</v>
      </c>
      <c r="T877">
        <f t="shared" si="213"/>
        <v>0</v>
      </c>
      <c r="U877" s="102">
        <f>IF(W877&lt;180,V877,IF(#REF!&gt;T877,W877-360,360-W877))</f>
        <v>35.377703826955099</v>
      </c>
      <c r="V877" s="102">
        <f t="shared" si="214"/>
        <v>35.377703826955099</v>
      </c>
      <c r="W877" s="102">
        <f t="shared" si="215"/>
        <v>35.377703826955099</v>
      </c>
    </row>
    <row r="878" spans="1:23" x14ac:dyDescent="0.25">
      <c r="A878" s="110">
        <v>42638.408182870371</v>
      </c>
      <c r="B878">
        <v>289</v>
      </c>
      <c r="C878">
        <v>27.947199999999999</v>
      </c>
      <c r="E878" s="95">
        <f t="shared" si="221"/>
        <v>262.66389351081529</v>
      </c>
      <c r="F878" s="95">
        <f t="shared" si="221"/>
        <v>19.651345091514159</v>
      </c>
      <c r="G878" s="95"/>
      <c r="H878" s="95"/>
      <c r="I878" s="95"/>
      <c r="J878" s="95"/>
      <c r="K878" s="95"/>
      <c r="L878" s="95">
        <f t="shared" si="217"/>
        <v>875</v>
      </c>
      <c r="M878" s="95">
        <f t="shared" si="208"/>
        <v>1048</v>
      </c>
      <c r="N878" s="95">
        <f t="shared" si="209"/>
        <v>262.32457142857106</v>
      </c>
      <c r="O878" s="95">
        <f t="shared" si="210"/>
        <v>783977.8217142853</v>
      </c>
      <c r="P878" s="95">
        <f t="shared" si="218"/>
        <v>29.932835705755554</v>
      </c>
      <c r="Q878" s="113">
        <f t="shared" si="219"/>
        <v>29.557302323017979</v>
      </c>
      <c r="R878" s="95">
        <f t="shared" si="211"/>
        <v>329.16782373760577</v>
      </c>
      <c r="S878" s="95">
        <f t="shared" si="212"/>
        <v>196.15996328402483</v>
      </c>
      <c r="T878">
        <f t="shared" si="213"/>
        <v>0</v>
      </c>
      <c r="U878" s="102">
        <f>IF(W878&lt;180,V878,IF(#REF!&gt;T878,W878-360,360-W878))</f>
        <v>26.336106489184715</v>
      </c>
      <c r="V878" s="102">
        <f t="shared" si="214"/>
        <v>26.336106489184715</v>
      </c>
      <c r="W878" s="102">
        <f t="shared" si="215"/>
        <v>26.336106489184715</v>
      </c>
    </row>
    <row r="879" spans="1:23" x14ac:dyDescent="0.25">
      <c r="A879" s="110">
        <v>42638.408229166664</v>
      </c>
      <c r="B879">
        <v>298</v>
      </c>
      <c r="C879">
        <v>30.8569</v>
      </c>
      <c r="E879" s="95">
        <f t="shared" si="221"/>
        <v>262.70715474209652</v>
      </c>
      <c r="F879" s="95">
        <f t="shared" si="221"/>
        <v>19.666668219633959</v>
      </c>
      <c r="G879" s="95"/>
      <c r="H879" s="95"/>
      <c r="I879" s="95"/>
      <c r="J879" s="95"/>
      <c r="K879" s="95"/>
      <c r="L879" s="95">
        <f t="shared" si="217"/>
        <v>876</v>
      </c>
      <c r="M879" s="95">
        <f t="shared" si="208"/>
        <v>-750</v>
      </c>
      <c r="N879" s="95">
        <f t="shared" si="209"/>
        <v>262.3652968036526</v>
      </c>
      <c r="O879" s="95">
        <f t="shared" si="210"/>
        <v>785249.10502283066</v>
      </c>
      <c r="P879" s="95">
        <f t="shared" si="218"/>
        <v>29.939991448322189</v>
      </c>
      <c r="Q879" s="113">
        <f t="shared" si="219"/>
        <v>29.589944643707128</v>
      </c>
      <c r="R879" s="95">
        <f t="shared" si="211"/>
        <v>329.28453019043752</v>
      </c>
      <c r="S879" s="95">
        <f t="shared" si="212"/>
        <v>196.12977929375549</v>
      </c>
      <c r="T879">
        <f t="shared" si="213"/>
        <v>0</v>
      </c>
      <c r="U879" s="102">
        <f>IF(W879&lt;180,V879,IF(#REF!&gt;T879,W879-360,360-W879))</f>
        <v>35.29284525790348</v>
      </c>
      <c r="V879" s="102">
        <f t="shared" si="214"/>
        <v>35.29284525790348</v>
      </c>
      <c r="W879" s="102">
        <f t="shared" si="215"/>
        <v>35.29284525790348</v>
      </c>
    </row>
    <row r="880" spans="1:23" x14ac:dyDescent="0.25">
      <c r="A880" s="110">
        <v>42638.408275462964</v>
      </c>
      <c r="B880">
        <v>274</v>
      </c>
      <c r="C880">
        <v>27.3917</v>
      </c>
      <c r="E880" s="95">
        <f t="shared" si="221"/>
        <v>262.65557404326125</v>
      </c>
      <c r="F880" s="95">
        <f t="shared" si="221"/>
        <v>19.670412645590698</v>
      </c>
      <c r="G880" s="95"/>
      <c r="H880" s="95"/>
      <c r="I880" s="95"/>
      <c r="J880" s="95"/>
      <c r="K880" s="95"/>
      <c r="L880" s="95">
        <f t="shared" si="217"/>
        <v>877</v>
      </c>
      <c r="M880" s="95">
        <f t="shared" si="208"/>
        <v>1024</v>
      </c>
      <c r="N880" s="95">
        <f t="shared" si="209"/>
        <v>262.37856328392212</v>
      </c>
      <c r="O880" s="95">
        <f t="shared" si="210"/>
        <v>785384.31698973733</v>
      </c>
      <c r="P880" s="95">
        <f t="shared" si="218"/>
        <v>29.925493130421465</v>
      </c>
      <c r="Q880" s="113">
        <f t="shared" si="219"/>
        <v>29.543157855665729</v>
      </c>
      <c r="R880" s="95">
        <f t="shared" si="211"/>
        <v>329.12767921850912</v>
      </c>
      <c r="S880" s="95">
        <f t="shared" si="212"/>
        <v>196.18346886801336</v>
      </c>
      <c r="T880">
        <f t="shared" si="213"/>
        <v>0</v>
      </c>
      <c r="U880" s="102">
        <f>IF(W880&lt;180,V880,IF(#REF!&gt;T880,W880-360,360-W880))</f>
        <v>11.344425956738746</v>
      </c>
      <c r="V880" s="102">
        <f t="shared" si="214"/>
        <v>11.344425956738746</v>
      </c>
      <c r="W880" s="102">
        <f t="shared" si="215"/>
        <v>11.344425956738746</v>
      </c>
    </row>
    <row r="881" spans="1:23" x14ac:dyDescent="0.25">
      <c r="A881" s="110">
        <v>42638.408321759256</v>
      </c>
      <c r="B881">
        <v>255</v>
      </c>
      <c r="C881">
        <v>22.812100000000001</v>
      </c>
      <c r="E881" s="95">
        <f t="shared" si="221"/>
        <v>262.62396006655575</v>
      </c>
      <c r="F881" s="95">
        <f t="shared" si="221"/>
        <v>19.667443926788696</v>
      </c>
      <c r="G881" s="95"/>
      <c r="H881" s="95"/>
      <c r="I881" s="95"/>
      <c r="J881" s="95"/>
      <c r="K881" s="95"/>
      <c r="L881" s="95">
        <f t="shared" si="217"/>
        <v>878</v>
      </c>
      <c r="M881" s="95">
        <f t="shared" si="208"/>
        <v>-769</v>
      </c>
      <c r="N881" s="95">
        <f t="shared" si="209"/>
        <v>262.37015945330262</v>
      </c>
      <c r="O881" s="95">
        <f t="shared" si="210"/>
        <v>785438.69817767607</v>
      </c>
      <c r="P881" s="95">
        <f t="shared" si="218"/>
        <v>29.909481857530793</v>
      </c>
      <c r="Q881" s="113">
        <f t="shared" si="219"/>
        <v>29.541167163177523</v>
      </c>
      <c r="R881" s="95">
        <f t="shared" si="211"/>
        <v>329.0915861837052</v>
      </c>
      <c r="S881" s="95">
        <f t="shared" si="212"/>
        <v>196.15633394940633</v>
      </c>
      <c r="T881">
        <f t="shared" si="213"/>
        <v>0</v>
      </c>
      <c r="U881" s="102">
        <f>IF(W881&lt;180,V881,IF(#REF!&gt;T881,W881-360,360-W881))</f>
        <v>-7.6239600665557532</v>
      </c>
      <c r="V881" s="102">
        <f t="shared" si="214"/>
        <v>-7.6239600665557532</v>
      </c>
      <c r="W881" s="102">
        <f t="shared" si="215"/>
        <v>7.6239600665557532</v>
      </c>
    </row>
    <row r="882" spans="1:23" x14ac:dyDescent="0.25">
      <c r="A882" s="110">
        <v>42638.408368055556</v>
      </c>
      <c r="B882">
        <v>266</v>
      </c>
      <c r="C882">
        <v>24.0121</v>
      </c>
      <c r="E882" s="95">
        <f t="shared" si="221"/>
        <v>262.6605657237937</v>
      </c>
      <c r="F882" s="95">
        <f t="shared" si="221"/>
        <v>19.674524459234622</v>
      </c>
      <c r="G882" s="95"/>
      <c r="H882" s="95"/>
      <c r="I882" s="95"/>
      <c r="J882" s="95"/>
      <c r="K882" s="95"/>
      <c r="L882" s="95">
        <f t="shared" si="217"/>
        <v>879</v>
      </c>
      <c r="M882" s="95">
        <f t="shared" si="208"/>
        <v>1035</v>
      </c>
      <c r="N882" s="95">
        <f t="shared" si="209"/>
        <v>262.37428896473233</v>
      </c>
      <c r="O882" s="95">
        <f t="shared" si="210"/>
        <v>785451.85893060244</v>
      </c>
      <c r="P882" s="95">
        <f t="shared" si="218"/>
        <v>29.892714095704179</v>
      </c>
      <c r="Q882" s="113">
        <f t="shared" si="219"/>
        <v>29.531695807228409</v>
      </c>
      <c r="R882" s="95">
        <f t="shared" si="211"/>
        <v>329.10688129005763</v>
      </c>
      <c r="S882" s="95">
        <f t="shared" si="212"/>
        <v>196.21425015752976</v>
      </c>
      <c r="T882">
        <f t="shared" si="213"/>
        <v>0</v>
      </c>
      <c r="U882" s="102">
        <f>IF(W882&lt;180,V882,IF(#REF!&gt;T882,W882-360,360-W882))</f>
        <v>3.3394342762063047</v>
      </c>
      <c r="V882" s="102">
        <f t="shared" si="214"/>
        <v>3.3394342762063047</v>
      </c>
      <c r="W882" s="102">
        <f t="shared" si="215"/>
        <v>3.3394342762063047</v>
      </c>
    </row>
    <row r="883" spans="1:23" x14ac:dyDescent="0.25">
      <c r="A883" s="110">
        <v>42638.408414351848</v>
      </c>
      <c r="B883">
        <v>305</v>
      </c>
      <c r="C883">
        <v>28.889500000000002</v>
      </c>
      <c r="E883" s="95">
        <f t="shared" si="221"/>
        <v>262.75207986688849</v>
      </c>
      <c r="F883" s="95">
        <f t="shared" si="221"/>
        <v>19.691186522462576</v>
      </c>
      <c r="G883" s="95"/>
      <c r="H883" s="95"/>
      <c r="I883" s="95"/>
      <c r="J883" s="95"/>
      <c r="K883" s="95"/>
      <c r="L883" s="95">
        <f t="shared" si="217"/>
        <v>880</v>
      </c>
      <c r="M883" s="95">
        <f t="shared" si="208"/>
        <v>-730</v>
      </c>
      <c r="N883" s="95">
        <f t="shared" si="209"/>
        <v>262.42272727272695</v>
      </c>
      <c r="O883" s="95">
        <f t="shared" si="210"/>
        <v>787266.74545454502</v>
      </c>
      <c r="P883" s="95">
        <f t="shared" si="218"/>
        <v>29.910220688802884</v>
      </c>
      <c r="Q883" s="113">
        <f t="shared" si="219"/>
        <v>29.577503590328313</v>
      </c>
      <c r="R883" s="95">
        <f t="shared" si="211"/>
        <v>329.30146294512718</v>
      </c>
      <c r="S883" s="95">
        <f t="shared" si="212"/>
        <v>196.2026967886498</v>
      </c>
      <c r="T883">
        <f t="shared" si="213"/>
        <v>0</v>
      </c>
      <c r="U883" s="102">
        <f>IF(W883&lt;180,V883,IF(#REF!&gt;T883,W883-360,360-W883))</f>
        <v>42.247920133111506</v>
      </c>
      <c r="V883" s="102">
        <f t="shared" si="214"/>
        <v>42.247920133111506</v>
      </c>
      <c r="W883" s="102">
        <f t="shared" si="215"/>
        <v>42.247920133111506</v>
      </c>
    </row>
    <row r="884" spans="1:23" x14ac:dyDescent="0.25">
      <c r="A884" s="110">
        <v>42638.408460648148</v>
      </c>
      <c r="B884">
        <v>242</v>
      </c>
      <c r="C884">
        <v>23.3642</v>
      </c>
      <c r="E884" s="95">
        <f t="shared" si="221"/>
        <v>262.74542429284526</v>
      </c>
      <c r="F884" s="95">
        <f t="shared" si="221"/>
        <v>19.697413477537452</v>
      </c>
      <c r="G884" s="95"/>
      <c r="H884" s="95"/>
      <c r="I884" s="95"/>
      <c r="J884" s="95"/>
      <c r="K884" s="95"/>
      <c r="L884" s="95">
        <f t="shared" si="217"/>
        <v>881</v>
      </c>
      <c r="M884" s="95">
        <f t="shared" si="208"/>
        <v>972</v>
      </c>
      <c r="N884" s="95">
        <f t="shared" si="209"/>
        <v>262.39954597048774</v>
      </c>
      <c r="O884" s="95">
        <f t="shared" si="210"/>
        <v>787683.35981838778</v>
      </c>
      <c r="P884" s="95">
        <f t="shared" si="218"/>
        <v>29.901149284119889</v>
      </c>
      <c r="Q884" s="113">
        <f t="shared" si="219"/>
        <v>29.581722161687221</v>
      </c>
      <c r="R884" s="95">
        <f t="shared" si="211"/>
        <v>329.30429915664149</v>
      </c>
      <c r="S884" s="95">
        <f t="shared" si="212"/>
        <v>196.18654942904902</v>
      </c>
      <c r="T884">
        <f t="shared" si="213"/>
        <v>0</v>
      </c>
      <c r="U884" s="102">
        <f>IF(W884&lt;180,V884,IF(#REF!&gt;T884,W884-360,360-W884))</f>
        <v>-20.745424292845257</v>
      </c>
      <c r="V884" s="102">
        <f t="shared" si="214"/>
        <v>-20.745424292845257</v>
      </c>
      <c r="W884" s="102">
        <f t="shared" si="215"/>
        <v>20.745424292845257</v>
      </c>
    </row>
    <row r="885" spans="1:23" x14ac:dyDescent="0.25">
      <c r="A885" s="110">
        <v>42638.408506944441</v>
      </c>
      <c r="B885">
        <v>248</v>
      </c>
      <c r="C885">
        <v>21.069400000000002</v>
      </c>
      <c r="E885" s="95">
        <f t="shared" si="221"/>
        <v>262.73544093178037</v>
      </c>
      <c r="F885" s="95">
        <f t="shared" si="221"/>
        <v>19.701975707154755</v>
      </c>
      <c r="G885" s="95"/>
      <c r="H885" s="95"/>
      <c r="I885" s="95"/>
      <c r="J885" s="95"/>
      <c r="K885" s="95"/>
      <c r="L885" s="95">
        <f t="shared" si="217"/>
        <v>882</v>
      </c>
      <c r="M885" s="95">
        <f t="shared" si="208"/>
        <v>-724</v>
      </c>
      <c r="N885" s="95">
        <f t="shared" si="209"/>
        <v>262.38321995464815</v>
      </c>
      <c r="O885" s="95">
        <f t="shared" si="210"/>
        <v>787890.47165532841</v>
      </c>
      <c r="P885" s="95">
        <f t="shared" si="218"/>
        <v>29.888122297737262</v>
      </c>
      <c r="Q885" s="113">
        <f t="shared" si="219"/>
        <v>29.585684105778427</v>
      </c>
      <c r="R885" s="95">
        <f t="shared" si="211"/>
        <v>329.30323016978184</v>
      </c>
      <c r="S885" s="95">
        <f t="shared" si="212"/>
        <v>196.16765169377891</v>
      </c>
      <c r="T885">
        <f t="shared" si="213"/>
        <v>0</v>
      </c>
      <c r="U885" s="102">
        <f>IF(W885&lt;180,V885,IF(#REF!&gt;T885,W885-360,360-W885))</f>
        <v>-14.735440931780374</v>
      </c>
      <c r="V885" s="102">
        <f t="shared" si="214"/>
        <v>-14.735440931780374</v>
      </c>
      <c r="W885" s="102">
        <f t="shared" si="215"/>
        <v>14.735440931780374</v>
      </c>
    </row>
    <row r="886" spans="1:23" x14ac:dyDescent="0.25">
      <c r="A886" s="110">
        <v>42638.408553240741</v>
      </c>
      <c r="B886">
        <v>313</v>
      </c>
      <c r="C886">
        <v>31.657399999999999</v>
      </c>
      <c r="E886" s="95">
        <f t="shared" si="221"/>
        <v>262.84359400998335</v>
      </c>
      <c r="F886" s="95">
        <f t="shared" si="221"/>
        <v>19.724860565723812</v>
      </c>
      <c r="G886" s="95"/>
      <c r="H886" s="95"/>
      <c r="I886" s="95"/>
      <c r="J886" s="95"/>
      <c r="K886" s="95"/>
      <c r="L886" s="95">
        <f t="shared" si="217"/>
        <v>883</v>
      </c>
      <c r="M886" s="95">
        <f t="shared" si="208"/>
        <v>1037</v>
      </c>
      <c r="N886" s="95">
        <f t="shared" si="209"/>
        <v>262.44054360135863</v>
      </c>
      <c r="O886" s="95">
        <f t="shared" si="210"/>
        <v>790449.62853907095</v>
      </c>
      <c r="P886" s="95">
        <f t="shared" si="218"/>
        <v>29.919666480203343</v>
      </c>
      <c r="Q886" s="113">
        <f t="shared" si="219"/>
        <v>29.650355654036922</v>
      </c>
      <c r="R886" s="95">
        <f t="shared" si="211"/>
        <v>329.55689423156639</v>
      </c>
      <c r="S886" s="95">
        <f t="shared" si="212"/>
        <v>196.13029378840028</v>
      </c>
      <c r="T886">
        <f t="shared" si="213"/>
        <v>0</v>
      </c>
      <c r="U886" s="102">
        <f>IF(W886&lt;180,V886,IF(#REF!&gt;T886,W886-360,360-W886))</f>
        <v>50.156405990016651</v>
      </c>
      <c r="V886" s="102">
        <f t="shared" si="214"/>
        <v>50.156405990016651</v>
      </c>
      <c r="W886" s="102">
        <f t="shared" si="215"/>
        <v>50.156405990016651</v>
      </c>
    </row>
    <row r="887" spans="1:23" x14ac:dyDescent="0.25">
      <c r="A887" s="110">
        <v>42638.408599537041</v>
      </c>
      <c r="B887">
        <v>284</v>
      </c>
      <c r="C887">
        <v>29.834399999999999</v>
      </c>
      <c r="E887" s="95">
        <f t="shared" si="221"/>
        <v>262.91181364392679</v>
      </c>
      <c r="F887" s="95">
        <f t="shared" si="221"/>
        <v>19.744308485856923</v>
      </c>
      <c r="G887" s="95"/>
      <c r="H887" s="95"/>
      <c r="I887" s="95"/>
      <c r="J887" s="95"/>
      <c r="K887" s="95"/>
      <c r="L887" s="95">
        <f t="shared" si="217"/>
        <v>884</v>
      </c>
      <c r="M887" s="95">
        <f t="shared" si="208"/>
        <v>-753</v>
      </c>
      <c r="N887" s="95">
        <f t="shared" si="209"/>
        <v>262.46493212669645</v>
      </c>
      <c r="O887" s="95">
        <f t="shared" si="210"/>
        <v>790913.91289592721</v>
      </c>
      <c r="P887" s="95">
        <f t="shared" si="218"/>
        <v>29.91151946138152</v>
      </c>
      <c r="Q887" s="113">
        <f t="shared" si="219"/>
        <v>29.651787400511598</v>
      </c>
      <c r="R887" s="95">
        <f t="shared" si="211"/>
        <v>329.62833529507787</v>
      </c>
      <c r="S887" s="95">
        <f t="shared" si="212"/>
        <v>196.19529199277571</v>
      </c>
      <c r="T887">
        <f t="shared" si="213"/>
        <v>0</v>
      </c>
      <c r="U887" s="102">
        <f>IF(W887&lt;180,V887,IF(#REF!&gt;T887,W887-360,360-W887))</f>
        <v>21.088186356073209</v>
      </c>
      <c r="V887" s="102">
        <f t="shared" si="214"/>
        <v>21.088186356073209</v>
      </c>
      <c r="W887" s="102">
        <f t="shared" si="215"/>
        <v>21.088186356073209</v>
      </c>
    </row>
    <row r="888" spans="1:23" x14ac:dyDescent="0.25">
      <c r="A888" s="110">
        <v>42638.408645833333</v>
      </c>
      <c r="B888">
        <v>273</v>
      </c>
      <c r="C888">
        <v>26.699300000000001</v>
      </c>
      <c r="E888" s="95">
        <f t="shared" si="221"/>
        <v>262.95507487520797</v>
      </c>
      <c r="F888" s="95">
        <f t="shared" si="221"/>
        <v>19.761303826955096</v>
      </c>
      <c r="G888" s="95"/>
      <c r="H888" s="95"/>
      <c r="I888" s="95"/>
      <c r="J888" s="95"/>
      <c r="K888" s="95"/>
      <c r="L888" s="95">
        <f t="shared" si="217"/>
        <v>885</v>
      </c>
      <c r="M888" s="95">
        <f t="shared" si="208"/>
        <v>1026</v>
      </c>
      <c r="N888" s="95">
        <f t="shared" si="209"/>
        <v>262.4768361581917</v>
      </c>
      <c r="O888" s="95">
        <f t="shared" si="210"/>
        <v>791024.77514124254</v>
      </c>
      <c r="P888" s="95">
        <f t="shared" si="218"/>
        <v>29.896710609101159</v>
      </c>
      <c r="Q888" s="113">
        <f t="shared" si="219"/>
        <v>29.647507268301851</v>
      </c>
      <c r="R888" s="95">
        <f t="shared" si="211"/>
        <v>329.66196622888714</v>
      </c>
      <c r="S888" s="95">
        <f t="shared" si="212"/>
        <v>196.2481835215288</v>
      </c>
      <c r="T888">
        <f t="shared" si="213"/>
        <v>0</v>
      </c>
      <c r="U888" s="102">
        <f>IF(W888&lt;180,V888,IF(#REF!&gt;T888,W888-360,360-W888))</f>
        <v>10.04492512479203</v>
      </c>
      <c r="V888" s="102">
        <f t="shared" si="214"/>
        <v>10.04492512479203</v>
      </c>
      <c r="W888" s="102">
        <f t="shared" si="215"/>
        <v>10.04492512479203</v>
      </c>
    </row>
    <row r="889" spans="1:23" x14ac:dyDescent="0.25">
      <c r="A889" s="110">
        <v>42638.408692129633</v>
      </c>
      <c r="B889">
        <v>278</v>
      </c>
      <c r="C889">
        <v>26.3766</v>
      </c>
      <c r="E889" s="95">
        <f t="shared" si="221"/>
        <v>263.01331114808653</v>
      </c>
      <c r="F889" s="95">
        <f t="shared" si="221"/>
        <v>19.779830948419324</v>
      </c>
      <c r="G889" s="95"/>
      <c r="H889" s="95"/>
      <c r="I889" s="95"/>
      <c r="J889" s="95"/>
      <c r="K889" s="95"/>
      <c r="L889" s="95">
        <f t="shared" si="217"/>
        <v>886</v>
      </c>
      <c r="M889" s="95">
        <f t="shared" si="208"/>
        <v>-748</v>
      </c>
      <c r="N889" s="95">
        <f t="shared" si="209"/>
        <v>262.49435665914183</v>
      </c>
      <c r="O889" s="95">
        <f t="shared" si="210"/>
        <v>791265.47178329527</v>
      </c>
      <c r="P889" s="95">
        <f t="shared" si="218"/>
        <v>29.884379753548235</v>
      </c>
      <c r="Q889" s="113">
        <f t="shared" si="219"/>
        <v>29.642627193617514</v>
      </c>
      <c r="R889" s="95">
        <f t="shared" si="211"/>
        <v>329.70922233372596</v>
      </c>
      <c r="S889" s="95">
        <f t="shared" si="212"/>
        <v>196.31739996244713</v>
      </c>
      <c r="T889">
        <f t="shared" si="213"/>
        <v>0</v>
      </c>
      <c r="U889" s="102">
        <f>IF(W889&lt;180,V889,IF(#REF!&gt;T889,W889-360,360-W889))</f>
        <v>14.98668885191347</v>
      </c>
      <c r="V889" s="102">
        <f t="shared" si="214"/>
        <v>14.98668885191347</v>
      </c>
      <c r="W889" s="102">
        <f t="shared" si="215"/>
        <v>14.98668885191347</v>
      </c>
    </row>
    <row r="890" spans="1:23" x14ac:dyDescent="0.25">
      <c r="A890" s="110">
        <v>42638.408750000002</v>
      </c>
      <c r="B890">
        <v>269</v>
      </c>
      <c r="C890">
        <v>25.2637</v>
      </c>
      <c r="E890" s="95">
        <f t="shared" si="221"/>
        <v>263.05490848585691</v>
      </c>
      <c r="F890" s="95">
        <f t="shared" si="221"/>
        <v>19.791455074875227</v>
      </c>
      <c r="G890" s="95"/>
      <c r="H890" s="95"/>
      <c r="I890" s="95"/>
      <c r="J890" s="95"/>
      <c r="K890" s="95"/>
      <c r="L890" s="95">
        <f t="shared" si="217"/>
        <v>887</v>
      </c>
      <c r="M890" s="95">
        <f t="shared" si="208"/>
        <v>1017</v>
      </c>
      <c r="N890" s="95">
        <f t="shared" si="209"/>
        <v>262.50169109357347</v>
      </c>
      <c r="O890" s="95">
        <f t="shared" si="210"/>
        <v>791307.74746335926</v>
      </c>
      <c r="P890" s="95">
        <f t="shared" si="218"/>
        <v>29.868327111603126</v>
      </c>
      <c r="Q890" s="113">
        <f t="shared" si="219"/>
        <v>29.633456494199624</v>
      </c>
      <c r="R890" s="95">
        <f t="shared" si="211"/>
        <v>329.7301855978061</v>
      </c>
      <c r="S890" s="95">
        <f t="shared" si="212"/>
        <v>196.37963137390776</v>
      </c>
      <c r="T890">
        <f t="shared" si="213"/>
        <v>0</v>
      </c>
      <c r="U890" s="102">
        <f>IF(W890&lt;180,V890,IF(#REF!&gt;T890,W890-360,360-W890))</f>
        <v>5.9450915141430869</v>
      </c>
      <c r="V890" s="102">
        <f t="shared" si="214"/>
        <v>5.9450915141430869</v>
      </c>
      <c r="W890" s="102">
        <f t="shared" si="215"/>
        <v>5.9450915141430869</v>
      </c>
    </row>
    <row r="891" spans="1:23" x14ac:dyDescent="0.25">
      <c r="A891" s="110">
        <v>42638.408796296295</v>
      </c>
      <c r="B891">
        <v>286</v>
      </c>
      <c r="C891">
        <v>26.421900000000001</v>
      </c>
      <c r="E891" s="95">
        <f t="shared" si="221"/>
        <v>263.14143094841933</v>
      </c>
      <c r="F891" s="95">
        <f t="shared" si="221"/>
        <v>19.807226955074896</v>
      </c>
      <c r="G891" s="95"/>
      <c r="H891" s="95"/>
      <c r="I891" s="95"/>
      <c r="J891" s="95"/>
      <c r="K891" s="95"/>
      <c r="L891" s="95">
        <f t="shared" si="217"/>
        <v>888</v>
      </c>
      <c r="M891" s="95">
        <f t="shared" si="208"/>
        <v>-731</v>
      </c>
      <c r="N891" s="95">
        <f t="shared" si="209"/>
        <v>262.5281531531528</v>
      </c>
      <c r="O891" s="95">
        <f t="shared" si="210"/>
        <v>791859.29617117078</v>
      </c>
      <c r="P891" s="95">
        <f t="shared" si="218"/>
        <v>29.861906195589746</v>
      </c>
      <c r="Q891" s="113">
        <f t="shared" si="219"/>
        <v>29.624409213466112</v>
      </c>
      <c r="R891" s="95">
        <f t="shared" si="211"/>
        <v>329.79635167871811</v>
      </c>
      <c r="S891" s="95">
        <f t="shared" si="212"/>
        <v>196.48651021812057</v>
      </c>
      <c r="T891">
        <f t="shared" si="213"/>
        <v>0</v>
      </c>
      <c r="U891" s="102">
        <f>IF(W891&lt;180,V891,IF(#REF!&gt;T891,W891-360,360-W891))</f>
        <v>22.858569051580673</v>
      </c>
      <c r="V891" s="102">
        <f t="shared" si="214"/>
        <v>22.858569051580673</v>
      </c>
      <c r="W891" s="102">
        <f t="shared" si="215"/>
        <v>22.858569051580673</v>
      </c>
    </row>
    <row r="892" spans="1:23" x14ac:dyDescent="0.25">
      <c r="A892" s="110">
        <v>42638.408842592595</v>
      </c>
      <c r="B892">
        <v>274</v>
      </c>
      <c r="C892">
        <v>26.040800000000001</v>
      </c>
      <c r="E892" s="95">
        <f t="shared" si="221"/>
        <v>263.19467554076539</v>
      </c>
      <c r="F892" s="95">
        <f t="shared" si="221"/>
        <v>19.822333111480884</v>
      </c>
      <c r="G892" s="95"/>
      <c r="H892" s="95"/>
      <c r="I892" s="95"/>
      <c r="J892" s="95"/>
      <c r="K892" s="95"/>
      <c r="L892" s="95">
        <f t="shared" si="217"/>
        <v>889</v>
      </c>
      <c r="M892" s="95">
        <f t="shared" si="208"/>
        <v>1005</v>
      </c>
      <c r="N892" s="95">
        <f t="shared" si="209"/>
        <v>262.54105736782867</v>
      </c>
      <c r="O892" s="95">
        <f t="shared" si="210"/>
        <v>791990.7514060738</v>
      </c>
      <c r="P892" s="95">
        <f t="shared" si="218"/>
        <v>29.847583412269561</v>
      </c>
      <c r="Q892" s="113">
        <f t="shared" si="219"/>
        <v>29.615119102756168</v>
      </c>
      <c r="R892" s="95">
        <f t="shared" si="211"/>
        <v>329.82869352196678</v>
      </c>
      <c r="S892" s="95">
        <f t="shared" si="212"/>
        <v>196.56065755956399</v>
      </c>
      <c r="T892">
        <f t="shared" si="213"/>
        <v>0</v>
      </c>
      <c r="U892" s="102">
        <f>IF(W892&lt;180,V892,IF(#REF!&gt;T892,W892-360,360-W892))</f>
        <v>10.805324459234612</v>
      </c>
      <c r="V892" s="102">
        <f t="shared" si="214"/>
        <v>10.805324459234612</v>
      </c>
      <c r="W892" s="102">
        <f t="shared" si="215"/>
        <v>10.805324459234612</v>
      </c>
    </row>
    <row r="893" spans="1:23" x14ac:dyDescent="0.25">
      <c r="A893" s="110">
        <v>42638.408888888887</v>
      </c>
      <c r="B893">
        <v>271</v>
      </c>
      <c r="C893">
        <v>26.4755</v>
      </c>
      <c r="E893" s="95">
        <f t="shared" ref="E893:F908" si="222">AVERAGE(B293:B893)</f>
        <v>263.22462562396009</v>
      </c>
      <c r="F893" s="95">
        <f t="shared" si="222"/>
        <v>19.836431114808672</v>
      </c>
      <c r="G893" s="95"/>
      <c r="H893" s="95"/>
      <c r="I893" s="95"/>
      <c r="J893" s="95"/>
      <c r="K893" s="95"/>
      <c r="L893" s="95">
        <f t="shared" si="217"/>
        <v>890</v>
      </c>
      <c r="M893" s="95">
        <f t="shared" si="208"/>
        <v>-734</v>
      </c>
      <c r="N893" s="95">
        <f t="shared" si="209"/>
        <v>262.55056179775244</v>
      </c>
      <c r="O893" s="95">
        <f t="shared" si="210"/>
        <v>792062.22471910075</v>
      </c>
      <c r="P893" s="95">
        <f t="shared" si="218"/>
        <v>29.8321564065382</v>
      </c>
      <c r="Q893" s="113">
        <f t="shared" si="219"/>
        <v>29.613895745059899</v>
      </c>
      <c r="R893" s="95">
        <f t="shared" si="211"/>
        <v>329.85589105034489</v>
      </c>
      <c r="S893" s="95">
        <f t="shared" si="212"/>
        <v>196.59336019757532</v>
      </c>
      <c r="T893">
        <f t="shared" si="213"/>
        <v>0</v>
      </c>
      <c r="U893" s="102">
        <f>IF(W893&lt;180,V893,IF(#REF!&gt;T893,W893-360,360-W893))</f>
        <v>7.7753743760399061</v>
      </c>
      <c r="V893" s="102">
        <f t="shared" si="214"/>
        <v>7.7753743760399061</v>
      </c>
      <c r="W893" s="102">
        <f t="shared" si="215"/>
        <v>7.7753743760399061</v>
      </c>
    </row>
    <row r="894" spans="1:23" x14ac:dyDescent="0.25">
      <c r="A894" s="110">
        <v>42638.408935185187</v>
      </c>
      <c r="B894">
        <v>284</v>
      </c>
      <c r="C894">
        <v>26.117999999999999</v>
      </c>
      <c r="E894" s="95">
        <f t="shared" si="222"/>
        <v>263.30449251247921</v>
      </c>
      <c r="F894" s="95">
        <f t="shared" si="222"/>
        <v>19.852654076539121</v>
      </c>
      <c r="G894" s="95"/>
      <c r="H894" s="95"/>
      <c r="I894" s="95"/>
      <c r="J894" s="95"/>
      <c r="K894" s="95"/>
      <c r="L894" s="95">
        <f t="shared" si="217"/>
        <v>891</v>
      </c>
      <c r="M894" s="95">
        <f t="shared" si="208"/>
        <v>1018</v>
      </c>
      <c r="N894" s="95">
        <f t="shared" si="209"/>
        <v>262.57463524130156</v>
      </c>
      <c r="O894" s="95">
        <f t="shared" si="210"/>
        <v>792521.7867564531</v>
      </c>
      <c r="P894" s="95">
        <f t="shared" si="218"/>
        <v>29.824059216413975</v>
      </c>
      <c r="Q894" s="113">
        <f t="shared" si="219"/>
        <v>29.605090117223856</v>
      </c>
      <c r="R894" s="95">
        <f t="shared" si="211"/>
        <v>329.91594527623289</v>
      </c>
      <c r="S894" s="95">
        <f t="shared" si="212"/>
        <v>196.69303974872554</v>
      </c>
      <c r="T894">
        <f t="shared" si="213"/>
        <v>0</v>
      </c>
      <c r="U894" s="102">
        <f>IF(W894&lt;180,V894,IF(#REF!&gt;T894,W894-360,360-W894))</f>
        <v>20.695507487520786</v>
      </c>
      <c r="V894" s="102">
        <f t="shared" si="214"/>
        <v>20.695507487520786</v>
      </c>
      <c r="W894" s="102">
        <f t="shared" si="215"/>
        <v>20.695507487520786</v>
      </c>
    </row>
    <row r="895" spans="1:23" x14ac:dyDescent="0.25">
      <c r="A895" s="110">
        <v>42638.40898148148</v>
      </c>
      <c r="B895">
        <v>315</v>
      </c>
      <c r="C895">
        <v>27.597999999999999</v>
      </c>
      <c r="E895" s="95">
        <f t="shared" si="222"/>
        <v>263.43926788685525</v>
      </c>
      <c r="F895" s="95">
        <f t="shared" si="222"/>
        <v>19.871419467554098</v>
      </c>
      <c r="G895" s="95"/>
      <c r="H895" s="95"/>
      <c r="I895" s="95"/>
      <c r="J895" s="95"/>
      <c r="K895" s="95"/>
      <c r="L895" s="95">
        <f t="shared" si="217"/>
        <v>892</v>
      </c>
      <c r="M895" s="95">
        <f t="shared" si="208"/>
        <v>-703</v>
      </c>
      <c r="N895" s="95">
        <f t="shared" si="209"/>
        <v>262.63340807174853</v>
      </c>
      <c r="O895" s="95">
        <f t="shared" si="210"/>
        <v>795267.12443946162</v>
      </c>
      <c r="P895" s="95">
        <f t="shared" si="218"/>
        <v>29.858919475452371</v>
      </c>
      <c r="Q895" s="113">
        <f t="shared" si="219"/>
        <v>29.655706935990047</v>
      </c>
      <c r="R895" s="95">
        <f t="shared" si="211"/>
        <v>330.16460849283283</v>
      </c>
      <c r="S895" s="95">
        <f t="shared" si="212"/>
        <v>196.71392728087764</v>
      </c>
      <c r="T895">
        <f t="shared" si="213"/>
        <v>0</v>
      </c>
      <c r="U895" s="102">
        <f>IF(W895&lt;180,V895,IF(#REF!&gt;T895,W895-360,360-W895))</f>
        <v>51.560732113144752</v>
      </c>
      <c r="V895" s="102">
        <f t="shared" si="214"/>
        <v>51.560732113144752</v>
      </c>
      <c r="W895" s="102">
        <f t="shared" si="215"/>
        <v>51.560732113144752</v>
      </c>
    </row>
    <row r="896" spans="1:23" x14ac:dyDescent="0.25">
      <c r="A896" s="110">
        <v>42638.40902777778</v>
      </c>
      <c r="B896">
        <v>293</v>
      </c>
      <c r="C896">
        <v>26.537700000000001</v>
      </c>
      <c r="E896" s="95">
        <f t="shared" si="222"/>
        <v>263.52911813643925</v>
      </c>
      <c r="F896" s="95">
        <f t="shared" si="222"/>
        <v>19.886365557404346</v>
      </c>
      <c r="G896" s="95"/>
      <c r="H896" s="95"/>
      <c r="I896" s="95"/>
      <c r="J896" s="95"/>
      <c r="K896" s="95"/>
      <c r="L896" s="95">
        <f t="shared" si="217"/>
        <v>893</v>
      </c>
      <c r="M896" s="95">
        <f t="shared" si="208"/>
        <v>996</v>
      </c>
      <c r="N896" s="95">
        <f t="shared" si="209"/>
        <v>262.66741321388542</v>
      </c>
      <c r="O896" s="95">
        <f t="shared" si="210"/>
        <v>796188.22172452381</v>
      </c>
      <c r="P896" s="95">
        <f t="shared" si="218"/>
        <v>29.859473441887591</v>
      </c>
      <c r="Q896" s="113">
        <f t="shared" si="219"/>
        <v>29.663328296820396</v>
      </c>
      <c r="R896" s="95">
        <f t="shared" si="211"/>
        <v>330.27160680428517</v>
      </c>
      <c r="S896" s="95">
        <f t="shared" si="212"/>
        <v>196.78662946859336</v>
      </c>
      <c r="T896">
        <f t="shared" si="213"/>
        <v>0</v>
      </c>
      <c r="U896" s="102">
        <f>IF(W896&lt;180,V896,IF(#REF!&gt;T896,W896-360,360-W896))</f>
        <v>29.470881863560749</v>
      </c>
      <c r="V896" s="102">
        <f t="shared" si="214"/>
        <v>29.470881863560749</v>
      </c>
      <c r="W896" s="102">
        <f t="shared" si="215"/>
        <v>29.470881863560749</v>
      </c>
    </row>
    <row r="897" spans="1:23" x14ac:dyDescent="0.25">
      <c r="A897" s="110">
        <v>42638.409074074072</v>
      </c>
      <c r="B897">
        <v>234</v>
      </c>
      <c r="C897">
        <v>22.173200000000001</v>
      </c>
      <c r="E897" s="95">
        <f t="shared" si="222"/>
        <v>263.52911813643925</v>
      </c>
      <c r="F897" s="95">
        <f t="shared" si="222"/>
        <v>19.895516306156424</v>
      </c>
      <c r="G897" s="95"/>
      <c r="H897" s="95"/>
      <c r="I897" s="95"/>
      <c r="J897" s="95"/>
      <c r="K897" s="95"/>
      <c r="L897" s="95">
        <f t="shared" si="217"/>
        <v>894</v>
      </c>
      <c r="M897" s="95">
        <f t="shared" si="208"/>
        <v>-762</v>
      </c>
      <c r="N897" s="95">
        <f t="shared" si="209"/>
        <v>262.63534675615176</v>
      </c>
      <c r="O897" s="95">
        <f t="shared" si="210"/>
        <v>797009.12304250535</v>
      </c>
      <c r="P897" s="95">
        <f t="shared" si="218"/>
        <v>29.858149409789267</v>
      </c>
      <c r="Q897" s="113">
        <f t="shared" si="219"/>
        <v>29.663328296820396</v>
      </c>
      <c r="R897" s="95">
        <f t="shared" si="211"/>
        <v>330.27160680428517</v>
      </c>
      <c r="S897" s="95">
        <f t="shared" si="212"/>
        <v>196.78662946859336</v>
      </c>
      <c r="T897">
        <f t="shared" si="213"/>
        <v>0</v>
      </c>
      <c r="U897" s="102">
        <f>IF(W897&lt;180,V897,IF(#REF!&gt;T897,W897-360,360-W897))</f>
        <v>-29.529118136439251</v>
      </c>
      <c r="V897" s="102">
        <f t="shared" si="214"/>
        <v>-29.529118136439251</v>
      </c>
      <c r="W897" s="102">
        <f t="shared" si="215"/>
        <v>29.529118136439251</v>
      </c>
    </row>
    <row r="898" spans="1:23" x14ac:dyDescent="0.25">
      <c r="A898" s="110">
        <v>42638.409120370372</v>
      </c>
      <c r="B898">
        <v>244</v>
      </c>
      <c r="C898">
        <v>22.049099999999999</v>
      </c>
      <c r="E898" s="95">
        <f t="shared" si="222"/>
        <v>263.57404326123128</v>
      </c>
      <c r="F898" s="95">
        <f t="shared" si="222"/>
        <v>19.908708153078219</v>
      </c>
      <c r="G898" s="95"/>
      <c r="H898" s="95"/>
      <c r="I898" s="95"/>
      <c r="J898" s="95"/>
      <c r="K898" s="95"/>
      <c r="L898" s="95">
        <f t="shared" si="217"/>
        <v>895</v>
      </c>
      <c r="M898" s="95">
        <f t="shared" si="208"/>
        <v>1006</v>
      </c>
      <c r="N898" s="95">
        <f t="shared" si="209"/>
        <v>262.61452513966447</v>
      </c>
      <c r="O898" s="95">
        <f t="shared" si="210"/>
        <v>797356.01117318415</v>
      </c>
      <c r="P898" s="95">
        <f t="shared" si="218"/>
        <v>29.847957570715327</v>
      </c>
      <c r="Q898" s="113">
        <f t="shared" si="219"/>
        <v>29.61322935564456</v>
      </c>
      <c r="R898" s="95">
        <f t="shared" si="211"/>
        <v>330.20380931143154</v>
      </c>
      <c r="S898" s="95">
        <f t="shared" si="212"/>
        <v>196.94427721103102</v>
      </c>
      <c r="T898">
        <f t="shared" si="213"/>
        <v>0</v>
      </c>
      <c r="U898" s="102">
        <f>IF(W898&lt;180,V898,IF(#REF!&gt;T898,W898-360,360-W898))</f>
        <v>-19.574043261231282</v>
      </c>
      <c r="V898" s="102">
        <f t="shared" si="214"/>
        <v>-19.574043261231282</v>
      </c>
      <c r="W898" s="102">
        <f t="shared" si="215"/>
        <v>19.574043261231282</v>
      </c>
    </row>
    <row r="899" spans="1:23" x14ac:dyDescent="0.25">
      <c r="A899" s="110">
        <v>42638.409166666665</v>
      </c>
      <c r="B899">
        <v>310</v>
      </c>
      <c r="C899">
        <v>27.3949</v>
      </c>
      <c r="E899" s="95">
        <f t="shared" si="222"/>
        <v>263.71381031613976</v>
      </c>
      <c r="F899" s="95">
        <f t="shared" si="222"/>
        <v>19.928798668885211</v>
      </c>
      <c r="G899" s="95"/>
      <c r="H899" s="95"/>
      <c r="I899" s="95"/>
      <c r="J899" s="95"/>
      <c r="K899" s="95"/>
      <c r="L899" s="95">
        <f t="shared" si="217"/>
        <v>896</v>
      </c>
      <c r="M899" s="95">
        <f t="shared" si="208"/>
        <v>-696</v>
      </c>
      <c r="N899" s="95">
        <f t="shared" si="209"/>
        <v>262.66741071428538</v>
      </c>
      <c r="O899" s="95">
        <f t="shared" si="210"/>
        <v>799598.88839285693</v>
      </c>
      <c r="P899" s="95">
        <f t="shared" si="218"/>
        <v>29.873223355586223</v>
      </c>
      <c r="Q899" s="113">
        <f t="shared" si="219"/>
        <v>29.633781802487363</v>
      </c>
      <c r="R899" s="95">
        <f t="shared" si="211"/>
        <v>330.38981937173634</v>
      </c>
      <c r="S899" s="95">
        <f t="shared" si="212"/>
        <v>197.03780126054318</v>
      </c>
      <c r="T899">
        <f t="shared" si="213"/>
        <v>0</v>
      </c>
      <c r="U899" s="102">
        <f>IF(W899&lt;180,V899,IF(#REF!&gt;T899,W899-360,360-W899))</f>
        <v>46.286189683860243</v>
      </c>
      <c r="V899" s="102">
        <f t="shared" si="214"/>
        <v>46.286189683860243</v>
      </c>
      <c r="W899" s="102">
        <f t="shared" si="215"/>
        <v>46.286189683860243</v>
      </c>
    </row>
    <row r="900" spans="1:23" x14ac:dyDescent="0.25">
      <c r="A900" s="110">
        <v>42638.409212962964</v>
      </c>
      <c r="B900">
        <v>320</v>
      </c>
      <c r="C900">
        <v>28.5763</v>
      </c>
      <c r="E900" s="95">
        <f t="shared" si="222"/>
        <v>263.87021630615641</v>
      </c>
      <c r="F900" s="95">
        <f t="shared" si="222"/>
        <v>19.953542928452599</v>
      </c>
      <c r="G900" s="95"/>
      <c r="H900" s="95"/>
      <c r="I900" s="95"/>
      <c r="J900" s="95"/>
      <c r="K900" s="95"/>
      <c r="L900" s="95">
        <f t="shared" si="217"/>
        <v>897</v>
      </c>
      <c r="M900" s="95">
        <f t="shared" ref="M900:M963" si="223">B900-M899</f>
        <v>1016</v>
      </c>
      <c r="N900" s="95">
        <f t="shared" ref="N900:N963" si="224">N899+(B900-N899)/L900</f>
        <v>262.7313266443698</v>
      </c>
      <c r="O900" s="95">
        <f t="shared" ref="O900:O963" si="225">O899+(B900-N900)*(B900-N899)</f>
        <v>802882.24972129299</v>
      </c>
      <c r="P900" s="95">
        <f t="shared" si="218"/>
        <v>29.917803592820945</v>
      </c>
      <c r="Q900" s="113">
        <f t="shared" si="219"/>
        <v>29.682341424922846</v>
      </c>
      <c r="R900" s="95">
        <f t="shared" ref="R900:R963" si="226">E900+$T$2*Q900</f>
        <v>330.65548451223282</v>
      </c>
      <c r="S900" s="95">
        <f t="shared" ref="S900:S963" si="227">E900-$T$2*Q900</f>
        <v>197.08494810008</v>
      </c>
      <c r="T900">
        <f t="shared" si="213"/>
        <v>0</v>
      </c>
      <c r="U900" s="102">
        <f>IF(W900&lt;180,V900,IF(#REF!&gt;T900,W900-360,360-W900))</f>
        <v>56.129783693843592</v>
      </c>
      <c r="V900" s="102">
        <f t="shared" si="214"/>
        <v>56.129783693843592</v>
      </c>
      <c r="W900" s="102">
        <f t="shared" si="215"/>
        <v>56.129783693843592</v>
      </c>
    </row>
    <row r="901" spans="1:23" x14ac:dyDescent="0.25">
      <c r="A901" s="110">
        <v>42638.409259259257</v>
      </c>
      <c r="B901">
        <v>277</v>
      </c>
      <c r="C901">
        <v>25.888400000000001</v>
      </c>
      <c r="E901" s="95">
        <f t="shared" si="222"/>
        <v>263.936772046589</v>
      </c>
      <c r="F901" s="95">
        <f t="shared" si="222"/>
        <v>19.974649916805344</v>
      </c>
      <c r="G901" s="95"/>
      <c r="H901" s="95"/>
      <c r="I901" s="95"/>
      <c r="J901" s="95"/>
      <c r="K901" s="95"/>
      <c r="L901" s="95">
        <f t="shared" si="217"/>
        <v>898</v>
      </c>
      <c r="M901" s="95">
        <f t="shared" si="223"/>
        <v>-739</v>
      </c>
      <c r="N901" s="95">
        <f t="shared" si="224"/>
        <v>262.74721603563444</v>
      </c>
      <c r="O901" s="95">
        <f t="shared" si="225"/>
        <v>803085.61804008891</v>
      </c>
      <c r="P901" s="95">
        <f t="shared" si="218"/>
        <v>29.904927639927831</v>
      </c>
      <c r="Q901" s="113">
        <f t="shared" si="219"/>
        <v>29.666857907987652</v>
      </c>
      <c r="R901" s="95">
        <f t="shared" si="226"/>
        <v>330.68720233956122</v>
      </c>
      <c r="S901" s="95">
        <f t="shared" si="227"/>
        <v>197.18634175361677</v>
      </c>
      <c r="T901">
        <f t="shared" si="213"/>
        <v>0</v>
      </c>
      <c r="U901" s="102">
        <f>IF(W901&lt;180,V901,IF(#REF!&gt;T901,W901-360,360-W901))</f>
        <v>13.063227953411001</v>
      </c>
      <c r="V901" s="102">
        <f t="shared" si="214"/>
        <v>13.063227953411001</v>
      </c>
      <c r="W901" s="102">
        <f t="shared" si="215"/>
        <v>13.063227953411001</v>
      </c>
    </row>
    <row r="902" spans="1:23" x14ac:dyDescent="0.25">
      <c r="A902" s="110">
        <v>42638.409305555557</v>
      </c>
      <c r="B902">
        <v>257</v>
      </c>
      <c r="C902">
        <v>24.258800000000001</v>
      </c>
      <c r="E902" s="95">
        <f t="shared" si="222"/>
        <v>263.98003327787023</v>
      </c>
      <c r="F902" s="95">
        <f t="shared" si="222"/>
        <v>19.994760565723812</v>
      </c>
      <c r="G902" s="95"/>
      <c r="H902" s="95"/>
      <c r="I902" s="95"/>
      <c r="J902" s="95"/>
      <c r="K902" s="95"/>
      <c r="L902" s="95">
        <f t="shared" si="217"/>
        <v>899</v>
      </c>
      <c r="M902" s="95">
        <f t="shared" si="223"/>
        <v>996</v>
      </c>
      <c r="N902" s="95">
        <f t="shared" si="224"/>
        <v>262.74082313681839</v>
      </c>
      <c r="O902" s="95">
        <f t="shared" si="225"/>
        <v>803118.61179087858</v>
      </c>
      <c r="P902" s="95">
        <f t="shared" si="218"/>
        <v>29.888904637959545</v>
      </c>
      <c r="Q902" s="113">
        <f t="shared" si="219"/>
        <v>29.637739589678251</v>
      </c>
      <c r="R902" s="95">
        <f t="shared" si="226"/>
        <v>330.6649473546463</v>
      </c>
      <c r="S902" s="95">
        <f t="shared" si="227"/>
        <v>197.29511920109417</v>
      </c>
      <c r="T902">
        <f t="shared" ref="T902:T965" si="228">IF(ABS(U902)&gt;$T$2*Q902,1,0)</f>
        <v>0</v>
      </c>
      <c r="U902" s="102">
        <f>IF(W902&lt;180,V902,IF(#REF!&gt;T902,W902-360,360-W902))</f>
        <v>-6.9800332778702341</v>
      </c>
      <c r="V902" s="102">
        <f t="shared" ref="V902:V965" si="229">$B902-$E902</f>
        <v>-6.9800332778702341</v>
      </c>
      <c r="W902" s="102">
        <f t="shared" ref="W902:W965" si="230">ABS(V902)</f>
        <v>6.9800332778702341</v>
      </c>
    </row>
    <row r="903" spans="1:23" x14ac:dyDescent="0.25">
      <c r="A903" s="110">
        <v>42638.409351851849</v>
      </c>
      <c r="B903">
        <v>263</v>
      </c>
      <c r="C903">
        <v>26.5444</v>
      </c>
      <c r="E903" s="95">
        <f t="shared" si="222"/>
        <v>264.01830282861897</v>
      </c>
      <c r="F903" s="95">
        <f t="shared" si="222"/>
        <v>20.014618136439285</v>
      </c>
      <c r="G903" s="95"/>
      <c r="H903" s="95"/>
      <c r="I903" s="95"/>
      <c r="J903" s="95"/>
      <c r="K903" s="95"/>
      <c r="L903" s="95">
        <f t="shared" si="217"/>
        <v>900</v>
      </c>
      <c r="M903" s="95">
        <f t="shared" si="223"/>
        <v>-733</v>
      </c>
      <c r="N903" s="95">
        <f t="shared" si="224"/>
        <v>262.7411111111108</v>
      </c>
      <c r="O903" s="95">
        <f t="shared" si="225"/>
        <v>803118.67888888868</v>
      </c>
      <c r="P903" s="95">
        <f t="shared" si="218"/>
        <v>29.872296323756579</v>
      </c>
      <c r="Q903" s="113">
        <f t="shared" si="219"/>
        <v>29.621595718214099</v>
      </c>
      <c r="R903" s="95">
        <f t="shared" si="226"/>
        <v>330.66689319460068</v>
      </c>
      <c r="S903" s="95">
        <f t="shared" si="227"/>
        <v>197.36971246263727</v>
      </c>
      <c r="T903">
        <f t="shared" si="228"/>
        <v>0</v>
      </c>
      <c r="U903" s="102">
        <f>IF(W903&lt;180,V903,IF(#REF!&gt;T903,W903-360,360-W903))</f>
        <v>-1.018302828618971</v>
      </c>
      <c r="V903" s="102">
        <f t="shared" si="229"/>
        <v>-1.018302828618971</v>
      </c>
      <c r="W903" s="102">
        <f t="shared" si="230"/>
        <v>1.018302828618971</v>
      </c>
    </row>
    <row r="904" spans="1:23" x14ac:dyDescent="0.25">
      <c r="A904" s="110">
        <v>42638.409398148149</v>
      </c>
      <c r="B904">
        <v>322</v>
      </c>
      <c r="C904">
        <v>30.279499999999999</v>
      </c>
      <c r="E904" s="95">
        <f t="shared" si="222"/>
        <v>264.15640599001665</v>
      </c>
      <c r="F904" s="95">
        <f t="shared" si="222"/>
        <v>20.036460732113163</v>
      </c>
      <c r="G904" s="95"/>
      <c r="H904" s="95"/>
      <c r="I904" s="95"/>
      <c r="J904" s="95"/>
      <c r="K904" s="95"/>
      <c r="L904" s="95">
        <f t="shared" si="217"/>
        <v>901</v>
      </c>
      <c r="M904" s="95">
        <f t="shared" si="223"/>
        <v>1055</v>
      </c>
      <c r="N904" s="95">
        <f t="shared" si="224"/>
        <v>262.80688124306295</v>
      </c>
      <c r="O904" s="95">
        <f t="shared" si="225"/>
        <v>806626.39733629278</v>
      </c>
      <c r="P904" s="95">
        <f t="shared" si="218"/>
        <v>29.92084261501968</v>
      </c>
      <c r="Q904" s="113">
        <f t="shared" si="219"/>
        <v>29.69801692671188</v>
      </c>
      <c r="R904" s="95">
        <f t="shared" si="226"/>
        <v>330.97694407511835</v>
      </c>
      <c r="S904" s="95">
        <f t="shared" si="227"/>
        <v>197.33586790491492</v>
      </c>
      <c r="T904">
        <f t="shared" si="228"/>
        <v>0</v>
      </c>
      <c r="U904" s="102">
        <f>IF(W904&lt;180,V904,IF(#REF!&gt;T904,W904-360,360-W904))</f>
        <v>57.843594009983349</v>
      </c>
      <c r="V904" s="102">
        <f t="shared" si="229"/>
        <v>57.843594009983349</v>
      </c>
      <c r="W904" s="102">
        <f t="shared" si="230"/>
        <v>57.843594009983349</v>
      </c>
    </row>
    <row r="905" spans="1:23" x14ac:dyDescent="0.25">
      <c r="A905" s="110">
        <v>42638.409444444442</v>
      </c>
      <c r="B905">
        <v>283</v>
      </c>
      <c r="C905">
        <v>24.925799999999999</v>
      </c>
      <c r="E905" s="95">
        <f t="shared" si="222"/>
        <v>264.22628951747089</v>
      </c>
      <c r="F905" s="95">
        <f t="shared" si="222"/>
        <v>20.045487853577391</v>
      </c>
      <c r="G905" s="95"/>
      <c r="H905" s="95"/>
      <c r="I905" s="95"/>
      <c r="J905" s="95"/>
      <c r="K905" s="95"/>
      <c r="L905" s="95">
        <f t="shared" si="217"/>
        <v>902</v>
      </c>
      <c r="M905" s="95">
        <f t="shared" si="223"/>
        <v>-772</v>
      </c>
      <c r="N905" s="95">
        <f t="shared" si="224"/>
        <v>262.82926829268263</v>
      </c>
      <c r="O905" s="95">
        <f t="shared" si="225"/>
        <v>807033.7073170729</v>
      </c>
      <c r="P905" s="95">
        <f t="shared" si="218"/>
        <v>29.911801379565738</v>
      </c>
      <c r="Q905" s="113">
        <f t="shared" si="219"/>
        <v>29.69285993563847</v>
      </c>
      <c r="R905" s="95">
        <f t="shared" si="226"/>
        <v>331.03522437265747</v>
      </c>
      <c r="S905" s="95">
        <f t="shared" si="227"/>
        <v>197.41735466228431</v>
      </c>
      <c r="T905">
        <f t="shared" si="228"/>
        <v>0</v>
      </c>
      <c r="U905" s="102">
        <f>IF(W905&lt;180,V905,IF(#REF!&gt;T905,W905-360,360-W905))</f>
        <v>18.773710482529111</v>
      </c>
      <c r="V905" s="102">
        <f t="shared" si="229"/>
        <v>18.773710482529111</v>
      </c>
      <c r="W905" s="102">
        <f t="shared" si="230"/>
        <v>18.773710482529111</v>
      </c>
    </row>
    <row r="906" spans="1:23" x14ac:dyDescent="0.25">
      <c r="A906" s="110">
        <v>42638.409490740742</v>
      </c>
      <c r="B906">
        <v>274</v>
      </c>
      <c r="C906">
        <v>21.969200000000001</v>
      </c>
      <c r="E906" s="95">
        <f t="shared" si="222"/>
        <v>264.28618968386024</v>
      </c>
      <c r="F906" s="95">
        <f t="shared" si="222"/>
        <v>20.052339101497523</v>
      </c>
      <c r="G906" s="95"/>
      <c r="H906" s="95"/>
      <c r="I906" s="95"/>
      <c r="J906" s="95"/>
      <c r="K906" s="95"/>
      <c r="L906" s="95">
        <f t="shared" si="217"/>
        <v>903</v>
      </c>
      <c r="M906" s="95">
        <f t="shared" si="223"/>
        <v>1046</v>
      </c>
      <c r="N906" s="95">
        <f t="shared" si="224"/>
        <v>262.84163898117356</v>
      </c>
      <c r="O906" s="95">
        <f t="shared" si="225"/>
        <v>807158.35437430756</v>
      </c>
      <c r="P906" s="95">
        <f t="shared" si="218"/>
        <v>29.897542915711266</v>
      </c>
      <c r="Q906" s="113">
        <f t="shared" si="219"/>
        <v>29.676199738271471</v>
      </c>
      <c r="R906" s="95">
        <f t="shared" si="226"/>
        <v>331.05763909497102</v>
      </c>
      <c r="S906" s="95">
        <f t="shared" si="227"/>
        <v>197.51474027274944</v>
      </c>
      <c r="T906">
        <f t="shared" si="228"/>
        <v>0</v>
      </c>
      <c r="U906" s="102">
        <f>IF(W906&lt;180,V906,IF(#REF!&gt;T906,W906-360,360-W906))</f>
        <v>9.7138103161397567</v>
      </c>
      <c r="V906" s="102">
        <f t="shared" si="229"/>
        <v>9.7138103161397567</v>
      </c>
      <c r="W906" s="102">
        <f t="shared" si="230"/>
        <v>9.7138103161397567</v>
      </c>
    </row>
    <row r="907" spans="1:23" x14ac:dyDescent="0.25">
      <c r="A907" s="110">
        <v>42638.409537037034</v>
      </c>
      <c r="B907">
        <v>248</v>
      </c>
      <c r="C907">
        <v>20.830300000000001</v>
      </c>
      <c r="E907" s="95">
        <f t="shared" si="222"/>
        <v>264.30615640599001</v>
      </c>
      <c r="F907" s="95">
        <f t="shared" si="222"/>
        <v>20.058344425956754</v>
      </c>
      <c r="G907" s="95"/>
      <c r="H907" s="95"/>
      <c r="I907" s="95"/>
      <c r="J907" s="95"/>
      <c r="K907" s="95"/>
      <c r="L907" s="95">
        <f t="shared" si="217"/>
        <v>904</v>
      </c>
      <c r="M907" s="95">
        <f t="shared" si="223"/>
        <v>-798</v>
      </c>
      <c r="N907" s="95">
        <f t="shared" si="224"/>
        <v>262.82522123893773</v>
      </c>
      <c r="O907" s="95">
        <f t="shared" si="225"/>
        <v>807378.38495575194</v>
      </c>
      <c r="P907" s="95">
        <f t="shared" si="218"/>
        <v>29.88507457700544</v>
      </c>
      <c r="Q907" s="113">
        <f t="shared" si="219"/>
        <v>29.661194647591195</v>
      </c>
      <c r="R907" s="95">
        <f t="shared" si="226"/>
        <v>331.04384436307021</v>
      </c>
      <c r="S907" s="95">
        <f t="shared" si="227"/>
        <v>197.56846844890981</v>
      </c>
      <c r="T907">
        <f t="shared" si="228"/>
        <v>0</v>
      </c>
      <c r="U907" s="102">
        <f>IF(W907&lt;180,V907,IF(#REF!&gt;T907,W907-360,360-W907))</f>
        <v>-16.306156405990009</v>
      </c>
      <c r="V907" s="102">
        <f t="shared" si="229"/>
        <v>-16.306156405990009</v>
      </c>
      <c r="W907" s="102">
        <f t="shared" si="230"/>
        <v>16.306156405990009</v>
      </c>
    </row>
    <row r="908" spans="1:23" x14ac:dyDescent="0.25">
      <c r="A908" s="110">
        <v>42638.409583333334</v>
      </c>
      <c r="B908">
        <v>259</v>
      </c>
      <c r="C908">
        <v>22.366199999999999</v>
      </c>
      <c r="E908" s="95">
        <f t="shared" si="222"/>
        <v>264.34276206322795</v>
      </c>
      <c r="F908" s="95">
        <f t="shared" si="222"/>
        <v>20.065945757071564</v>
      </c>
      <c r="G908" s="95"/>
      <c r="H908" s="95"/>
      <c r="I908" s="95"/>
      <c r="J908" s="95"/>
      <c r="K908" s="95"/>
      <c r="L908" s="95">
        <f t="shared" si="217"/>
        <v>905</v>
      </c>
      <c r="M908" s="95">
        <f t="shared" si="223"/>
        <v>1057</v>
      </c>
      <c r="N908" s="95">
        <f t="shared" si="224"/>
        <v>262.82099447513781</v>
      </c>
      <c r="O908" s="95">
        <f t="shared" si="225"/>
        <v>807393.00110497209</v>
      </c>
      <c r="P908" s="95">
        <f t="shared" si="218"/>
        <v>29.868829279818293</v>
      </c>
      <c r="Q908" s="113">
        <f t="shared" si="219"/>
        <v>29.641041358285964</v>
      </c>
      <c r="R908" s="95">
        <f t="shared" si="226"/>
        <v>331.03510511937134</v>
      </c>
      <c r="S908" s="95">
        <f t="shared" si="227"/>
        <v>197.65041900708454</v>
      </c>
      <c r="T908">
        <f t="shared" si="228"/>
        <v>0</v>
      </c>
      <c r="U908" s="102">
        <f>IF(W908&lt;180,V908,IF(#REF!&gt;T908,W908-360,360-W908))</f>
        <v>-5.3427620632279513</v>
      </c>
      <c r="V908" s="102">
        <f t="shared" si="229"/>
        <v>-5.3427620632279513</v>
      </c>
      <c r="W908" s="102">
        <f t="shared" si="230"/>
        <v>5.3427620632279513</v>
      </c>
    </row>
    <row r="909" spans="1:23" x14ac:dyDescent="0.25">
      <c r="A909" s="110">
        <v>42638.409629629627</v>
      </c>
      <c r="B909">
        <v>277</v>
      </c>
      <c r="C909">
        <v>22.055</v>
      </c>
      <c r="E909" s="95">
        <f t="shared" ref="E909:F924" si="231">AVERAGE(B309:B909)</f>
        <v>264.39933444259566</v>
      </c>
      <c r="F909" s="95">
        <f t="shared" si="231"/>
        <v>20.070601497504171</v>
      </c>
      <c r="G909" s="95"/>
      <c r="H909" s="95"/>
      <c r="I909" s="95"/>
      <c r="J909" s="95"/>
      <c r="K909" s="95"/>
      <c r="L909" s="95">
        <f t="shared" si="217"/>
        <v>906</v>
      </c>
      <c r="M909" s="95">
        <f t="shared" si="223"/>
        <v>-780</v>
      </c>
      <c r="N909" s="95">
        <f t="shared" si="224"/>
        <v>262.83664459161116</v>
      </c>
      <c r="O909" s="95">
        <f t="shared" si="225"/>
        <v>807593.8233995582</v>
      </c>
      <c r="P909" s="95">
        <f t="shared" si="218"/>
        <v>29.856053172464708</v>
      </c>
      <c r="Q909" s="113">
        <f t="shared" si="219"/>
        <v>29.632697676783032</v>
      </c>
      <c r="R909" s="95">
        <f t="shared" si="226"/>
        <v>331.07290421535748</v>
      </c>
      <c r="S909" s="95">
        <f t="shared" si="227"/>
        <v>197.72576466983384</v>
      </c>
      <c r="T909">
        <f t="shared" si="228"/>
        <v>0</v>
      </c>
      <c r="U909" s="102">
        <f>IF(W909&lt;180,V909,IF(#REF!&gt;T909,W909-360,360-W909))</f>
        <v>12.600665557404341</v>
      </c>
      <c r="V909" s="102">
        <f t="shared" si="229"/>
        <v>12.600665557404341</v>
      </c>
      <c r="W909" s="102">
        <f t="shared" si="230"/>
        <v>12.600665557404341</v>
      </c>
    </row>
    <row r="910" spans="1:23" x14ac:dyDescent="0.25">
      <c r="A910" s="110">
        <v>42638.409675925926</v>
      </c>
      <c r="B910">
        <v>286</v>
      </c>
      <c r="C910">
        <v>23.7502</v>
      </c>
      <c r="E910" s="95">
        <f t="shared" si="231"/>
        <v>264.49251247920131</v>
      </c>
      <c r="F910" s="95">
        <f t="shared" si="231"/>
        <v>20.081464725457582</v>
      </c>
      <c r="G910" s="95"/>
      <c r="H910" s="95"/>
      <c r="I910" s="95"/>
      <c r="J910" s="95"/>
      <c r="K910" s="95"/>
      <c r="L910" s="95">
        <f t="shared" si="217"/>
        <v>907</v>
      </c>
      <c r="M910" s="95">
        <f t="shared" si="223"/>
        <v>1066</v>
      </c>
      <c r="N910" s="95">
        <f t="shared" si="224"/>
        <v>262.86218302094784</v>
      </c>
      <c r="O910" s="95">
        <f t="shared" si="225"/>
        <v>808129.7728776182</v>
      </c>
      <c r="P910" s="95">
        <f t="shared" si="218"/>
        <v>29.84948964117492</v>
      </c>
      <c r="Q910" s="113">
        <f t="shared" si="219"/>
        <v>29.612421964763854</v>
      </c>
      <c r="R910" s="95">
        <f t="shared" si="226"/>
        <v>331.12046189991997</v>
      </c>
      <c r="S910" s="95">
        <f t="shared" si="227"/>
        <v>197.86456305848264</v>
      </c>
      <c r="T910">
        <f t="shared" si="228"/>
        <v>0</v>
      </c>
      <c r="U910" s="102">
        <f>IF(W910&lt;180,V910,IF(#REF!&gt;T910,W910-360,360-W910))</f>
        <v>21.507487520798691</v>
      </c>
      <c r="V910" s="102">
        <f t="shared" si="229"/>
        <v>21.507487520798691</v>
      </c>
      <c r="W910" s="102">
        <f t="shared" si="230"/>
        <v>21.507487520798691</v>
      </c>
    </row>
    <row r="911" spans="1:23" x14ac:dyDescent="0.25">
      <c r="A911" s="110">
        <v>42638.409722222219</v>
      </c>
      <c r="B911">
        <v>283</v>
      </c>
      <c r="C911">
        <v>24.694700000000001</v>
      </c>
      <c r="E911" s="95">
        <f t="shared" si="231"/>
        <v>264.53577371048254</v>
      </c>
      <c r="F911" s="95">
        <f t="shared" si="231"/>
        <v>20.089404326123141</v>
      </c>
      <c r="G911" s="95"/>
      <c r="H911" s="95"/>
      <c r="I911" s="95"/>
      <c r="J911" s="95"/>
      <c r="K911" s="95"/>
      <c r="L911" s="95">
        <f t="shared" si="217"/>
        <v>908</v>
      </c>
      <c r="M911" s="95">
        <f t="shared" si="223"/>
        <v>-783</v>
      </c>
      <c r="N911" s="95">
        <f t="shared" si="224"/>
        <v>262.88436123347981</v>
      </c>
      <c r="O911" s="95">
        <f t="shared" si="225"/>
        <v>808534.85792951507</v>
      </c>
      <c r="P911" s="95">
        <f t="shared" si="218"/>
        <v>29.840524325032529</v>
      </c>
      <c r="Q911" s="113">
        <f t="shared" si="219"/>
        <v>29.620435251156049</v>
      </c>
      <c r="R911" s="95">
        <f t="shared" si="226"/>
        <v>331.18175302558365</v>
      </c>
      <c r="S911" s="95">
        <f t="shared" si="227"/>
        <v>197.88979439538144</v>
      </c>
      <c r="T911">
        <f t="shared" si="228"/>
        <v>0</v>
      </c>
      <c r="U911" s="102">
        <f>IF(W911&lt;180,V911,IF(#REF!&gt;T911,W911-360,360-W911))</f>
        <v>18.464226289517455</v>
      </c>
      <c r="V911" s="102">
        <f t="shared" si="229"/>
        <v>18.464226289517455</v>
      </c>
      <c r="W911" s="102">
        <f t="shared" si="230"/>
        <v>18.464226289517455</v>
      </c>
    </row>
    <row r="912" spans="1:23" x14ac:dyDescent="0.25">
      <c r="A912" s="110">
        <v>42638.409768518519</v>
      </c>
      <c r="B912">
        <v>298</v>
      </c>
      <c r="C912">
        <v>27.458100000000002</v>
      </c>
      <c r="E912" s="95">
        <f t="shared" si="231"/>
        <v>264.4692179700499</v>
      </c>
      <c r="F912" s="95">
        <f t="shared" si="231"/>
        <v>20.091190515807007</v>
      </c>
      <c r="G912" s="95"/>
      <c r="H912" s="95"/>
      <c r="I912" s="95"/>
      <c r="J912" s="95"/>
      <c r="K912" s="95"/>
      <c r="L912" s="95">
        <f t="shared" si="217"/>
        <v>909</v>
      </c>
      <c r="M912" s="95">
        <f t="shared" si="223"/>
        <v>1081</v>
      </c>
      <c r="N912" s="95">
        <f t="shared" si="224"/>
        <v>262.92299229922958</v>
      </c>
      <c r="O912" s="95">
        <f t="shared" si="225"/>
        <v>809766.60946094582</v>
      </c>
      <c r="P912" s="95">
        <f t="shared" si="218"/>
        <v>29.846814798943029</v>
      </c>
      <c r="Q912" s="113">
        <f t="shared" si="219"/>
        <v>29.499983940108038</v>
      </c>
      <c r="R912" s="95">
        <f t="shared" si="226"/>
        <v>330.844181835293</v>
      </c>
      <c r="S912" s="95">
        <f t="shared" si="227"/>
        <v>198.09425410480679</v>
      </c>
      <c r="T912">
        <f t="shared" si="228"/>
        <v>0</v>
      </c>
      <c r="U912" s="102">
        <f>IF(W912&lt;180,V912,IF(#REF!&gt;T912,W912-360,360-W912))</f>
        <v>33.530782029950103</v>
      </c>
      <c r="V912" s="102">
        <f t="shared" si="229"/>
        <v>33.530782029950103</v>
      </c>
      <c r="W912" s="102">
        <f t="shared" si="230"/>
        <v>33.530782029950103</v>
      </c>
    </row>
    <row r="913" spans="1:23" x14ac:dyDescent="0.25">
      <c r="A913" s="110">
        <v>42638.409814814811</v>
      </c>
      <c r="B913">
        <v>299</v>
      </c>
      <c r="C913">
        <v>26.378299999999999</v>
      </c>
      <c r="E913" s="95">
        <f t="shared" si="231"/>
        <v>264.44259567387689</v>
      </c>
      <c r="F913" s="95">
        <f t="shared" si="231"/>
        <v>20.093458901830299</v>
      </c>
      <c r="G913" s="95"/>
      <c r="H913" s="95"/>
      <c r="I913" s="95"/>
      <c r="J913" s="95"/>
      <c r="K913" s="95"/>
      <c r="L913" s="95">
        <f t="shared" si="217"/>
        <v>910</v>
      </c>
      <c r="M913" s="95">
        <f t="shared" si="223"/>
        <v>-782</v>
      </c>
      <c r="N913" s="95">
        <f t="shared" si="224"/>
        <v>262.962637362637</v>
      </c>
      <c r="O913" s="95">
        <f t="shared" si="225"/>
        <v>811066.72967032937</v>
      </c>
      <c r="P913" s="95">
        <f t="shared" si="218"/>
        <v>29.854348435644102</v>
      </c>
      <c r="Q913" s="113">
        <f t="shared" si="219"/>
        <v>29.461564954506976</v>
      </c>
      <c r="R913" s="95">
        <f t="shared" si="226"/>
        <v>330.73111682151762</v>
      </c>
      <c r="S913" s="95">
        <f t="shared" si="227"/>
        <v>198.1540745262362</v>
      </c>
      <c r="T913">
        <f t="shared" si="228"/>
        <v>0</v>
      </c>
      <c r="U913" s="102">
        <f>IF(W913&lt;180,V913,IF(#REF!&gt;T913,W913-360,360-W913))</f>
        <v>34.557404326123105</v>
      </c>
      <c r="V913" s="102">
        <f t="shared" si="229"/>
        <v>34.557404326123105</v>
      </c>
      <c r="W913" s="102">
        <f t="shared" si="230"/>
        <v>34.557404326123105</v>
      </c>
    </row>
    <row r="914" spans="1:23" x14ac:dyDescent="0.25">
      <c r="A914" s="110">
        <v>42638.409861111111</v>
      </c>
      <c r="B914">
        <v>323</v>
      </c>
      <c r="C914">
        <v>28.1996</v>
      </c>
      <c r="E914" s="95">
        <f t="shared" si="231"/>
        <v>264.58236272878537</v>
      </c>
      <c r="F914" s="95">
        <f t="shared" si="231"/>
        <v>20.104101996672231</v>
      </c>
      <c r="G914" s="95"/>
      <c r="H914" s="95"/>
      <c r="I914" s="95"/>
      <c r="J914" s="95"/>
      <c r="K914" s="95"/>
      <c r="L914" s="95">
        <f t="shared" si="217"/>
        <v>911</v>
      </c>
      <c r="M914" s="95">
        <f t="shared" si="223"/>
        <v>1105</v>
      </c>
      <c r="N914" s="95">
        <f t="shared" si="224"/>
        <v>263.02854006586131</v>
      </c>
      <c r="O914" s="95">
        <f t="shared" si="225"/>
        <v>814667.25795828737</v>
      </c>
      <c r="P914" s="95">
        <f t="shared" si="218"/>
        <v>29.904114199511003</v>
      </c>
      <c r="Q914" s="113">
        <f t="shared" si="219"/>
        <v>29.539678976220753</v>
      </c>
      <c r="R914" s="95">
        <f t="shared" si="226"/>
        <v>331.04664042528208</v>
      </c>
      <c r="S914" s="95">
        <f t="shared" si="227"/>
        <v>198.11808503228866</v>
      </c>
      <c r="T914">
        <f t="shared" si="228"/>
        <v>0</v>
      </c>
      <c r="U914" s="102">
        <f>IF(W914&lt;180,V914,IF(#REF!&gt;T914,W914-360,360-W914))</f>
        <v>58.41763727121463</v>
      </c>
      <c r="V914" s="102">
        <f t="shared" si="229"/>
        <v>58.41763727121463</v>
      </c>
      <c r="W914" s="102">
        <f t="shared" si="230"/>
        <v>58.41763727121463</v>
      </c>
    </row>
    <row r="915" spans="1:23" x14ac:dyDescent="0.25">
      <c r="A915" s="110">
        <v>42638.409907407404</v>
      </c>
      <c r="B915">
        <v>302</v>
      </c>
      <c r="C915">
        <v>24.823699999999999</v>
      </c>
      <c r="E915" s="95">
        <f t="shared" si="231"/>
        <v>264.63061564059899</v>
      </c>
      <c r="F915" s="95">
        <f t="shared" si="231"/>
        <v>20.11082961730451</v>
      </c>
      <c r="G915" s="95"/>
      <c r="H915" s="95"/>
      <c r="I915" s="95"/>
      <c r="J915" s="95"/>
      <c r="K915" s="95"/>
      <c r="L915" s="95">
        <f t="shared" si="217"/>
        <v>912</v>
      </c>
      <c r="M915" s="95">
        <f t="shared" si="223"/>
        <v>-803</v>
      </c>
      <c r="N915" s="95">
        <f t="shared" si="224"/>
        <v>263.07127192982421</v>
      </c>
      <c r="O915" s="95">
        <f t="shared" si="225"/>
        <v>816184.36732456123</v>
      </c>
      <c r="P915" s="95">
        <f t="shared" si="218"/>
        <v>29.915531070990319</v>
      </c>
      <c r="Q915" s="113">
        <f t="shared" si="219"/>
        <v>29.577051765433445</v>
      </c>
      <c r="R915" s="95">
        <f t="shared" si="226"/>
        <v>331.17898211282426</v>
      </c>
      <c r="S915" s="95">
        <f t="shared" si="227"/>
        <v>198.08224916837372</v>
      </c>
      <c r="T915">
        <f t="shared" si="228"/>
        <v>0</v>
      </c>
      <c r="U915" s="102">
        <f>IF(W915&lt;180,V915,IF(#REF!&gt;T915,W915-360,360-W915))</f>
        <v>37.36938435940101</v>
      </c>
      <c r="V915" s="102">
        <f t="shared" si="229"/>
        <v>37.36938435940101</v>
      </c>
      <c r="W915" s="102">
        <f t="shared" si="230"/>
        <v>37.36938435940101</v>
      </c>
    </row>
    <row r="916" spans="1:23" x14ac:dyDescent="0.25">
      <c r="A916" s="110">
        <v>42638.409953703704</v>
      </c>
      <c r="B916">
        <v>317</v>
      </c>
      <c r="C916">
        <v>25.383500000000002</v>
      </c>
      <c r="E916" s="95">
        <f t="shared" si="231"/>
        <v>264.73044925124793</v>
      </c>
      <c r="F916" s="95">
        <f t="shared" si="231"/>
        <v>20.12393993344428</v>
      </c>
      <c r="G916" s="95"/>
      <c r="H916" s="95"/>
      <c r="I916" s="95"/>
      <c r="J916" s="95"/>
      <c r="K916" s="95"/>
      <c r="L916" s="95">
        <f t="shared" si="217"/>
        <v>913</v>
      </c>
      <c r="M916" s="95">
        <f t="shared" si="223"/>
        <v>1120</v>
      </c>
      <c r="N916" s="95">
        <f t="shared" si="224"/>
        <v>263.13033953997774</v>
      </c>
      <c r="O916" s="95">
        <f t="shared" si="225"/>
        <v>819089.48959474242</v>
      </c>
      <c r="P916" s="95">
        <f t="shared" si="218"/>
        <v>29.952307647334855</v>
      </c>
      <c r="Q916" s="113">
        <f t="shared" si="219"/>
        <v>29.652292612924544</v>
      </c>
      <c r="R916" s="95">
        <f t="shared" si="226"/>
        <v>331.44810763032814</v>
      </c>
      <c r="S916" s="95">
        <f t="shared" si="227"/>
        <v>198.01279087216773</v>
      </c>
      <c r="T916">
        <f t="shared" si="228"/>
        <v>0</v>
      </c>
      <c r="U916" s="102">
        <f>IF(W916&lt;180,V916,IF(#REF!&gt;T916,W916-360,360-W916))</f>
        <v>52.269550748752067</v>
      </c>
      <c r="V916" s="102">
        <f t="shared" si="229"/>
        <v>52.269550748752067</v>
      </c>
      <c r="W916" s="102">
        <f t="shared" si="230"/>
        <v>52.269550748752067</v>
      </c>
    </row>
    <row r="917" spans="1:23" x14ac:dyDescent="0.25">
      <c r="A917" s="110">
        <v>42638.41</v>
      </c>
      <c r="B917">
        <v>264</v>
      </c>
      <c r="C917">
        <v>21.190300000000001</v>
      </c>
      <c r="E917" s="95">
        <f t="shared" si="231"/>
        <v>264.73876871880202</v>
      </c>
      <c r="F917" s="95">
        <f t="shared" si="231"/>
        <v>20.130381198003349</v>
      </c>
      <c r="G917" s="95"/>
      <c r="H917" s="95"/>
      <c r="I917" s="95"/>
      <c r="J917" s="95"/>
      <c r="K917" s="95"/>
      <c r="L917" s="95">
        <f t="shared" si="217"/>
        <v>914</v>
      </c>
      <c r="M917" s="95">
        <f t="shared" si="223"/>
        <v>-856</v>
      </c>
      <c r="N917" s="95">
        <f t="shared" si="224"/>
        <v>263.13129102844601</v>
      </c>
      <c r="O917" s="95">
        <f t="shared" si="225"/>
        <v>819090.24507658626</v>
      </c>
      <c r="P917" s="95">
        <f t="shared" si="218"/>
        <v>29.935931680077235</v>
      </c>
      <c r="Q917" s="113">
        <f t="shared" si="219"/>
        <v>29.651385073104045</v>
      </c>
      <c r="R917" s="95">
        <f t="shared" si="226"/>
        <v>331.45438513328611</v>
      </c>
      <c r="S917" s="95">
        <f t="shared" si="227"/>
        <v>198.02315230431793</v>
      </c>
      <c r="T917">
        <f t="shared" si="228"/>
        <v>0</v>
      </c>
      <c r="U917" s="102">
        <f>IF(W917&lt;180,V917,IF(#REF!&gt;T917,W917-360,360-W917))</f>
        <v>-0.73876871880202089</v>
      </c>
      <c r="V917" s="102">
        <f t="shared" si="229"/>
        <v>-0.73876871880202089</v>
      </c>
      <c r="W917" s="102">
        <f t="shared" si="230"/>
        <v>0.73876871880202089</v>
      </c>
    </row>
    <row r="918" spans="1:23" x14ac:dyDescent="0.25">
      <c r="A918" s="110">
        <v>42638.410046296296</v>
      </c>
      <c r="B918">
        <v>281</v>
      </c>
      <c r="C918">
        <v>20.633400000000002</v>
      </c>
      <c r="E918" s="95">
        <f t="shared" si="231"/>
        <v>264.76705490848587</v>
      </c>
      <c r="F918" s="95">
        <f t="shared" si="231"/>
        <v>20.133164891846942</v>
      </c>
      <c r="G918" s="95"/>
      <c r="H918" s="95"/>
      <c r="I918" s="95"/>
      <c r="J918" s="95"/>
      <c r="K918" s="95"/>
      <c r="L918" s="95">
        <f t="shared" si="217"/>
        <v>915</v>
      </c>
      <c r="M918" s="95">
        <f t="shared" si="223"/>
        <v>1137</v>
      </c>
      <c r="N918" s="95">
        <f t="shared" si="224"/>
        <v>263.15081967213075</v>
      </c>
      <c r="O918" s="95">
        <f t="shared" si="225"/>
        <v>819409.18688524573</v>
      </c>
      <c r="P918" s="95">
        <f t="shared" si="218"/>
        <v>29.925393330661571</v>
      </c>
      <c r="Q918" s="113">
        <f t="shared" si="219"/>
        <v>29.658774552657619</v>
      </c>
      <c r="R918" s="95">
        <f t="shared" si="226"/>
        <v>331.49929765196555</v>
      </c>
      <c r="S918" s="95">
        <f t="shared" si="227"/>
        <v>198.03481216500623</v>
      </c>
      <c r="T918">
        <f t="shared" si="228"/>
        <v>0</v>
      </c>
      <c r="U918" s="102">
        <f>IF(W918&lt;180,V918,IF(#REF!&gt;T918,W918-360,360-W918))</f>
        <v>16.232945091514125</v>
      </c>
      <c r="V918" s="102">
        <f t="shared" si="229"/>
        <v>16.232945091514125</v>
      </c>
      <c r="W918" s="102">
        <f t="shared" si="230"/>
        <v>16.232945091514125</v>
      </c>
    </row>
    <row r="919" spans="1:23" x14ac:dyDescent="0.25">
      <c r="A919" s="110">
        <v>42638.410092592596</v>
      </c>
      <c r="B919">
        <v>262</v>
      </c>
      <c r="C919">
        <v>19.875800000000002</v>
      </c>
      <c r="E919" s="95">
        <f t="shared" si="231"/>
        <v>264.73876871880202</v>
      </c>
      <c r="F919" s="95">
        <f t="shared" si="231"/>
        <v>20.13243128119802</v>
      </c>
      <c r="G919" s="95"/>
      <c r="H919" s="95"/>
      <c r="I919" s="95"/>
      <c r="J919" s="95"/>
      <c r="K919" s="95"/>
      <c r="L919" s="95">
        <f t="shared" ref="L919:L982" si="232">L918+1</f>
        <v>916</v>
      </c>
      <c r="M919" s="95">
        <f t="shared" si="223"/>
        <v>-875</v>
      </c>
      <c r="N919" s="95">
        <f t="shared" si="224"/>
        <v>263.14956331877687</v>
      </c>
      <c r="O919" s="95">
        <f t="shared" si="225"/>
        <v>819410.50982532732</v>
      </c>
      <c r="P919" s="95">
        <f t="shared" ref="P919:P982" si="233">SQRT(O919/L919)</f>
        <v>29.909078192491876</v>
      </c>
      <c r="Q919" s="113">
        <f t="shared" si="219"/>
        <v>29.653292928648462</v>
      </c>
      <c r="R919" s="95">
        <f t="shared" si="226"/>
        <v>331.45867780826109</v>
      </c>
      <c r="S919" s="95">
        <f t="shared" si="227"/>
        <v>198.01885962934298</v>
      </c>
      <c r="T919">
        <f t="shared" si="228"/>
        <v>0</v>
      </c>
      <c r="U919" s="102">
        <f>IF(W919&lt;180,V919,IF(#REF!&gt;T919,W919-360,360-W919))</f>
        <v>-2.7387687188020209</v>
      </c>
      <c r="V919" s="102">
        <f t="shared" si="229"/>
        <v>-2.7387687188020209</v>
      </c>
      <c r="W919" s="102">
        <f t="shared" si="230"/>
        <v>2.7387687188020209</v>
      </c>
    </row>
    <row r="920" spans="1:23" x14ac:dyDescent="0.25">
      <c r="A920" s="110">
        <v>42638.410138888888</v>
      </c>
      <c r="B920">
        <v>276</v>
      </c>
      <c r="C920">
        <v>21.0594</v>
      </c>
      <c r="E920" s="95">
        <f t="shared" si="231"/>
        <v>264.72712146422629</v>
      </c>
      <c r="F920" s="95">
        <f t="shared" si="231"/>
        <v>20.131729783693867</v>
      </c>
      <c r="G920" s="95"/>
      <c r="H920" s="95"/>
      <c r="I920" s="95"/>
      <c r="J920" s="95"/>
      <c r="K920" s="95"/>
      <c r="L920" s="95">
        <f t="shared" si="232"/>
        <v>917</v>
      </c>
      <c r="M920" s="95">
        <f t="shared" si="223"/>
        <v>1151</v>
      </c>
      <c r="N920" s="95">
        <f t="shared" si="224"/>
        <v>263.16357688113374</v>
      </c>
      <c r="O920" s="95">
        <f t="shared" si="225"/>
        <v>819575.46346782974</v>
      </c>
      <c r="P920" s="95">
        <f t="shared" si="233"/>
        <v>29.895774302079236</v>
      </c>
      <c r="Q920" s="113">
        <f t="shared" si="219"/>
        <v>29.647492140424418</v>
      </c>
      <c r="R920" s="95">
        <f t="shared" si="226"/>
        <v>331.43397878018123</v>
      </c>
      <c r="S920" s="95">
        <f t="shared" si="227"/>
        <v>198.02026414827134</v>
      </c>
      <c r="T920">
        <f t="shared" si="228"/>
        <v>0</v>
      </c>
      <c r="U920" s="102">
        <f>IF(W920&lt;180,V920,IF(#REF!&gt;T920,W920-360,360-W920))</f>
        <v>11.272878535773714</v>
      </c>
      <c r="V920" s="102">
        <f t="shared" si="229"/>
        <v>11.272878535773714</v>
      </c>
      <c r="W920" s="102">
        <f t="shared" si="230"/>
        <v>11.272878535773714</v>
      </c>
    </row>
    <row r="921" spans="1:23" x14ac:dyDescent="0.25">
      <c r="A921" s="110">
        <v>42638.410185185188</v>
      </c>
      <c r="B921">
        <v>266</v>
      </c>
      <c r="C921">
        <v>20.307600000000001</v>
      </c>
      <c r="E921" s="95">
        <f t="shared" si="231"/>
        <v>264.90515806988356</v>
      </c>
      <c r="F921" s="95">
        <f t="shared" si="231"/>
        <v>20.139009983361085</v>
      </c>
      <c r="G921" s="95"/>
      <c r="H921" s="95"/>
      <c r="I921" s="95"/>
      <c r="J921" s="95"/>
      <c r="K921" s="95"/>
      <c r="L921" s="95">
        <f t="shared" si="232"/>
        <v>918</v>
      </c>
      <c r="M921" s="95">
        <f t="shared" si="223"/>
        <v>-885</v>
      </c>
      <c r="N921" s="95">
        <f t="shared" si="224"/>
        <v>263.16666666666629</v>
      </c>
      <c r="O921" s="95">
        <f t="shared" si="225"/>
        <v>819583.49999999988</v>
      </c>
      <c r="P921" s="95">
        <f t="shared" si="233"/>
        <v>29.87963325846103</v>
      </c>
      <c r="Q921" s="113">
        <f t="shared" si="219"/>
        <v>29.331645271380456</v>
      </c>
      <c r="R921" s="95">
        <f t="shared" si="226"/>
        <v>330.90135993048955</v>
      </c>
      <c r="S921" s="95">
        <f t="shared" si="227"/>
        <v>198.90895620927753</v>
      </c>
      <c r="T921">
        <f t="shared" si="228"/>
        <v>0</v>
      </c>
      <c r="U921" s="102">
        <f>IF(W921&lt;180,V921,IF(#REF!&gt;T921,W921-360,360-W921))</f>
        <v>1.0948419301164449</v>
      </c>
      <c r="V921" s="102">
        <f t="shared" si="229"/>
        <v>1.0948419301164449</v>
      </c>
      <c r="W921" s="102">
        <f t="shared" si="230"/>
        <v>1.0948419301164449</v>
      </c>
    </row>
    <row r="922" spans="1:23" x14ac:dyDescent="0.25">
      <c r="A922" s="110">
        <v>42638.410231481481</v>
      </c>
      <c r="B922">
        <v>309</v>
      </c>
      <c r="C922">
        <v>26.7898</v>
      </c>
      <c r="E922" s="95">
        <f t="shared" si="231"/>
        <v>264.90016638935106</v>
      </c>
      <c r="F922" s="95">
        <f t="shared" si="231"/>
        <v>20.143468053244614</v>
      </c>
      <c r="G922" s="95"/>
      <c r="H922" s="95"/>
      <c r="I922" s="95"/>
      <c r="J922" s="95"/>
      <c r="K922" s="95"/>
      <c r="L922" s="95">
        <f t="shared" si="232"/>
        <v>919</v>
      </c>
      <c r="M922" s="95">
        <f t="shared" si="223"/>
        <v>1194</v>
      </c>
      <c r="N922" s="95">
        <f t="shared" si="224"/>
        <v>263.21653971708344</v>
      </c>
      <c r="O922" s="95">
        <f t="shared" si="225"/>
        <v>821681.90859630029</v>
      </c>
      <c r="P922" s="95">
        <f t="shared" si="233"/>
        <v>29.901577916743779</v>
      </c>
      <c r="Q922" s="113">
        <f t="shared" si="219"/>
        <v>29.323884456864441</v>
      </c>
      <c r="R922" s="95">
        <f t="shared" si="226"/>
        <v>330.87890641729604</v>
      </c>
      <c r="S922" s="95">
        <f t="shared" si="227"/>
        <v>198.92142636140608</v>
      </c>
      <c r="T922">
        <f t="shared" si="228"/>
        <v>0</v>
      </c>
      <c r="U922" s="102">
        <f>IF(W922&lt;180,V922,IF(#REF!&gt;T922,W922-360,360-W922))</f>
        <v>44.099833610648943</v>
      </c>
      <c r="V922" s="102">
        <f t="shared" si="229"/>
        <v>44.099833610648943</v>
      </c>
      <c r="W922" s="102">
        <f t="shared" si="230"/>
        <v>44.099833610648943</v>
      </c>
    </row>
    <row r="923" spans="1:23" x14ac:dyDescent="0.25">
      <c r="A923" s="110">
        <v>42638.410277777781</v>
      </c>
      <c r="B923">
        <v>271</v>
      </c>
      <c r="C923">
        <v>21.2454</v>
      </c>
      <c r="E923" s="95">
        <f t="shared" si="231"/>
        <v>264.94342762063229</v>
      </c>
      <c r="F923" s="95">
        <f t="shared" si="231"/>
        <v>20.147599334442617</v>
      </c>
      <c r="G923" s="95"/>
      <c r="H923" s="95"/>
      <c r="I923" s="95"/>
      <c r="J923" s="95"/>
      <c r="K923" s="95"/>
      <c r="L923" s="95">
        <f t="shared" si="232"/>
        <v>920</v>
      </c>
      <c r="M923" s="95">
        <f t="shared" si="223"/>
        <v>-923</v>
      </c>
      <c r="N923" s="95">
        <f t="shared" si="224"/>
        <v>263.22499999999962</v>
      </c>
      <c r="O923" s="95">
        <f t="shared" si="225"/>
        <v>821742.42499999993</v>
      </c>
      <c r="P923" s="95">
        <f t="shared" si="233"/>
        <v>29.886423139002069</v>
      </c>
      <c r="Q923" s="113">
        <f t="shared" si="219"/>
        <v>29.313671020827584</v>
      </c>
      <c r="R923" s="95">
        <f t="shared" si="226"/>
        <v>330.89918741749437</v>
      </c>
      <c r="S923" s="95">
        <f t="shared" si="227"/>
        <v>198.98766782377021</v>
      </c>
      <c r="T923">
        <f t="shared" si="228"/>
        <v>0</v>
      </c>
      <c r="U923" s="102">
        <f>IF(W923&lt;180,V923,IF(#REF!&gt;T923,W923-360,360-W923))</f>
        <v>6.056572379367708</v>
      </c>
      <c r="V923" s="102">
        <f t="shared" si="229"/>
        <v>6.056572379367708</v>
      </c>
      <c r="W923" s="102">
        <f t="shared" si="230"/>
        <v>6.056572379367708</v>
      </c>
    </row>
    <row r="924" spans="1:23" x14ac:dyDescent="0.25">
      <c r="A924" s="110">
        <v>42638.410324074073</v>
      </c>
      <c r="B924">
        <v>254</v>
      </c>
      <c r="C924">
        <v>21.3477</v>
      </c>
      <c r="E924" s="95">
        <f t="shared" si="231"/>
        <v>264.8718801996672</v>
      </c>
      <c r="F924" s="95">
        <f t="shared" si="231"/>
        <v>20.146630282861917</v>
      </c>
      <c r="G924" s="95"/>
      <c r="H924" s="95"/>
      <c r="I924" s="95"/>
      <c r="J924" s="95"/>
      <c r="K924" s="95"/>
      <c r="L924" s="95">
        <f t="shared" si="232"/>
        <v>921</v>
      </c>
      <c r="M924" s="95">
        <f t="shared" si="223"/>
        <v>1177</v>
      </c>
      <c r="N924" s="95">
        <f t="shared" si="224"/>
        <v>263.21498371335468</v>
      </c>
      <c r="O924" s="95">
        <f t="shared" si="225"/>
        <v>821827.43322475557</v>
      </c>
      <c r="P924" s="95">
        <f t="shared" si="233"/>
        <v>29.87173872412782</v>
      </c>
      <c r="Q924" s="113">
        <f t="shared" ref="Q924:Q987" si="234">_xlfn.STDEV.P(B324:B924)</f>
        <v>29.287806313001845</v>
      </c>
      <c r="R924" s="95">
        <f t="shared" si="226"/>
        <v>330.76944440392134</v>
      </c>
      <c r="S924" s="95">
        <f t="shared" si="227"/>
        <v>198.97431599541306</v>
      </c>
      <c r="T924">
        <f t="shared" si="228"/>
        <v>0</v>
      </c>
      <c r="U924" s="102">
        <f>IF(W924&lt;180,V924,IF(#REF!&gt;T924,W924-360,360-W924))</f>
        <v>-10.871880199667203</v>
      </c>
      <c r="V924" s="102">
        <f t="shared" si="229"/>
        <v>-10.871880199667203</v>
      </c>
      <c r="W924" s="102">
        <f t="shared" si="230"/>
        <v>10.871880199667203</v>
      </c>
    </row>
    <row r="925" spans="1:23" x14ac:dyDescent="0.25">
      <c r="A925" s="110">
        <v>42638.410370370373</v>
      </c>
      <c r="B925">
        <v>281</v>
      </c>
      <c r="C925">
        <v>21.742599999999999</v>
      </c>
      <c r="E925" s="95">
        <f t="shared" ref="E925:F940" si="235">AVERAGE(B325:B925)</f>
        <v>264.96006655574041</v>
      </c>
      <c r="F925" s="95">
        <f t="shared" si="235"/>
        <v>20.15919068219636</v>
      </c>
      <c r="G925" s="95"/>
      <c r="H925" s="95"/>
      <c r="I925" s="95"/>
      <c r="J925" s="95"/>
      <c r="K925" s="95"/>
      <c r="L925" s="95">
        <f t="shared" si="232"/>
        <v>922</v>
      </c>
      <c r="M925" s="95">
        <f t="shared" si="223"/>
        <v>-896</v>
      </c>
      <c r="N925" s="95">
        <f t="shared" si="224"/>
        <v>263.23427331887166</v>
      </c>
      <c r="O925" s="95">
        <f t="shared" si="225"/>
        <v>822143.39696312358</v>
      </c>
      <c r="P925" s="95">
        <f t="shared" si="233"/>
        <v>29.861273554746685</v>
      </c>
      <c r="Q925" s="113">
        <f t="shared" si="234"/>
        <v>29.256426732491448</v>
      </c>
      <c r="R925" s="95">
        <f t="shared" si="226"/>
        <v>330.78702670384615</v>
      </c>
      <c r="S925" s="95">
        <f t="shared" si="227"/>
        <v>199.13310640763467</v>
      </c>
      <c r="T925">
        <f t="shared" si="228"/>
        <v>0</v>
      </c>
      <c r="U925" s="102">
        <f>IF(W925&lt;180,V925,IF(#REF!&gt;T925,W925-360,360-W925))</f>
        <v>16.039933444259589</v>
      </c>
      <c r="V925" s="102">
        <f t="shared" si="229"/>
        <v>16.039933444259589</v>
      </c>
      <c r="W925" s="102">
        <f t="shared" si="230"/>
        <v>16.039933444259589</v>
      </c>
    </row>
    <row r="926" spans="1:23" x14ac:dyDescent="0.25">
      <c r="A926" s="110">
        <v>42638.410416666666</v>
      </c>
      <c r="B926">
        <v>327</v>
      </c>
      <c r="C926">
        <v>24.7608</v>
      </c>
      <c r="E926" s="95">
        <f t="shared" si="235"/>
        <v>265.05657237936771</v>
      </c>
      <c r="F926" s="95">
        <f t="shared" si="235"/>
        <v>20.170268219633964</v>
      </c>
      <c r="G926" s="95"/>
      <c r="H926" s="95"/>
      <c r="I926" s="95"/>
      <c r="J926" s="95"/>
      <c r="K926" s="95"/>
      <c r="L926" s="95">
        <f t="shared" si="232"/>
        <v>923</v>
      </c>
      <c r="M926" s="95">
        <f t="shared" si="223"/>
        <v>1223</v>
      </c>
      <c r="N926" s="95">
        <f t="shared" si="224"/>
        <v>263.30335861321743</v>
      </c>
      <c r="O926" s="95">
        <f t="shared" si="225"/>
        <v>826205.05958829902</v>
      </c>
      <c r="P926" s="95">
        <f t="shared" si="233"/>
        <v>29.918724494764255</v>
      </c>
      <c r="Q926" s="113">
        <f t="shared" si="234"/>
        <v>29.365052081665109</v>
      </c>
      <c r="R926" s="95">
        <f t="shared" si="226"/>
        <v>331.12793956311418</v>
      </c>
      <c r="S926" s="95">
        <f t="shared" si="227"/>
        <v>198.98520519562123</v>
      </c>
      <c r="T926">
        <f t="shared" si="228"/>
        <v>0</v>
      </c>
      <c r="U926" s="102">
        <f>IF(W926&lt;180,V926,IF(#REF!&gt;T926,W926-360,360-W926))</f>
        <v>61.943427620632292</v>
      </c>
      <c r="V926" s="102">
        <f t="shared" si="229"/>
        <v>61.943427620632292</v>
      </c>
      <c r="W926" s="102">
        <f t="shared" si="230"/>
        <v>61.943427620632292</v>
      </c>
    </row>
    <row r="927" spans="1:23" x14ac:dyDescent="0.25">
      <c r="A927" s="110">
        <v>42638.410462962966</v>
      </c>
      <c r="B927">
        <v>336</v>
      </c>
      <c r="C927">
        <v>26.2577</v>
      </c>
      <c r="E927" s="95">
        <f t="shared" si="235"/>
        <v>265.17970049916806</v>
      </c>
      <c r="F927" s="95">
        <f t="shared" si="235"/>
        <v>20.186225790349443</v>
      </c>
      <c r="G927" s="95"/>
      <c r="H927" s="95"/>
      <c r="I927" s="95"/>
      <c r="J927" s="95"/>
      <c r="K927" s="95"/>
      <c r="L927" s="95">
        <f t="shared" si="232"/>
        <v>924</v>
      </c>
      <c r="M927" s="95">
        <f t="shared" si="223"/>
        <v>-887</v>
      </c>
      <c r="N927" s="95">
        <f t="shared" si="224"/>
        <v>263.38203463203428</v>
      </c>
      <c r="O927" s="95">
        <f t="shared" si="225"/>
        <v>831484.14177489188</v>
      </c>
      <c r="P927" s="95">
        <f t="shared" si="233"/>
        <v>29.997910132382373</v>
      </c>
      <c r="Q927" s="113">
        <f t="shared" si="234"/>
        <v>29.506777256590272</v>
      </c>
      <c r="R927" s="95">
        <f t="shared" si="226"/>
        <v>331.56994932649616</v>
      </c>
      <c r="S927" s="95">
        <f t="shared" si="227"/>
        <v>198.78945167183997</v>
      </c>
      <c r="T927">
        <f t="shared" si="228"/>
        <v>1</v>
      </c>
      <c r="U927" s="102">
        <f>IF(W927&lt;180,V927,IF(#REF!&gt;T927,W927-360,360-W927))</f>
        <v>70.820299500831936</v>
      </c>
      <c r="V927" s="102">
        <f t="shared" si="229"/>
        <v>70.820299500831936</v>
      </c>
      <c r="W927" s="102">
        <f t="shared" si="230"/>
        <v>70.820299500831936</v>
      </c>
    </row>
    <row r="928" spans="1:23" x14ac:dyDescent="0.25">
      <c r="A928" s="110">
        <v>42638.410509259258</v>
      </c>
      <c r="B928">
        <v>276</v>
      </c>
      <c r="C928">
        <v>20.138200000000001</v>
      </c>
      <c r="E928" s="95">
        <f t="shared" si="235"/>
        <v>265.21131447587356</v>
      </c>
      <c r="F928" s="95">
        <f t="shared" si="235"/>
        <v>20.194926955074898</v>
      </c>
      <c r="G928" s="95"/>
      <c r="H928" s="95"/>
      <c r="I928" s="95"/>
      <c r="J928" s="95"/>
      <c r="K928" s="95"/>
      <c r="L928" s="95">
        <f t="shared" si="232"/>
        <v>925</v>
      </c>
      <c r="M928" s="95">
        <f t="shared" si="223"/>
        <v>1163</v>
      </c>
      <c r="N928" s="95">
        <f t="shared" si="224"/>
        <v>263.39567567567531</v>
      </c>
      <c r="O928" s="95">
        <f t="shared" si="225"/>
        <v>831643.18270270282</v>
      </c>
      <c r="P928" s="95">
        <f t="shared" si="233"/>
        <v>29.984557876179348</v>
      </c>
      <c r="Q928" s="113">
        <f t="shared" si="234"/>
        <v>29.50817487513989</v>
      </c>
      <c r="R928" s="95">
        <f t="shared" si="226"/>
        <v>331.6047079449383</v>
      </c>
      <c r="S928" s="95">
        <f t="shared" si="227"/>
        <v>198.81792100680883</v>
      </c>
      <c r="T928">
        <f t="shared" si="228"/>
        <v>0</v>
      </c>
      <c r="U928" s="102">
        <f>IF(W928&lt;180,V928,IF(#REF!&gt;T928,W928-360,360-W928))</f>
        <v>10.788685524126436</v>
      </c>
      <c r="V928" s="102">
        <f t="shared" si="229"/>
        <v>10.788685524126436</v>
      </c>
      <c r="W928" s="102">
        <f t="shared" si="230"/>
        <v>10.788685524126436</v>
      </c>
    </row>
    <row r="929" spans="1:23" x14ac:dyDescent="0.25">
      <c r="A929" s="110">
        <v>42638.410567129627</v>
      </c>
      <c r="B929">
        <v>286</v>
      </c>
      <c r="C929">
        <v>21.619800000000001</v>
      </c>
      <c r="E929" s="95">
        <f t="shared" si="235"/>
        <v>265.2828618968386</v>
      </c>
      <c r="F929" s="95">
        <f t="shared" si="235"/>
        <v>20.201265557404351</v>
      </c>
      <c r="G929" s="95"/>
      <c r="H929" s="95"/>
      <c r="I929" s="95"/>
      <c r="J929" s="95"/>
      <c r="K929" s="95"/>
      <c r="L929" s="95">
        <f t="shared" si="232"/>
        <v>926</v>
      </c>
      <c r="M929" s="95">
        <f t="shared" si="223"/>
        <v>-877</v>
      </c>
      <c r="N929" s="95">
        <f t="shared" si="224"/>
        <v>263.42008639308818</v>
      </c>
      <c r="O929" s="95">
        <f t="shared" si="225"/>
        <v>832153.58639308868</v>
      </c>
      <c r="P929" s="95">
        <f t="shared" si="233"/>
        <v>29.977557955678392</v>
      </c>
      <c r="Q929" s="113">
        <f t="shared" si="234"/>
        <v>29.506363381411518</v>
      </c>
      <c r="R929" s="95">
        <f t="shared" si="226"/>
        <v>331.67217950501453</v>
      </c>
      <c r="S929" s="95">
        <f t="shared" si="227"/>
        <v>198.89354428866267</v>
      </c>
      <c r="T929">
        <f t="shared" si="228"/>
        <v>0</v>
      </c>
      <c r="U929" s="102">
        <f>IF(W929&lt;180,V929,IF(#REF!&gt;T929,W929-360,360-W929))</f>
        <v>20.717138103161403</v>
      </c>
      <c r="V929" s="102">
        <f t="shared" si="229"/>
        <v>20.717138103161403</v>
      </c>
      <c r="W929" s="102">
        <f t="shared" si="230"/>
        <v>20.717138103161403</v>
      </c>
    </row>
    <row r="930" spans="1:23" x14ac:dyDescent="0.25">
      <c r="A930" s="110">
        <v>42638.410613425927</v>
      </c>
      <c r="B930">
        <v>276</v>
      </c>
      <c r="C930">
        <v>20.502500000000001</v>
      </c>
      <c r="E930" s="95">
        <f t="shared" si="235"/>
        <v>265.31114808652245</v>
      </c>
      <c r="F930" s="95">
        <f t="shared" si="235"/>
        <v>20.205001830282885</v>
      </c>
      <c r="G930" s="95"/>
      <c r="H930" s="95"/>
      <c r="I930" s="95"/>
      <c r="J930" s="95"/>
      <c r="K930" s="95"/>
      <c r="L930" s="95">
        <f t="shared" si="232"/>
        <v>927</v>
      </c>
      <c r="M930" s="95">
        <f t="shared" si="223"/>
        <v>1153</v>
      </c>
      <c r="N930" s="95">
        <f t="shared" si="224"/>
        <v>263.43365695792841</v>
      </c>
      <c r="O930" s="95">
        <f t="shared" si="225"/>
        <v>832311.66990291281</v>
      </c>
      <c r="P930" s="95">
        <f t="shared" si="233"/>
        <v>29.964230201840707</v>
      </c>
      <c r="Q930" s="113">
        <f t="shared" si="234"/>
        <v>29.508475200614118</v>
      </c>
      <c r="R930" s="95">
        <f t="shared" si="226"/>
        <v>331.70521728790425</v>
      </c>
      <c r="S930" s="95">
        <f t="shared" si="227"/>
        <v>198.91707888514068</v>
      </c>
      <c r="T930">
        <f t="shared" si="228"/>
        <v>0</v>
      </c>
      <c r="U930" s="102">
        <f>IF(W930&lt;180,V930,IF(#REF!&gt;T930,W930-360,360-W930))</f>
        <v>10.688851913477549</v>
      </c>
      <c r="V930" s="102">
        <f t="shared" si="229"/>
        <v>10.688851913477549</v>
      </c>
      <c r="W930" s="102">
        <f t="shared" si="230"/>
        <v>10.688851913477549</v>
      </c>
    </row>
    <row r="931" spans="1:23" x14ac:dyDescent="0.25">
      <c r="A931" s="110">
        <v>42638.41065972222</v>
      </c>
      <c r="B931">
        <v>282</v>
      </c>
      <c r="C931">
        <v>20.257100000000001</v>
      </c>
      <c r="E931" s="95">
        <f t="shared" si="235"/>
        <v>265.38935108153078</v>
      </c>
      <c r="F931" s="95">
        <f t="shared" si="235"/>
        <v>20.217367886855264</v>
      </c>
      <c r="G931" s="95"/>
      <c r="H931" s="95"/>
      <c r="I931" s="95"/>
      <c r="J931" s="95"/>
      <c r="K931" s="95"/>
      <c r="L931" s="95">
        <f t="shared" si="232"/>
        <v>928</v>
      </c>
      <c r="M931" s="95">
        <f t="shared" si="223"/>
        <v>-871</v>
      </c>
      <c r="N931" s="95">
        <f t="shared" si="224"/>
        <v>263.45366379310303</v>
      </c>
      <c r="O931" s="95">
        <f t="shared" si="225"/>
        <v>832656.00754310365</v>
      </c>
      <c r="P931" s="95">
        <f t="shared" si="233"/>
        <v>29.954275635007427</v>
      </c>
      <c r="Q931" s="113">
        <f t="shared" si="234"/>
        <v>29.490315166122041</v>
      </c>
      <c r="R931" s="95">
        <f t="shared" si="226"/>
        <v>331.74256020530538</v>
      </c>
      <c r="S931" s="95">
        <f t="shared" si="227"/>
        <v>199.03614195775617</v>
      </c>
      <c r="T931">
        <f t="shared" si="228"/>
        <v>0</v>
      </c>
      <c r="U931" s="102">
        <f>IF(W931&lt;180,V931,IF(#REF!&gt;T931,W931-360,360-W931))</f>
        <v>16.610648918469224</v>
      </c>
      <c r="V931" s="102">
        <f t="shared" si="229"/>
        <v>16.610648918469224</v>
      </c>
      <c r="W931" s="102">
        <f t="shared" si="230"/>
        <v>16.610648918469224</v>
      </c>
    </row>
    <row r="932" spans="1:23" x14ac:dyDescent="0.25">
      <c r="A932" s="110">
        <v>42638.41070601852</v>
      </c>
      <c r="B932">
        <v>273</v>
      </c>
      <c r="C932">
        <v>17.952400000000001</v>
      </c>
      <c r="E932" s="95">
        <f t="shared" si="235"/>
        <v>265.44093178036604</v>
      </c>
      <c r="F932" s="95">
        <f t="shared" si="235"/>
        <v>20.221935773710506</v>
      </c>
      <c r="G932" s="95"/>
      <c r="H932" s="95"/>
      <c r="I932" s="95"/>
      <c r="J932" s="95"/>
      <c r="K932" s="95"/>
      <c r="L932" s="95">
        <f t="shared" si="232"/>
        <v>929</v>
      </c>
      <c r="M932" s="95">
        <f t="shared" si="223"/>
        <v>1144</v>
      </c>
      <c r="N932" s="95">
        <f t="shared" si="224"/>
        <v>263.46393972012874</v>
      </c>
      <c r="O932" s="95">
        <f t="shared" si="225"/>
        <v>832747.04198062455</v>
      </c>
      <c r="P932" s="95">
        <f t="shared" si="233"/>
        <v>29.939786036696546</v>
      </c>
      <c r="Q932" s="113">
        <f t="shared" si="234"/>
        <v>29.476467758950207</v>
      </c>
      <c r="R932" s="95">
        <f t="shared" si="226"/>
        <v>331.76298423800404</v>
      </c>
      <c r="S932" s="95">
        <f t="shared" si="227"/>
        <v>199.11887932272808</v>
      </c>
      <c r="T932">
        <f t="shared" si="228"/>
        <v>0</v>
      </c>
      <c r="U932" s="102">
        <f>IF(W932&lt;180,V932,IF(#REF!&gt;T932,W932-360,360-W932))</f>
        <v>7.5590682196339571</v>
      </c>
      <c r="V932" s="102">
        <f t="shared" si="229"/>
        <v>7.5590682196339571</v>
      </c>
      <c r="W932" s="102">
        <f t="shared" si="230"/>
        <v>7.5590682196339571</v>
      </c>
    </row>
    <row r="933" spans="1:23" x14ac:dyDescent="0.25">
      <c r="A933" s="110">
        <v>42638.410740740743</v>
      </c>
      <c r="B933">
        <v>269</v>
      </c>
      <c r="C933">
        <v>16.253699999999998</v>
      </c>
      <c r="E933" s="95">
        <f t="shared" si="235"/>
        <v>265.47420965058234</v>
      </c>
      <c r="F933" s="95">
        <f t="shared" si="235"/>
        <v>20.221276871880224</v>
      </c>
      <c r="G933" s="95"/>
      <c r="H933" s="95"/>
      <c r="I933" s="95"/>
      <c r="J933" s="95"/>
      <c r="K933" s="95"/>
      <c r="L933" s="95">
        <f t="shared" si="232"/>
        <v>930</v>
      </c>
      <c r="M933" s="95">
        <f t="shared" si="223"/>
        <v>-875</v>
      </c>
      <c r="N933" s="95">
        <f t="shared" si="224"/>
        <v>263.46989247311785</v>
      </c>
      <c r="O933" s="95">
        <f t="shared" si="225"/>
        <v>832777.65698924754</v>
      </c>
      <c r="P933" s="95">
        <f t="shared" si="233"/>
        <v>29.924235098411412</v>
      </c>
      <c r="Q933" s="113">
        <f t="shared" si="234"/>
        <v>29.469176492465252</v>
      </c>
      <c r="R933" s="95">
        <f t="shared" si="226"/>
        <v>331.77985675862914</v>
      </c>
      <c r="S933" s="95">
        <f t="shared" si="227"/>
        <v>199.16856254253554</v>
      </c>
      <c r="T933">
        <f t="shared" si="228"/>
        <v>0</v>
      </c>
      <c r="U933" s="102">
        <f>IF(W933&lt;180,V933,IF(#REF!&gt;T933,W933-360,360-W933))</f>
        <v>3.5257903494176617</v>
      </c>
      <c r="V933" s="102">
        <f t="shared" si="229"/>
        <v>3.5257903494176617</v>
      </c>
      <c r="W933" s="102">
        <f t="shared" si="230"/>
        <v>3.5257903494176617</v>
      </c>
    </row>
    <row r="934" spans="1:23" x14ac:dyDescent="0.25">
      <c r="A934" s="110">
        <v>42638.410787037035</v>
      </c>
      <c r="B934">
        <v>314</v>
      </c>
      <c r="C934">
        <v>20.406400000000001</v>
      </c>
      <c r="E934" s="95">
        <f t="shared" si="235"/>
        <v>265.5008319467554</v>
      </c>
      <c r="F934" s="95">
        <f t="shared" si="235"/>
        <v>20.218659234609007</v>
      </c>
      <c r="G934" s="95"/>
      <c r="H934" s="95"/>
      <c r="I934" s="95"/>
      <c r="J934" s="95"/>
      <c r="K934" s="95"/>
      <c r="L934" s="95">
        <f t="shared" si="232"/>
        <v>931</v>
      </c>
      <c r="M934" s="95">
        <f t="shared" si="223"/>
        <v>1189</v>
      </c>
      <c r="N934" s="95">
        <f t="shared" si="224"/>
        <v>263.52416756176115</v>
      </c>
      <c r="O934" s="95">
        <f t="shared" si="225"/>
        <v>835328.20622986066</v>
      </c>
      <c r="P934" s="95">
        <f t="shared" si="233"/>
        <v>29.953924628945405</v>
      </c>
      <c r="Q934" s="113">
        <f t="shared" si="234"/>
        <v>29.505752550715783</v>
      </c>
      <c r="R934" s="95">
        <f t="shared" si="226"/>
        <v>331.88877518586594</v>
      </c>
      <c r="S934" s="95">
        <f t="shared" si="227"/>
        <v>199.11288870764488</v>
      </c>
      <c r="T934">
        <f t="shared" si="228"/>
        <v>0</v>
      </c>
      <c r="U934" s="102">
        <f>IF(W934&lt;180,V934,IF(#REF!&gt;T934,W934-360,360-W934))</f>
        <v>48.499168053244603</v>
      </c>
      <c r="V934" s="102">
        <f t="shared" si="229"/>
        <v>48.499168053244603</v>
      </c>
      <c r="W934" s="102">
        <f t="shared" si="230"/>
        <v>48.499168053244603</v>
      </c>
    </row>
    <row r="935" spans="1:23" x14ac:dyDescent="0.25">
      <c r="A935" s="110">
        <v>42638.410833333335</v>
      </c>
      <c r="B935">
        <v>268</v>
      </c>
      <c r="C935">
        <v>18.3794</v>
      </c>
      <c r="E935" s="95">
        <f t="shared" si="235"/>
        <v>265.46089850249587</v>
      </c>
      <c r="F935" s="95">
        <f t="shared" si="235"/>
        <v>20.211550415973402</v>
      </c>
      <c r="G935" s="95"/>
      <c r="H935" s="95"/>
      <c r="I935" s="95"/>
      <c r="J935" s="95"/>
      <c r="K935" s="95"/>
      <c r="L935" s="95">
        <f t="shared" si="232"/>
        <v>932</v>
      </c>
      <c r="M935" s="95">
        <f t="shared" si="223"/>
        <v>-921</v>
      </c>
      <c r="N935" s="95">
        <f t="shared" si="224"/>
        <v>263.52896995708113</v>
      </c>
      <c r="O935" s="95">
        <f t="shared" si="225"/>
        <v>835348.21781115909</v>
      </c>
      <c r="P935" s="95">
        <f t="shared" si="233"/>
        <v>29.938209215683163</v>
      </c>
      <c r="Q935" s="113">
        <f t="shared" si="234"/>
        <v>29.486095629390675</v>
      </c>
      <c r="R935" s="95">
        <f t="shared" si="226"/>
        <v>331.80461366862488</v>
      </c>
      <c r="S935" s="95">
        <f t="shared" si="227"/>
        <v>199.11718333636685</v>
      </c>
      <c r="T935">
        <f t="shared" si="228"/>
        <v>0</v>
      </c>
      <c r="U935" s="102">
        <f>IF(W935&lt;180,V935,IF(#REF!&gt;T935,W935-360,360-W935))</f>
        <v>2.5391014975041344</v>
      </c>
      <c r="V935" s="102">
        <f t="shared" si="229"/>
        <v>2.5391014975041344</v>
      </c>
      <c r="W935" s="102">
        <f t="shared" si="230"/>
        <v>2.5391014975041344</v>
      </c>
    </row>
    <row r="936" spans="1:23" x14ac:dyDescent="0.25">
      <c r="A936" s="110">
        <v>42638.410879629628</v>
      </c>
      <c r="B936">
        <v>270</v>
      </c>
      <c r="C936">
        <v>19.5397</v>
      </c>
      <c r="E936" s="95">
        <f t="shared" si="235"/>
        <v>265.40266222961731</v>
      </c>
      <c r="F936" s="95">
        <f t="shared" si="235"/>
        <v>20.20601647254578</v>
      </c>
      <c r="G936" s="95"/>
      <c r="H936" s="95"/>
      <c r="I936" s="95"/>
      <c r="J936" s="95"/>
      <c r="K936" s="95"/>
      <c r="L936" s="95">
        <f t="shared" si="232"/>
        <v>933</v>
      </c>
      <c r="M936" s="95">
        <f t="shared" si="223"/>
        <v>1191</v>
      </c>
      <c r="N936" s="95">
        <f t="shared" si="224"/>
        <v>263.5359056805998</v>
      </c>
      <c r="O936" s="95">
        <f t="shared" si="225"/>
        <v>835390.04715970019</v>
      </c>
      <c r="P936" s="95">
        <f t="shared" si="233"/>
        <v>29.922910011887691</v>
      </c>
      <c r="Q936" s="113">
        <f t="shared" si="234"/>
        <v>29.442477710690046</v>
      </c>
      <c r="R936" s="95">
        <f t="shared" si="226"/>
        <v>331.64823707866992</v>
      </c>
      <c r="S936" s="95">
        <f t="shared" si="227"/>
        <v>199.15708738056469</v>
      </c>
      <c r="T936">
        <f t="shared" si="228"/>
        <v>0</v>
      </c>
      <c r="U936" s="102">
        <f>IF(W936&lt;180,V936,IF(#REF!&gt;T936,W936-360,360-W936))</f>
        <v>4.5973377703826941</v>
      </c>
      <c r="V936" s="102">
        <f t="shared" si="229"/>
        <v>4.5973377703826941</v>
      </c>
      <c r="W936" s="102">
        <f t="shared" si="230"/>
        <v>4.5973377703826941</v>
      </c>
    </row>
    <row r="937" spans="1:23" x14ac:dyDescent="0.25">
      <c r="A937" s="110">
        <v>42638.410925925928</v>
      </c>
      <c r="B937">
        <v>294</v>
      </c>
      <c r="C937">
        <v>22.0763</v>
      </c>
      <c r="E937" s="95">
        <f t="shared" si="235"/>
        <v>265.45757071547422</v>
      </c>
      <c r="F937" s="95">
        <f t="shared" si="235"/>
        <v>20.21140615640601</v>
      </c>
      <c r="G937" s="95"/>
      <c r="H937" s="95"/>
      <c r="I937" s="95"/>
      <c r="J937" s="95"/>
      <c r="K937" s="95"/>
      <c r="L937" s="95">
        <f t="shared" si="232"/>
        <v>934</v>
      </c>
      <c r="M937" s="95">
        <f t="shared" si="223"/>
        <v>-897</v>
      </c>
      <c r="N937" s="95">
        <f t="shared" si="224"/>
        <v>263.5685224839396</v>
      </c>
      <c r="O937" s="95">
        <f t="shared" si="225"/>
        <v>836317.1145610282</v>
      </c>
      <c r="P937" s="95">
        <f t="shared" si="233"/>
        <v>29.92347689609986</v>
      </c>
      <c r="Q937" s="113">
        <f t="shared" si="234"/>
        <v>29.464978734124408</v>
      </c>
      <c r="R937" s="95">
        <f t="shared" si="226"/>
        <v>331.75377286725416</v>
      </c>
      <c r="S937" s="95">
        <f t="shared" si="227"/>
        <v>199.16136856369428</v>
      </c>
      <c r="T937">
        <f t="shared" si="228"/>
        <v>0</v>
      </c>
      <c r="U937" s="102">
        <f>IF(W937&lt;180,V937,IF(#REF!&gt;T937,W937-360,360-W937))</f>
        <v>28.542429284525781</v>
      </c>
      <c r="V937" s="102">
        <f t="shared" si="229"/>
        <v>28.542429284525781</v>
      </c>
      <c r="W937" s="102">
        <f t="shared" si="230"/>
        <v>28.542429284525781</v>
      </c>
    </row>
    <row r="938" spans="1:23" x14ac:dyDescent="0.25">
      <c r="A938" s="110">
        <v>42638.41097222222</v>
      </c>
      <c r="B938">
        <v>264</v>
      </c>
      <c r="C938">
        <v>20.2042</v>
      </c>
      <c r="E938" s="95">
        <f t="shared" si="235"/>
        <v>265.43427620632281</v>
      </c>
      <c r="F938" s="95">
        <f t="shared" si="235"/>
        <v>20.213554742096523</v>
      </c>
      <c r="G938" s="95"/>
      <c r="H938" s="95"/>
      <c r="I938" s="95"/>
      <c r="J938" s="95"/>
      <c r="K938" s="95"/>
      <c r="L938" s="95">
        <f t="shared" si="232"/>
        <v>935</v>
      </c>
      <c r="M938" s="95">
        <f t="shared" si="223"/>
        <v>1161</v>
      </c>
      <c r="N938" s="95">
        <f t="shared" si="224"/>
        <v>263.56898395721879</v>
      </c>
      <c r="O938" s="95">
        <f t="shared" si="225"/>
        <v>836317.30053475976</v>
      </c>
      <c r="P938" s="95">
        <f t="shared" si="233"/>
        <v>29.90747408123142</v>
      </c>
      <c r="Q938" s="113">
        <f t="shared" si="234"/>
        <v>29.460587448808081</v>
      </c>
      <c r="R938" s="95">
        <f t="shared" si="226"/>
        <v>331.72059796614099</v>
      </c>
      <c r="S938" s="95">
        <f t="shared" si="227"/>
        <v>199.14795444650463</v>
      </c>
      <c r="T938">
        <f t="shared" si="228"/>
        <v>0</v>
      </c>
      <c r="U938" s="102">
        <f>IF(W938&lt;180,V938,IF(#REF!&gt;T938,W938-360,360-W938))</f>
        <v>-1.4342762063228065</v>
      </c>
      <c r="V938" s="102">
        <f t="shared" si="229"/>
        <v>-1.4342762063228065</v>
      </c>
      <c r="W938" s="102">
        <f t="shared" si="230"/>
        <v>1.4342762063228065</v>
      </c>
    </row>
    <row r="939" spans="1:23" x14ac:dyDescent="0.25">
      <c r="A939" s="110">
        <v>42638.41101851852</v>
      </c>
      <c r="B939">
        <v>273</v>
      </c>
      <c r="C939">
        <v>19.702999999999999</v>
      </c>
      <c r="E939" s="95">
        <f t="shared" si="235"/>
        <v>265.4692179700499</v>
      </c>
      <c r="F939" s="95">
        <f t="shared" si="235"/>
        <v>20.221635940099855</v>
      </c>
      <c r="G939" s="95"/>
      <c r="H939" s="95"/>
      <c r="I939" s="95"/>
      <c r="J939" s="95"/>
      <c r="K939" s="95"/>
      <c r="L939" s="95">
        <f t="shared" si="232"/>
        <v>936</v>
      </c>
      <c r="M939" s="95">
        <f t="shared" si="223"/>
        <v>-888</v>
      </c>
      <c r="N939" s="95">
        <f t="shared" si="224"/>
        <v>263.57905982905936</v>
      </c>
      <c r="O939" s="95">
        <f t="shared" si="225"/>
        <v>836406.14957264997</v>
      </c>
      <c r="P939" s="95">
        <f t="shared" si="233"/>
        <v>29.89308136753375</v>
      </c>
      <c r="Q939" s="113">
        <f t="shared" si="234"/>
        <v>29.457086317729949</v>
      </c>
      <c r="R939" s="95">
        <f t="shared" si="226"/>
        <v>331.74766218494227</v>
      </c>
      <c r="S939" s="95">
        <f t="shared" si="227"/>
        <v>199.19077375515752</v>
      </c>
      <c r="T939">
        <f t="shared" si="228"/>
        <v>0</v>
      </c>
      <c r="U939" s="102">
        <f>IF(W939&lt;180,V939,IF(#REF!&gt;T939,W939-360,360-W939))</f>
        <v>7.5307820299501032</v>
      </c>
      <c r="V939" s="102">
        <f t="shared" si="229"/>
        <v>7.5307820299501032</v>
      </c>
      <c r="W939" s="102">
        <f t="shared" si="230"/>
        <v>7.5307820299501032</v>
      </c>
    </row>
    <row r="940" spans="1:23" x14ac:dyDescent="0.25">
      <c r="A940" s="110">
        <v>42638.411064814813</v>
      </c>
      <c r="B940">
        <v>270</v>
      </c>
      <c r="C940">
        <v>17.930700000000002</v>
      </c>
      <c r="E940" s="95">
        <f t="shared" si="235"/>
        <v>265.5008319467554</v>
      </c>
      <c r="F940" s="95">
        <f t="shared" si="235"/>
        <v>20.22848302828621</v>
      </c>
      <c r="G940" s="95"/>
      <c r="H940" s="95"/>
      <c r="I940" s="95"/>
      <c r="J940" s="95"/>
      <c r="K940" s="95"/>
      <c r="L940" s="95">
        <f t="shared" si="232"/>
        <v>937</v>
      </c>
      <c r="M940" s="95">
        <f t="shared" si="223"/>
        <v>1158</v>
      </c>
      <c r="N940" s="95">
        <f t="shared" si="224"/>
        <v>263.58591248665908</v>
      </c>
      <c r="O940" s="95">
        <f t="shared" si="225"/>
        <v>836447.33404482435</v>
      </c>
      <c r="P940" s="95">
        <f t="shared" si="233"/>
        <v>29.877861187876761</v>
      </c>
      <c r="Q940" s="113">
        <f t="shared" si="234"/>
        <v>29.451735796118545</v>
      </c>
      <c r="R940" s="95">
        <f t="shared" si="226"/>
        <v>331.76723748802215</v>
      </c>
      <c r="S940" s="95">
        <f t="shared" si="227"/>
        <v>199.23442640548868</v>
      </c>
      <c r="T940">
        <f t="shared" si="228"/>
        <v>0</v>
      </c>
      <c r="U940" s="102">
        <f>IF(W940&lt;180,V940,IF(#REF!&gt;T940,W940-360,360-W940))</f>
        <v>4.4991680532446026</v>
      </c>
      <c r="V940" s="102">
        <f t="shared" si="229"/>
        <v>4.4991680532446026</v>
      </c>
      <c r="W940" s="102">
        <f t="shared" si="230"/>
        <v>4.4991680532446026</v>
      </c>
    </row>
    <row r="941" spans="1:23" x14ac:dyDescent="0.25">
      <c r="A941" s="110">
        <v>42638.411111111112</v>
      </c>
      <c r="B941">
        <v>276</v>
      </c>
      <c r="C941">
        <v>15.382199999999999</v>
      </c>
      <c r="E941" s="95">
        <f t="shared" ref="E941:F956" si="236">AVERAGE(B341:B941)</f>
        <v>265.53743760399334</v>
      </c>
      <c r="F941" s="95">
        <f t="shared" si="236"/>
        <v>20.230749750415995</v>
      </c>
      <c r="G941" s="95"/>
      <c r="H941" s="95"/>
      <c r="I941" s="95"/>
      <c r="J941" s="95"/>
      <c r="K941" s="95"/>
      <c r="L941" s="95">
        <f t="shared" si="232"/>
        <v>938</v>
      </c>
      <c r="M941" s="95">
        <f t="shared" si="223"/>
        <v>-882</v>
      </c>
      <c r="N941" s="95">
        <f t="shared" si="224"/>
        <v>263.59914712153471</v>
      </c>
      <c r="O941" s="95">
        <f t="shared" si="225"/>
        <v>836601.27931769774</v>
      </c>
      <c r="P941" s="95">
        <f t="shared" si="233"/>
        <v>29.864678442306463</v>
      </c>
      <c r="Q941" s="113">
        <f t="shared" si="234"/>
        <v>29.451090554766814</v>
      </c>
      <c r="R941" s="95">
        <f t="shared" si="226"/>
        <v>331.80239135221871</v>
      </c>
      <c r="S941" s="95">
        <f t="shared" si="227"/>
        <v>199.272483855768</v>
      </c>
      <c r="T941">
        <f t="shared" si="228"/>
        <v>0</v>
      </c>
      <c r="U941" s="102">
        <f>IF(W941&lt;180,V941,IF(#REF!&gt;T941,W941-360,360-W941))</f>
        <v>10.46256239600666</v>
      </c>
      <c r="V941" s="102">
        <f t="shared" si="229"/>
        <v>10.46256239600666</v>
      </c>
      <c r="W941" s="102">
        <f t="shared" si="230"/>
        <v>10.46256239600666</v>
      </c>
    </row>
    <row r="942" spans="1:23" x14ac:dyDescent="0.25">
      <c r="A942" s="110">
        <v>42638.411157407405</v>
      </c>
      <c r="B942">
        <v>331</v>
      </c>
      <c r="C942">
        <v>17.1633</v>
      </c>
      <c r="E942" s="95">
        <f t="shared" si="236"/>
        <v>265.68386023294511</v>
      </c>
      <c r="F942" s="95">
        <f t="shared" si="236"/>
        <v>20.234643261231302</v>
      </c>
      <c r="G942" s="95"/>
      <c r="H942" s="95"/>
      <c r="I942" s="95"/>
      <c r="J942" s="95"/>
      <c r="K942" s="95"/>
      <c r="L942" s="95">
        <f t="shared" si="232"/>
        <v>939</v>
      </c>
      <c r="M942" s="95">
        <f t="shared" si="223"/>
        <v>1213</v>
      </c>
      <c r="N942" s="95">
        <f t="shared" si="224"/>
        <v>263.67092651757144</v>
      </c>
      <c r="O942" s="95">
        <f t="shared" si="225"/>
        <v>841139.31629393029</v>
      </c>
      <c r="P942" s="95">
        <f t="shared" si="233"/>
        <v>29.929617763719502</v>
      </c>
      <c r="Q942" s="113">
        <f t="shared" si="234"/>
        <v>29.557241158452769</v>
      </c>
      <c r="R942" s="95">
        <f t="shared" si="226"/>
        <v>332.18765283946385</v>
      </c>
      <c r="S942" s="95">
        <f t="shared" si="227"/>
        <v>199.18006762642636</v>
      </c>
      <c r="T942">
        <f t="shared" si="228"/>
        <v>0</v>
      </c>
      <c r="U942" s="102">
        <f>IF(W942&lt;180,V942,IF(#REF!&gt;T942,W942-360,360-W942))</f>
        <v>65.316139767054892</v>
      </c>
      <c r="V942" s="102">
        <f t="shared" si="229"/>
        <v>65.316139767054892</v>
      </c>
      <c r="W942" s="102">
        <f t="shared" si="230"/>
        <v>65.316139767054892</v>
      </c>
    </row>
    <row r="943" spans="1:23" x14ac:dyDescent="0.25">
      <c r="A943" s="110">
        <v>42638.411203703705</v>
      </c>
      <c r="B943">
        <v>343</v>
      </c>
      <c r="C943">
        <v>20.3843</v>
      </c>
      <c r="E943" s="95">
        <f t="shared" si="236"/>
        <v>265.78868552412644</v>
      </c>
      <c r="F943" s="95">
        <f t="shared" si="236"/>
        <v>20.238803161397694</v>
      </c>
      <c r="G943" s="95"/>
      <c r="H943" s="95"/>
      <c r="I943" s="95"/>
      <c r="J943" s="95"/>
      <c r="K943" s="95"/>
      <c r="L943" s="95">
        <f t="shared" si="232"/>
        <v>940</v>
      </c>
      <c r="M943" s="95">
        <f t="shared" si="223"/>
        <v>-870</v>
      </c>
      <c r="N943" s="95">
        <f t="shared" si="224"/>
        <v>263.75531914893571</v>
      </c>
      <c r="O943" s="95">
        <f t="shared" si="225"/>
        <v>847425.72340425593</v>
      </c>
      <c r="P943" s="95">
        <f t="shared" si="233"/>
        <v>30.025268142446357</v>
      </c>
      <c r="Q943" s="113">
        <f t="shared" si="234"/>
        <v>29.719099867611039</v>
      </c>
      <c r="R943" s="95">
        <f t="shared" si="226"/>
        <v>332.65666022625129</v>
      </c>
      <c r="S943" s="95">
        <f t="shared" si="227"/>
        <v>198.92071082200158</v>
      </c>
      <c r="T943">
        <f t="shared" si="228"/>
        <v>1</v>
      </c>
      <c r="U943" s="102">
        <f>IF(W943&lt;180,V943,IF(#REF!&gt;T943,W943-360,360-W943))</f>
        <v>77.211314475873564</v>
      </c>
      <c r="V943" s="102">
        <f t="shared" si="229"/>
        <v>77.211314475873564</v>
      </c>
      <c r="W943" s="102">
        <f t="shared" si="230"/>
        <v>77.211314475873564</v>
      </c>
    </row>
    <row r="944" spans="1:23" x14ac:dyDescent="0.25">
      <c r="A944" s="110">
        <v>42638.411249999997</v>
      </c>
      <c r="B944">
        <v>294</v>
      </c>
      <c r="C944">
        <v>19.445499999999999</v>
      </c>
      <c r="E944" s="95">
        <f t="shared" si="236"/>
        <v>265.78369384359399</v>
      </c>
      <c r="F944" s="95">
        <f t="shared" si="236"/>
        <v>20.237667054908506</v>
      </c>
      <c r="G944" s="95"/>
      <c r="H944" s="95"/>
      <c r="I944" s="95"/>
      <c r="J944" s="95"/>
      <c r="K944" s="95"/>
      <c r="L944" s="95">
        <f t="shared" si="232"/>
        <v>941</v>
      </c>
      <c r="M944" s="95">
        <f t="shared" si="223"/>
        <v>1164</v>
      </c>
      <c r="N944" s="95">
        <f t="shared" si="224"/>
        <v>263.78746014877743</v>
      </c>
      <c r="O944" s="95">
        <f t="shared" si="225"/>
        <v>848339.49202975619</v>
      </c>
      <c r="P944" s="95">
        <f t="shared" si="233"/>
        <v>30.025484960433179</v>
      </c>
      <c r="Q944" s="113">
        <f t="shared" si="234"/>
        <v>29.714108656394838</v>
      </c>
      <c r="R944" s="95">
        <f t="shared" si="226"/>
        <v>332.64043832048236</v>
      </c>
      <c r="S944" s="95">
        <f t="shared" si="227"/>
        <v>198.92694936670563</v>
      </c>
      <c r="T944">
        <f t="shared" si="228"/>
        <v>0</v>
      </c>
      <c r="U944" s="102">
        <f>IF(W944&lt;180,V944,IF(#REF!&gt;T944,W944-360,360-W944))</f>
        <v>28.216306156406006</v>
      </c>
      <c r="V944" s="102">
        <f t="shared" si="229"/>
        <v>28.216306156406006</v>
      </c>
      <c r="W944" s="102">
        <f t="shared" si="230"/>
        <v>28.216306156406006</v>
      </c>
    </row>
    <row r="945" spans="1:23" x14ac:dyDescent="0.25">
      <c r="A945" s="110">
        <v>42638.411296296297</v>
      </c>
      <c r="B945">
        <v>248</v>
      </c>
      <c r="C945">
        <v>20.4971</v>
      </c>
      <c r="E945" s="95">
        <f t="shared" si="236"/>
        <v>265.67886855241267</v>
      </c>
      <c r="F945" s="95">
        <f t="shared" si="236"/>
        <v>20.237138435940118</v>
      </c>
      <c r="G945" s="95"/>
      <c r="H945" s="95"/>
      <c r="I945" s="95"/>
      <c r="J945" s="95"/>
      <c r="K945" s="95"/>
      <c r="L945" s="95">
        <f t="shared" si="232"/>
        <v>942</v>
      </c>
      <c r="M945" s="95">
        <f t="shared" si="223"/>
        <v>-916</v>
      </c>
      <c r="N945" s="95">
        <f t="shared" si="224"/>
        <v>263.77070063694219</v>
      </c>
      <c r="O945" s="95">
        <f t="shared" si="225"/>
        <v>848588.47133758024</v>
      </c>
      <c r="P945" s="95">
        <f t="shared" si="233"/>
        <v>30.013947064740993</v>
      </c>
      <c r="Q945" s="113">
        <f t="shared" si="234"/>
        <v>29.665495669696998</v>
      </c>
      <c r="R945" s="95">
        <f t="shared" si="226"/>
        <v>332.42623380923089</v>
      </c>
      <c r="S945" s="95">
        <f t="shared" si="227"/>
        <v>198.93150329559444</v>
      </c>
      <c r="T945">
        <f t="shared" si="228"/>
        <v>0</v>
      </c>
      <c r="U945" s="102">
        <f>IF(W945&lt;180,V945,IF(#REF!&gt;T945,W945-360,360-W945))</f>
        <v>-17.678868552412666</v>
      </c>
      <c r="V945" s="102">
        <f t="shared" si="229"/>
        <v>-17.678868552412666</v>
      </c>
      <c r="W945" s="102">
        <f t="shared" si="230"/>
        <v>17.678868552412666</v>
      </c>
    </row>
    <row r="946" spans="1:23" x14ac:dyDescent="0.25">
      <c r="A946" s="110">
        <v>42638.41134259259</v>
      </c>
      <c r="B946">
        <v>276</v>
      </c>
      <c r="C946">
        <v>19.599299999999999</v>
      </c>
      <c r="E946" s="95">
        <f t="shared" si="236"/>
        <v>265.6539101497504</v>
      </c>
      <c r="F946" s="95">
        <f t="shared" si="236"/>
        <v>20.239004658901855</v>
      </c>
      <c r="G946" s="95"/>
      <c r="H946" s="95"/>
      <c r="I946" s="95"/>
      <c r="J946" s="95"/>
      <c r="K946" s="95"/>
      <c r="L946" s="95">
        <f t="shared" si="232"/>
        <v>943</v>
      </c>
      <c r="M946" s="95">
        <f t="shared" si="223"/>
        <v>1192</v>
      </c>
      <c r="N946" s="95">
        <f t="shared" si="224"/>
        <v>263.78366914103873</v>
      </c>
      <c r="O946" s="95">
        <f t="shared" si="225"/>
        <v>848737.86850477266</v>
      </c>
      <c r="P946" s="95">
        <f t="shared" si="233"/>
        <v>30.000669283887671</v>
      </c>
      <c r="Q946" s="113">
        <f t="shared" si="234"/>
        <v>29.650487963232866</v>
      </c>
      <c r="R946" s="95">
        <f t="shared" si="226"/>
        <v>332.36750806702435</v>
      </c>
      <c r="S946" s="95">
        <f t="shared" si="227"/>
        <v>198.94031223247646</v>
      </c>
      <c r="T946">
        <f t="shared" si="228"/>
        <v>0</v>
      </c>
      <c r="U946" s="102">
        <f>IF(W946&lt;180,V946,IF(#REF!&gt;T946,W946-360,360-W946))</f>
        <v>10.346089850249598</v>
      </c>
      <c r="V946" s="102">
        <f t="shared" si="229"/>
        <v>10.346089850249598</v>
      </c>
      <c r="W946" s="102">
        <f t="shared" si="230"/>
        <v>10.346089850249598</v>
      </c>
    </row>
    <row r="947" spans="1:23" x14ac:dyDescent="0.25">
      <c r="A947" s="110">
        <v>42638.41138888889</v>
      </c>
      <c r="B947">
        <v>267</v>
      </c>
      <c r="C947">
        <v>18.933199999999999</v>
      </c>
      <c r="E947" s="95">
        <f t="shared" si="236"/>
        <v>265.6855241264559</v>
      </c>
      <c r="F947" s="95">
        <f t="shared" si="236"/>
        <v>20.23882928452581</v>
      </c>
      <c r="G947" s="95"/>
      <c r="H947" s="95"/>
      <c r="I947" s="95"/>
      <c r="J947" s="95"/>
      <c r="K947" s="95"/>
      <c r="L947" s="95">
        <f t="shared" si="232"/>
        <v>944</v>
      </c>
      <c r="M947" s="95">
        <f t="shared" si="223"/>
        <v>-925</v>
      </c>
      <c r="N947" s="95">
        <f t="shared" si="224"/>
        <v>263.78707627118592</v>
      </c>
      <c r="O947" s="95">
        <f t="shared" si="225"/>
        <v>848748.20233050908</v>
      </c>
      <c r="P947" s="95">
        <f t="shared" si="233"/>
        <v>29.98495742802189</v>
      </c>
      <c r="Q947" s="113">
        <f t="shared" si="234"/>
        <v>29.641775958319844</v>
      </c>
      <c r="R947" s="95">
        <f t="shared" si="226"/>
        <v>332.37952003267554</v>
      </c>
      <c r="S947" s="95">
        <f t="shared" si="227"/>
        <v>198.99152822023626</v>
      </c>
      <c r="T947">
        <f t="shared" si="228"/>
        <v>0</v>
      </c>
      <c r="U947" s="102">
        <f>IF(W947&lt;180,V947,IF(#REF!&gt;T947,W947-360,360-W947))</f>
        <v>1.3144758735440973</v>
      </c>
      <c r="V947" s="102">
        <f t="shared" si="229"/>
        <v>1.3144758735440973</v>
      </c>
      <c r="W947" s="102">
        <f t="shared" si="230"/>
        <v>1.3144758735440973</v>
      </c>
    </row>
    <row r="948" spans="1:23" x14ac:dyDescent="0.25">
      <c r="A948" s="110">
        <v>42638.411435185182</v>
      </c>
      <c r="B948">
        <v>257</v>
      </c>
      <c r="C948">
        <v>18.7272</v>
      </c>
      <c r="E948" s="95">
        <f t="shared" si="236"/>
        <v>265.67387687188022</v>
      </c>
      <c r="F948" s="95">
        <f t="shared" si="236"/>
        <v>20.238541597337786</v>
      </c>
      <c r="G948" s="95"/>
      <c r="H948" s="95"/>
      <c r="I948" s="95"/>
      <c r="J948" s="95"/>
      <c r="K948" s="95"/>
      <c r="L948" s="95">
        <f t="shared" si="232"/>
        <v>945</v>
      </c>
      <c r="M948" s="95">
        <f t="shared" si="223"/>
        <v>1182</v>
      </c>
      <c r="N948" s="95">
        <f t="shared" si="224"/>
        <v>263.77989417989369</v>
      </c>
      <c r="O948" s="95">
        <f t="shared" si="225"/>
        <v>848794.21798941854</v>
      </c>
      <c r="P948" s="95">
        <f t="shared" si="233"/>
        <v>29.969900561585824</v>
      </c>
      <c r="Q948" s="113">
        <f t="shared" si="234"/>
        <v>29.643811167660406</v>
      </c>
      <c r="R948" s="95">
        <f t="shared" si="226"/>
        <v>332.37245199911615</v>
      </c>
      <c r="S948" s="95">
        <f t="shared" si="227"/>
        <v>198.9753017446443</v>
      </c>
      <c r="T948">
        <f t="shared" si="228"/>
        <v>0</v>
      </c>
      <c r="U948" s="102">
        <f>IF(W948&lt;180,V948,IF(#REF!&gt;T948,W948-360,360-W948))</f>
        <v>-8.6738768718802248</v>
      </c>
      <c r="V948" s="102">
        <f t="shared" si="229"/>
        <v>-8.6738768718802248</v>
      </c>
      <c r="W948" s="102">
        <f t="shared" si="230"/>
        <v>8.6738768718802248</v>
      </c>
    </row>
    <row r="949" spans="1:23" x14ac:dyDescent="0.25">
      <c r="A949" s="110">
        <v>42638.411481481482</v>
      </c>
      <c r="B949">
        <v>274</v>
      </c>
      <c r="C949">
        <v>16.2059</v>
      </c>
      <c r="E949" s="95">
        <f t="shared" si="236"/>
        <v>265.7188019966722</v>
      </c>
      <c r="F949" s="95">
        <f t="shared" si="236"/>
        <v>20.238283860232965</v>
      </c>
      <c r="G949" s="95"/>
      <c r="H949" s="95"/>
      <c r="I949" s="95"/>
      <c r="J949" s="95"/>
      <c r="K949" s="95"/>
      <c r="L949" s="95">
        <f t="shared" si="232"/>
        <v>946</v>
      </c>
      <c r="M949" s="95">
        <f t="shared" si="223"/>
        <v>-908</v>
      </c>
      <c r="N949" s="95">
        <f t="shared" si="224"/>
        <v>263.79069767441814</v>
      </c>
      <c r="O949" s="95">
        <f t="shared" si="225"/>
        <v>848898.55813953548</v>
      </c>
      <c r="P949" s="95">
        <f t="shared" si="233"/>
        <v>29.955897077262197</v>
      </c>
      <c r="Q949" s="113">
        <f t="shared" si="234"/>
        <v>29.63593508139763</v>
      </c>
      <c r="R949" s="95">
        <f t="shared" si="226"/>
        <v>332.39965592981684</v>
      </c>
      <c r="S949" s="95">
        <f t="shared" si="227"/>
        <v>199.03794806352755</v>
      </c>
      <c r="T949">
        <f t="shared" si="228"/>
        <v>0</v>
      </c>
      <c r="U949" s="102">
        <f>IF(W949&lt;180,V949,IF(#REF!&gt;T949,W949-360,360-W949))</f>
        <v>8.2811980033278019</v>
      </c>
      <c r="V949" s="102">
        <f t="shared" si="229"/>
        <v>8.2811980033278019</v>
      </c>
      <c r="W949" s="102">
        <f t="shared" si="230"/>
        <v>8.2811980033278019</v>
      </c>
    </row>
    <row r="950" spans="1:23" x14ac:dyDescent="0.25">
      <c r="A950" s="110">
        <v>42638.411527777775</v>
      </c>
      <c r="B950">
        <v>265</v>
      </c>
      <c r="C950">
        <v>15.3687</v>
      </c>
      <c r="E950" s="95">
        <f t="shared" si="236"/>
        <v>265.72878535773708</v>
      </c>
      <c r="F950" s="95">
        <f t="shared" si="236"/>
        <v>20.236371547420987</v>
      </c>
      <c r="G950" s="95"/>
      <c r="H950" s="95"/>
      <c r="I950" s="95"/>
      <c r="J950" s="95"/>
      <c r="K950" s="95"/>
      <c r="L950" s="95">
        <f t="shared" si="232"/>
        <v>947</v>
      </c>
      <c r="M950" s="95">
        <f t="shared" si="223"/>
        <v>1173</v>
      </c>
      <c r="N950" s="95">
        <f t="shared" si="224"/>
        <v>263.79197465681051</v>
      </c>
      <c r="O950" s="95">
        <f t="shared" si="225"/>
        <v>848900.01900739234</v>
      </c>
      <c r="P950" s="95">
        <f t="shared" si="233"/>
        <v>29.940102454071322</v>
      </c>
      <c r="Q950" s="113">
        <f t="shared" si="234"/>
        <v>29.634680632583056</v>
      </c>
      <c r="R950" s="95">
        <f t="shared" si="226"/>
        <v>332.40681678104897</v>
      </c>
      <c r="S950" s="95">
        <f t="shared" si="227"/>
        <v>199.05075393442519</v>
      </c>
      <c r="T950">
        <f t="shared" si="228"/>
        <v>0</v>
      </c>
      <c r="U950" s="102">
        <f>IF(W950&lt;180,V950,IF(#REF!&gt;T950,W950-360,360-W950))</f>
        <v>-0.72878535773708109</v>
      </c>
      <c r="V950" s="102">
        <f t="shared" si="229"/>
        <v>-0.72878535773708109</v>
      </c>
      <c r="W950" s="102">
        <f t="shared" si="230"/>
        <v>0.72878535773708109</v>
      </c>
    </row>
    <row r="951" spans="1:23" x14ac:dyDescent="0.25">
      <c r="A951" s="110">
        <v>42638.411574074074</v>
      </c>
      <c r="B951">
        <v>274</v>
      </c>
      <c r="C951">
        <v>14.993600000000001</v>
      </c>
      <c r="E951" s="95">
        <f t="shared" si="236"/>
        <v>265.73377703826952</v>
      </c>
      <c r="F951" s="95">
        <f t="shared" si="236"/>
        <v>20.231549916805349</v>
      </c>
      <c r="G951" s="95"/>
      <c r="H951" s="95"/>
      <c r="I951" s="95"/>
      <c r="J951" s="95"/>
      <c r="K951" s="95"/>
      <c r="L951" s="95">
        <f t="shared" si="232"/>
        <v>948</v>
      </c>
      <c r="M951" s="95">
        <f t="shared" si="223"/>
        <v>-899</v>
      </c>
      <c r="N951" s="95">
        <f t="shared" si="224"/>
        <v>263.8027426160333</v>
      </c>
      <c r="O951" s="95">
        <f t="shared" si="225"/>
        <v>849004.1128691989</v>
      </c>
      <c r="P951" s="95">
        <f t="shared" si="233"/>
        <v>29.926141727973949</v>
      </c>
      <c r="Q951" s="113">
        <f t="shared" si="234"/>
        <v>29.635820737056367</v>
      </c>
      <c r="R951" s="95">
        <f t="shared" si="226"/>
        <v>332.41437369664635</v>
      </c>
      <c r="S951" s="95">
        <f t="shared" si="227"/>
        <v>199.05318037989269</v>
      </c>
      <c r="T951">
        <f t="shared" si="228"/>
        <v>0</v>
      </c>
      <c r="U951" s="102">
        <f>IF(W951&lt;180,V951,IF(#REF!&gt;T951,W951-360,360-W951))</f>
        <v>8.2662229617304774</v>
      </c>
      <c r="V951" s="102">
        <f t="shared" si="229"/>
        <v>8.2662229617304774</v>
      </c>
      <c r="W951" s="102">
        <f t="shared" si="230"/>
        <v>8.2662229617304774</v>
      </c>
    </row>
    <row r="952" spans="1:23" x14ac:dyDescent="0.25">
      <c r="A952" s="110">
        <v>42638.411620370367</v>
      </c>
      <c r="B952">
        <v>252</v>
      </c>
      <c r="C952">
        <v>16.9709</v>
      </c>
      <c r="E952" s="95">
        <f t="shared" si="236"/>
        <v>265.78702163061564</v>
      </c>
      <c r="F952" s="95">
        <f t="shared" si="236"/>
        <v>20.224065890183052</v>
      </c>
      <c r="G952" s="95"/>
      <c r="H952" s="95"/>
      <c r="I952" s="95"/>
      <c r="J952" s="95"/>
      <c r="K952" s="95"/>
      <c r="L952" s="95">
        <f t="shared" si="232"/>
        <v>949</v>
      </c>
      <c r="M952" s="95">
        <f t="shared" si="223"/>
        <v>1151</v>
      </c>
      <c r="N952" s="95">
        <f t="shared" si="224"/>
        <v>263.79030558482566</v>
      </c>
      <c r="O952" s="95">
        <f t="shared" si="225"/>
        <v>849143.27081138093</v>
      </c>
      <c r="P952" s="95">
        <f t="shared" si="233"/>
        <v>29.912821537255304</v>
      </c>
      <c r="Q952" s="113">
        <f t="shared" si="234"/>
        <v>29.582304002523227</v>
      </c>
      <c r="R952" s="95">
        <f t="shared" si="226"/>
        <v>332.34720563629287</v>
      </c>
      <c r="S952" s="95">
        <f t="shared" si="227"/>
        <v>199.22683762493838</v>
      </c>
      <c r="T952">
        <f t="shared" si="228"/>
        <v>0</v>
      </c>
      <c r="U952" s="102">
        <f>IF(W952&lt;180,V952,IF(#REF!&gt;T952,W952-360,360-W952))</f>
        <v>-13.787021630615641</v>
      </c>
      <c r="V952" s="102">
        <f t="shared" si="229"/>
        <v>-13.787021630615641</v>
      </c>
      <c r="W952" s="102">
        <f t="shared" si="230"/>
        <v>13.787021630615641</v>
      </c>
    </row>
    <row r="953" spans="1:23" x14ac:dyDescent="0.25">
      <c r="A953" s="110">
        <v>42638.411666666667</v>
      </c>
      <c r="B953">
        <v>328</v>
      </c>
      <c r="C953">
        <v>15.4373</v>
      </c>
      <c r="E953" s="95">
        <f t="shared" si="236"/>
        <v>265.910149750416</v>
      </c>
      <c r="F953" s="95">
        <f t="shared" si="236"/>
        <v>20.218818136439285</v>
      </c>
      <c r="G953" s="95"/>
      <c r="H953" s="95"/>
      <c r="I953" s="95"/>
      <c r="J953" s="95"/>
      <c r="K953" s="95"/>
      <c r="L953" s="95">
        <f t="shared" si="232"/>
        <v>950</v>
      </c>
      <c r="M953" s="95">
        <f t="shared" si="223"/>
        <v>-823</v>
      </c>
      <c r="N953" s="95">
        <f t="shared" si="224"/>
        <v>263.85789473684162</v>
      </c>
      <c r="O953" s="95">
        <f t="shared" si="225"/>
        <v>853261.81578947429</v>
      </c>
      <c r="P953" s="95">
        <f t="shared" si="233"/>
        <v>29.969490025857514</v>
      </c>
      <c r="Q953" s="113">
        <f t="shared" si="234"/>
        <v>29.686805197026402</v>
      </c>
      <c r="R953" s="95">
        <f t="shared" si="226"/>
        <v>332.70546144372543</v>
      </c>
      <c r="S953" s="95">
        <f t="shared" si="227"/>
        <v>199.1148380571066</v>
      </c>
      <c r="T953">
        <f t="shared" si="228"/>
        <v>0</v>
      </c>
      <c r="U953" s="102">
        <f>IF(W953&lt;180,V953,IF(#REF!&gt;T953,W953-360,360-W953))</f>
        <v>62.089850249584003</v>
      </c>
      <c r="V953" s="102">
        <f t="shared" si="229"/>
        <v>62.089850249584003</v>
      </c>
      <c r="W953" s="102">
        <f t="shared" si="230"/>
        <v>62.089850249584003</v>
      </c>
    </row>
    <row r="954" spans="1:23" x14ac:dyDescent="0.25">
      <c r="A954" s="110">
        <v>42638.411712962959</v>
      </c>
      <c r="B954">
        <v>276</v>
      </c>
      <c r="C954">
        <v>19.6934</v>
      </c>
      <c r="E954" s="95">
        <f t="shared" si="236"/>
        <v>265.98835274542427</v>
      </c>
      <c r="F954" s="95">
        <f t="shared" si="236"/>
        <v>20.216766555740456</v>
      </c>
      <c r="G954" s="95"/>
      <c r="H954" s="95"/>
      <c r="I954" s="95"/>
      <c r="J954" s="95"/>
      <c r="K954" s="95"/>
      <c r="L954" s="95">
        <f t="shared" si="232"/>
        <v>951</v>
      </c>
      <c r="M954" s="95">
        <f t="shared" si="223"/>
        <v>1099</v>
      </c>
      <c r="N954" s="95">
        <f t="shared" si="224"/>
        <v>263.87066246056736</v>
      </c>
      <c r="O954" s="95">
        <f t="shared" si="225"/>
        <v>853409.09148265049</v>
      </c>
      <c r="P954" s="95">
        <f t="shared" si="233"/>
        <v>29.956313994575307</v>
      </c>
      <c r="Q954" s="113">
        <f t="shared" si="234"/>
        <v>29.651355101407766</v>
      </c>
      <c r="R954" s="95">
        <f t="shared" si="226"/>
        <v>332.70390172359174</v>
      </c>
      <c r="S954" s="95">
        <f t="shared" si="227"/>
        <v>199.27280376725679</v>
      </c>
      <c r="T954">
        <f t="shared" si="228"/>
        <v>0</v>
      </c>
      <c r="U954" s="102">
        <f>IF(W954&lt;180,V954,IF(#REF!&gt;T954,W954-360,360-W954))</f>
        <v>10.011647254575735</v>
      </c>
      <c r="V954" s="102">
        <f t="shared" si="229"/>
        <v>10.011647254575735</v>
      </c>
      <c r="W954" s="102">
        <f t="shared" si="230"/>
        <v>10.011647254575735</v>
      </c>
    </row>
    <row r="955" spans="1:23" x14ac:dyDescent="0.25">
      <c r="A955" s="110">
        <v>42638.411759259259</v>
      </c>
      <c r="B955">
        <v>293</v>
      </c>
      <c r="C955">
        <v>18.6767</v>
      </c>
      <c r="E955" s="95">
        <f t="shared" si="236"/>
        <v>266.06821963394344</v>
      </c>
      <c r="F955" s="95">
        <f t="shared" si="236"/>
        <v>20.216913311148108</v>
      </c>
      <c r="G955" s="95"/>
      <c r="H955" s="95"/>
      <c r="I955" s="95"/>
      <c r="J955" s="95"/>
      <c r="K955" s="95"/>
      <c r="L955" s="95">
        <f t="shared" si="232"/>
        <v>952</v>
      </c>
      <c r="M955" s="95">
        <f t="shared" si="223"/>
        <v>-806</v>
      </c>
      <c r="N955" s="95">
        <f t="shared" si="224"/>
        <v>263.90126050420122</v>
      </c>
      <c r="O955" s="95">
        <f t="shared" si="225"/>
        <v>854256.71848739567</v>
      </c>
      <c r="P955" s="95">
        <f t="shared" si="233"/>
        <v>29.95544167269259</v>
      </c>
      <c r="Q955" s="113">
        <f t="shared" si="234"/>
        <v>29.659358429018301</v>
      </c>
      <c r="R955" s="95">
        <f t="shared" si="226"/>
        <v>332.80177609923464</v>
      </c>
      <c r="S955" s="95">
        <f t="shared" si="227"/>
        <v>199.33466316865227</v>
      </c>
      <c r="T955">
        <f t="shared" si="228"/>
        <v>0</v>
      </c>
      <c r="U955" s="102">
        <f>IF(W955&lt;180,V955,IF(#REF!&gt;T955,W955-360,360-W955))</f>
        <v>26.931780366056557</v>
      </c>
      <c r="V955" s="102">
        <f t="shared" si="229"/>
        <v>26.931780366056557</v>
      </c>
      <c r="W955" s="102">
        <f t="shared" si="230"/>
        <v>26.931780366056557</v>
      </c>
    </row>
    <row r="956" spans="1:23" x14ac:dyDescent="0.25">
      <c r="A956" s="110">
        <v>42638.411851851852</v>
      </c>
      <c r="B956">
        <v>261</v>
      </c>
      <c r="C956">
        <v>17.9513</v>
      </c>
      <c r="E956" s="95">
        <f t="shared" si="236"/>
        <v>266.07321131447588</v>
      </c>
      <c r="F956" s="95">
        <f t="shared" si="236"/>
        <v>20.221184026622321</v>
      </c>
      <c r="G956" s="95"/>
      <c r="H956" s="95"/>
      <c r="I956" s="95"/>
      <c r="J956" s="95"/>
      <c r="K956" s="95"/>
      <c r="L956" s="95">
        <f t="shared" si="232"/>
        <v>953</v>
      </c>
      <c r="M956" s="95">
        <f t="shared" si="223"/>
        <v>1067</v>
      </c>
      <c r="N956" s="95">
        <f t="shared" si="224"/>
        <v>263.89821615949586</v>
      </c>
      <c r="O956" s="95">
        <f t="shared" si="225"/>
        <v>854265.12696747191</v>
      </c>
      <c r="P956" s="95">
        <f t="shared" si="233"/>
        <v>29.939868504953132</v>
      </c>
      <c r="Q956" s="113">
        <f t="shared" si="234"/>
        <v>29.658252554659136</v>
      </c>
      <c r="R956" s="95">
        <f t="shared" si="226"/>
        <v>332.80427956245893</v>
      </c>
      <c r="S956" s="95">
        <f t="shared" si="227"/>
        <v>199.34214306649284</v>
      </c>
      <c r="T956">
        <f t="shared" si="228"/>
        <v>0</v>
      </c>
      <c r="U956" s="102">
        <f>IF(W956&lt;180,V956,IF(#REF!&gt;T956,W956-360,360-W956))</f>
        <v>-5.0732113144758841</v>
      </c>
      <c r="V956" s="102">
        <f t="shared" si="229"/>
        <v>-5.0732113144758841</v>
      </c>
      <c r="W956" s="102">
        <f t="shared" si="230"/>
        <v>5.0732113144758841</v>
      </c>
    </row>
    <row r="957" spans="1:23" x14ac:dyDescent="0.25">
      <c r="A957" s="110">
        <v>42638.411909722221</v>
      </c>
      <c r="B957">
        <v>246</v>
      </c>
      <c r="C957">
        <v>16.441800000000001</v>
      </c>
      <c r="E957" s="95">
        <f t="shared" ref="E957:F972" si="237">AVERAGE(B357:B957)</f>
        <v>266.04326123128118</v>
      </c>
      <c r="F957" s="95">
        <f t="shared" si="237"/>
        <v>20.224280698835297</v>
      </c>
      <c r="G957" s="95"/>
      <c r="H957" s="95"/>
      <c r="I957" s="95"/>
      <c r="J957" s="95"/>
      <c r="K957" s="95"/>
      <c r="L957" s="95">
        <f t="shared" si="232"/>
        <v>954</v>
      </c>
      <c r="M957" s="95">
        <f t="shared" si="223"/>
        <v>-821</v>
      </c>
      <c r="N957" s="95">
        <f t="shared" si="224"/>
        <v>263.87945492662425</v>
      </c>
      <c r="O957" s="95">
        <f t="shared" si="225"/>
        <v>854585.13731656258</v>
      </c>
      <c r="P957" s="95">
        <f t="shared" si="233"/>
        <v>29.929776954562424</v>
      </c>
      <c r="Q957" s="113">
        <f t="shared" si="234"/>
        <v>29.669417499989166</v>
      </c>
      <c r="R957" s="95">
        <f t="shared" si="226"/>
        <v>332.79945060625681</v>
      </c>
      <c r="S957" s="95">
        <f t="shared" si="227"/>
        <v>199.28707185630554</v>
      </c>
      <c r="T957">
        <f t="shared" si="228"/>
        <v>0</v>
      </c>
      <c r="U957" s="102">
        <f>IF(W957&lt;180,V957,IF(#REF!&gt;T957,W957-360,360-W957))</f>
        <v>-20.043261231281178</v>
      </c>
      <c r="V957" s="102">
        <f t="shared" si="229"/>
        <v>-20.043261231281178</v>
      </c>
      <c r="W957" s="102">
        <f t="shared" si="230"/>
        <v>20.043261231281178</v>
      </c>
    </row>
    <row r="958" spans="1:23" x14ac:dyDescent="0.25">
      <c r="A958" s="110">
        <v>42638.411956018521</v>
      </c>
      <c r="B958">
        <v>263</v>
      </c>
      <c r="C958">
        <v>17.793399999999998</v>
      </c>
      <c r="E958" s="95">
        <f t="shared" si="237"/>
        <v>266.08485856905156</v>
      </c>
      <c r="F958" s="95">
        <f t="shared" si="237"/>
        <v>20.226296006655595</v>
      </c>
      <c r="G958" s="95"/>
      <c r="H958" s="95"/>
      <c r="I958" s="95"/>
      <c r="J958" s="95"/>
      <c r="K958" s="95"/>
      <c r="L958" s="95">
        <f t="shared" si="232"/>
        <v>955</v>
      </c>
      <c r="M958" s="95">
        <f t="shared" si="223"/>
        <v>1084</v>
      </c>
      <c r="N958" s="95">
        <f t="shared" si="224"/>
        <v>263.8785340314131</v>
      </c>
      <c r="O958" s="95">
        <f t="shared" si="225"/>
        <v>854585.90994764469</v>
      </c>
      <c r="P958" s="95">
        <f t="shared" si="233"/>
        <v>29.914116332696846</v>
      </c>
      <c r="Q958" s="113">
        <f t="shared" si="234"/>
        <v>29.647588230329497</v>
      </c>
      <c r="R958" s="95">
        <f t="shared" si="226"/>
        <v>332.79193208729293</v>
      </c>
      <c r="S958" s="95">
        <f t="shared" si="227"/>
        <v>199.37778505081019</v>
      </c>
      <c r="T958">
        <f t="shared" si="228"/>
        <v>0</v>
      </c>
      <c r="U958" s="102">
        <f>IF(W958&lt;180,V958,IF(#REF!&gt;T958,W958-360,360-W958))</f>
        <v>-3.084858569051562</v>
      </c>
      <c r="V958" s="102">
        <f t="shared" si="229"/>
        <v>-3.084858569051562</v>
      </c>
      <c r="W958" s="102">
        <f t="shared" si="230"/>
        <v>3.084858569051562</v>
      </c>
    </row>
    <row r="959" spans="1:23" x14ac:dyDescent="0.25">
      <c r="A959" s="110">
        <v>42638.412002314813</v>
      </c>
      <c r="B959">
        <v>250</v>
      </c>
      <c r="C959">
        <v>17.063400000000001</v>
      </c>
      <c r="E959" s="95">
        <f t="shared" si="237"/>
        <v>266.08485856905156</v>
      </c>
      <c r="F959" s="95">
        <f t="shared" si="237"/>
        <v>20.227086855241286</v>
      </c>
      <c r="G959" s="95"/>
      <c r="H959" s="95"/>
      <c r="I959" s="95"/>
      <c r="J959" s="95"/>
      <c r="K959" s="95"/>
      <c r="L959" s="95">
        <f t="shared" si="232"/>
        <v>956</v>
      </c>
      <c r="M959" s="95">
        <f t="shared" si="223"/>
        <v>-834</v>
      </c>
      <c r="N959" s="95">
        <f t="shared" si="224"/>
        <v>263.86401673640114</v>
      </c>
      <c r="O959" s="95">
        <f t="shared" si="225"/>
        <v>854778.32217573293</v>
      </c>
      <c r="P959" s="95">
        <f t="shared" si="233"/>
        <v>29.901832449965831</v>
      </c>
      <c r="Q959" s="113">
        <f t="shared" si="234"/>
        <v>29.647588230329497</v>
      </c>
      <c r="R959" s="95">
        <f t="shared" si="226"/>
        <v>332.79193208729293</v>
      </c>
      <c r="S959" s="95">
        <f t="shared" si="227"/>
        <v>199.37778505081019</v>
      </c>
      <c r="T959">
        <f t="shared" si="228"/>
        <v>0</v>
      </c>
      <c r="U959" s="102">
        <f>IF(W959&lt;180,V959,IF(#REF!&gt;T959,W959-360,360-W959))</f>
        <v>-16.084858569051562</v>
      </c>
      <c r="V959" s="102">
        <f t="shared" si="229"/>
        <v>-16.084858569051562</v>
      </c>
      <c r="W959" s="102">
        <f t="shared" si="230"/>
        <v>16.084858569051562</v>
      </c>
    </row>
    <row r="960" spans="1:23" x14ac:dyDescent="0.25">
      <c r="A960" s="110">
        <v>42638.412048611113</v>
      </c>
      <c r="B960">
        <v>261</v>
      </c>
      <c r="C960">
        <v>17.8978</v>
      </c>
      <c r="E960" s="95">
        <f t="shared" si="237"/>
        <v>266.089850249584</v>
      </c>
      <c r="F960" s="95">
        <f t="shared" si="237"/>
        <v>20.224102828618996</v>
      </c>
      <c r="G960" s="95"/>
      <c r="H960" s="95"/>
      <c r="I960" s="95"/>
      <c r="J960" s="95"/>
      <c r="K960" s="95"/>
      <c r="L960" s="95">
        <f t="shared" si="232"/>
        <v>957</v>
      </c>
      <c r="M960" s="95">
        <f t="shared" si="223"/>
        <v>1095</v>
      </c>
      <c r="N960" s="95">
        <f t="shared" si="224"/>
        <v>263.86102403343727</v>
      </c>
      <c r="O960" s="95">
        <f t="shared" si="225"/>
        <v>854786.51619644789</v>
      </c>
      <c r="P960" s="95">
        <f t="shared" si="233"/>
        <v>29.886348920952514</v>
      </c>
      <c r="Q960" s="113">
        <f t="shared" si="234"/>
        <v>29.64647911536278</v>
      </c>
      <c r="R960" s="95">
        <f t="shared" si="226"/>
        <v>332.79442825915027</v>
      </c>
      <c r="S960" s="95">
        <f t="shared" si="227"/>
        <v>199.38527224001774</v>
      </c>
      <c r="T960">
        <f t="shared" si="228"/>
        <v>0</v>
      </c>
      <c r="U960" s="102">
        <f>IF(W960&lt;180,V960,IF(#REF!&gt;T960,W960-360,360-W960))</f>
        <v>-5.0898502495840034</v>
      </c>
      <c r="V960" s="102">
        <f t="shared" si="229"/>
        <v>-5.0898502495840034</v>
      </c>
      <c r="W960" s="102">
        <f t="shared" si="230"/>
        <v>5.0898502495840034</v>
      </c>
    </row>
    <row r="961" spans="1:23" x14ac:dyDescent="0.25">
      <c r="A961" s="110">
        <v>42638.412094907406</v>
      </c>
      <c r="B961">
        <v>247</v>
      </c>
      <c r="C961">
        <v>16.7986</v>
      </c>
      <c r="E961" s="95">
        <f t="shared" si="237"/>
        <v>266.0332778702163</v>
      </c>
      <c r="F961" s="95">
        <f t="shared" si="237"/>
        <v>20.217232279534134</v>
      </c>
      <c r="G961" s="95"/>
      <c r="H961" s="95"/>
      <c r="I961" s="95"/>
      <c r="J961" s="95"/>
      <c r="K961" s="95"/>
      <c r="L961" s="95">
        <f t="shared" si="232"/>
        <v>958</v>
      </c>
      <c r="M961" s="95">
        <f t="shared" si="223"/>
        <v>-848</v>
      </c>
      <c r="N961" s="95">
        <f t="shared" si="224"/>
        <v>263.8434237995819</v>
      </c>
      <c r="O961" s="95">
        <f t="shared" si="225"/>
        <v>855070.51356993802</v>
      </c>
      <c r="P961" s="95">
        <f t="shared" si="233"/>
        <v>29.875708315603443</v>
      </c>
      <c r="Q961" s="113">
        <f t="shared" si="234"/>
        <v>29.650412798236324</v>
      </c>
      <c r="R961" s="95">
        <f t="shared" si="226"/>
        <v>332.74670666624803</v>
      </c>
      <c r="S961" s="95">
        <f t="shared" si="227"/>
        <v>199.31984907418456</v>
      </c>
      <c r="T961">
        <f t="shared" si="228"/>
        <v>0</v>
      </c>
      <c r="U961" s="102">
        <f>IF(W961&lt;180,V961,IF(#REF!&gt;T961,W961-360,360-W961))</f>
        <v>-19.033277870216295</v>
      </c>
      <c r="V961" s="102">
        <f t="shared" si="229"/>
        <v>-19.033277870216295</v>
      </c>
      <c r="W961" s="102">
        <f t="shared" si="230"/>
        <v>19.033277870216295</v>
      </c>
    </row>
    <row r="962" spans="1:23" x14ac:dyDescent="0.25">
      <c r="A962" s="110">
        <v>42638.412141203706</v>
      </c>
      <c r="B962">
        <v>257</v>
      </c>
      <c r="C962">
        <v>16.808700000000002</v>
      </c>
      <c r="E962" s="95">
        <f t="shared" si="237"/>
        <v>266.01331114808653</v>
      </c>
      <c r="F962" s="95">
        <f t="shared" si="237"/>
        <v>20.207493510815329</v>
      </c>
      <c r="G962" s="95"/>
      <c r="H962" s="95"/>
      <c r="I962" s="95"/>
      <c r="J962" s="95"/>
      <c r="K962" s="95"/>
      <c r="L962" s="95">
        <f t="shared" si="232"/>
        <v>959</v>
      </c>
      <c r="M962" s="95">
        <f t="shared" si="223"/>
        <v>1105</v>
      </c>
      <c r="N962" s="95">
        <f t="shared" si="224"/>
        <v>263.83628779979091</v>
      </c>
      <c r="O962" s="95">
        <f t="shared" si="225"/>
        <v>855117.2971845679</v>
      </c>
      <c r="P962" s="95">
        <f t="shared" si="233"/>
        <v>29.860944622503922</v>
      </c>
      <c r="Q962" s="113">
        <f t="shared" si="234"/>
        <v>29.65244862854631</v>
      </c>
      <c r="R962" s="95">
        <f t="shared" si="226"/>
        <v>332.73132056231572</v>
      </c>
      <c r="S962" s="95">
        <f t="shared" si="227"/>
        <v>199.29530173385734</v>
      </c>
      <c r="T962">
        <f t="shared" si="228"/>
        <v>0</v>
      </c>
      <c r="U962" s="102">
        <f>IF(W962&lt;180,V962,IF(#REF!&gt;T962,W962-360,360-W962))</f>
        <v>-9.0133111480865296</v>
      </c>
      <c r="V962" s="102">
        <f t="shared" si="229"/>
        <v>-9.0133111480865296</v>
      </c>
      <c r="W962" s="102">
        <f t="shared" si="230"/>
        <v>9.0133111480865296</v>
      </c>
    </row>
    <row r="963" spans="1:23" x14ac:dyDescent="0.25">
      <c r="A963" s="110">
        <v>42638.412187499998</v>
      </c>
      <c r="B963">
        <v>266</v>
      </c>
      <c r="C963">
        <v>18.5365</v>
      </c>
      <c r="E963" s="95">
        <f t="shared" si="237"/>
        <v>266</v>
      </c>
      <c r="F963" s="95">
        <f t="shared" si="237"/>
        <v>20.209431613976729</v>
      </c>
      <c r="G963" s="95"/>
      <c r="H963" s="95"/>
      <c r="I963" s="95"/>
      <c r="J963" s="95"/>
      <c r="K963" s="95"/>
      <c r="L963" s="95">
        <f t="shared" si="232"/>
        <v>960</v>
      </c>
      <c r="M963" s="95">
        <f t="shared" si="223"/>
        <v>-839</v>
      </c>
      <c r="N963" s="95">
        <f t="shared" si="224"/>
        <v>263.83854166666612</v>
      </c>
      <c r="O963" s="95">
        <f t="shared" si="225"/>
        <v>855121.97395833395</v>
      </c>
      <c r="P963" s="95">
        <f t="shared" si="233"/>
        <v>29.845469609416401</v>
      </c>
      <c r="Q963" s="113">
        <f t="shared" si="234"/>
        <v>29.650655939971195</v>
      </c>
      <c r="R963" s="95">
        <f t="shared" si="226"/>
        <v>332.71397586493521</v>
      </c>
      <c r="S963" s="95">
        <f t="shared" si="227"/>
        <v>199.28602413506479</v>
      </c>
      <c r="T963">
        <f t="shared" si="228"/>
        <v>0</v>
      </c>
      <c r="U963" s="102">
        <f>IF(W963&lt;180,V963,IF(#REF!&gt;T963,W963-360,360-W963))</f>
        <v>0</v>
      </c>
      <c r="V963" s="102">
        <f t="shared" si="229"/>
        <v>0</v>
      </c>
      <c r="W963" s="102">
        <f t="shared" si="230"/>
        <v>0</v>
      </c>
    </row>
    <row r="964" spans="1:23" x14ac:dyDescent="0.25">
      <c r="A964" s="110">
        <v>42638.412233796298</v>
      </c>
      <c r="B964">
        <v>286</v>
      </c>
      <c r="C964">
        <v>19.7378</v>
      </c>
      <c r="E964" s="95">
        <f t="shared" si="237"/>
        <v>266.01663893510818</v>
      </c>
      <c r="F964" s="95">
        <f t="shared" si="237"/>
        <v>20.216909317803687</v>
      </c>
      <c r="G964" s="95"/>
      <c r="H964" s="95"/>
      <c r="I964" s="95"/>
      <c r="J964" s="95"/>
      <c r="K964" s="95"/>
      <c r="L964" s="95">
        <f t="shared" si="232"/>
        <v>961</v>
      </c>
      <c r="M964" s="95">
        <f t="shared" ref="M964:M1027" si="238">B964-M963</f>
        <v>1125</v>
      </c>
      <c r="N964" s="95">
        <f t="shared" ref="N964:N1027" si="239">N963+(B964-N963)/L964</f>
        <v>263.861602497398</v>
      </c>
      <c r="O964" s="95">
        <f t="shared" ref="O964:O1027" si="240">O963+(B964-N964)*(B964-N963)</f>
        <v>855612.59313215467</v>
      </c>
      <c r="P964" s="95">
        <f t="shared" si="233"/>
        <v>29.838493340665707</v>
      </c>
      <c r="Q964" s="113">
        <f t="shared" si="234"/>
        <v>29.659067565748458</v>
      </c>
      <c r="R964" s="95">
        <f t="shared" ref="R964:R1027" si="241">E964+$T$2*Q964</f>
        <v>332.74954095804219</v>
      </c>
      <c r="S964" s="95">
        <f t="shared" ref="S964:S1027" si="242">E964-$T$2*Q964</f>
        <v>199.28373691217416</v>
      </c>
      <c r="T964">
        <f t="shared" si="228"/>
        <v>0</v>
      </c>
      <c r="U964" s="102">
        <f>IF(W964&lt;180,V964,IF(#REF!&gt;T964,W964-360,360-W964))</f>
        <v>19.983361064891824</v>
      </c>
      <c r="V964" s="102">
        <f t="shared" si="229"/>
        <v>19.983361064891824</v>
      </c>
      <c r="W964" s="102">
        <f t="shared" si="230"/>
        <v>19.983361064891824</v>
      </c>
    </row>
    <row r="965" spans="1:23" x14ac:dyDescent="0.25">
      <c r="A965" s="110">
        <v>42638.412280092591</v>
      </c>
      <c r="B965">
        <v>257</v>
      </c>
      <c r="C965">
        <v>18.8628</v>
      </c>
      <c r="E965" s="95">
        <f t="shared" si="237"/>
        <v>266.02329450915141</v>
      </c>
      <c r="F965" s="95">
        <f t="shared" si="237"/>
        <v>20.218080865224653</v>
      </c>
      <c r="G965" s="95"/>
      <c r="H965" s="95"/>
      <c r="I965" s="95"/>
      <c r="J965" s="95"/>
      <c r="K965" s="95"/>
      <c r="L965" s="95">
        <f t="shared" si="232"/>
        <v>962</v>
      </c>
      <c r="M965" s="95">
        <f t="shared" si="238"/>
        <v>-868</v>
      </c>
      <c r="N965" s="95">
        <f t="shared" si="239"/>
        <v>263.8544698544693</v>
      </c>
      <c r="O965" s="95">
        <f t="shared" si="240"/>
        <v>855659.62577962643</v>
      </c>
      <c r="P965" s="95">
        <f t="shared" si="233"/>
        <v>29.823800402648086</v>
      </c>
      <c r="Q965" s="113">
        <f t="shared" si="234"/>
        <v>29.656594552657008</v>
      </c>
      <c r="R965" s="95">
        <f t="shared" si="241"/>
        <v>332.75063225262966</v>
      </c>
      <c r="S965" s="95">
        <f t="shared" si="242"/>
        <v>199.29595676567314</v>
      </c>
      <c r="T965">
        <f t="shared" si="228"/>
        <v>0</v>
      </c>
      <c r="U965" s="102">
        <f>IF(W965&lt;180,V965,IF(#REF!&gt;T965,W965-360,360-W965))</f>
        <v>-9.0232945091514125</v>
      </c>
      <c r="V965" s="102">
        <f t="shared" si="229"/>
        <v>-9.0232945091514125</v>
      </c>
      <c r="W965" s="102">
        <f t="shared" si="230"/>
        <v>9.0232945091514125</v>
      </c>
    </row>
    <row r="966" spans="1:23" x14ac:dyDescent="0.25">
      <c r="A966" s="110">
        <v>42638.412326388891</v>
      </c>
      <c r="B966">
        <v>277</v>
      </c>
      <c r="C966">
        <v>26.729700000000001</v>
      </c>
      <c r="E966" s="95">
        <f t="shared" si="237"/>
        <v>266.08319467554077</v>
      </c>
      <c r="F966" s="95">
        <f t="shared" si="237"/>
        <v>20.228196173044953</v>
      </c>
      <c r="G966" s="95"/>
      <c r="H966" s="95"/>
      <c r="I966" s="95"/>
      <c r="J966" s="95"/>
      <c r="K966" s="95"/>
      <c r="L966" s="95">
        <f t="shared" si="232"/>
        <v>963</v>
      </c>
      <c r="M966" s="95">
        <f t="shared" si="238"/>
        <v>1145</v>
      </c>
      <c r="N966" s="95">
        <f t="shared" si="239"/>
        <v>263.86812045690493</v>
      </c>
      <c r="O966" s="95">
        <f t="shared" si="240"/>
        <v>855832.2512980277</v>
      </c>
      <c r="P966" s="95">
        <f t="shared" si="233"/>
        <v>29.811318236762499</v>
      </c>
      <c r="Q966" s="113">
        <f t="shared" si="234"/>
        <v>29.642345039003793</v>
      </c>
      <c r="R966" s="95">
        <f t="shared" si="241"/>
        <v>332.77847101329928</v>
      </c>
      <c r="S966" s="95">
        <f t="shared" si="242"/>
        <v>199.38791833778225</v>
      </c>
      <c r="T966">
        <f t="shared" ref="T966:T1029" si="243">IF(ABS(U966)&gt;$T$2*Q966,1,0)</f>
        <v>0</v>
      </c>
      <c r="U966" s="102">
        <f>IF(W966&lt;180,V966,IF(#REF!&gt;T966,W966-360,360-W966))</f>
        <v>10.916805324459233</v>
      </c>
      <c r="V966" s="102">
        <f t="shared" ref="V966:V1029" si="244">$B966-$E966</f>
        <v>10.916805324459233</v>
      </c>
      <c r="W966" s="102">
        <f t="shared" ref="W966:W1029" si="245">ABS(V966)</f>
        <v>10.916805324459233</v>
      </c>
    </row>
    <row r="967" spans="1:23" x14ac:dyDescent="0.25">
      <c r="A967" s="110">
        <v>42638.412372685183</v>
      </c>
      <c r="B967">
        <v>257</v>
      </c>
      <c r="C967">
        <v>25.5486</v>
      </c>
      <c r="E967" s="95">
        <f t="shared" si="237"/>
        <v>266.08652246256241</v>
      </c>
      <c r="F967" s="95">
        <f t="shared" si="237"/>
        <v>20.235058569051613</v>
      </c>
      <c r="G967" s="95"/>
      <c r="H967" s="95"/>
      <c r="I967" s="95"/>
      <c r="J967" s="95"/>
      <c r="K967" s="95"/>
      <c r="L967" s="95">
        <f t="shared" si="232"/>
        <v>964</v>
      </c>
      <c r="M967" s="95">
        <f t="shared" si="238"/>
        <v>-888</v>
      </c>
      <c r="N967" s="95">
        <f t="shared" si="239"/>
        <v>263.86099585062186</v>
      </c>
      <c r="O967" s="95">
        <f t="shared" si="240"/>
        <v>855879.37344398408</v>
      </c>
      <c r="P967" s="95">
        <f t="shared" si="233"/>
        <v>29.796672191657223</v>
      </c>
      <c r="Q967" s="113">
        <f t="shared" si="234"/>
        <v>29.641212844423734</v>
      </c>
      <c r="R967" s="95">
        <f t="shared" si="241"/>
        <v>332.77925136251582</v>
      </c>
      <c r="S967" s="95">
        <f t="shared" si="242"/>
        <v>199.39379356260901</v>
      </c>
      <c r="T967">
        <f t="shared" si="243"/>
        <v>0</v>
      </c>
      <c r="U967" s="102">
        <f>IF(W967&lt;180,V967,IF(#REF!&gt;T967,W967-360,360-W967))</f>
        <v>-9.0865224625624137</v>
      </c>
      <c r="V967" s="102">
        <f t="shared" si="244"/>
        <v>-9.0865224625624137</v>
      </c>
      <c r="W967" s="102">
        <f t="shared" si="245"/>
        <v>9.0865224625624137</v>
      </c>
    </row>
    <row r="968" spans="1:23" x14ac:dyDescent="0.25">
      <c r="A968" s="110">
        <v>42638.412418981483</v>
      </c>
      <c r="B968">
        <v>264</v>
      </c>
      <c r="C968">
        <v>28.174700000000001</v>
      </c>
      <c r="E968" s="95">
        <f t="shared" si="237"/>
        <v>266.12978369384359</v>
      </c>
      <c r="F968" s="95">
        <f t="shared" si="237"/>
        <v>20.24404675540768</v>
      </c>
      <c r="G968" s="95"/>
      <c r="H968" s="95"/>
      <c r="I968" s="95"/>
      <c r="J968" s="95"/>
      <c r="K968" s="95"/>
      <c r="L968" s="95">
        <f t="shared" si="232"/>
        <v>965</v>
      </c>
      <c r="M968" s="95">
        <f t="shared" si="238"/>
        <v>1152</v>
      </c>
      <c r="N968" s="95">
        <f t="shared" si="239"/>
        <v>263.86113989637249</v>
      </c>
      <c r="O968" s="95">
        <f t="shared" si="240"/>
        <v>855879.39274611464</v>
      </c>
      <c r="P968" s="95">
        <f t="shared" si="233"/>
        <v>29.781229835487125</v>
      </c>
      <c r="Q968" s="113">
        <f t="shared" si="234"/>
        <v>29.619154347809033</v>
      </c>
      <c r="R968" s="95">
        <f t="shared" si="241"/>
        <v>332.77288097641394</v>
      </c>
      <c r="S968" s="95">
        <f t="shared" si="242"/>
        <v>199.48668641127327</v>
      </c>
      <c r="T968">
        <f t="shared" si="243"/>
        <v>0</v>
      </c>
      <c r="U968" s="102">
        <f>IF(W968&lt;180,V968,IF(#REF!&gt;T968,W968-360,360-W968))</f>
        <v>-2.1297836938435921</v>
      </c>
      <c r="V968" s="102">
        <f t="shared" si="244"/>
        <v>-2.1297836938435921</v>
      </c>
      <c r="W968" s="102">
        <f t="shared" si="245"/>
        <v>2.1297836938435921</v>
      </c>
    </row>
    <row r="969" spans="1:23" x14ac:dyDescent="0.25">
      <c r="A969" s="110">
        <v>42638.412465277775</v>
      </c>
      <c r="B969">
        <v>266</v>
      </c>
      <c r="C969">
        <v>28.887499999999999</v>
      </c>
      <c r="E969" s="95">
        <f t="shared" si="237"/>
        <v>266.14309484193012</v>
      </c>
      <c r="F969" s="95">
        <f t="shared" si="237"/>
        <v>20.26087537437607</v>
      </c>
      <c r="G969" s="95"/>
      <c r="H969" s="95"/>
      <c r="I969" s="95"/>
      <c r="J969" s="95"/>
      <c r="K969" s="95"/>
      <c r="L969" s="95">
        <f t="shared" si="232"/>
        <v>966</v>
      </c>
      <c r="M969" s="95">
        <f t="shared" si="238"/>
        <v>-886</v>
      </c>
      <c r="N969" s="95">
        <f t="shared" si="239"/>
        <v>263.8633540372665</v>
      </c>
      <c r="O969" s="95">
        <f t="shared" si="240"/>
        <v>855883.96273291996</v>
      </c>
      <c r="P969" s="95">
        <f t="shared" si="233"/>
        <v>29.76589059636451</v>
      </c>
      <c r="Q969" s="113">
        <f t="shared" si="234"/>
        <v>29.617295331749038</v>
      </c>
      <c r="R969" s="95">
        <f t="shared" si="241"/>
        <v>332.78200933836547</v>
      </c>
      <c r="S969" s="95">
        <f t="shared" si="242"/>
        <v>199.50418034549477</v>
      </c>
      <c r="T969">
        <f t="shared" si="243"/>
        <v>0</v>
      </c>
      <c r="U969" s="102">
        <f>IF(W969&lt;180,V969,IF(#REF!&gt;T969,W969-360,360-W969))</f>
        <v>-0.14309484193012167</v>
      </c>
      <c r="V969" s="102">
        <f t="shared" si="244"/>
        <v>-0.14309484193012167</v>
      </c>
      <c r="W969" s="102">
        <f t="shared" si="245"/>
        <v>0.14309484193012167</v>
      </c>
    </row>
    <row r="970" spans="1:23" x14ac:dyDescent="0.25">
      <c r="A970" s="110">
        <v>42638.412511574075</v>
      </c>
      <c r="B970">
        <v>261</v>
      </c>
      <c r="C970">
        <v>27.882000000000001</v>
      </c>
      <c r="E970" s="95">
        <f t="shared" si="237"/>
        <v>266.14642262895177</v>
      </c>
      <c r="F970" s="95">
        <f t="shared" si="237"/>
        <v>20.273361564059933</v>
      </c>
      <c r="G970" s="95"/>
      <c r="H970" s="95"/>
      <c r="I970" s="95"/>
      <c r="J970" s="95"/>
      <c r="K970" s="95"/>
      <c r="L970" s="95">
        <f t="shared" si="232"/>
        <v>967</v>
      </c>
      <c r="M970" s="95">
        <f t="shared" si="238"/>
        <v>1147</v>
      </c>
      <c r="N970" s="95">
        <f t="shared" si="239"/>
        <v>263.86039296794149</v>
      </c>
      <c r="O970" s="95">
        <f t="shared" si="240"/>
        <v>855892.15305067284</v>
      </c>
      <c r="P970" s="95">
        <f t="shared" si="233"/>
        <v>29.750638119400971</v>
      </c>
      <c r="Q970" s="113">
        <f t="shared" si="234"/>
        <v>29.616604901158095</v>
      </c>
      <c r="R970" s="95">
        <f t="shared" si="241"/>
        <v>332.78378365655749</v>
      </c>
      <c r="S970" s="95">
        <f t="shared" si="242"/>
        <v>199.50906160134605</v>
      </c>
      <c r="T970">
        <f t="shared" si="243"/>
        <v>0</v>
      </c>
      <c r="U970" s="102">
        <f>IF(W970&lt;180,V970,IF(#REF!&gt;T970,W970-360,360-W970))</f>
        <v>-5.1464226289517683</v>
      </c>
      <c r="V970" s="102">
        <f t="shared" si="244"/>
        <v>-5.1464226289517683</v>
      </c>
      <c r="W970" s="102">
        <f t="shared" si="245"/>
        <v>5.1464226289517683</v>
      </c>
    </row>
    <row r="971" spans="1:23" x14ac:dyDescent="0.25">
      <c r="A971" s="110">
        <v>42638.412557870368</v>
      </c>
      <c r="B971">
        <v>239</v>
      </c>
      <c r="C971">
        <v>22.710799999999999</v>
      </c>
      <c r="E971" s="95">
        <f t="shared" si="237"/>
        <v>266.10316139767053</v>
      </c>
      <c r="F971" s="95">
        <f t="shared" si="237"/>
        <v>20.277844093178068</v>
      </c>
      <c r="G971" s="95"/>
      <c r="H971" s="95"/>
      <c r="I971" s="95"/>
      <c r="J971" s="95"/>
      <c r="K971" s="95"/>
      <c r="L971" s="95">
        <f t="shared" si="232"/>
        <v>968</v>
      </c>
      <c r="M971" s="95">
        <f t="shared" si="238"/>
        <v>-908</v>
      </c>
      <c r="N971" s="95">
        <f t="shared" si="239"/>
        <v>263.83471074380105</v>
      </c>
      <c r="O971" s="95">
        <f t="shared" si="240"/>
        <v>856509.55371900892</v>
      </c>
      <c r="P971" s="95">
        <f t="shared" si="233"/>
        <v>29.745989967241091</v>
      </c>
      <c r="Q971" s="113">
        <f t="shared" si="234"/>
        <v>29.637229925542549</v>
      </c>
      <c r="R971" s="95">
        <f t="shared" si="241"/>
        <v>332.78692873014126</v>
      </c>
      <c r="S971" s="95">
        <f t="shared" si="242"/>
        <v>199.41939406519981</v>
      </c>
      <c r="T971">
        <f t="shared" si="243"/>
        <v>0</v>
      </c>
      <c r="U971" s="102">
        <f>IF(W971&lt;180,V971,IF(#REF!&gt;T971,W971-360,360-W971))</f>
        <v>-27.103161397670533</v>
      </c>
      <c r="V971" s="102">
        <f t="shared" si="244"/>
        <v>-27.103161397670533</v>
      </c>
      <c r="W971" s="102">
        <f t="shared" si="245"/>
        <v>27.103161397670533</v>
      </c>
    </row>
    <row r="972" spans="1:23" x14ac:dyDescent="0.25">
      <c r="A972" s="110">
        <v>42638.412604166668</v>
      </c>
      <c r="B972">
        <v>249</v>
      </c>
      <c r="C972">
        <v>20.015000000000001</v>
      </c>
      <c r="E972" s="95">
        <f t="shared" si="237"/>
        <v>266.08818635607321</v>
      </c>
      <c r="F972" s="95">
        <f t="shared" si="237"/>
        <v>20.279518469217997</v>
      </c>
      <c r="G972" s="95"/>
      <c r="H972" s="95"/>
      <c r="I972" s="95"/>
      <c r="J972" s="95"/>
      <c r="K972" s="95"/>
      <c r="L972" s="95">
        <f t="shared" si="232"/>
        <v>969</v>
      </c>
      <c r="M972" s="95">
        <f t="shared" si="238"/>
        <v>1157</v>
      </c>
      <c r="N972" s="95">
        <f t="shared" si="239"/>
        <v>263.81940144478784</v>
      </c>
      <c r="O972" s="95">
        <f t="shared" si="240"/>
        <v>856729.39525283861</v>
      </c>
      <c r="P972" s="95">
        <f t="shared" si="233"/>
        <v>29.734452455016335</v>
      </c>
      <c r="Q972" s="113">
        <f t="shared" si="234"/>
        <v>29.64359355982301</v>
      </c>
      <c r="R972" s="95">
        <f t="shared" si="241"/>
        <v>332.78627186567496</v>
      </c>
      <c r="S972" s="95">
        <f t="shared" si="242"/>
        <v>199.39010084647146</v>
      </c>
      <c r="T972">
        <f t="shared" si="243"/>
        <v>0</v>
      </c>
      <c r="U972" s="102">
        <f>IF(W972&lt;180,V972,IF(#REF!&gt;T972,W972-360,360-W972))</f>
        <v>-17.088186356073209</v>
      </c>
      <c r="V972" s="102">
        <f t="shared" si="244"/>
        <v>-17.088186356073209</v>
      </c>
      <c r="W972" s="102">
        <f t="shared" si="245"/>
        <v>17.088186356073209</v>
      </c>
    </row>
    <row r="973" spans="1:23" x14ac:dyDescent="0.25">
      <c r="A973" s="110">
        <v>42638.41265046296</v>
      </c>
      <c r="B973">
        <v>254</v>
      </c>
      <c r="C973">
        <v>18.5867</v>
      </c>
      <c r="E973" s="95">
        <f t="shared" ref="E973:F988" si="246">AVERAGE(B373:B973)</f>
        <v>266.0648918469218</v>
      </c>
      <c r="F973" s="95">
        <f t="shared" si="246"/>
        <v>20.278767387687218</v>
      </c>
      <c r="G973" s="95"/>
      <c r="H973" s="95"/>
      <c r="I973" s="95"/>
      <c r="J973" s="95"/>
      <c r="K973" s="95"/>
      <c r="L973" s="95">
        <f t="shared" si="232"/>
        <v>970</v>
      </c>
      <c r="M973" s="95">
        <f t="shared" si="238"/>
        <v>-903</v>
      </c>
      <c r="N973" s="95">
        <f t="shared" si="239"/>
        <v>263.80927835051489</v>
      </c>
      <c r="O973" s="95">
        <f t="shared" si="240"/>
        <v>856825.71649484604</v>
      </c>
      <c r="P973" s="95">
        <f t="shared" si="233"/>
        <v>29.720792064184995</v>
      </c>
      <c r="Q973" s="113">
        <f t="shared" si="234"/>
        <v>29.647582534046428</v>
      </c>
      <c r="R973" s="95">
        <f t="shared" si="241"/>
        <v>332.77195254852626</v>
      </c>
      <c r="S973" s="95">
        <f t="shared" si="242"/>
        <v>199.35783114531733</v>
      </c>
      <c r="T973">
        <f t="shared" si="243"/>
        <v>0</v>
      </c>
      <c r="U973" s="102">
        <f>IF(W973&lt;180,V973,IF(#REF!&gt;T973,W973-360,360-W973))</f>
        <v>-12.064891846921796</v>
      </c>
      <c r="V973" s="102">
        <f t="shared" si="244"/>
        <v>-12.064891846921796</v>
      </c>
      <c r="W973" s="102">
        <f t="shared" si="245"/>
        <v>12.064891846921796</v>
      </c>
    </row>
    <row r="974" spans="1:23" x14ac:dyDescent="0.25">
      <c r="A974" s="110">
        <v>42638.41269675926</v>
      </c>
      <c r="B974">
        <v>251</v>
      </c>
      <c r="C974">
        <v>18.445</v>
      </c>
      <c r="E974" s="95">
        <f t="shared" si="246"/>
        <v>266.04991680532447</v>
      </c>
      <c r="F974" s="95">
        <f t="shared" si="246"/>
        <v>20.27427337770385</v>
      </c>
      <c r="G974" s="95"/>
      <c r="H974" s="95"/>
      <c r="I974" s="95"/>
      <c r="J974" s="95"/>
      <c r="K974" s="95"/>
      <c r="L974" s="95">
        <f t="shared" si="232"/>
        <v>971</v>
      </c>
      <c r="M974" s="95">
        <f t="shared" si="238"/>
        <v>1154</v>
      </c>
      <c r="N974" s="95">
        <f t="shared" si="239"/>
        <v>263.79608650875326</v>
      </c>
      <c r="O974" s="95">
        <f t="shared" si="240"/>
        <v>856989.62512873393</v>
      </c>
      <c r="P974" s="95">
        <f t="shared" si="233"/>
        <v>29.708325060283531</v>
      </c>
      <c r="Q974" s="113">
        <f t="shared" si="234"/>
        <v>29.652914616458567</v>
      </c>
      <c r="R974" s="95">
        <f t="shared" si="241"/>
        <v>332.76897469235627</v>
      </c>
      <c r="S974" s="95">
        <f t="shared" si="242"/>
        <v>199.33085891829268</v>
      </c>
      <c r="T974">
        <f t="shared" si="243"/>
        <v>0</v>
      </c>
      <c r="U974" s="102">
        <f>IF(W974&lt;180,V974,IF(#REF!&gt;T974,W974-360,360-W974))</f>
        <v>-15.049916805324472</v>
      </c>
      <c r="V974" s="102">
        <f t="shared" si="244"/>
        <v>-15.049916805324472</v>
      </c>
      <c r="W974" s="102">
        <f t="shared" si="245"/>
        <v>15.049916805324472</v>
      </c>
    </row>
    <row r="975" spans="1:23" x14ac:dyDescent="0.25">
      <c r="A975" s="110">
        <v>42638.412743055553</v>
      </c>
      <c r="B975">
        <v>260</v>
      </c>
      <c r="C975">
        <v>20.919899999999998</v>
      </c>
      <c r="E975" s="95">
        <f t="shared" si="246"/>
        <v>265.97337770382694</v>
      </c>
      <c r="F975" s="95">
        <f t="shared" si="246"/>
        <v>20.278995341098195</v>
      </c>
      <c r="G975" s="95"/>
      <c r="H975" s="95"/>
      <c r="I975" s="95"/>
      <c r="J975" s="95"/>
      <c r="K975" s="95"/>
      <c r="L975" s="95">
        <f t="shared" si="232"/>
        <v>972</v>
      </c>
      <c r="M975" s="95">
        <f t="shared" si="238"/>
        <v>-894</v>
      </c>
      <c r="N975" s="95">
        <f t="shared" si="239"/>
        <v>263.79218106995825</v>
      </c>
      <c r="O975" s="95">
        <f t="shared" si="240"/>
        <v>857004.02057613235</v>
      </c>
      <c r="P975" s="95">
        <f t="shared" si="233"/>
        <v>29.693288453681781</v>
      </c>
      <c r="Q975" s="113">
        <f t="shared" si="234"/>
        <v>29.609032384407083</v>
      </c>
      <c r="R975" s="95">
        <f t="shared" si="241"/>
        <v>332.59370056874286</v>
      </c>
      <c r="S975" s="95">
        <f t="shared" si="242"/>
        <v>199.35305483891102</v>
      </c>
      <c r="T975">
        <f t="shared" si="243"/>
        <v>0</v>
      </c>
      <c r="U975" s="102">
        <f>IF(W975&lt;180,V975,IF(#REF!&gt;T975,W975-360,360-W975))</f>
        <v>-5.9733777038269409</v>
      </c>
      <c r="V975" s="102">
        <f t="shared" si="244"/>
        <v>-5.9733777038269409</v>
      </c>
      <c r="W975" s="102">
        <f t="shared" si="245"/>
        <v>5.9733777038269409</v>
      </c>
    </row>
    <row r="976" spans="1:23" x14ac:dyDescent="0.25">
      <c r="A976" s="110">
        <v>42638.412789351853</v>
      </c>
      <c r="B976">
        <v>252</v>
      </c>
      <c r="C976">
        <v>19.991199999999999</v>
      </c>
      <c r="E976" s="95">
        <f t="shared" si="246"/>
        <v>265.95840266222962</v>
      </c>
      <c r="F976" s="95">
        <f t="shared" si="246"/>
        <v>20.278913976705521</v>
      </c>
      <c r="G976" s="95"/>
      <c r="H976" s="95"/>
      <c r="I976" s="95"/>
      <c r="J976" s="95"/>
      <c r="K976" s="95"/>
      <c r="L976" s="95">
        <f t="shared" si="232"/>
        <v>973</v>
      </c>
      <c r="M976" s="95">
        <f t="shared" si="238"/>
        <v>1146</v>
      </c>
      <c r="N976" s="95">
        <f t="shared" si="239"/>
        <v>263.78006166495317</v>
      </c>
      <c r="O976" s="95">
        <f t="shared" si="240"/>
        <v>857142.93319630076</v>
      </c>
      <c r="P976" s="95">
        <f t="shared" si="233"/>
        <v>29.680431076662387</v>
      </c>
      <c r="Q976" s="113">
        <f t="shared" si="234"/>
        <v>29.613819458816195</v>
      </c>
      <c r="R976" s="95">
        <f t="shared" si="241"/>
        <v>332.58949644456607</v>
      </c>
      <c r="S976" s="95">
        <f t="shared" si="242"/>
        <v>199.32730887989317</v>
      </c>
      <c r="T976">
        <f t="shared" si="243"/>
        <v>0</v>
      </c>
      <c r="U976" s="102">
        <f>IF(W976&lt;180,V976,IF(#REF!&gt;T976,W976-360,360-W976))</f>
        <v>-13.958402662229616</v>
      </c>
      <c r="V976" s="102">
        <f t="shared" si="244"/>
        <v>-13.958402662229616</v>
      </c>
      <c r="W976" s="102">
        <f t="shared" si="245"/>
        <v>13.958402662229616</v>
      </c>
    </row>
    <row r="977" spans="1:23" x14ac:dyDescent="0.25">
      <c r="A977" s="110">
        <v>42638.412835648145</v>
      </c>
      <c r="B977">
        <v>248</v>
      </c>
      <c r="C977">
        <v>17.219100000000001</v>
      </c>
      <c r="E977" s="95">
        <f t="shared" si="246"/>
        <v>265.85357737104823</v>
      </c>
      <c r="F977" s="95">
        <f t="shared" si="246"/>
        <v>20.273699500831974</v>
      </c>
      <c r="G977" s="95"/>
      <c r="H977" s="95"/>
      <c r="I977" s="95"/>
      <c r="J977" s="95"/>
      <c r="K977" s="95"/>
      <c r="L977" s="95">
        <f t="shared" si="232"/>
        <v>974</v>
      </c>
      <c r="M977" s="95">
        <f t="shared" si="238"/>
        <v>-898</v>
      </c>
      <c r="N977" s="95">
        <f t="shared" si="239"/>
        <v>263.76386036960929</v>
      </c>
      <c r="O977" s="95">
        <f t="shared" si="240"/>
        <v>857391.68788501085</v>
      </c>
      <c r="P977" s="95">
        <f t="shared" si="233"/>
        <v>29.669495114236216</v>
      </c>
      <c r="Q977" s="113">
        <f t="shared" si="234"/>
        <v>29.565661007826364</v>
      </c>
      <c r="R977" s="95">
        <f t="shared" si="241"/>
        <v>332.37631463865756</v>
      </c>
      <c r="S977" s="95">
        <f t="shared" si="242"/>
        <v>199.3308401034389</v>
      </c>
      <c r="T977">
        <f t="shared" si="243"/>
        <v>0</v>
      </c>
      <c r="U977" s="102">
        <f>IF(W977&lt;180,V977,IF(#REF!&gt;T977,W977-360,360-W977))</f>
        <v>-17.853577371048232</v>
      </c>
      <c r="V977" s="102">
        <f t="shared" si="244"/>
        <v>-17.853577371048232</v>
      </c>
      <c r="W977" s="102">
        <f t="shared" si="245"/>
        <v>17.853577371048232</v>
      </c>
    </row>
    <row r="978" spans="1:23" x14ac:dyDescent="0.25">
      <c r="A978" s="110">
        <v>42638.412881944445</v>
      </c>
      <c r="B978">
        <v>245</v>
      </c>
      <c r="C978">
        <v>17.067299999999999</v>
      </c>
      <c r="E978" s="95">
        <f t="shared" si="246"/>
        <v>265.78868552412644</v>
      </c>
      <c r="F978" s="95">
        <f t="shared" si="246"/>
        <v>20.268974708818664</v>
      </c>
      <c r="G978" s="95"/>
      <c r="H978" s="95"/>
      <c r="I978" s="95"/>
      <c r="J978" s="95"/>
      <c r="K978" s="95"/>
      <c r="L978" s="95">
        <f t="shared" si="232"/>
        <v>975</v>
      </c>
      <c r="M978" s="95">
        <f t="shared" si="238"/>
        <v>1143</v>
      </c>
      <c r="N978" s="95">
        <f t="shared" si="239"/>
        <v>263.7446153846148</v>
      </c>
      <c r="O978" s="95">
        <f t="shared" si="240"/>
        <v>857743.40923076984</v>
      </c>
      <c r="P978" s="95">
        <f t="shared" si="233"/>
        <v>29.660357886921673</v>
      </c>
      <c r="Q978" s="113">
        <f t="shared" si="234"/>
        <v>29.568560535626773</v>
      </c>
      <c r="R978" s="95">
        <f t="shared" si="241"/>
        <v>332.31794672928669</v>
      </c>
      <c r="S978" s="95">
        <f t="shared" si="242"/>
        <v>199.25942431896618</v>
      </c>
      <c r="T978">
        <f t="shared" si="243"/>
        <v>0</v>
      </c>
      <c r="U978" s="102">
        <f>IF(W978&lt;180,V978,IF(#REF!&gt;T978,W978-360,360-W978))</f>
        <v>-20.788685524126436</v>
      </c>
      <c r="V978" s="102">
        <f t="shared" si="244"/>
        <v>-20.788685524126436</v>
      </c>
      <c r="W978" s="102">
        <f t="shared" si="245"/>
        <v>20.788685524126436</v>
      </c>
    </row>
    <row r="979" spans="1:23" x14ac:dyDescent="0.25">
      <c r="A979" s="110">
        <v>42638.412928240738</v>
      </c>
      <c r="B979">
        <v>274</v>
      </c>
      <c r="C979">
        <v>18.828800000000001</v>
      </c>
      <c r="E979" s="95">
        <f t="shared" si="246"/>
        <v>265.79201331114808</v>
      </c>
      <c r="F979" s="95">
        <f t="shared" si="246"/>
        <v>20.26380648918472</v>
      </c>
      <c r="G979" s="95"/>
      <c r="H979" s="95"/>
      <c r="I979" s="95"/>
      <c r="J979" s="95"/>
      <c r="K979" s="95"/>
      <c r="L979" s="95">
        <f t="shared" si="232"/>
        <v>976</v>
      </c>
      <c r="M979" s="95">
        <f t="shared" si="238"/>
        <v>-869</v>
      </c>
      <c r="N979" s="95">
        <f t="shared" si="239"/>
        <v>263.7551229508191</v>
      </c>
      <c r="O979" s="95">
        <f t="shared" si="240"/>
        <v>857848.47438524652</v>
      </c>
      <c r="P979" s="95">
        <f t="shared" si="233"/>
        <v>29.646974702341506</v>
      </c>
      <c r="Q979" s="113">
        <f t="shared" si="234"/>
        <v>29.569371933003616</v>
      </c>
      <c r="R979" s="95">
        <f t="shared" si="241"/>
        <v>332.32310016040623</v>
      </c>
      <c r="S979" s="95">
        <f t="shared" si="242"/>
        <v>199.26092646188994</v>
      </c>
      <c r="T979">
        <f t="shared" si="243"/>
        <v>0</v>
      </c>
      <c r="U979" s="102">
        <f>IF(W979&lt;180,V979,IF(#REF!&gt;T979,W979-360,360-W979))</f>
        <v>8.2079866888519177</v>
      </c>
      <c r="V979" s="102">
        <f t="shared" si="244"/>
        <v>8.2079866888519177</v>
      </c>
      <c r="W979" s="102">
        <f t="shared" si="245"/>
        <v>8.2079866888519177</v>
      </c>
    </row>
    <row r="980" spans="1:23" x14ac:dyDescent="0.25">
      <c r="A980" s="110">
        <v>42638.412974537037</v>
      </c>
      <c r="B980">
        <v>272</v>
      </c>
      <c r="C980">
        <v>18.9681</v>
      </c>
      <c r="E980" s="95">
        <f t="shared" si="246"/>
        <v>265.78535773710485</v>
      </c>
      <c r="F980" s="95">
        <f t="shared" si="246"/>
        <v>20.257713810316165</v>
      </c>
      <c r="G980" s="95"/>
      <c r="H980" s="95"/>
      <c r="I980" s="95"/>
      <c r="J980" s="95"/>
      <c r="K980" s="95"/>
      <c r="L980" s="95">
        <f t="shared" si="232"/>
        <v>977</v>
      </c>
      <c r="M980" s="95">
        <f t="shared" si="238"/>
        <v>1141</v>
      </c>
      <c r="N980" s="95">
        <f t="shared" si="239"/>
        <v>263.76356192425737</v>
      </c>
      <c r="O980" s="95">
        <f t="shared" si="240"/>
        <v>857916.38280450425</v>
      </c>
      <c r="P980" s="95">
        <f t="shared" si="233"/>
        <v>29.632971187111085</v>
      </c>
      <c r="Q980" s="113">
        <f t="shared" si="234"/>
        <v>29.567523644859552</v>
      </c>
      <c r="R980" s="95">
        <f t="shared" si="241"/>
        <v>332.31228593803883</v>
      </c>
      <c r="S980" s="95">
        <f t="shared" si="242"/>
        <v>199.25842953617087</v>
      </c>
      <c r="T980">
        <f t="shared" si="243"/>
        <v>0</v>
      </c>
      <c r="U980" s="102">
        <f>IF(W980&lt;180,V980,IF(#REF!&gt;T980,W980-360,360-W980))</f>
        <v>6.2146422628951541</v>
      </c>
      <c r="V980" s="102">
        <f t="shared" si="244"/>
        <v>6.2146422628951541</v>
      </c>
      <c r="W980" s="102">
        <f t="shared" si="245"/>
        <v>6.2146422628951541</v>
      </c>
    </row>
    <row r="981" spans="1:23" x14ac:dyDescent="0.25">
      <c r="A981" s="110">
        <v>42638.41302083333</v>
      </c>
      <c r="B981">
        <v>250</v>
      </c>
      <c r="C981">
        <v>19.133400000000002</v>
      </c>
      <c r="E981" s="95">
        <f t="shared" si="246"/>
        <v>265.71048252911811</v>
      </c>
      <c r="F981" s="95">
        <f t="shared" si="246"/>
        <v>20.252904326123161</v>
      </c>
      <c r="G981" s="95"/>
      <c r="H981" s="95"/>
      <c r="I981" s="95"/>
      <c r="J981" s="95"/>
      <c r="K981" s="95"/>
      <c r="L981" s="95">
        <f t="shared" si="232"/>
        <v>978</v>
      </c>
      <c r="M981" s="95">
        <f t="shared" si="238"/>
        <v>-891</v>
      </c>
      <c r="N981" s="95">
        <f t="shared" si="239"/>
        <v>263.74948875255569</v>
      </c>
      <c r="O981" s="95">
        <f t="shared" si="240"/>
        <v>858105.62474437698</v>
      </c>
      <c r="P981" s="95">
        <f t="shared" si="233"/>
        <v>29.621083948060615</v>
      </c>
      <c r="Q981" s="113">
        <f t="shared" si="234"/>
        <v>29.550420093808764</v>
      </c>
      <c r="R981" s="95">
        <f t="shared" si="241"/>
        <v>332.19892774018786</v>
      </c>
      <c r="S981" s="95">
        <f t="shared" si="242"/>
        <v>199.22203731804839</v>
      </c>
      <c r="T981">
        <f t="shared" si="243"/>
        <v>0</v>
      </c>
      <c r="U981" s="102">
        <f>IF(W981&lt;180,V981,IF(#REF!&gt;T981,W981-360,360-W981))</f>
        <v>-15.71048252911811</v>
      </c>
      <c r="V981" s="102">
        <f t="shared" si="244"/>
        <v>-15.71048252911811</v>
      </c>
      <c r="W981" s="102">
        <f t="shared" si="245"/>
        <v>15.71048252911811</v>
      </c>
    </row>
    <row r="982" spans="1:23" x14ac:dyDescent="0.25">
      <c r="A982" s="110">
        <v>42638.41306712963</v>
      </c>
      <c r="B982">
        <v>258</v>
      </c>
      <c r="C982">
        <v>17.689399999999999</v>
      </c>
      <c r="E982" s="95">
        <f t="shared" si="246"/>
        <v>265.68885191347755</v>
      </c>
      <c r="F982" s="95">
        <f t="shared" si="246"/>
        <v>20.238911647254604</v>
      </c>
      <c r="G982" s="95"/>
      <c r="H982" s="95"/>
      <c r="I982" s="95"/>
      <c r="J982" s="95"/>
      <c r="K982" s="95"/>
      <c r="L982" s="95">
        <f t="shared" si="232"/>
        <v>979</v>
      </c>
      <c r="M982" s="95">
        <f t="shared" si="238"/>
        <v>1149</v>
      </c>
      <c r="N982" s="95">
        <f t="shared" si="239"/>
        <v>263.74361593462663</v>
      </c>
      <c r="O982" s="95">
        <f t="shared" si="240"/>
        <v>858138.64759959211</v>
      </c>
      <c r="P982" s="95">
        <f t="shared" si="233"/>
        <v>29.606521511929692</v>
      </c>
      <c r="Q982" s="113">
        <f t="shared" si="234"/>
        <v>29.551298225318252</v>
      </c>
      <c r="R982" s="95">
        <f t="shared" si="241"/>
        <v>332.17927292044362</v>
      </c>
      <c r="S982" s="95">
        <f t="shared" si="242"/>
        <v>199.19843090651148</v>
      </c>
      <c r="T982">
        <f t="shared" si="243"/>
        <v>0</v>
      </c>
      <c r="U982" s="102">
        <f>IF(W982&lt;180,V982,IF(#REF!&gt;T982,W982-360,360-W982))</f>
        <v>-7.6888519134775493</v>
      </c>
      <c r="V982" s="102">
        <f t="shared" si="244"/>
        <v>-7.6888519134775493</v>
      </c>
      <c r="W982" s="102">
        <f t="shared" si="245"/>
        <v>7.6888519134775493</v>
      </c>
    </row>
    <row r="983" spans="1:23" x14ac:dyDescent="0.25">
      <c r="A983" s="110">
        <v>42638.413113425922</v>
      </c>
      <c r="B983">
        <v>256</v>
      </c>
      <c r="C983">
        <v>18.372900000000001</v>
      </c>
      <c r="E983" s="95">
        <f t="shared" si="246"/>
        <v>265.66222961730449</v>
      </c>
      <c r="F983" s="95">
        <f t="shared" si="246"/>
        <v>20.228618968386048</v>
      </c>
      <c r="G983" s="95"/>
      <c r="H983" s="95"/>
      <c r="I983" s="95"/>
      <c r="J983" s="95"/>
      <c r="K983" s="95"/>
      <c r="L983" s="95">
        <f t="shared" ref="L983:L1046" si="247">L982+1</f>
        <v>980</v>
      </c>
      <c r="M983" s="95">
        <f t="shared" si="238"/>
        <v>-893</v>
      </c>
      <c r="N983" s="95">
        <f t="shared" si="239"/>
        <v>263.73571428571375</v>
      </c>
      <c r="O983" s="95">
        <f t="shared" si="240"/>
        <v>858198.55000000063</v>
      </c>
      <c r="P983" s="95">
        <f t="shared" ref="P983:P1046" si="248">SQRT(O983/L983)</f>
        <v>29.592445085231628</v>
      </c>
      <c r="Q983" s="113">
        <f t="shared" si="234"/>
        <v>29.552807654886365</v>
      </c>
      <c r="R983" s="95">
        <f t="shared" si="241"/>
        <v>332.15604684079881</v>
      </c>
      <c r="S983" s="95">
        <f t="shared" si="242"/>
        <v>199.16841239381017</v>
      </c>
      <c r="T983">
        <f t="shared" si="243"/>
        <v>0</v>
      </c>
      <c r="U983" s="102">
        <f>IF(W983&lt;180,V983,IF(#REF!&gt;T983,W983-360,360-W983))</f>
        <v>-9.6622296173044901</v>
      </c>
      <c r="V983" s="102">
        <f t="shared" si="244"/>
        <v>-9.6622296173044901</v>
      </c>
      <c r="W983" s="102">
        <f t="shared" si="245"/>
        <v>9.6622296173044901</v>
      </c>
    </row>
    <row r="984" spans="1:23" x14ac:dyDescent="0.25">
      <c r="A984" s="110">
        <v>42638.413159722222</v>
      </c>
      <c r="B984">
        <v>254</v>
      </c>
      <c r="C984">
        <v>19.561599999999999</v>
      </c>
      <c r="E984" s="95">
        <f t="shared" si="246"/>
        <v>265.64059900166387</v>
      </c>
      <c r="F984" s="95">
        <f t="shared" si="246"/>
        <v>20.221363227953436</v>
      </c>
      <c r="G984" s="95"/>
      <c r="H984" s="95"/>
      <c r="I984" s="95"/>
      <c r="J984" s="95"/>
      <c r="K984" s="95"/>
      <c r="L984" s="95">
        <f t="shared" si="247"/>
        <v>981</v>
      </c>
      <c r="M984" s="95">
        <f t="shared" si="238"/>
        <v>1147</v>
      </c>
      <c r="N984" s="95">
        <f t="shared" si="239"/>
        <v>263.72579001019312</v>
      </c>
      <c r="O984" s="95">
        <f t="shared" si="240"/>
        <v>858293.23751274275</v>
      </c>
      <c r="P984" s="95">
        <f t="shared" si="248"/>
        <v>29.578990076362587</v>
      </c>
      <c r="Q984" s="113">
        <f t="shared" si="234"/>
        <v>29.556577894143601</v>
      </c>
      <c r="R984" s="95">
        <f t="shared" si="241"/>
        <v>332.14289926348698</v>
      </c>
      <c r="S984" s="95">
        <f t="shared" si="242"/>
        <v>199.13829873984076</v>
      </c>
      <c r="T984">
        <f t="shared" si="243"/>
        <v>0</v>
      </c>
      <c r="U984" s="102">
        <f>IF(W984&lt;180,V984,IF(#REF!&gt;T984,W984-360,360-W984))</f>
        <v>-11.640599001663873</v>
      </c>
      <c r="V984" s="102">
        <f t="shared" si="244"/>
        <v>-11.640599001663873</v>
      </c>
      <c r="W984" s="102">
        <f t="shared" si="245"/>
        <v>11.640599001663873</v>
      </c>
    </row>
    <row r="985" spans="1:23" x14ac:dyDescent="0.25">
      <c r="A985" s="110">
        <v>42638.413206018522</v>
      </c>
      <c r="B985">
        <v>253</v>
      </c>
      <c r="C985">
        <v>19.614899999999999</v>
      </c>
      <c r="E985" s="95">
        <f t="shared" si="246"/>
        <v>265.54575707154743</v>
      </c>
      <c r="F985" s="95">
        <f t="shared" si="246"/>
        <v>20.21685174708821</v>
      </c>
      <c r="G985" s="95"/>
      <c r="H985" s="95"/>
      <c r="I985" s="95"/>
      <c r="J985" s="95"/>
      <c r="K985" s="95"/>
      <c r="L985" s="95">
        <f t="shared" si="247"/>
        <v>982</v>
      </c>
      <c r="M985" s="95">
        <f t="shared" si="238"/>
        <v>-894</v>
      </c>
      <c r="N985" s="95">
        <f t="shared" si="239"/>
        <v>263.71486761710736</v>
      </c>
      <c r="O985" s="95">
        <f t="shared" si="240"/>
        <v>858408.16293279082</v>
      </c>
      <c r="P985" s="95">
        <f t="shared" si="248"/>
        <v>29.565904892473441</v>
      </c>
      <c r="Q985" s="113">
        <f t="shared" si="234"/>
        <v>29.50549151291202</v>
      </c>
      <c r="R985" s="95">
        <f t="shared" si="241"/>
        <v>331.93311297559944</v>
      </c>
      <c r="S985" s="95">
        <f t="shared" si="242"/>
        <v>199.15840116749538</v>
      </c>
      <c r="T985">
        <f t="shared" si="243"/>
        <v>0</v>
      </c>
      <c r="U985" s="102">
        <f>IF(W985&lt;180,V985,IF(#REF!&gt;T985,W985-360,360-W985))</f>
        <v>-12.545757071547428</v>
      </c>
      <c r="V985" s="102">
        <f t="shared" si="244"/>
        <v>-12.545757071547428</v>
      </c>
      <c r="W985" s="102">
        <f t="shared" si="245"/>
        <v>12.545757071547428</v>
      </c>
    </row>
    <row r="986" spans="1:23" x14ac:dyDescent="0.25">
      <c r="A986" s="110">
        <v>42638.413252314815</v>
      </c>
      <c r="B986">
        <v>246</v>
      </c>
      <c r="C986">
        <v>19.412700000000001</v>
      </c>
      <c r="E986" s="95">
        <f t="shared" si="246"/>
        <v>265.45091514143093</v>
      </c>
      <c r="F986" s="95">
        <f t="shared" si="246"/>
        <v>20.212072545757099</v>
      </c>
      <c r="G986" s="95"/>
      <c r="H986" s="95"/>
      <c r="I986" s="95"/>
      <c r="J986" s="95"/>
      <c r="K986" s="95"/>
      <c r="L986" s="95">
        <f t="shared" si="247"/>
        <v>983</v>
      </c>
      <c r="M986" s="95">
        <f t="shared" si="238"/>
        <v>1140</v>
      </c>
      <c r="N986" s="95">
        <f t="shared" si="239"/>
        <v>263.69684638860571</v>
      </c>
      <c r="O986" s="95">
        <f t="shared" si="240"/>
        <v>858721.66022380523</v>
      </c>
      <c r="P986" s="95">
        <f t="shared" si="248"/>
        <v>29.556258066077493</v>
      </c>
      <c r="Q986" s="113">
        <f t="shared" si="234"/>
        <v>29.476542522193515</v>
      </c>
      <c r="R986" s="95">
        <f t="shared" si="241"/>
        <v>331.77313581636633</v>
      </c>
      <c r="S986" s="95">
        <f t="shared" si="242"/>
        <v>199.12869446649552</v>
      </c>
      <c r="T986">
        <f t="shared" si="243"/>
        <v>0</v>
      </c>
      <c r="U986" s="102">
        <f>IF(W986&lt;180,V986,IF(#REF!&gt;T986,W986-360,360-W986))</f>
        <v>-19.450915141430926</v>
      </c>
      <c r="V986" s="102">
        <f t="shared" si="244"/>
        <v>-19.450915141430926</v>
      </c>
      <c r="W986" s="102">
        <f t="shared" si="245"/>
        <v>19.450915141430926</v>
      </c>
    </row>
    <row r="987" spans="1:23" x14ac:dyDescent="0.25">
      <c r="A987" s="110">
        <v>42638.413298611114</v>
      </c>
      <c r="B987">
        <v>239</v>
      </c>
      <c r="C987">
        <v>19.409800000000001</v>
      </c>
      <c r="E987" s="95">
        <f t="shared" si="246"/>
        <v>265.32778702163063</v>
      </c>
      <c r="F987" s="95">
        <f t="shared" si="246"/>
        <v>20.21152379367723</v>
      </c>
      <c r="G987" s="95"/>
      <c r="H987" s="95"/>
      <c r="I987" s="95"/>
      <c r="J987" s="95"/>
      <c r="K987" s="95"/>
      <c r="L987" s="95">
        <f t="shared" si="247"/>
        <v>984</v>
      </c>
      <c r="M987" s="95">
        <f t="shared" si="238"/>
        <v>-901</v>
      </c>
      <c r="N987" s="95">
        <f t="shared" si="239"/>
        <v>263.67174796747906</v>
      </c>
      <c r="O987" s="95">
        <f t="shared" si="240"/>
        <v>859330.97459349642</v>
      </c>
      <c r="P987" s="95">
        <f t="shared" si="248"/>
        <v>29.551714602861885</v>
      </c>
      <c r="Q987" s="113">
        <f t="shared" si="234"/>
        <v>29.43218681240484</v>
      </c>
      <c r="R987" s="95">
        <f t="shared" si="241"/>
        <v>331.55020734954155</v>
      </c>
      <c r="S987" s="95">
        <f t="shared" si="242"/>
        <v>199.10536669371973</v>
      </c>
      <c r="T987">
        <f t="shared" si="243"/>
        <v>0</v>
      </c>
      <c r="U987" s="102">
        <f>IF(W987&lt;180,V987,IF(#REF!&gt;T987,W987-360,360-W987))</f>
        <v>-26.327787021630627</v>
      </c>
      <c r="V987" s="102">
        <f t="shared" si="244"/>
        <v>-26.327787021630627</v>
      </c>
      <c r="W987" s="102">
        <f t="shared" si="245"/>
        <v>26.327787021630627</v>
      </c>
    </row>
    <row r="988" spans="1:23" x14ac:dyDescent="0.25">
      <c r="A988" s="110">
        <v>42638.413344907407</v>
      </c>
      <c r="B988">
        <v>242</v>
      </c>
      <c r="C988">
        <v>19.031600000000001</v>
      </c>
      <c r="E988" s="95">
        <f t="shared" si="246"/>
        <v>265.29284525790348</v>
      </c>
      <c r="F988" s="95">
        <f t="shared" si="246"/>
        <v>20.211479534109841</v>
      </c>
      <c r="G988" s="95"/>
      <c r="H988" s="95"/>
      <c r="I988" s="95"/>
      <c r="J988" s="95"/>
      <c r="K988" s="95"/>
      <c r="L988" s="95">
        <f t="shared" si="247"/>
        <v>985</v>
      </c>
      <c r="M988" s="95">
        <f t="shared" si="238"/>
        <v>1143</v>
      </c>
      <c r="N988" s="95">
        <f t="shared" si="239"/>
        <v>263.64974619289279</v>
      </c>
      <c r="O988" s="95">
        <f t="shared" si="240"/>
        <v>859800.16243654862</v>
      </c>
      <c r="P988" s="95">
        <f t="shared" si="248"/>
        <v>29.544772226663554</v>
      </c>
      <c r="Q988" s="113">
        <f t="shared" ref="Q988:Q1051" si="249">_xlfn.STDEV.P(B388:B988)</f>
        <v>29.44739123657558</v>
      </c>
      <c r="R988" s="95">
        <f t="shared" si="241"/>
        <v>331.5494755401985</v>
      </c>
      <c r="S988" s="95">
        <f t="shared" si="242"/>
        <v>199.03621497560843</v>
      </c>
      <c r="T988">
        <f t="shared" si="243"/>
        <v>0</v>
      </c>
      <c r="U988" s="102">
        <f>IF(W988&lt;180,V988,IF(#REF!&gt;T988,W988-360,360-W988))</f>
        <v>-23.29284525790348</v>
      </c>
      <c r="V988" s="102">
        <f t="shared" si="244"/>
        <v>-23.29284525790348</v>
      </c>
      <c r="W988" s="102">
        <f t="shared" si="245"/>
        <v>23.29284525790348</v>
      </c>
    </row>
    <row r="989" spans="1:23" x14ac:dyDescent="0.25">
      <c r="A989" s="110">
        <v>42638.413391203707</v>
      </c>
      <c r="B989">
        <v>247</v>
      </c>
      <c r="C989">
        <v>19.091699999999999</v>
      </c>
      <c r="E989" s="95">
        <f t="shared" ref="E989:F1004" si="250">AVERAGE(B389:B989)</f>
        <v>265.2196339434276</v>
      </c>
      <c r="F989" s="95">
        <f t="shared" si="250"/>
        <v>20.208522795341125</v>
      </c>
      <c r="G989" s="95"/>
      <c r="H989" s="95"/>
      <c r="I989" s="95"/>
      <c r="J989" s="95"/>
      <c r="K989" s="95"/>
      <c r="L989" s="95">
        <f t="shared" si="247"/>
        <v>986</v>
      </c>
      <c r="M989" s="95">
        <f t="shared" si="238"/>
        <v>-896</v>
      </c>
      <c r="N989" s="95">
        <f t="shared" si="239"/>
        <v>263.63286004056732</v>
      </c>
      <c r="O989" s="95">
        <f t="shared" si="240"/>
        <v>860077.09533468599</v>
      </c>
      <c r="P989" s="95">
        <f t="shared" si="248"/>
        <v>29.53454152922416</v>
      </c>
      <c r="Q989" s="113">
        <f t="shared" si="249"/>
        <v>29.438082128428686</v>
      </c>
      <c r="R989" s="95">
        <f t="shared" si="241"/>
        <v>331.45531873239213</v>
      </c>
      <c r="S989" s="95">
        <f t="shared" si="242"/>
        <v>198.98394915446306</v>
      </c>
      <c r="T989">
        <f t="shared" si="243"/>
        <v>0</v>
      </c>
      <c r="U989" s="102">
        <f>IF(W989&lt;180,V989,IF(#REF!&gt;T989,W989-360,360-W989))</f>
        <v>-18.219633943427596</v>
      </c>
      <c r="V989" s="102">
        <f t="shared" si="244"/>
        <v>-18.219633943427596</v>
      </c>
      <c r="W989" s="102">
        <f t="shared" si="245"/>
        <v>18.219633943427596</v>
      </c>
    </row>
    <row r="990" spans="1:23" x14ac:dyDescent="0.25">
      <c r="A990" s="110">
        <v>42638.413437499999</v>
      </c>
      <c r="B990">
        <v>239</v>
      </c>
      <c r="C990">
        <v>20.226800000000001</v>
      </c>
      <c r="E990" s="95">
        <f t="shared" si="250"/>
        <v>265.089850249584</v>
      </c>
      <c r="F990" s="95">
        <f t="shared" si="250"/>
        <v>20.213108652246287</v>
      </c>
      <c r="G990" s="95"/>
      <c r="H990" s="95"/>
      <c r="I990" s="95"/>
      <c r="J990" s="95"/>
      <c r="K990" s="95"/>
      <c r="L990" s="95">
        <f t="shared" si="247"/>
        <v>987</v>
      </c>
      <c r="M990" s="95">
        <f t="shared" si="238"/>
        <v>1135</v>
      </c>
      <c r="N990" s="95">
        <f t="shared" si="239"/>
        <v>263.60790273556171</v>
      </c>
      <c r="O990" s="95">
        <f t="shared" si="240"/>
        <v>860683.25835866295</v>
      </c>
      <c r="P990" s="95">
        <f t="shared" si="248"/>
        <v>29.529976498718316</v>
      </c>
      <c r="Q990" s="113">
        <f t="shared" si="249"/>
        <v>29.381396654378673</v>
      </c>
      <c r="R990" s="95">
        <f t="shared" si="241"/>
        <v>331.19799272193603</v>
      </c>
      <c r="S990" s="95">
        <f t="shared" si="242"/>
        <v>198.98170777723197</v>
      </c>
      <c r="T990">
        <f t="shared" si="243"/>
        <v>0</v>
      </c>
      <c r="U990" s="102">
        <f>IF(W990&lt;180,V990,IF(#REF!&gt;T990,W990-360,360-W990))</f>
        <v>-26.089850249584003</v>
      </c>
      <c r="V990" s="102">
        <f t="shared" si="244"/>
        <v>-26.089850249584003</v>
      </c>
      <c r="W990" s="102">
        <f t="shared" si="245"/>
        <v>26.089850249584003</v>
      </c>
    </row>
    <row r="991" spans="1:23" x14ac:dyDescent="0.25">
      <c r="A991" s="110">
        <v>42638.413483796299</v>
      </c>
      <c r="B991">
        <v>247</v>
      </c>
      <c r="C991">
        <v>20.291899999999998</v>
      </c>
      <c r="E991" s="95">
        <f t="shared" si="250"/>
        <v>264.94841930116473</v>
      </c>
      <c r="F991" s="95">
        <f t="shared" si="250"/>
        <v>20.2188650582363</v>
      </c>
      <c r="G991" s="95"/>
      <c r="H991" s="95"/>
      <c r="I991" s="95"/>
      <c r="J991" s="95"/>
      <c r="K991" s="95"/>
      <c r="L991" s="95">
        <f t="shared" si="247"/>
        <v>988</v>
      </c>
      <c r="M991" s="95">
        <f t="shared" si="238"/>
        <v>-888</v>
      </c>
      <c r="N991" s="95">
        <f t="shared" si="239"/>
        <v>263.59109311740832</v>
      </c>
      <c r="O991" s="95">
        <f t="shared" si="240"/>
        <v>860958.80161943357</v>
      </c>
      <c r="P991" s="95">
        <f t="shared" si="248"/>
        <v>29.519752558461377</v>
      </c>
      <c r="Q991" s="113">
        <f t="shared" si="249"/>
        <v>29.263317744033166</v>
      </c>
      <c r="R991" s="95">
        <f t="shared" si="241"/>
        <v>330.79088422523932</v>
      </c>
      <c r="S991" s="95">
        <f t="shared" si="242"/>
        <v>199.10595437709011</v>
      </c>
      <c r="T991">
        <f t="shared" si="243"/>
        <v>0</v>
      </c>
      <c r="U991" s="102">
        <f>IF(W991&lt;180,V991,IF(#REF!&gt;T991,W991-360,360-W991))</f>
        <v>-17.948419301164733</v>
      </c>
      <c r="V991" s="102">
        <f t="shared" si="244"/>
        <v>-17.948419301164733</v>
      </c>
      <c r="W991" s="102">
        <f t="shared" si="245"/>
        <v>17.948419301164733</v>
      </c>
    </row>
    <row r="992" spans="1:23" x14ac:dyDescent="0.25">
      <c r="A992" s="110">
        <v>42638.413530092592</v>
      </c>
      <c r="B992">
        <v>255</v>
      </c>
      <c r="C992">
        <v>19.4922</v>
      </c>
      <c r="E992" s="95">
        <f t="shared" si="250"/>
        <v>264.97670549084859</v>
      </c>
      <c r="F992" s="95">
        <f t="shared" si="250"/>
        <v>20.215699667221333</v>
      </c>
      <c r="G992" s="95"/>
      <c r="H992" s="95"/>
      <c r="I992" s="95"/>
      <c r="J992" s="95"/>
      <c r="K992" s="95"/>
      <c r="L992" s="95">
        <f t="shared" si="247"/>
        <v>989</v>
      </c>
      <c r="M992" s="95">
        <f t="shared" si="238"/>
        <v>1143</v>
      </c>
      <c r="N992" s="95">
        <f t="shared" si="239"/>
        <v>263.58240647118242</v>
      </c>
      <c r="O992" s="95">
        <f t="shared" si="240"/>
        <v>861032.5338725989</v>
      </c>
      <c r="P992" s="95">
        <f t="shared" si="248"/>
        <v>29.506088108434309</v>
      </c>
      <c r="Q992" s="113">
        <f t="shared" si="249"/>
        <v>29.245466217933327</v>
      </c>
      <c r="R992" s="95">
        <f t="shared" si="241"/>
        <v>330.77900448119857</v>
      </c>
      <c r="S992" s="95">
        <f t="shared" si="242"/>
        <v>199.17440650049861</v>
      </c>
      <c r="T992">
        <f t="shared" si="243"/>
        <v>0</v>
      </c>
      <c r="U992" s="102">
        <f>IF(W992&lt;180,V992,IF(#REF!&gt;T992,W992-360,360-W992))</f>
        <v>-9.9767054908485875</v>
      </c>
      <c r="V992" s="102">
        <f t="shared" si="244"/>
        <v>-9.9767054908485875</v>
      </c>
      <c r="W992" s="102">
        <f t="shared" si="245"/>
        <v>9.9767054908485875</v>
      </c>
    </row>
    <row r="993" spans="1:23" x14ac:dyDescent="0.25">
      <c r="A993" s="110">
        <v>42638.413576388892</v>
      </c>
      <c r="B993">
        <v>255</v>
      </c>
      <c r="C993">
        <v>19.3948</v>
      </c>
      <c r="E993" s="95">
        <f t="shared" si="250"/>
        <v>264.95174708818638</v>
      </c>
      <c r="F993" s="95">
        <f t="shared" si="250"/>
        <v>20.217326622296209</v>
      </c>
      <c r="G993" s="95"/>
      <c r="H993" s="95"/>
      <c r="I993" s="95"/>
      <c r="J993" s="95"/>
      <c r="K993" s="95"/>
      <c r="L993" s="95">
        <f t="shared" si="247"/>
        <v>990</v>
      </c>
      <c r="M993" s="95">
        <f t="shared" si="238"/>
        <v>-888</v>
      </c>
      <c r="N993" s="95">
        <f t="shared" si="239"/>
        <v>263.57373737373678</v>
      </c>
      <c r="O993" s="95">
        <f t="shared" si="240"/>
        <v>861106.11717171746</v>
      </c>
      <c r="P993" s="95">
        <f t="shared" si="248"/>
        <v>29.492442400711926</v>
      </c>
      <c r="Q993" s="113">
        <f t="shared" si="249"/>
        <v>29.247569140156735</v>
      </c>
      <c r="R993" s="95">
        <f t="shared" si="241"/>
        <v>330.75877765353903</v>
      </c>
      <c r="S993" s="95">
        <f t="shared" si="242"/>
        <v>199.14471652283373</v>
      </c>
      <c r="T993">
        <f t="shared" si="243"/>
        <v>0</v>
      </c>
      <c r="U993" s="102">
        <f>IF(W993&lt;180,V993,IF(#REF!&gt;T993,W993-360,360-W993))</f>
        <v>-9.9517470881863801</v>
      </c>
      <c r="V993" s="102">
        <f t="shared" si="244"/>
        <v>-9.9517470881863801</v>
      </c>
      <c r="W993" s="102">
        <f t="shared" si="245"/>
        <v>9.9517470881863801</v>
      </c>
    </row>
    <row r="994" spans="1:23" x14ac:dyDescent="0.25">
      <c r="A994" s="110">
        <v>42638.413634259261</v>
      </c>
      <c r="B994">
        <v>247</v>
      </c>
      <c r="C994">
        <v>18.063800000000001</v>
      </c>
      <c r="E994" s="95">
        <f t="shared" si="250"/>
        <v>264.86855241264561</v>
      </c>
      <c r="F994" s="95">
        <f t="shared" si="250"/>
        <v>20.214487188020001</v>
      </c>
      <c r="G994" s="95"/>
      <c r="H994" s="95"/>
      <c r="I994" s="95"/>
      <c r="J994" s="95"/>
      <c r="K994" s="95"/>
      <c r="L994" s="95">
        <f t="shared" si="247"/>
        <v>991</v>
      </c>
      <c r="M994" s="95">
        <f t="shared" si="238"/>
        <v>1135</v>
      </c>
      <c r="N994" s="95">
        <f t="shared" si="239"/>
        <v>263.55701311806195</v>
      </c>
      <c r="O994" s="95">
        <f t="shared" si="240"/>
        <v>861380.52875882969</v>
      </c>
      <c r="P994" s="95">
        <f t="shared" si="248"/>
        <v>29.4822549848165</v>
      </c>
      <c r="Q994" s="113">
        <f t="shared" si="249"/>
        <v>29.227395111880139</v>
      </c>
      <c r="R994" s="95">
        <f t="shared" si="241"/>
        <v>330.63019141437593</v>
      </c>
      <c r="S994" s="95">
        <f t="shared" si="242"/>
        <v>199.1069134109153</v>
      </c>
      <c r="T994">
        <f t="shared" si="243"/>
        <v>0</v>
      </c>
      <c r="U994" s="102">
        <f>IF(W994&lt;180,V994,IF(#REF!&gt;T994,W994-360,360-W994))</f>
        <v>-17.868552412645613</v>
      </c>
      <c r="V994" s="102">
        <f t="shared" si="244"/>
        <v>-17.868552412645613</v>
      </c>
      <c r="W994" s="102">
        <f t="shared" si="245"/>
        <v>17.868552412645613</v>
      </c>
    </row>
    <row r="995" spans="1:23" x14ac:dyDescent="0.25">
      <c r="A995" s="110">
        <v>42638.413680555554</v>
      </c>
      <c r="B995">
        <v>249</v>
      </c>
      <c r="C995">
        <v>16.696899999999999</v>
      </c>
      <c r="E995" s="95">
        <f t="shared" si="250"/>
        <v>264.77537437603991</v>
      </c>
      <c r="F995" s="95">
        <f t="shared" si="250"/>
        <v>20.208426455906856</v>
      </c>
      <c r="G995" s="95"/>
      <c r="H995" s="95"/>
      <c r="I995" s="95"/>
      <c r="J995" s="95"/>
      <c r="K995" s="95"/>
      <c r="L995" s="95">
        <f t="shared" si="247"/>
        <v>992</v>
      </c>
      <c r="M995" s="95">
        <f t="shared" si="238"/>
        <v>-886</v>
      </c>
      <c r="N995" s="95">
        <f t="shared" si="239"/>
        <v>263.54233870967681</v>
      </c>
      <c r="O995" s="95">
        <f t="shared" si="240"/>
        <v>861592.22177419381</v>
      </c>
      <c r="P995" s="95">
        <f t="shared" si="248"/>
        <v>29.471011963340189</v>
      </c>
      <c r="Q995" s="113">
        <f t="shared" si="249"/>
        <v>29.188545252285206</v>
      </c>
      <c r="R995" s="95">
        <f t="shared" si="241"/>
        <v>330.44960119368159</v>
      </c>
      <c r="S995" s="95">
        <f t="shared" si="242"/>
        <v>199.1011475583982</v>
      </c>
      <c r="T995">
        <f t="shared" si="243"/>
        <v>0</v>
      </c>
      <c r="U995" s="102">
        <f>IF(W995&lt;180,V995,IF(#REF!&gt;T995,W995-360,360-W995))</f>
        <v>-15.775374376039906</v>
      </c>
      <c r="V995" s="102">
        <f t="shared" si="244"/>
        <v>-15.775374376039906</v>
      </c>
      <c r="W995" s="102">
        <f t="shared" si="245"/>
        <v>15.775374376039906</v>
      </c>
    </row>
    <row r="996" spans="1:23" x14ac:dyDescent="0.25">
      <c r="A996" s="110">
        <v>42638.413726851853</v>
      </c>
      <c r="B996">
        <v>253</v>
      </c>
      <c r="C996">
        <v>18.542000000000002</v>
      </c>
      <c r="E996" s="95">
        <f t="shared" si="250"/>
        <v>264.73044925124793</v>
      </c>
      <c r="F996" s="95">
        <f t="shared" si="250"/>
        <v>20.196226622296205</v>
      </c>
      <c r="G996" s="95"/>
      <c r="H996" s="95"/>
      <c r="I996" s="95"/>
      <c r="J996" s="95"/>
      <c r="K996" s="95"/>
      <c r="L996" s="95">
        <f t="shared" si="247"/>
        <v>993</v>
      </c>
      <c r="M996" s="95">
        <f t="shared" si="238"/>
        <v>1139</v>
      </c>
      <c r="N996" s="95">
        <f t="shared" si="239"/>
        <v>263.53172205438005</v>
      </c>
      <c r="O996" s="95">
        <f t="shared" si="240"/>
        <v>861703.25075528724</v>
      </c>
      <c r="P996" s="95">
        <f t="shared" si="248"/>
        <v>29.458066715546874</v>
      </c>
      <c r="Q996" s="113">
        <f t="shared" si="249"/>
        <v>29.185856123045486</v>
      </c>
      <c r="R996" s="95">
        <f t="shared" si="241"/>
        <v>330.3986255281003</v>
      </c>
      <c r="S996" s="95">
        <f t="shared" si="242"/>
        <v>199.06227297439557</v>
      </c>
      <c r="T996">
        <f t="shared" si="243"/>
        <v>0</v>
      </c>
      <c r="U996" s="102">
        <f>IF(W996&lt;180,V996,IF(#REF!&gt;T996,W996-360,360-W996))</f>
        <v>-11.730449251247933</v>
      </c>
      <c r="V996" s="102">
        <f t="shared" si="244"/>
        <v>-11.730449251247933</v>
      </c>
      <c r="W996" s="102">
        <f t="shared" si="245"/>
        <v>11.730449251247933</v>
      </c>
    </row>
    <row r="997" spans="1:23" x14ac:dyDescent="0.25">
      <c r="A997" s="110">
        <v>42638.413773148146</v>
      </c>
      <c r="B997">
        <v>248</v>
      </c>
      <c r="C997">
        <v>17.2972</v>
      </c>
      <c r="E997" s="95">
        <f t="shared" si="250"/>
        <v>264.70715474209652</v>
      </c>
      <c r="F997" s="95">
        <f t="shared" si="250"/>
        <v>20.182344093178074</v>
      </c>
      <c r="G997" s="95"/>
      <c r="H997" s="95"/>
      <c r="I997" s="95"/>
      <c r="J997" s="95"/>
      <c r="K997" s="95"/>
      <c r="L997" s="95">
        <f t="shared" si="247"/>
        <v>994</v>
      </c>
      <c r="M997" s="95">
        <f t="shared" si="238"/>
        <v>-891</v>
      </c>
      <c r="N997" s="95">
        <f t="shared" si="239"/>
        <v>263.51609657947625</v>
      </c>
      <c r="O997" s="95">
        <f t="shared" si="240"/>
        <v>861944.24245472858</v>
      </c>
      <c r="P997" s="95">
        <f t="shared" si="248"/>
        <v>29.447361939670664</v>
      </c>
      <c r="Q997" s="113">
        <f t="shared" si="249"/>
        <v>29.193612093730646</v>
      </c>
      <c r="R997" s="95">
        <f t="shared" si="241"/>
        <v>330.3927819529905</v>
      </c>
      <c r="S997" s="95">
        <f t="shared" si="242"/>
        <v>199.02152753120257</v>
      </c>
      <c r="T997">
        <f t="shared" si="243"/>
        <v>0</v>
      </c>
      <c r="U997" s="102">
        <f>IF(W997&lt;180,V997,IF(#REF!&gt;T997,W997-360,360-W997))</f>
        <v>-16.70715474209652</v>
      </c>
      <c r="V997" s="102">
        <f t="shared" si="244"/>
        <v>-16.70715474209652</v>
      </c>
      <c r="W997" s="102">
        <f t="shared" si="245"/>
        <v>16.70715474209652</v>
      </c>
    </row>
    <row r="998" spans="1:23" x14ac:dyDescent="0.25">
      <c r="A998" s="110">
        <v>42638.413819444446</v>
      </c>
      <c r="B998">
        <v>246</v>
      </c>
      <c r="C998">
        <v>17.974</v>
      </c>
      <c r="E998" s="95">
        <f t="shared" si="250"/>
        <v>264.68219633943426</v>
      </c>
      <c r="F998" s="95">
        <f t="shared" si="250"/>
        <v>20.172265723793714</v>
      </c>
      <c r="G998" s="95"/>
      <c r="H998" s="95"/>
      <c r="I998" s="95"/>
      <c r="J998" s="95"/>
      <c r="K998" s="95"/>
      <c r="L998" s="95">
        <f t="shared" si="247"/>
        <v>995</v>
      </c>
      <c r="M998" s="95">
        <f t="shared" si="238"/>
        <v>1137</v>
      </c>
      <c r="N998" s="95">
        <f t="shared" si="239"/>
        <v>263.49849246231094</v>
      </c>
      <c r="O998" s="95">
        <f t="shared" si="240"/>
        <v>862250.74773869361</v>
      </c>
      <c r="P998" s="95">
        <f t="shared" si="248"/>
        <v>29.437793158948562</v>
      </c>
      <c r="Q998" s="113">
        <f t="shared" si="249"/>
        <v>29.203181154094413</v>
      </c>
      <c r="R998" s="95">
        <f t="shared" si="241"/>
        <v>330.38935393614668</v>
      </c>
      <c r="S998" s="95">
        <f t="shared" si="242"/>
        <v>198.97503874272184</v>
      </c>
      <c r="T998">
        <f t="shared" si="243"/>
        <v>0</v>
      </c>
      <c r="U998" s="102">
        <f>IF(W998&lt;180,V998,IF(#REF!&gt;T998,W998-360,360-W998))</f>
        <v>-18.682196339434256</v>
      </c>
      <c r="V998" s="102">
        <f t="shared" si="244"/>
        <v>-18.682196339434256</v>
      </c>
      <c r="W998" s="102">
        <f t="shared" si="245"/>
        <v>18.682196339434256</v>
      </c>
    </row>
    <row r="999" spans="1:23" x14ac:dyDescent="0.25">
      <c r="A999" s="110">
        <v>42638.413865740738</v>
      </c>
      <c r="B999">
        <v>254</v>
      </c>
      <c r="C999">
        <v>17.208200000000001</v>
      </c>
      <c r="E999" s="95">
        <f t="shared" si="250"/>
        <v>264.51414309484193</v>
      </c>
      <c r="F999" s="95">
        <f t="shared" si="250"/>
        <v>20.163670715474247</v>
      </c>
      <c r="G999" s="95"/>
      <c r="H999" s="95"/>
      <c r="I999" s="95"/>
      <c r="J999" s="95"/>
      <c r="K999" s="95"/>
      <c r="L999" s="95">
        <f t="shared" si="247"/>
        <v>996</v>
      </c>
      <c r="M999" s="95">
        <f t="shared" si="238"/>
        <v>-883</v>
      </c>
      <c r="N999" s="95">
        <f t="shared" si="239"/>
        <v>263.48895582329254</v>
      </c>
      <c r="O999" s="95">
        <f t="shared" si="240"/>
        <v>862340.87851405633</v>
      </c>
      <c r="P999" s="95">
        <f t="shared" si="248"/>
        <v>29.424549187602363</v>
      </c>
      <c r="Q999" s="113">
        <f t="shared" si="249"/>
        <v>28.97265133587948</v>
      </c>
      <c r="R999" s="95">
        <f t="shared" si="241"/>
        <v>329.70260860057078</v>
      </c>
      <c r="S999" s="95">
        <f t="shared" si="242"/>
        <v>199.3256775891131</v>
      </c>
      <c r="T999">
        <f t="shared" si="243"/>
        <v>0</v>
      </c>
      <c r="U999" s="102">
        <f>IF(W999&lt;180,V999,IF(#REF!&gt;T999,W999-360,360-W999))</f>
        <v>-10.514143094841927</v>
      </c>
      <c r="V999" s="102">
        <f t="shared" si="244"/>
        <v>-10.514143094841927</v>
      </c>
      <c r="W999" s="102">
        <f t="shared" si="245"/>
        <v>10.514143094841927</v>
      </c>
    </row>
    <row r="1000" spans="1:23" x14ac:dyDescent="0.25">
      <c r="A1000" s="110">
        <v>42638.413912037038</v>
      </c>
      <c r="B1000">
        <v>258</v>
      </c>
      <c r="C1000">
        <v>17.4773</v>
      </c>
      <c r="E1000" s="95">
        <f t="shared" si="250"/>
        <v>264.36439267886857</v>
      </c>
      <c r="F1000" s="95">
        <f t="shared" si="250"/>
        <v>20.157016805324496</v>
      </c>
      <c r="G1000" s="95"/>
      <c r="H1000" s="95"/>
      <c r="I1000" s="95"/>
      <c r="J1000" s="95"/>
      <c r="K1000" s="95"/>
      <c r="L1000" s="95">
        <f t="shared" si="247"/>
        <v>997</v>
      </c>
      <c r="M1000" s="95">
        <f t="shared" si="238"/>
        <v>1141</v>
      </c>
      <c r="N1000" s="95">
        <f t="shared" si="239"/>
        <v>263.48345035105251</v>
      </c>
      <c r="O1000" s="95">
        <f t="shared" si="240"/>
        <v>862370.97693079244</v>
      </c>
      <c r="P1000" s="95">
        <f t="shared" si="248"/>
        <v>29.410302184004433</v>
      </c>
      <c r="Q1000" s="113">
        <f t="shared" si="249"/>
        <v>28.77265288571904</v>
      </c>
      <c r="R1000" s="95">
        <f t="shared" si="241"/>
        <v>329.10286167173638</v>
      </c>
      <c r="S1000" s="95">
        <f t="shared" si="242"/>
        <v>199.62592368600073</v>
      </c>
      <c r="T1000">
        <f t="shared" si="243"/>
        <v>0</v>
      </c>
      <c r="U1000" s="102">
        <f>IF(W1000&lt;180,V1000,IF(#REF!&gt;T1000,W1000-360,360-W1000))</f>
        <v>-6.364392678868569</v>
      </c>
      <c r="V1000" s="102">
        <f t="shared" si="244"/>
        <v>-6.364392678868569</v>
      </c>
      <c r="W1000" s="102">
        <f t="shared" si="245"/>
        <v>6.364392678868569</v>
      </c>
    </row>
    <row r="1001" spans="1:23" x14ac:dyDescent="0.25">
      <c r="A1001" s="110">
        <v>42638.413958333331</v>
      </c>
      <c r="B1001">
        <v>266</v>
      </c>
      <c r="C1001">
        <v>16.360700000000001</v>
      </c>
      <c r="E1001" s="95">
        <f t="shared" si="250"/>
        <v>264.2828618968386</v>
      </c>
      <c r="F1001" s="95">
        <f t="shared" si="250"/>
        <v>20.145662562396048</v>
      </c>
      <c r="G1001" s="95"/>
      <c r="H1001" s="95"/>
      <c r="I1001" s="95"/>
      <c r="J1001" s="95"/>
      <c r="K1001" s="95"/>
      <c r="L1001" s="95">
        <f t="shared" si="247"/>
        <v>998</v>
      </c>
      <c r="M1001" s="95">
        <f t="shared" si="238"/>
        <v>-875</v>
      </c>
      <c r="N1001" s="95">
        <f t="shared" si="239"/>
        <v>263.48597194388714</v>
      </c>
      <c r="O1001" s="95">
        <f t="shared" si="240"/>
        <v>862377.30360721448</v>
      </c>
      <c r="P1001" s="95">
        <f t="shared" si="248"/>
        <v>29.395671699018674</v>
      </c>
      <c r="Q1001" s="113">
        <f t="shared" si="249"/>
        <v>28.698383121810515</v>
      </c>
      <c r="R1001" s="95">
        <f t="shared" si="241"/>
        <v>328.85422392091226</v>
      </c>
      <c r="S1001" s="95">
        <f t="shared" si="242"/>
        <v>199.71149987276493</v>
      </c>
      <c r="T1001">
        <f t="shared" si="243"/>
        <v>0</v>
      </c>
      <c r="U1001" s="102">
        <f>IF(W1001&lt;180,V1001,IF(#REF!&gt;T1001,W1001-360,360-W1001))</f>
        <v>1.7171381031614033</v>
      </c>
      <c r="V1001" s="102">
        <f t="shared" si="244"/>
        <v>1.7171381031614033</v>
      </c>
      <c r="W1001" s="102">
        <f t="shared" si="245"/>
        <v>1.7171381031614033</v>
      </c>
    </row>
    <row r="1002" spans="1:23" x14ac:dyDescent="0.25">
      <c r="A1002" s="110">
        <v>42638.414004629631</v>
      </c>
      <c r="B1002">
        <v>267</v>
      </c>
      <c r="C1002">
        <v>17.1904</v>
      </c>
      <c r="E1002" s="95">
        <f t="shared" si="250"/>
        <v>264.19467554076539</v>
      </c>
      <c r="F1002" s="95">
        <f t="shared" si="250"/>
        <v>20.138584858569089</v>
      </c>
      <c r="G1002" s="95"/>
      <c r="H1002" s="95"/>
      <c r="I1002" s="95"/>
      <c r="J1002" s="95"/>
      <c r="K1002" s="95"/>
      <c r="L1002" s="95">
        <f t="shared" si="247"/>
        <v>999</v>
      </c>
      <c r="M1002" s="95">
        <f t="shared" si="238"/>
        <v>1142</v>
      </c>
      <c r="N1002" s="95">
        <f t="shared" si="239"/>
        <v>263.48948948948885</v>
      </c>
      <c r="O1002" s="95">
        <f t="shared" si="240"/>
        <v>862389.63963963964</v>
      </c>
      <c r="P1002" s="95">
        <f t="shared" si="248"/>
        <v>29.381165608807486</v>
      </c>
      <c r="Q1002" s="113">
        <f t="shared" si="249"/>
        <v>28.608325904960079</v>
      </c>
      <c r="R1002" s="95">
        <f t="shared" si="241"/>
        <v>328.56340882692558</v>
      </c>
      <c r="S1002" s="95">
        <f t="shared" si="242"/>
        <v>199.8259422546052</v>
      </c>
      <c r="T1002">
        <f t="shared" si="243"/>
        <v>0</v>
      </c>
      <c r="U1002" s="102">
        <f>IF(W1002&lt;180,V1002,IF(#REF!&gt;T1002,W1002-360,360-W1002))</f>
        <v>2.8053244592346118</v>
      </c>
      <c r="V1002" s="102">
        <f t="shared" si="244"/>
        <v>2.8053244592346118</v>
      </c>
      <c r="W1002" s="102">
        <f t="shared" si="245"/>
        <v>2.8053244592346118</v>
      </c>
    </row>
    <row r="1003" spans="1:23" x14ac:dyDescent="0.25">
      <c r="A1003" s="110">
        <v>42638.414050925923</v>
      </c>
      <c r="B1003">
        <v>261</v>
      </c>
      <c r="C1003">
        <v>16.705200000000001</v>
      </c>
      <c r="E1003" s="95">
        <f t="shared" si="250"/>
        <v>264.17803660565721</v>
      </c>
      <c r="F1003" s="95">
        <f t="shared" si="250"/>
        <v>20.132495341098206</v>
      </c>
      <c r="G1003" s="95"/>
      <c r="H1003" s="95"/>
      <c r="I1003" s="95"/>
      <c r="J1003" s="95"/>
      <c r="K1003" s="95"/>
      <c r="L1003" s="95">
        <f t="shared" si="247"/>
        <v>1000</v>
      </c>
      <c r="M1003" s="95">
        <f t="shared" si="238"/>
        <v>-881</v>
      </c>
      <c r="N1003" s="95">
        <f t="shared" si="239"/>
        <v>263.48699999999934</v>
      </c>
      <c r="O1003" s="95">
        <f t="shared" si="240"/>
        <v>862395.83100000001</v>
      </c>
      <c r="P1003" s="95">
        <f t="shared" si="248"/>
        <v>29.366576766793912</v>
      </c>
      <c r="Q1003" s="113">
        <f t="shared" si="249"/>
        <v>28.607271049109102</v>
      </c>
      <c r="R1003" s="95">
        <f t="shared" si="241"/>
        <v>328.5443964661527</v>
      </c>
      <c r="S1003" s="95">
        <f t="shared" si="242"/>
        <v>199.81167674516172</v>
      </c>
      <c r="T1003">
        <f t="shared" si="243"/>
        <v>0</v>
      </c>
      <c r="U1003" s="102">
        <f>IF(W1003&lt;180,V1003,IF(#REF!&gt;T1003,W1003-360,360-W1003))</f>
        <v>-3.178036605657212</v>
      </c>
      <c r="V1003" s="102">
        <f t="shared" si="244"/>
        <v>-3.178036605657212</v>
      </c>
      <c r="W1003" s="102">
        <f t="shared" si="245"/>
        <v>3.178036605657212</v>
      </c>
    </row>
    <row r="1004" spans="1:23" x14ac:dyDescent="0.25">
      <c r="A1004" s="110">
        <v>42638.414097222223</v>
      </c>
      <c r="B1004">
        <v>281</v>
      </c>
      <c r="C1004">
        <v>15.820499999999999</v>
      </c>
      <c r="E1004" s="95">
        <f t="shared" si="250"/>
        <v>264.18469217970051</v>
      </c>
      <c r="F1004" s="95">
        <f t="shared" si="250"/>
        <v>20.123541763727157</v>
      </c>
      <c r="G1004" s="95"/>
      <c r="H1004" s="95"/>
      <c r="I1004" s="95"/>
      <c r="J1004" s="95"/>
      <c r="K1004" s="95"/>
      <c r="L1004" s="95">
        <f t="shared" si="247"/>
        <v>1001</v>
      </c>
      <c r="M1004" s="95">
        <f t="shared" si="238"/>
        <v>1162</v>
      </c>
      <c r="N1004" s="95">
        <f t="shared" si="239"/>
        <v>263.50449550449486</v>
      </c>
      <c r="O1004" s="95">
        <f t="shared" si="240"/>
        <v>862702.22977022978</v>
      </c>
      <c r="P1004" s="95">
        <f t="shared" si="248"/>
        <v>29.357118206337095</v>
      </c>
      <c r="Q1004" s="113">
        <f t="shared" si="249"/>
        <v>28.610718444845194</v>
      </c>
      <c r="R1004" s="95">
        <f t="shared" si="241"/>
        <v>328.55880868060217</v>
      </c>
      <c r="S1004" s="95">
        <f t="shared" si="242"/>
        <v>199.81057567879881</v>
      </c>
      <c r="T1004">
        <f t="shared" si="243"/>
        <v>0</v>
      </c>
      <c r="U1004" s="102">
        <f>IF(W1004&lt;180,V1004,IF(#REF!&gt;T1004,W1004-360,360-W1004))</f>
        <v>16.815307820299495</v>
      </c>
      <c r="V1004" s="102">
        <f t="shared" si="244"/>
        <v>16.815307820299495</v>
      </c>
      <c r="W1004" s="102">
        <f t="shared" si="245"/>
        <v>16.815307820299495</v>
      </c>
    </row>
    <row r="1005" spans="1:23" x14ac:dyDescent="0.25">
      <c r="A1005" s="110">
        <v>42638.414143518516</v>
      </c>
      <c r="B1005">
        <v>275</v>
      </c>
      <c r="C1005">
        <v>15.538</v>
      </c>
      <c r="E1005" s="95">
        <f t="shared" ref="E1005:F1020" si="251">AVERAGE(B405:B1005)</f>
        <v>264.21464226289515</v>
      </c>
      <c r="F1005" s="95">
        <f t="shared" si="251"/>
        <v>20.114053410981725</v>
      </c>
      <c r="G1005" s="95"/>
      <c r="H1005" s="95"/>
      <c r="I1005" s="95"/>
      <c r="J1005" s="95"/>
      <c r="K1005" s="95"/>
      <c r="L1005" s="95">
        <f t="shared" si="247"/>
        <v>1002</v>
      </c>
      <c r="M1005" s="95">
        <f t="shared" si="238"/>
        <v>-887</v>
      </c>
      <c r="N1005" s="95">
        <f t="shared" si="239"/>
        <v>263.51596806387158</v>
      </c>
      <c r="O1005" s="95">
        <f t="shared" si="240"/>
        <v>862834.24451097811</v>
      </c>
      <c r="P1005" s="95">
        <f t="shared" si="248"/>
        <v>29.344710263862513</v>
      </c>
      <c r="Q1005" s="113">
        <f t="shared" si="249"/>
        <v>28.612602995239801</v>
      </c>
      <c r="R1005" s="95">
        <f t="shared" si="241"/>
        <v>328.59299900218468</v>
      </c>
      <c r="S1005" s="95">
        <f t="shared" si="242"/>
        <v>199.8362855236056</v>
      </c>
      <c r="T1005">
        <f t="shared" si="243"/>
        <v>0</v>
      </c>
      <c r="U1005" s="102">
        <f>IF(W1005&lt;180,V1005,IF(#REF!&gt;T1005,W1005-360,360-W1005))</f>
        <v>10.785357737104846</v>
      </c>
      <c r="V1005" s="102">
        <f t="shared" si="244"/>
        <v>10.785357737104846</v>
      </c>
      <c r="W1005" s="102">
        <f t="shared" si="245"/>
        <v>10.785357737104846</v>
      </c>
    </row>
    <row r="1006" spans="1:23" x14ac:dyDescent="0.25">
      <c r="A1006" s="110">
        <v>42638.414189814815</v>
      </c>
      <c r="B1006">
        <v>271</v>
      </c>
      <c r="C1006">
        <v>16.675999999999998</v>
      </c>
      <c r="E1006" s="95">
        <f t="shared" si="251"/>
        <v>264.21464226289515</v>
      </c>
      <c r="F1006" s="95">
        <f t="shared" si="251"/>
        <v>20.109657237936805</v>
      </c>
      <c r="G1006" s="95"/>
      <c r="H1006" s="95"/>
      <c r="I1006" s="95"/>
      <c r="J1006" s="95"/>
      <c r="K1006" s="95"/>
      <c r="L1006" s="95">
        <f t="shared" si="247"/>
        <v>1003</v>
      </c>
      <c r="M1006" s="95">
        <f t="shared" si="238"/>
        <v>1158</v>
      </c>
      <c r="N1006" s="95">
        <f t="shared" si="239"/>
        <v>263.52342971086671</v>
      </c>
      <c r="O1006" s="95">
        <f t="shared" si="240"/>
        <v>862890.1994017947</v>
      </c>
      <c r="P1006" s="95">
        <f t="shared" si="248"/>
        <v>29.331029160038582</v>
      </c>
      <c r="Q1006" s="113">
        <f t="shared" si="249"/>
        <v>28.612602995239801</v>
      </c>
      <c r="R1006" s="95">
        <f t="shared" si="241"/>
        <v>328.59299900218468</v>
      </c>
      <c r="S1006" s="95">
        <f t="shared" si="242"/>
        <v>199.8362855236056</v>
      </c>
      <c r="T1006">
        <f t="shared" si="243"/>
        <v>0</v>
      </c>
      <c r="U1006" s="102">
        <f>IF(W1006&lt;180,V1006,IF(#REF!&gt;T1006,W1006-360,360-W1006))</f>
        <v>6.7853577371048459</v>
      </c>
      <c r="V1006" s="102">
        <f t="shared" si="244"/>
        <v>6.7853577371048459</v>
      </c>
      <c r="W1006" s="102">
        <f t="shared" si="245"/>
        <v>6.7853577371048459</v>
      </c>
    </row>
    <row r="1007" spans="1:23" x14ac:dyDescent="0.25">
      <c r="A1007" s="110">
        <v>42638.414236111108</v>
      </c>
      <c r="B1007">
        <v>267</v>
      </c>
      <c r="C1007">
        <v>16.7104</v>
      </c>
      <c r="E1007" s="95">
        <f t="shared" si="251"/>
        <v>264.08818635607321</v>
      </c>
      <c r="F1007" s="95">
        <f t="shared" si="251"/>
        <v>20.105520465890219</v>
      </c>
      <c r="G1007" s="95"/>
      <c r="H1007" s="95"/>
      <c r="I1007" s="95"/>
      <c r="J1007" s="95"/>
      <c r="K1007" s="95"/>
      <c r="L1007" s="95">
        <f t="shared" si="247"/>
        <v>1004</v>
      </c>
      <c r="M1007" s="95">
        <f t="shared" si="238"/>
        <v>-891</v>
      </c>
      <c r="N1007" s="95">
        <f t="shared" si="239"/>
        <v>263.52689243027817</v>
      </c>
      <c r="O1007" s="95">
        <f t="shared" si="240"/>
        <v>862902.2739043826</v>
      </c>
      <c r="P1007" s="95">
        <f t="shared" si="248"/>
        <v>29.316623547731837</v>
      </c>
      <c r="Q1007" s="113">
        <f t="shared" si="249"/>
        <v>28.431495920394827</v>
      </c>
      <c r="R1007" s="95">
        <f t="shared" si="241"/>
        <v>328.05905217696159</v>
      </c>
      <c r="S1007" s="95">
        <f t="shared" si="242"/>
        <v>200.11732053518483</v>
      </c>
      <c r="T1007">
        <f t="shared" si="243"/>
        <v>0</v>
      </c>
      <c r="U1007" s="102">
        <f>IF(W1007&lt;180,V1007,IF(#REF!&gt;T1007,W1007-360,360-W1007))</f>
        <v>2.9118136439267914</v>
      </c>
      <c r="V1007" s="102">
        <f t="shared" si="244"/>
        <v>2.9118136439267914</v>
      </c>
      <c r="W1007" s="102">
        <f t="shared" si="245"/>
        <v>2.9118136439267914</v>
      </c>
    </row>
    <row r="1008" spans="1:23" x14ac:dyDescent="0.25">
      <c r="A1008" s="110">
        <v>42638.414282407408</v>
      </c>
      <c r="B1008">
        <v>254</v>
      </c>
      <c r="C1008">
        <v>17.057400000000001</v>
      </c>
      <c r="E1008" s="95">
        <f t="shared" si="251"/>
        <v>264.09317803660565</v>
      </c>
      <c r="F1008" s="95">
        <f t="shared" si="251"/>
        <v>20.10549134775378</v>
      </c>
      <c r="G1008" s="95"/>
      <c r="H1008" s="95"/>
      <c r="I1008" s="95"/>
      <c r="J1008" s="95"/>
      <c r="K1008" s="95"/>
      <c r="L1008" s="95">
        <f t="shared" si="247"/>
        <v>1005</v>
      </c>
      <c r="M1008" s="95">
        <f t="shared" si="238"/>
        <v>1145</v>
      </c>
      <c r="N1008" s="95">
        <f t="shared" si="239"/>
        <v>263.51741293532268</v>
      </c>
      <c r="O1008" s="95">
        <f t="shared" si="240"/>
        <v>862992.94527363195</v>
      </c>
      <c r="P1008" s="95">
        <f t="shared" si="248"/>
        <v>29.303573980548254</v>
      </c>
      <c r="Q1008" s="113">
        <f t="shared" si="249"/>
        <v>28.42946088665899</v>
      </c>
      <c r="R1008" s="95">
        <f t="shared" si="241"/>
        <v>328.05946503158839</v>
      </c>
      <c r="S1008" s="95">
        <f t="shared" si="242"/>
        <v>200.12689104162291</v>
      </c>
      <c r="T1008">
        <f t="shared" si="243"/>
        <v>0</v>
      </c>
      <c r="U1008" s="102">
        <f>IF(W1008&lt;180,V1008,IF(#REF!&gt;T1008,W1008-360,360-W1008))</f>
        <v>-10.09317803660565</v>
      </c>
      <c r="V1008" s="102">
        <f t="shared" si="244"/>
        <v>-10.09317803660565</v>
      </c>
      <c r="W1008" s="102">
        <f t="shared" si="245"/>
        <v>10.09317803660565</v>
      </c>
    </row>
    <row r="1009" spans="1:23" x14ac:dyDescent="0.25">
      <c r="A1009" s="110">
        <v>42638.4143287037</v>
      </c>
      <c r="B1009">
        <v>247</v>
      </c>
      <c r="C1009">
        <v>17.408000000000001</v>
      </c>
      <c r="E1009" s="95">
        <f t="shared" si="251"/>
        <v>264.08153078202997</v>
      </c>
      <c r="F1009" s="95">
        <f t="shared" si="251"/>
        <v>20.096311813643965</v>
      </c>
      <c r="G1009" s="95"/>
      <c r="H1009" s="95"/>
      <c r="I1009" s="95"/>
      <c r="J1009" s="95"/>
      <c r="K1009" s="95"/>
      <c r="L1009" s="95">
        <f t="shared" si="247"/>
        <v>1006</v>
      </c>
      <c r="M1009" s="95">
        <f t="shared" si="238"/>
        <v>-898</v>
      </c>
      <c r="N1009" s="95">
        <f t="shared" si="239"/>
        <v>263.50099403578457</v>
      </c>
      <c r="O1009" s="95">
        <f t="shared" si="240"/>
        <v>863265.49900596426</v>
      </c>
      <c r="P1009" s="95">
        <f t="shared" si="248"/>
        <v>29.293630676593576</v>
      </c>
      <c r="Q1009" s="113">
        <f t="shared" si="249"/>
        <v>28.435026939633882</v>
      </c>
      <c r="R1009" s="95">
        <f t="shared" si="241"/>
        <v>328.06034139620618</v>
      </c>
      <c r="S1009" s="95">
        <f t="shared" si="242"/>
        <v>200.10272016785373</v>
      </c>
      <c r="T1009">
        <f t="shared" si="243"/>
        <v>0</v>
      </c>
      <c r="U1009" s="102">
        <f>IF(W1009&lt;180,V1009,IF(#REF!&gt;T1009,W1009-360,360-W1009))</f>
        <v>-17.081530782029972</v>
      </c>
      <c r="V1009" s="102">
        <f t="shared" si="244"/>
        <v>-17.081530782029972</v>
      </c>
      <c r="W1009" s="102">
        <f t="shared" si="245"/>
        <v>17.081530782029972</v>
      </c>
    </row>
    <row r="1010" spans="1:23" x14ac:dyDescent="0.25">
      <c r="A1010" s="110">
        <v>42638.414375</v>
      </c>
      <c r="B1010">
        <v>255</v>
      </c>
      <c r="C1010">
        <v>18.228999999999999</v>
      </c>
      <c r="E1010" s="95">
        <f t="shared" si="251"/>
        <v>264.04492512479203</v>
      </c>
      <c r="F1010" s="95">
        <f t="shared" si="251"/>
        <v>20.076387853577405</v>
      </c>
      <c r="G1010" s="95"/>
      <c r="H1010" s="95"/>
      <c r="I1010" s="95"/>
      <c r="J1010" s="95"/>
      <c r="K1010" s="95"/>
      <c r="L1010" s="95">
        <f t="shared" si="247"/>
        <v>1007</v>
      </c>
      <c r="M1010" s="95">
        <f t="shared" si="238"/>
        <v>1153</v>
      </c>
      <c r="N1010" s="95">
        <f t="shared" si="239"/>
        <v>263.49255213505393</v>
      </c>
      <c r="O1010" s="95">
        <f t="shared" si="240"/>
        <v>863337.69414101297</v>
      </c>
      <c r="P1010" s="95">
        <f t="shared" si="248"/>
        <v>29.280306346803719</v>
      </c>
      <c r="Q1010" s="113">
        <f t="shared" si="249"/>
        <v>28.432533538718172</v>
      </c>
      <c r="R1010" s="95">
        <f t="shared" si="241"/>
        <v>328.0181255869079</v>
      </c>
      <c r="S1010" s="95">
        <f t="shared" si="242"/>
        <v>200.07172466267616</v>
      </c>
      <c r="T1010">
        <f t="shared" si="243"/>
        <v>0</v>
      </c>
      <c r="U1010" s="102">
        <f>IF(W1010&lt;180,V1010,IF(#REF!&gt;T1010,W1010-360,360-W1010))</f>
        <v>-9.0449251247920301</v>
      </c>
      <c r="V1010" s="102">
        <f t="shared" si="244"/>
        <v>-9.0449251247920301</v>
      </c>
      <c r="W1010" s="102">
        <f t="shared" si="245"/>
        <v>9.0449251247920301</v>
      </c>
    </row>
    <row r="1011" spans="1:23" x14ac:dyDescent="0.25">
      <c r="A1011" s="110">
        <v>42638.414421296293</v>
      </c>
      <c r="B1011">
        <v>261</v>
      </c>
      <c r="C1011">
        <v>21.694400000000002</v>
      </c>
      <c r="E1011" s="95">
        <f t="shared" si="251"/>
        <v>264.0332778702163</v>
      </c>
      <c r="F1011" s="95">
        <f t="shared" si="251"/>
        <v>20.064481530782064</v>
      </c>
      <c r="G1011" s="95"/>
      <c r="H1011" s="95"/>
      <c r="I1011" s="95"/>
      <c r="J1011" s="95"/>
      <c r="K1011" s="95"/>
      <c r="L1011" s="95">
        <f t="shared" si="247"/>
        <v>1008</v>
      </c>
      <c r="M1011" s="95">
        <f t="shared" si="238"/>
        <v>-892</v>
      </c>
      <c r="N1011" s="95">
        <f t="shared" si="239"/>
        <v>263.49007936507866</v>
      </c>
      <c r="O1011" s="95">
        <f t="shared" si="240"/>
        <v>863343.90079365089</v>
      </c>
      <c r="P1011" s="95">
        <f t="shared" si="248"/>
        <v>29.265883979013282</v>
      </c>
      <c r="Q1011" s="113">
        <f t="shared" si="249"/>
        <v>28.432344733172279</v>
      </c>
      <c r="R1011" s="95">
        <f t="shared" si="241"/>
        <v>328.00605351985394</v>
      </c>
      <c r="S1011" s="95">
        <f t="shared" si="242"/>
        <v>200.06050222057866</v>
      </c>
      <c r="T1011">
        <f t="shared" si="243"/>
        <v>0</v>
      </c>
      <c r="U1011" s="102">
        <f>IF(W1011&lt;180,V1011,IF(#REF!&gt;T1011,W1011-360,360-W1011))</f>
        <v>-3.0332778702162955</v>
      </c>
      <c r="V1011" s="102">
        <f t="shared" si="244"/>
        <v>-3.0332778702162955</v>
      </c>
      <c r="W1011" s="102">
        <f t="shared" si="245"/>
        <v>3.0332778702162955</v>
      </c>
    </row>
    <row r="1012" spans="1:23" x14ac:dyDescent="0.25">
      <c r="A1012" s="110">
        <v>42638.414467592593</v>
      </c>
      <c r="B1012">
        <v>262</v>
      </c>
      <c r="C1012">
        <v>17.770600000000002</v>
      </c>
      <c r="E1012" s="95">
        <f t="shared" si="251"/>
        <v>264.05657237936771</v>
      </c>
      <c r="F1012" s="95">
        <f t="shared" si="251"/>
        <v>20.057338435940132</v>
      </c>
      <c r="G1012" s="95"/>
      <c r="H1012" s="95"/>
      <c r="I1012" s="95"/>
      <c r="J1012" s="95"/>
      <c r="K1012" s="95"/>
      <c r="L1012" s="95">
        <f t="shared" si="247"/>
        <v>1009</v>
      </c>
      <c r="M1012" s="95">
        <f t="shared" si="238"/>
        <v>1154</v>
      </c>
      <c r="N1012" s="95">
        <f t="shared" si="239"/>
        <v>263.48860257680803</v>
      </c>
      <c r="O1012" s="95">
        <f t="shared" si="240"/>
        <v>863346.11892963341</v>
      </c>
      <c r="P1012" s="95">
        <f t="shared" si="248"/>
        <v>29.251415540610477</v>
      </c>
      <c r="Q1012" s="113">
        <f t="shared" si="249"/>
        <v>28.424933295326532</v>
      </c>
      <c r="R1012" s="95">
        <f t="shared" si="241"/>
        <v>328.0126722938524</v>
      </c>
      <c r="S1012" s="95">
        <f t="shared" si="242"/>
        <v>200.10047246488301</v>
      </c>
      <c r="T1012">
        <f t="shared" si="243"/>
        <v>0</v>
      </c>
      <c r="U1012" s="102">
        <f>IF(W1012&lt;180,V1012,IF(#REF!&gt;T1012,W1012-360,360-W1012))</f>
        <v>-2.056572379367708</v>
      </c>
      <c r="V1012" s="102">
        <f t="shared" si="244"/>
        <v>-2.056572379367708</v>
      </c>
      <c r="W1012" s="102">
        <f t="shared" si="245"/>
        <v>2.056572379367708</v>
      </c>
    </row>
    <row r="1013" spans="1:23" x14ac:dyDescent="0.25">
      <c r="A1013" s="110">
        <v>42638.414513888885</v>
      </c>
      <c r="B1013">
        <v>263</v>
      </c>
      <c r="C1013">
        <v>15.7545</v>
      </c>
      <c r="E1013" s="95">
        <f t="shared" si="251"/>
        <v>264.04326123128118</v>
      </c>
      <c r="F1013" s="95">
        <f t="shared" si="251"/>
        <v>20.044535108153109</v>
      </c>
      <c r="G1013" s="95"/>
      <c r="H1013" s="95"/>
      <c r="I1013" s="95"/>
      <c r="J1013" s="95"/>
      <c r="K1013" s="95"/>
      <c r="L1013" s="95">
        <f t="shared" si="247"/>
        <v>1010</v>
      </c>
      <c r="M1013" s="95">
        <f t="shared" si="238"/>
        <v>-891</v>
      </c>
      <c r="N1013" s="95">
        <f t="shared" si="239"/>
        <v>263.4881188118805</v>
      </c>
      <c r="O1013" s="95">
        <f t="shared" si="240"/>
        <v>863346.35742574267</v>
      </c>
      <c r="P1013" s="95">
        <f t="shared" si="248"/>
        <v>29.236935093967254</v>
      </c>
      <c r="Q1013" s="113">
        <f t="shared" si="249"/>
        <v>28.423551763550226</v>
      </c>
      <c r="R1013" s="95">
        <f t="shared" si="241"/>
        <v>327.99625269926918</v>
      </c>
      <c r="S1013" s="95">
        <f t="shared" si="242"/>
        <v>200.09026976329318</v>
      </c>
      <c r="T1013">
        <f t="shared" si="243"/>
        <v>0</v>
      </c>
      <c r="U1013" s="102">
        <f>IF(W1013&lt;180,V1013,IF(#REF!&gt;T1013,W1013-360,360-W1013))</f>
        <v>-1.0432612312811784</v>
      </c>
      <c r="V1013" s="102">
        <f t="shared" si="244"/>
        <v>-1.0432612312811784</v>
      </c>
      <c r="W1013" s="102">
        <f t="shared" si="245"/>
        <v>1.0432612312811784</v>
      </c>
    </row>
    <row r="1014" spans="1:23" x14ac:dyDescent="0.25">
      <c r="A1014" s="110">
        <v>42638.414560185185</v>
      </c>
      <c r="B1014">
        <v>272</v>
      </c>
      <c r="C1014">
        <v>15.0885</v>
      </c>
      <c r="E1014" s="95">
        <f t="shared" si="251"/>
        <v>263.97836938435938</v>
      </c>
      <c r="F1014" s="95">
        <f t="shared" si="251"/>
        <v>20.030509983361092</v>
      </c>
      <c r="G1014" s="95"/>
      <c r="H1014" s="95"/>
      <c r="I1014" s="95"/>
      <c r="J1014" s="95"/>
      <c r="K1014" s="95"/>
      <c r="L1014" s="95">
        <f t="shared" si="247"/>
        <v>1011</v>
      </c>
      <c r="M1014" s="95">
        <f t="shared" si="238"/>
        <v>1163</v>
      </c>
      <c r="N1014" s="95">
        <f t="shared" si="239"/>
        <v>263.49653808110713</v>
      </c>
      <c r="O1014" s="95">
        <f t="shared" si="240"/>
        <v>863418.73788328399</v>
      </c>
      <c r="P1014" s="95">
        <f t="shared" si="248"/>
        <v>29.223697040711393</v>
      </c>
      <c r="Q1014" s="113">
        <f t="shared" si="249"/>
        <v>28.360723667161938</v>
      </c>
      <c r="R1014" s="95">
        <f t="shared" si="241"/>
        <v>327.78999763547375</v>
      </c>
      <c r="S1014" s="95">
        <f t="shared" si="242"/>
        <v>200.16674113324501</v>
      </c>
      <c r="T1014">
        <f t="shared" si="243"/>
        <v>0</v>
      </c>
      <c r="U1014" s="102">
        <f>IF(W1014&lt;180,V1014,IF(#REF!&gt;T1014,W1014-360,360-W1014))</f>
        <v>8.0216306156406176</v>
      </c>
      <c r="V1014" s="102">
        <f t="shared" si="244"/>
        <v>8.0216306156406176</v>
      </c>
      <c r="W1014" s="102">
        <f t="shared" si="245"/>
        <v>8.0216306156406176</v>
      </c>
    </row>
    <row r="1015" spans="1:23" x14ac:dyDescent="0.25">
      <c r="A1015" s="110">
        <v>42638.414606481485</v>
      </c>
      <c r="B1015">
        <v>271</v>
      </c>
      <c r="C1015">
        <v>17.309899999999999</v>
      </c>
      <c r="E1015" s="95">
        <f t="shared" si="251"/>
        <v>263.90682196339435</v>
      </c>
      <c r="F1015" s="95">
        <f t="shared" si="251"/>
        <v>20.030394342762094</v>
      </c>
      <c r="G1015" s="95"/>
      <c r="H1015" s="95"/>
      <c r="I1015" s="95"/>
      <c r="J1015" s="95"/>
      <c r="K1015" s="95"/>
      <c r="L1015" s="95">
        <f t="shared" si="247"/>
        <v>1012</v>
      </c>
      <c r="M1015" s="95">
        <f t="shared" si="238"/>
        <v>-892</v>
      </c>
      <c r="N1015" s="95">
        <f t="shared" si="239"/>
        <v>263.50395256916926</v>
      </c>
      <c r="O1015" s="95">
        <f t="shared" si="240"/>
        <v>863474.98418972339</v>
      </c>
      <c r="P1015" s="95">
        <f t="shared" si="248"/>
        <v>29.2102062708414</v>
      </c>
      <c r="Q1015" s="113">
        <f t="shared" si="249"/>
        <v>28.288588329344719</v>
      </c>
      <c r="R1015" s="95">
        <f t="shared" si="241"/>
        <v>327.55614570441998</v>
      </c>
      <c r="S1015" s="95">
        <f t="shared" si="242"/>
        <v>200.25749822236872</v>
      </c>
      <c r="T1015">
        <f t="shared" si="243"/>
        <v>0</v>
      </c>
      <c r="U1015" s="102">
        <f>IF(W1015&lt;180,V1015,IF(#REF!&gt;T1015,W1015-360,360-W1015))</f>
        <v>7.09317803660565</v>
      </c>
      <c r="V1015" s="102">
        <f t="shared" si="244"/>
        <v>7.09317803660565</v>
      </c>
      <c r="W1015" s="102">
        <f t="shared" si="245"/>
        <v>7.09317803660565</v>
      </c>
    </row>
    <row r="1016" spans="1:23" x14ac:dyDescent="0.25">
      <c r="A1016" s="110">
        <v>42638.414652777778</v>
      </c>
      <c r="B1016">
        <v>274</v>
      </c>
      <c r="C1016">
        <v>17.950299999999999</v>
      </c>
      <c r="E1016" s="95">
        <f t="shared" si="251"/>
        <v>263.86688851913476</v>
      </c>
      <c r="F1016" s="95">
        <f t="shared" si="251"/>
        <v>20.029578868552445</v>
      </c>
      <c r="G1016" s="95"/>
      <c r="H1016" s="95"/>
      <c r="I1016" s="95"/>
      <c r="J1016" s="95"/>
      <c r="K1016" s="95"/>
      <c r="L1016" s="95">
        <f t="shared" si="247"/>
        <v>1013</v>
      </c>
      <c r="M1016" s="95">
        <f t="shared" si="238"/>
        <v>1166</v>
      </c>
      <c r="N1016" s="95">
        <f t="shared" si="239"/>
        <v>263.51431391905163</v>
      </c>
      <c r="O1016" s="95">
        <f t="shared" si="240"/>
        <v>863585.04244817386</v>
      </c>
      <c r="P1016" s="95">
        <f t="shared" si="248"/>
        <v>29.197645621188489</v>
      </c>
      <c r="Q1016" s="113">
        <f t="shared" si="249"/>
        <v>28.25735517701338</v>
      </c>
      <c r="R1016" s="95">
        <f t="shared" si="241"/>
        <v>327.44593766741485</v>
      </c>
      <c r="S1016" s="95">
        <f t="shared" si="242"/>
        <v>200.28783937085467</v>
      </c>
      <c r="T1016">
        <f t="shared" si="243"/>
        <v>0</v>
      </c>
      <c r="U1016" s="102">
        <f>IF(W1016&lt;180,V1016,IF(#REF!&gt;T1016,W1016-360,360-W1016))</f>
        <v>10.133111480865239</v>
      </c>
      <c r="V1016" s="102">
        <f t="shared" si="244"/>
        <v>10.133111480865239</v>
      </c>
      <c r="W1016" s="102">
        <f t="shared" si="245"/>
        <v>10.133111480865239</v>
      </c>
    </row>
    <row r="1017" spans="1:23" x14ac:dyDescent="0.25">
      <c r="A1017" s="110">
        <v>42638.414699074077</v>
      </c>
      <c r="B1017">
        <v>258</v>
      </c>
      <c r="C1017">
        <v>19.145299999999999</v>
      </c>
      <c r="E1017" s="95">
        <f t="shared" si="251"/>
        <v>263.86356073211317</v>
      </c>
      <c r="F1017" s="95">
        <f t="shared" si="251"/>
        <v>20.026243094841959</v>
      </c>
      <c r="G1017" s="95"/>
      <c r="H1017" s="95"/>
      <c r="I1017" s="95"/>
      <c r="J1017" s="95"/>
      <c r="K1017" s="95"/>
      <c r="L1017" s="95">
        <f t="shared" si="247"/>
        <v>1014</v>
      </c>
      <c r="M1017" s="95">
        <f t="shared" si="238"/>
        <v>-908</v>
      </c>
      <c r="N1017" s="95">
        <f t="shared" si="239"/>
        <v>263.50887573964428</v>
      </c>
      <c r="O1017" s="95">
        <f t="shared" si="240"/>
        <v>863615.42011834332</v>
      </c>
      <c r="P1017" s="95">
        <f t="shared" si="248"/>
        <v>29.183758082483255</v>
      </c>
      <c r="Q1017" s="113">
        <f t="shared" si="249"/>
        <v>28.257928134642459</v>
      </c>
      <c r="R1017" s="95">
        <f t="shared" si="241"/>
        <v>327.44389903505873</v>
      </c>
      <c r="S1017" s="95">
        <f t="shared" si="242"/>
        <v>200.28322242916764</v>
      </c>
      <c r="T1017">
        <f t="shared" si="243"/>
        <v>0</v>
      </c>
      <c r="U1017" s="102">
        <f>IF(W1017&lt;180,V1017,IF(#REF!&gt;T1017,W1017-360,360-W1017))</f>
        <v>-5.8635607321131715</v>
      </c>
      <c r="V1017" s="102">
        <f t="shared" si="244"/>
        <v>-5.8635607321131715</v>
      </c>
      <c r="W1017" s="102">
        <f t="shared" si="245"/>
        <v>5.8635607321131715</v>
      </c>
    </row>
    <row r="1018" spans="1:23" x14ac:dyDescent="0.25">
      <c r="A1018" s="110">
        <v>42638.41474537037</v>
      </c>
      <c r="B1018">
        <v>263</v>
      </c>
      <c r="C1018">
        <v>21.793900000000001</v>
      </c>
      <c r="E1018" s="95">
        <f t="shared" si="251"/>
        <v>263.85191347753744</v>
      </c>
      <c r="F1018" s="95">
        <f t="shared" si="251"/>
        <v>20.01753194675544</v>
      </c>
      <c r="G1018" s="95"/>
      <c r="H1018" s="95"/>
      <c r="I1018" s="95"/>
      <c r="J1018" s="95"/>
      <c r="K1018" s="95"/>
      <c r="L1018" s="95">
        <f t="shared" si="247"/>
        <v>1015</v>
      </c>
      <c r="M1018" s="95">
        <f t="shared" si="238"/>
        <v>1171</v>
      </c>
      <c r="N1018" s="95">
        <f t="shared" si="239"/>
        <v>263.50837438423576</v>
      </c>
      <c r="O1018" s="95">
        <f t="shared" si="240"/>
        <v>863615.67881773412</v>
      </c>
      <c r="P1018" s="95">
        <f t="shared" si="248"/>
        <v>29.16938267318514</v>
      </c>
      <c r="Q1018" s="113">
        <f t="shared" si="249"/>
        <v>28.25683903492083</v>
      </c>
      <c r="R1018" s="95">
        <f t="shared" si="241"/>
        <v>327.42980130610931</v>
      </c>
      <c r="S1018" s="95">
        <f t="shared" si="242"/>
        <v>200.27402564896556</v>
      </c>
      <c r="T1018">
        <f t="shared" si="243"/>
        <v>0</v>
      </c>
      <c r="U1018" s="102">
        <f>IF(W1018&lt;180,V1018,IF(#REF!&gt;T1018,W1018-360,360-W1018))</f>
        <v>-0.85191347753743685</v>
      </c>
      <c r="V1018" s="102">
        <f t="shared" si="244"/>
        <v>-0.85191347753743685</v>
      </c>
      <c r="W1018" s="102">
        <f t="shared" si="245"/>
        <v>0.85191347753743685</v>
      </c>
    </row>
    <row r="1019" spans="1:23" x14ac:dyDescent="0.25">
      <c r="A1019" s="110">
        <v>42638.41479166667</v>
      </c>
      <c r="B1019">
        <v>260</v>
      </c>
      <c r="C1019">
        <v>21.061</v>
      </c>
      <c r="E1019" s="95">
        <f t="shared" si="251"/>
        <v>263.80366056572382</v>
      </c>
      <c r="F1019" s="95">
        <f t="shared" si="251"/>
        <v>20.006853410981726</v>
      </c>
      <c r="G1019" s="95"/>
      <c r="H1019" s="95"/>
      <c r="I1019" s="95"/>
      <c r="J1019" s="95"/>
      <c r="K1019" s="95"/>
      <c r="L1019" s="95">
        <f t="shared" si="247"/>
        <v>1016</v>
      </c>
      <c r="M1019" s="95">
        <f t="shared" si="238"/>
        <v>-911</v>
      </c>
      <c r="N1019" s="95">
        <f t="shared" si="239"/>
        <v>263.50492125984181</v>
      </c>
      <c r="O1019" s="95">
        <f t="shared" si="240"/>
        <v>863627.97539370088</v>
      </c>
      <c r="P1019" s="95">
        <f t="shared" si="248"/>
        <v>29.15523168894941</v>
      </c>
      <c r="Q1019" s="113">
        <f t="shared" si="249"/>
        <v>28.238608704077865</v>
      </c>
      <c r="R1019" s="95">
        <f t="shared" si="241"/>
        <v>327.340530149899</v>
      </c>
      <c r="S1019" s="95">
        <f t="shared" si="242"/>
        <v>200.26679098154861</v>
      </c>
      <c r="T1019">
        <f t="shared" si="243"/>
        <v>0</v>
      </c>
      <c r="U1019" s="102">
        <f>IF(W1019&lt;180,V1019,IF(#REF!&gt;T1019,W1019-360,360-W1019))</f>
        <v>-3.8036605657238169</v>
      </c>
      <c r="V1019" s="102">
        <f t="shared" si="244"/>
        <v>-3.8036605657238169</v>
      </c>
      <c r="W1019" s="102">
        <f t="shared" si="245"/>
        <v>3.8036605657238169</v>
      </c>
    </row>
    <row r="1020" spans="1:23" x14ac:dyDescent="0.25">
      <c r="A1020" s="110">
        <v>42638.414837962962</v>
      </c>
      <c r="B1020">
        <v>251</v>
      </c>
      <c r="C1020">
        <v>18.700299999999999</v>
      </c>
      <c r="E1020" s="95">
        <f t="shared" si="251"/>
        <v>263.66888519134773</v>
      </c>
      <c r="F1020" s="95">
        <f t="shared" si="251"/>
        <v>19.989253910149777</v>
      </c>
      <c r="G1020" s="95"/>
      <c r="H1020" s="95"/>
      <c r="I1020" s="95"/>
      <c r="J1020" s="95"/>
      <c r="K1020" s="95"/>
      <c r="L1020" s="95">
        <f t="shared" si="247"/>
        <v>1017</v>
      </c>
      <c r="M1020" s="95">
        <f t="shared" si="238"/>
        <v>1162</v>
      </c>
      <c r="N1020" s="95">
        <f t="shared" si="239"/>
        <v>263.49262536873084</v>
      </c>
      <c r="O1020" s="95">
        <f t="shared" si="240"/>
        <v>863784.19469026558</v>
      </c>
      <c r="P1020" s="95">
        <f t="shared" si="248"/>
        <v>29.143529713801293</v>
      </c>
      <c r="Q1020" s="113">
        <f t="shared" si="249"/>
        <v>28.105787448642729</v>
      </c>
      <c r="R1020" s="95">
        <f t="shared" si="241"/>
        <v>326.90690695079388</v>
      </c>
      <c r="S1020" s="95">
        <f t="shared" si="242"/>
        <v>200.43086343190157</v>
      </c>
      <c r="T1020">
        <f t="shared" si="243"/>
        <v>0</v>
      </c>
      <c r="U1020" s="102">
        <f>IF(W1020&lt;180,V1020,IF(#REF!&gt;T1020,W1020-360,360-W1020))</f>
        <v>-12.668885191347727</v>
      </c>
      <c r="V1020" s="102">
        <f t="shared" si="244"/>
        <v>-12.668885191347727</v>
      </c>
      <c r="W1020" s="102">
        <f t="shared" si="245"/>
        <v>12.668885191347727</v>
      </c>
    </row>
    <row r="1021" spans="1:23" x14ac:dyDescent="0.25">
      <c r="A1021" s="110">
        <v>42638.414884259262</v>
      </c>
      <c r="B1021">
        <v>261</v>
      </c>
      <c r="C1021">
        <v>17.697299999999998</v>
      </c>
      <c r="E1021" s="95">
        <f t="shared" ref="E1021:F1036" si="252">AVERAGE(B421:B1021)</f>
        <v>263.56572379367719</v>
      </c>
      <c r="F1021" s="95">
        <f t="shared" si="252"/>
        <v>19.981274875208012</v>
      </c>
      <c r="G1021" s="95"/>
      <c r="H1021" s="95"/>
      <c r="I1021" s="95"/>
      <c r="J1021" s="95"/>
      <c r="K1021" s="95"/>
      <c r="L1021" s="95">
        <f t="shared" si="247"/>
        <v>1018</v>
      </c>
      <c r="M1021" s="95">
        <f t="shared" si="238"/>
        <v>-901</v>
      </c>
      <c r="N1021" s="95">
        <f t="shared" si="239"/>
        <v>263.4901768172881</v>
      </c>
      <c r="O1021" s="95">
        <f t="shared" si="240"/>
        <v>863790.40176817297</v>
      </c>
      <c r="P1021" s="95">
        <f t="shared" si="248"/>
        <v>29.12931674576021</v>
      </c>
      <c r="Q1021" s="113">
        <f t="shared" si="249"/>
        <v>28.001415875484994</v>
      </c>
      <c r="R1021" s="95">
        <f t="shared" si="241"/>
        <v>326.56890951351841</v>
      </c>
      <c r="S1021" s="95">
        <f t="shared" si="242"/>
        <v>200.56253807383595</v>
      </c>
      <c r="T1021">
        <f t="shared" si="243"/>
        <v>0</v>
      </c>
      <c r="U1021" s="102">
        <f>IF(W1021&lt;180,V1021,IF(#REF!&gt;T1021,W1021-360,360-W1021))</f>
        <v>-2.5657237936771935</v>
      </c>
      <c r="V1021" s="102">
        <f t="shared" si="244"/>
        <v>-2.5657237936771935</v>
      </c>
      <c r="W1021" s="102">
        <f t="shared" si="245"/>
        <v>2.5657237936771935</v>
      </c>
    </row>
    <row r="1022" spans="1:23" x14ac:dyDescent="0.25">
      <c r="A1022" s="110">
        <v>42638.414930555555</v>
      </c>
      <c r="B1022">
        <v>247</v>
      </c>
      <c r="C1022">
        <v>20.077400000000001</v>
      </c>
      <c r="E1022" s="95">
        <f t="shared" si="252"/>
        <v>263.46256239600666</v>
      </c>
      <c r="F1022" s="95">
        <f t="shared" si="252"/>
        <v>19.978390515807011</v>
      </c>
      <c r="G1022" s="95"/>
      <c r="H1022" s="95"/>
      <c r="I1022" s="95"/>
      <c r="J1022" s="95"/>
      <c r="K1022" s="95"/>
      <c r="L1022" s="95">
        <f t="shared" si="247"/>
        <v>1019</v>
      </c>
      <c r="M1022" s="95">
        <f t="shared" si="238"/>
        <v>1148</v>
      </c>
      <c r="N1022" s="95">
        <f t="shared" si="239"/>
        <v>263.47399411187371</v>
      </c>
      <c r="O1022" s="95">
        <f t="shared" si="240"/>
        <v>864062.06084396469</v>
      </c>
      <c r="P1022" s="95">
        <f t="shared" si="248"/>
        <v>29.11959807408131</v>
      </c>
      <c r="Q1022" s="113">
        <f t="shared" si="249"/>
        <v>27.947996860996671</v>
      </c>
      <c r="R1022" s="95">
        <f t="shared" si="241"/>
        <v>326.34555533324919</v>
      </c>
      <c r="S1022" s="95">
        <f t="shared" si="242"/>
        <v>200.57956945876415</v>
      </c>
      <c r="T1022">
        <f t="shared" si="243"/>
        <v>0</v>
      </c>
      <c r="U1022" s="102">
        <f>IF(W1022&lt;180,V1022,IF(#REF!&gt;T1022,W1022-360,360-W1022))</f>
        <v>-16.46256239600666</v>
      </c>
      <c r="V1022" s="102">
        <f t="shared" si="244"/>
        <v>-16.46256239600666</v>
      </c>
      <c r="W1022" s="102">
        <f t="shared" si="245"/>
        <v>16.46256239600666</v>
      </c>
    </row>
    <row r="1023" spans="1:23" x14ac:dyDescent="0.25">
      <c r="A1023" s="110">
        <v>42638.414976851855</v>
      </c>
      <c r="B1023">
        <v>248</v>
      </c>
      <c r="C1023">
        <v>19.212299999999999</v>
      </c>
      <c r="E1023" s="95">
        <f t="shared" si="252"/>
        <v>263.42262895174707</v>
      </c>
      <c r="F1023" s="95">
        <f t="shared" si="252"/>
        <v>19.966668552412667</v>
      </c>
      <c r="G1023" s="95"/>
      <c r="H1023" s="95"/>
      <c r="I1023" s="95"/>
      <c r="J1023" s="95"/>
      <c r="K1023" s="95"/>
      <c r="L1023" s="95">
        <f t="shared" si="247"/>
        <v>1020</v>
      </c>
      <c r="M1023" s="95">
        <f t="shared" si="238"/>
        <v>-900</v>
      </c>
      <c r="N1023" s="95">
        <f t="shared" si="239"/>
        <v>263.45882352941106</v>
      </c>
      <c r="O1023" s="95">
        <f t="shared" si="240"/>
        <v>864301.27058823535</v>
      </c>
      <c r="P1023" s="95">
        <f t="shared" si="248"/>
        <v>29.109348787824352</v>
      </c>
      <c r="Q1023" s="113">
        <f t="shared" si="249"/>
        <v>27.952915374736527</v>
      </c>
      <c r="R1023" s="95">
        <f t="shared" si="241"/>
        <v>326.31668854490425</v>
      </c>
      <c r="S1023" s="95">
        <f t="shared" si="242"/>
        <v>200.52856935858989</v>
      </c>
      <c r="T1023">
        <f t="shared" si="243"/>
        <v>0</v>
      </c>
      <c r="U1023" s="102">
        <f>IF(W1023&lt;180,V1023,IF(#REF!&gt;T1023,W1023-360,360-W1023))</f>
        <v>-15.422628951747072</v>
      </c>
      <c r="V1023" s="102">
        <f t="shared" si="244"/>
        <v>-15.422628951747072</v>
      </c>
      <c r="W1023" s="102">
        <f t="shared" si="245"/>
        <v>15.422628951747072</v>
      </c>
    </row>
    <row r="1024" spans="1:23" x14ac:dyDescent="0.25">
      <c r="A1024" s="110">
        <v>42638.415023148147</v>
      </c>
      <c r="B1024">
        <v>261</v>
      </c>
      <c r="C1024">
        <v>19.091200000000001</v>
      </c>
      <c r="E1024" s="95">
        <f t="shared" si="252"/>
        <v>263.45091514143093</v>
      </c>
      <c r="F1024" s="95">
        <f t="shared" si="252"/>
        <v>19.961757570715502</v>
      </c>
      <c r="G1024" s="95"/>
      <c r="H1024" s="95"/>
      <c r="I1024" s="95"/>
      <c r="J1024" s="95"/>
      <c r="K1024" s="95"/>
      <c r="L1024" s="95">
        <f t="shared" si="247"/>
        <v>1021</v>
      </c>
      <c r="M1024" s="95">
        <f t="shared" si="238"/>
        <v>1161</v>
      </c>
      <c r="N1024" s="95">
        <f t="shared" si="239"/>
        <v>263.45641527913739</v>
      </c>
      <c r="O1024" s="95">
        <f t="shared" si="240"/>
        <v>864307.31047992164</v>
      </c>
      <c r="P1024" s="95">
        <f t="shared" si="248"/>
        <v>29.095191643427921</v>
      </c>
      <c r="Q1024" s="113">
        <f t="shared" si="249"/>
        <v>27.941846015070368</v>
      </c>
      <c r="R1024" s="95">
        <f t="shared" si="241"/>
        <v>326.32006867533926</v>
      </c>
      <c r="S1024" s="95">
        <f t="shared" si="242"/>
        <v>200.58176160752259</v>
      </c>
      <c r="T1024">
        <f t="shared" si="243"/>
        <v>0</v>
      </c>
      <c r="U1024" s="102">
        <f>IF(W1024&lt;180,V1024,IF(#REF!&gt;T1024,W1024-360,360-W1024))</f>
        <v>-2.4509151414309258</v>
      </c>
      <c r="V1024" s="102">
        <f t="shared" si="244"/>
        <v>-2.4509151414309258</v>
      </c>
      <c r="W1024" s="102">
        <f t="shared" si="245"/>
        <v>2.4509151414309258</v>
      </c>
    </row>
    <row r="1025" spans="1:23" x14ac:dyDescent="0.25">
      <c r="A1025" s="110">
        <v>42638.415069444447</v>
      </c>
      <c r="B1025">
        <v>269</v>
      </c>
      <c r="C1025">
        <v>17.471299999999999</v>
      </c>
      <c r="E1025" s="95">
        <f t="shared" si="252"/>
        <v>263.39267886855242</v>
      </c>
      <c r="F1025" s="95">
        <f t="shared" si="252"/>
        <v>19.946895507487547</v>
      </c>
      <c r="G1025" s="95"/>
      <c r="H1025" s="95"/>
      <c r="I1025" s="95"/>
      <c r="J1025" s="95"/>
      <c r="K1025" s="95"/>
      <c r="L1025" s="95">
        <f t="shared" si="247"/>
        <v>1022</v>
      </c>
      <c r="M1025" s="95">
        <f t="shared" si="238"/>
        <v>-892</v>
      </c>
      <c r="N1025" s="95">
        <f t="shared" si="239"/>
        <v>263.46183953033199</v>
      </c>
      <c r="O1025" s="95">
        <f t="shared" si="240"/>
        <v>864338.011741683</v>
      </c>
      <c r="P1025" s="95">
        <f t="shared" si="248"/>
        <v>29.081470212622921</v>
      </c>
      <c r="Q1025" s="113">
        <f t="shared" si="249"/>
        <v>27.893705054645874</v>
      </c>
      <c r="R1025" s="95">
        <f t="shared" si="241"/>
        <v>326.15351524150566</v>
      </c>
      <c r="S1025" s="95">
        <f t="shared" si="242"/>
        <v>200.63184249559922</v>
      </c>
      <c r="T1025">
        <f t="shared" si="243"/>
        <v>0</v>
      </c>
      <c r="U1025" s="102">
        <f>IF(W1025&lt;180,V1025,IF(#REF!&gt;T1025,W1025-360,360-W1025))</f>
        <v>5.607321131447577</v>
      </c>
      <c r="V1025" s="102">
        <f t="shared" si="244"/>
        <v>5.607321131447577</v>
      </c>
      <c r="W1025" s="102">
        <f t="shared" si="245"/>
        <v>5.607321131447577</v>
      </c>
    </row>
    <row r="1026" spans="1:23" x14ac:dyDescent="0.25">
      <c r="A1026" s="110">
        <v>42638.41511574074</v>
      </c>
      <c r="B1026">
        <v>269</v>
      </c>
      <c r="C1026">
        <v>17.084499999999998</v>
      </c>
      <c r="E1026" s="95">
        <f t="shared" si="252"/>
        <v>263.42262895174707</v>
      </c>
      <c r="F1026" s="95">
        <f t="shared" si="252"/>
        <v>19.940134941763755</v>
      </c>
      <c r="G1026" s="95"/>
      <c r="H1026" s="95"/>
      <c r="I1026" s="95"/>
      <c r="J1026" s="95"/>
      <c r="K1026" s="95"/>
      <c r="L1026" s="95">
        <f t="shared" si="247"/>
        <v>1023</v>
      </c>
      <c r="M1026" s="95">
        <f t="shared" si="238"/>
        <v>1161</v>
      </c>
      <c r="N1026" s="95">
        <f t="shared" si="239"/>
        <v>263.46725317692989</v>
      </c>
      <c r="O1026" s="95">
        <f t="shared" si="240"/>
        <v>864368.65298142727</v>
      </c>
      <c r="P1026" s="95">
        <f t="shared" si="248"/>
        <v>29.06776814023355</v>
      </c>
      <c r="Q1026" s="113">
        <f t="shared" si="249"/>
        <v>27.890045941865377</v>
      </c>
      <c r="R1026" s="95">
        <f t="shared" si="241"/>
        <v>326.17523232094419</v>
      </c>
      <c r="S1026" s="95">
        <f t="shared" si="242"/>
        <v>200.67002558254998</v>
      </c>
      <c r="T1026">
        <f t="shared" si="243"/>
        <v>0</v>
      </c>
      <c r="U1026" s="102">
        <f>IF(W1026&lt;180,V1026,IF(#REF!&gt;T1026,W1026-360,360-W1026))</f>
        <v>5.5773710482529282</v>
      </c>
      <c r="V1026" s="102">
        <f t="shared" si="244"/>
        <v>5.5773710482529282</v>
      </c>
      <c r="W1026" s="102">
        <f t="shared" si="245"/>
        <v>5.5773710482529282</v>
      </c>
    </row>
    <row r="1027" spans="1:23" x14ac:dyDescent="0.25">
      <c r="A1027" s="110">
        <v>42638.415162037039</v>
      </c>
      <c r="B1027">
        <v>271</v>
      </c>
      <c r="C1027">
        <v>18.232500000000002</v>
      </c>
      <c r="E1027" s="95">
        <f t="shared" si="252"/>
        <v>263.47920133111484</v>
      </c>
      <c r="F1027" s="95">
        <f t="shared" si="252"/>
        <v>19.929296505823654</v>
      </c>
      <c r="G1027" s="95"/>
      <c r="H1027" s="95"/>
      <c r="I1027" s="95"/>
      <c r="J1027" s="95"/>
      <c r="K1027" s="95"/>
      <c r="L1027" s="95">
        <f t="shared" si="247"/>
        <v>1024</v>
      </c>
      <c r="M1027" s="95">
        <f t="shared" si="238"/>
        <v>-890</v>
      </c>
      <c r="N1027" s="95">
        <f t="shared" si="239"/>
        <v>263.47460937499932</v>
      </c>
      <c r="O1027" s="95">
        <f t="shared" si="240"/>
        <v>864425.33984375012</v>
      </c>
      <c r="P1027" s="95">
        <f t="shared" si="248"/>
        <v>29.054524104537698</v>
      </c>
      <c r="Q1027" s="113">
        <f t="shared" si="249"/>
        <v>27.87086904145357</v>
      </c>
      <c r="R1027" s="95">
        <f t="shared" si="241"/>
        <v>326.18865667438536</v>
      </c>
      <c r="S1027" s="95">
        <f t="shared" si="242"/>
        <v>200.76974598784432</v>
      </c>
      <c r="T1027">
        <f t="shared" si="243"/>
        <v>0</v>
      </c>
      <c r="U1027" s="102">
        <f>IF(W1027&lt;180,V1027,IF(#REF!&gt;T1027,W1027-360,360-W1027))</f>
        <v>7.5207986688851634</v>
      </c>
      <c r="V1027" s="102">
        <f t="shared" si="244"/>
        <v>7.5207986688851634</v>
      </c>
      <c r="W1027" s="102">
        <f t="shared" si="245"/>
        <v>7.5207986688851634</v>
      </c>
    </row>
    <row r="1028" spans="1:23" x14ac:dyDescent="0.25">
      <c r="A1028" s="110">
        <v>42638.415208333332</v>
      </c>
      <c r="B1028">
        <v>267</v>
      </c>
      <c r="C1028">
        <v>20.094200000000001</v>
      </c>
      <c r="E1028" s="95">
        <f t="shared" si="252"/>
        <v>263.52745424292846</v>
      </c>
      <c r="F1028" s="95">
        <f t="shared" si="252"/>
        <v>19.927497670549112</v>
      </c>
      <c r="G1028" s="95"/>
      <c r="H1028" s="95"/>
      <c r="I1028" s="95"/>
      <c r="J1028" s="95"/>
      <c r="K1028" s="95"/>
      <c r="L1028" s="95">
        <f t="shared" si="247"/>
        <v>1025</v>
      </c>
      <c r="M1028" s="95">
        <f t="shared" ref="M1028:M1091" si="253">B1028-M1027</f>
        <v>1157</v>
      </c>
      <c r="N1028" s="95">
        <f t="shared" ref="N1028:N1091" si="254">N1027+(B1028-N1027)/L1028</f>
        <v>263.47804878048714</v>
      </c>
      <c r="O1028" s="95">
        <f t="shared" ref="O1028:O1091" si="255">O1027+(B1028-N1028)*(B1028-N1027)</f>
        <v>864437.7560975611</v>
      </c>
      <c r="P1028" s="95">
        <f t="shared" si="248"/>
        <v>29.040556268568007</v>
      </c>
      <c r="Q1028" s="113">
        <f t="shared" si="249"/>
        <v>27.851812435012693</v>
      </c>
      <c r="R1028" s="95">
        <f t="shared" ref="R1028:R1091" si="256">E1028+$T$2*Q1028</f>
        <v>326.194032221707</v>
      </c>
      <c r="S1028" s="95">
        <f t="shared" ref="S1028:S1091" si="257">E1028-$T$2*Q1028</f>
        <v>200.86087626414991</v>
      </c>
      <c r="T1028">
        <f t="shared" si="243"/>
        <v>0</v>
      </c>
      <c r="U1028" s="102">
        <f>IF(W1028&lt;180,V1028,IF(#REF!&gt;T1028,W1028-360,360-W1028))</f>
        <v>3.4725457570715434</v>
      </c>
      <c r="V1028" s="102">
        <f t="shared" si="244"/>
        <v>3.4725457570715434</v>
      </c>
      <c r="W1028" s="102">
        <f t="shared" si="245"/>
        <v>3.4725457570715434</v>
      </c>
    </row>
    <row r="1029" spans="1:23" x14ac:dyDescent="0.25">
      <c r="A1029" s="110">
        <v>42638.415254629632</v>
      </c>
      <c r="B1029">
        <v>262</v>
      </c>
      <c r="C1029">
        <v>24.2652</v>
      </c>
      <c r="E1029" s="95">
        <f t="shared" si="252"/>
        <v>263.47088186356075</v>
      </c>
      <c r="F1029" s="95">
        <f t="shared" si="252"/>
        <v>19.925528951747115</v>
      </c>
      <c r="G1029" s="95"/>
      <c r="H1029" s="95"/>
      <c r="I1029" s="95"/>
      <c r="J1029" s="95"/>
      <c r="K1029" s="95"/>
      <c r="L1029" s="95">
        <f t="shared" si="247"/>
        <v>1026</v>
      </c>
      <c r="M1029" s="95">
        <f t="shared" si="253"/>
        <v>-895</v>
      </c>
      <c r="N1029" s="95">
        <f t="shared" si="254"/>
        <v>263.47660818713382</v>
      </c>
      <c r="O1029" s="95">
        <f t="shared" si="255"/>
        <v>864439.93859649135</v>
      </c>
      <c r="P1029" s="95">
        <f t="shared" si="248"/>
        <v>29.026437142938409</v>
      </c>
      <c r="Q1029" s="113">
        <f t="shared" si="249"/>
        <v>27.820309452346379</v>
      </c>
      <c r="R1029" s="95">
        <f t="shared" si="256"/>
        <v>326.06657813134012</v>
      </c>
      <c r="S1029" s="95">
        <f t="shared" si="257"/>
        <v>200.8751855957814</v>
      </c>
      <c r="T1029">
        <f t="shared" si="243"/>
        <v>0</v>
      </c>
      <c r="U1029" s="102">
        <f>IF(W1029&lt;180,V1029,IF(#REF!&gt;T1029,W1029-360,360-W1029))</f>
        <v>-1.4708818635607486</v>
      </c>
      <c r="V1029" s="102">
        <f t="shared" si="244"/>
        <v>-1.4708818635607486</v>
      </c>
      <c r="W1029" s="102">
        <f t="shared" si="245"/>
        <v>1.4708818635607486</v>
      </c>
    </row>
    <row r="1030" spans="1:23" x14ac:dyDescent="0.25">
      <c r="A1030" s="110">
        <v>42638.415300925924</v>
      </c>
      <c r="B1030">
        <v>251</v>
      </c>
      <c r="C1030">
        <v>24.344899999999999</v>
      </c>
      <c r="E1030" s="95">
        <f t="shared" si="252"/>
        <v>263.30116472545757</v>
      </c>
      <c r="F1030" s="95">
        <f t="shared" si="252"/>
        <v>19.924484193011676</v>
      </c>
      <c r="G1030" s="95"/>
      <c r="H1030" s="95"/>
      <c r="I1030" s="95"/>
      <c r="J1030" s="95"/>
      <c r="K1030" s="95"/>
      <c r="L1030" s="95">
        <f t="shared" si="247"/>
        <v>1027</v>
      </c>
      <c r="M1030" s="95">
        <f t="shared" si="253"/>
        <v>1146</v>
      </c>
      <c r="N1030" s="95">
        <f t="shared" si="254"/>
        <v>263.46445959104119</v>
      </c>
      <c r="O1030" s="95">
        <f t="shared" si="255"/>
        <v>864595.45277507312</v>
      </c>
      <c r="P1030" s="95">
        <f t="shared" si="248"/>
        <v>29.014911600839838</v>
      </c>
      <c r="Q1030" s="113">
        <f t="shared" si="249"/>
        <v>27.583739971037961</v>
      </c>
      <c r="R1030" s="95">
        <f t="shared" si="256"/>
        <v>325.36457966029297</v>
      </c>
      <c r="S1030" s="95">
        <f t="shared" si="257"/>
        <v>201.23774979062216</v>
      </c>
      <c r="T1030">
        <f t="shared" ref="T1030:T1093" si="258">IF(ABS(U1030)&gt;$T$2*Q1030,1,0)</f>
        <v>0</v>
      </c>
      <c r="U1030" s="102">
        <f>IF(W1030&lt;180,V1030,IF(#REF!&gt;T1030,W1030-360,360-W1030))</f>
        <v>-12.301164725457568</v>
      </c>
      <c r="V1030" s="102">
        <f t="shared" ref="V1030:V1093" si="259">$B1030-$E1030</f>
        <v>-12.301164725457568</v>
      </c>
      <c r="W1030" s="102">
        <f t="shared" ref="W1030:W1093" si="260">ABS(V1030)</f>
        <v>12.301164725457568</v>
      </c>
    </row>
    <row r="1031" spans="1:23" x14ac:dyDescent="0.25">
      <c r="A1031" s="110">
        <v>42638.415347222224</v>
      </c>
      <c r="B1031">
        <v>249</v>
      </c>
      <c r="C1031">
        <v>22.519500000000001</v>
      </c>
      <c r="E1031" s="95">
        <f t="shared" si="252"/>
        <v>263.23960066555742</v>
      </c>
      <c r="F1031" s="95">
        <f t="shared" si="252"/>
        <v>19.926946256239624</v>
      </c>
      <c r="G1031" s="95"/>
      <c r="H1031" s="95"/>
      <c r="I1031" s="95"/>
      <c r="J1031" s="95"/>
      <c r="K1031" s="95"/>
      <c r="L1031" s="95">
        <f t="shared" si="247"/>
        <v>1028</v>
      </c>
      <c r="M1031" s="95">
        <f t="shared" si="253"/>
        <v>-897</v>
      </c>
      <c r="N1031" s="95">
        <f t="shared" si="254"/>
        <v>263.4503891050577</v>
      </c>
      <c r="O1031" s="95">
        <f t="shared" si="255"/>
        <v>864804.46984435804</v>
      </c>
      <c r="P1031" s="95">
        <f t="shared" si="248"/>
        <v>29.004301134217922</v>
      </c>
      <c r="Q1031" s="113">
        <f t="shared" si="249"/>
        <v>27.574298285970219</v>
      </c>
      <c r="R1031" s="95">
        <f t="shared" si="256"/>
        <v>325.28177180899041</v>
      </c>
      <c r="S1031" s="95">
        <f t="shared" si="257"/>
        <v>201.19742952212442</v>
      </c>
      <c r="T1031">
        <f t="shared" si="258"/>
        <v>0</v>
      </c>
      <c r="U1031" s="102">
        <f>IF(W1031&lt;180,V1031,IF(#REF!&gt;T1031,W1031-360,360-W1031))</f>
        <v>-14.239600665557418</v>
      </c>
      <c r="V1031" s="102">
        <f t="shared" si="259"/>
        <v>-14.239600665557418</v>
      </c>
      <c r="W1031" s="102">
        <f t="shared" si="260"/>
        <v>14.239600665557418</v>
      </c>
    </row>
    <row r="1032" spans="1:23" x14ac:dyDescent="0.25">
      <c r="A1032" s="110">
        <v>42638.415393518517</v>
      </c>
      <c r="B1032">
        <v>244</v>
      </c>
      <c r="C1032">
        <v>22.113</v>
      </c>
      <c r="E1032" s="95">
        <f t="shared" si="252"/>
        <v>263.20965058236271</v>
      </c>
      <c r="F1032" s="95">
        <f t="shared" si="252"/>
        <v>19.924073876871905</v>
      </c>
      <c r="G1032" s="95"/>
      <c r="H1032" s="95"/>
      <c r="I1032" s="95"/>
      <c r="J1032" s="95"/>
      <c r="K1032" s="95"/>
      <c r="L1032" s="95">
        <f t="shared" si="247"/>
        <v>1029</v>
      </c>
      <c r="M1032" s="95">
        <f t="shared" si="253"/>
        <v>1141</v>
      </c>
      <c r="N1032" s="95">
        <f t="shared" si="254"/>
        <v>263.4314868804658</v>
      </c>
      <c r="O1032" s="95">
        <f t="shared" si="255"/>
        <v>865182.41982507298</v>
      </c>
      <c r="P1032" s="95">
        <f t="shared" si="248"/>
        <v>28.996538445347408</v>
      </c>
      <c r="Q1032" s="113">
        <f t="shared" si="249"/>
        <v>27.585401623681395</v>
      </c>
      <c r="R1032" s="95">
        <f t="shared" si="256"/>
        <v>325.27680423564584</v>
      </c>
      <c r="S1032" s="95">
        <f t="shared" si="257"/>
        <v>201.14249692907958</v>
      </c>
      <c r="T1032">
        <f t="shared" si="258"/>
        <v>0</v>
      </c>
      <c r="U1032" s="102">
        <f>IF(W1032&lt;180,V1032,IF(#REF!&gt;T1032,W1032-360,360-W1032))</f>
        <v>-19.209650582362713</v>
      </c>
      <c r="V1032" s="102">
        <f t="shared" si="259"/>
        <v>-19.209650582362713</v>
      </c>
      <c r="W1032" s="102">
        <f t="shared" si="260"/>
        <v>19.209650582362713</v>
      </c>
    </row>
    <row r="1033" spans="1:23" x14ac:dyDescent="0.25">
      <c r="A1033" s="110">
        <v>42638.415439814817</v>
      </c>
      <c r="B1033">
        <v>246</v>
      </c>
      <c r="C1033">
        <v>20.354700000000001</v>
      </c>
      <c r="E1033" s="95">
        <f t="shared" si="252"/>
        <v>263.17138103161398</v>
      </c>
      <c r="F1033" s="95">
        <f t="shared" si="252"/>
        <v>19.919975873544118</v>
      </c>
      <c r="G1033" s="95"/>
      <c r="H1033" s="95"/>
      <c r="I1033" s="95"/>
      <c r="J1033" s="95"/>
      <c r="K1033" s="95"/>
      <c r="L1033" s="95">
        <f t="shared" si="247"/>
        <v>1030</v>
      </c>
      <c r="M1033" s="95">
        <f t="shared" si="253"/>
        <v>-895</v>
      </c>
      <c r="N1033" s="95">
        <f t="shared" si="254"/>
        <v>263.41456310679547</v>
      </c>
      <c r="O1033" s="95">
        <f t="shared" si="255"/>
        <v>865485.98155339819</v>
      </c>
      <c r="P1033" s="95">
        <f t="shared" si="248"/>
        <v>28.987543048585376</v>
      </c>
      <c r="Q1033" s="113">
        <f t="shared" si="249"/>
        <v>27.593295013584882</v>
      </c>
      <c r="R1033" s="95">
        <f t="shared" si="256"/>
        <v>325.25629481217993</v>
      </c>
      <c r="S1033" s="95">
        <f t="shared" si="257"/>
        <v>201.08646725104799</v>
      </c>
      <c r="T1033">
        <f t="shared" si="258"/>
        <v>0</v>
      </c>
      <c r="U1033" s="102">
        <f>IF(W1033&lt;180,V1033,IF(#REF!&gt;T1033,W1033-360,360-W1033))</f>
        <v>-17.171381031613976</v>
      </c>
      <c r="V1033" s="102">
        <f t="shared" si="259"/>
        <v>-17.171381031613976</v>
      </c>
      <c r="W1033" s="102">
        <f t="shared" si="260"/>
        <v>17.171381031613976</v>
      </c>
    </row>
    <row r="1034" spans="1:23" x14ac:dyDescent="0.25">
      <c r="A1034" s="110">
        <v>42638.415497685186</v>
      </c>
      <c r="B1034">
        <v>245</v>
      </c>
      <c r="C1034">
        <v>19.669699999999999</v>
      </c>
      <c r="E1034" s="95">
        <f t="shared" si="252"/>
        <v>263.14642262895177</v>
      </c>
      <c r="F1034" s="95">
        <f t="shared" si="252"/>
        <v>19.917320965058263</v>
      </c>
      <c r="G1034" s="95"/>
      <c r="H1034" s="95"/>
      <c r="I1034" s="95"/>
      <c r="J1034" s="95"/>
      <c r="K1034" s="95"/>
      <c r="L1034" s="95">
        <f t="shared" si="247"/>
        <v>1031</v>
      </c>
      <c r="M1034" s="95">
        <f t="shared" si="253"/>
        <v>1140</v>
      </c>
      <c r="N1034" s="95">
        <f t="shared" si="254"/>
        <v>263.39670223084318</v>
      </c>
      <c r="O1034" s="95">
        <f t="shared" si="255"/>
        <v>865824.74878758495</v>
      </c>
      <c r="P1034" s="95">
        <f t="shared" si="248"/>
        <v>28.979151487552077</v>
      </c>
      <c r="Q1034" s="113">
        <f t="shared" si="249"/>
        <v>27.602934409847862</v>
      </c>
      <c r="R1034" s="95">
        <f t="shared" si="256"/>
        <v>325.25302505110949</v>
      </c>
      <c r="S1034" s="95">
        <f t="shared" si="257"/>
        <v>201.03982020679408</v>
      </c>
      <c r="T1034">
        <f t="shared" si="258"/>
        <v>0</v>
      </c>
      <c r="U1034" s="102">
        <f>IF(W1034&lt;180,V1034,IF(#REF!&gt;T1034,W1034-360,360-W1034))</f>
        <v>-18.146422628951768</v>
      </c>
      <c r="V1034" s="102">
        <f t="shared" si="259"/>
        <v>-18.146422628951768</v>
      </c>
      <c r="W1034" s="102">
        <f t="shared" si="260"/>
        <v>18.146422628951768</v>
      </c>
    </row>
    <row r="1035" spans="1:23" x14ac:dyDescent="0.25">
      <c r="A1035" s="110">
        <v>42638.415543981479</v>
      </c>
      <c r="B1035">
        <v>264</v>
      </c>
      <c r="C1035">
        <v>19.001100000000001</v>
      </c>
      <c r="E1035" s="95">
        <f t="shared" si="252"/>
        <v>263.13144758735439</v>
      </c>
      <c r="F1035" s="95">
        <f t="shared" si="252"/>
        <v>19.914604825291207</v>
      </c>
      <c r="G1035" s="95"/>
      <c r="H1035" s="95"/>
      <c r="I1035" s="95"/>
      <c r="J1035" s="95"/>
      <c r="K1035" s="95"/>
      <c r="L1035" s="95">
        <f t="shared" si="247"/>
        <v>1032</v>
      </c>
      <c r="M1035" s="95">
        <f t="shared" si="253"/>
        <v>-876</v>
      </c>
      <c r="N1035" s="95">
        <f t="shared" si="254"/>
        <v>263.39728682170477</v>
      </c>
      <c r="O1035" s="95">
        <f t="shared" si="255"/>
        <v>865825.11240310082</v>
      </c>
      <c r="P1035" s="95">
        <f t="shared" si="248"/>
        <v>28.96511388025305</v>
      </c>
      <c r="Q1035" s="113">
        <f t="shared" si="249"/>
        <v>27.600025791561141</v>
      </c>
      <c r="R1035" s="95">
        <f t="shared" si="256"/>
        <v>325.23150561836695</v>
      </c>
      <c r="S1035" s="95">
        <f t="shared" si="257"/>
        <v>201.03138955634182</v>
      </c>
      <c r="T1035">
        <f t="shared" si="258"/>
        <v>0</v>
      </c>
      <c r="U1035" s="102">
        <f>IF(W1035&lt;180,V1035,IF(#REF!&gt;T1035,W1035-360,360-W1035))</f>
        <v>0.868552412645613</v>
      </c>
      <c r="V1035" s="102">
        <f t="shared" si="259"/>
        <v>0.868552412645613</v>
      </c>
      <c r="W1035" s="102">
        <f t="shared" si="260"/>
        <v>0.868552412645613</v>
      </c>
    </row>
    <row r="1036" spans="1:23" x14ac:dyDescent="0.25">
      <c r="A1036" s="110">
        <v>42638.415590277778</v>
      </c>
      <c r="B1036">
        <v>272</v>
      </c>
      <c r="C1036">
        <v>20.2181</v>
      </c>
      <c r="E1036" s="95">
        <f t="shared" si="252"/>
        <v>263.12479201331115</v>
      </c>
      <c r="F1036" s="95">
        <f t="shared" si="252"/>
        <v>19.91102262895177</v>
      </c>
      <c r="G1036" s="95"/>
      <c r="H1036" s="95"/>
      <c r="I1036" s="95"/>
      <c r="J1036" s="95"/>
      <c r="K1036" s="95"/>
      <c r="L1036" s="95">
        <f t="shared" si="247"/>
        <v>1033</v>
      </c>
      <c r="M1036" s="95">
        <f t="shared" si="253"/>
        <v>1148</v>
      </c>
      <c r="N1036" s="95">
        <f t="shared" si="254"/>
        <v>263.40561471442334</v>
      </c>
      <c r="O1036" s="95">
        <f t="shared" si="255"/>
        <v>865899.04743465642</v>
      </c>
      <c r="P1036" s="95">
        <f t="shared" si="248"/>
        <v>28.952326662999344</v>
      </c>
      <c r="Q1036" s="113">
        <f t="shared" si="249"/>
        <v>27.597403980945806</v>
      </c>
      <c r="R1036" s="95">
        <f t="shared" si="256"/>
        <v>325.21895097043921</v>
      </c>
      <c r="S1036" s="95">
        <f t="shared" si="257"/>
        <v>201.03063305618309</v>
      </c>
      <c r="T1036">
        <f t="shared" si="258"/>
        <v>0</v>
      </c>
      <c r="U1036" s="102">
        <f>IF(W1036&lt;180,V1036,IF(#REF!&gt;T1036,W1036-360,360-W1036))</f>
        <v>8.8752079866888494</v>
      </c>
      <c r="V1036" s="102">
        <f t="shared" si="259"/>
        <v>8.8752079866888494</v>
      </c>
      <c r="W1036" s="102">
        <f t="shared" si="260"/>
        <v>8.8752079866888494</v>
      </c>
    </row>
    <row r="1037" spans="1:23" x14ac:dyDescent="0.25">
      <c r="A1037" s="110">
        <v>42638.415636574071</v>
      </c>
      <c r="B1037">
        <v>257</v>
      </c>
      <c r="C1037">
        <v>20.456600000000002</v>
      </c>
      <c r="E1037" s="95">
        <f t="shared" ref="E1037:F1052" si="261">AVERAGE(B437:B1037)</f>
        <v>263.07653910149753</v>
      </c>
      <c r="F1037" s="95">
        <f t="shared" si="261"/>
        <v>19.916213643926813</v>
      </c>
      <c r="G1037" s="95"/>
      <c r="H1037" s="95"/>
      <c r="I1037" s="95"/>
      <c r="J1037" s="95"/>
      <c r="K1037" s="95"/>
      <c r="L1037" s="95">
        <f t="shared" si="247"/>
        <v>1034</v>
      </c>
      <c r="M1037" s="95">
        <f t="shared" si="253"/>
        <v>-891</v>
      </c>
      <c r="N1037" s="95">
        <f t="shared" si="254"/>
        <v>263.39941972920627</v>
      </c>
      <c r="O1037" s="95">
        <f t="shared" si="255"/>
        <v>865940.03965183755</v>
      </c>
      <c r="P1037" s="95">
        <f t="shared" si="248"/>
        <v>28.939008089746469</v>
      </c>
      <c r="Q1037" s="113">
        <f t="shared" si="249"/>
        <v>27.582714184779203</v>
      </c>
      <c r="R1037" s="95">
        <f t="shared" si="256"/>
        <v>325.13764601725074</v>
      </c>
      <c r="S1037" s="95">
        <f t="shared" si="257"/>
        <v>201.01543218574432</v>
      </c>
      <c r="T1037">
        <f t="shared" si="258"/>
        <v>0</v>
      </c>
      <c r="U1037" s="102">
        <f>IF(W1037&lt;180,V1037,IF(#REF!&gt;T1037,W1037-360,360-W1037))</f>
        <v>-6.0765391014975307</v>
      </c>
      <c r="V1037" s="102">
        <f t="shared" si="259"/>
        <v>-6.0765391014975307</v>
      </c>
      <c r="W1037" s="102">
        <f t="shared" si="260"/>
        <v>6.0765391014975307</v>
      </c>
    </row>
    <row r="1038" spans="1:23" x14ac:dyDescent="0.25">
      <c r="A1038" s="110">
        <v>42638.415682870371</v>
      </c>
      <c r="B1038">
        <v>258</v>
      </c>
      <c r="C1038">
        <v>20.450399999999998</v>
      </c>
      <c r="E1038" s="95">
        <f t="shared" si="261"/>
        <v>263.0316139767055</v>
      </c>
      <c r="F1038" s="95">
        <f t="shared" si="261"/>
        <v>19.924470382695528</v>
      </c>
      <c r="G1038" s="95"/>
      <c r="H1038" s="95"/>
      <c r="I1038" s="95"/>
      <c r="J1038" s="95"/>
      <c r="K1038" s="95"/>
      <c r="L1038" s="95">
        <f t="shared" si="247"/>
        <v>1035</v>
      </c>
      <c r="M1038" s="95">
        <f t="shared" si="253"/>
        <v>1149</v>
      </c>
      <c r="N1038" s="95">
        <f t="shared" si="254"/>
        <v>263.39420289855002</v>
      </c>
      <c r="O1038" s="95">
        <f t="shared" si="255"/>
        <v>865969.16521739133</v>
      </c>
      <c r="P1038" s="95">
        <f t="shared" si="248"/>
        <v>28.925510951146897</v>
      </c>
      <c r="Q1038" s="113">
        <f t="shared" si="249"/>
        <v>27.568954522583741</v>
      </c>
      <c r="R1038" s="95">
        <f t="shared" si="256"/>
        <v>325.0617616525189</v>
      </c>
      <c r="S1038" s="95">
        <f t="shared" si="257"/>
        <v>201.00146630089208</v>
      </c>
      <c r="T1038">
        <f t="shared" si="258"/>
        <v>0</v>
      </c>
      <c r="U1038" s="102">
        <f>IF(W1038&lt;180,V1038,IF(#REF!&gt;T1038,W1038-360,360-W1038))</f>
        <v>-5.0316139767055006</v>
      </c>
      <c r="V1038" s="102">
        <f t="shared" si="259"/>
        <v>-5.0316139767055006</v>
      </c>
      <c r="W1038" s="102">
        <f t="shared" si="260"/>
        <v>5.0316139767055006</v>
      </c>
    </row>
    <row r="1039" spans="1:23" x14ac:dyDescent="0.25">
      <c r="A1039" s="110">
        <v>42638.415729166663</v>
      </c>
      <c r="B1039">
        <v>256</v>
      </c>
      <c r="C1039">
        <v>22.288799999999998</v>
      </c>
      <c r="E1039" s="95">
        <f t="shared" si="261"/>
        <v>262.89018302828617</v>
      </c>
      <c r="F1039" s="95">
        <f t="shared" si="261"/>
        <v>19.929461896838625</v>
      </c>
      <c r="G1039" s="95"/>
      <c r="H1039" s="95"/>
      <c r="I1039" s="95"/>
      <c r="J1039" s="95"/>
      <c r="K1039" s="95"/>
      <c r="L1039" s="95">
        <f t="shared" si="247"/>
        <v>1036</v>
      </c>
      <c r="M1039" s="95">
        <f t="shared" si="253"/>
        <v>-893</v>
      </c>
      <c r="N1039" s="95">
        <f t="shared" si="254"/>
        <v>263.38706563706495</v>
      </c>
      <c r="O1039" s="95">
        <f t="shared" si="255"/>
        <v>866023.78667953669</v>
      </c>
      <c r="P1039" s="95">
        <f t="shared" si="248"/>
        <v>28.912459183243456</v>
      </c>
      <c r="Q1039" s="113">
        <f t="shared" si="249"/>
        <v>27.386029208462602</v>
      </c>
      <c r="R1039" s="95">
        <f t="shared" si="256"/>
        <v>324.50874874732705</v>
      </c>
      <c r="S1039" s="95">
        <f t="shared" si="257"/>
        <v>201.2716173092453</v>
      </c>
      <c r="T1039">
        <f t="shared" si="258"/>
        <v>0</v>
      </c>
      <c r="U1039" s="102">
        <f>IF(W1039&lt;180,V1039,IF(#REF!&gt;T1039,W1039-360,360-W1039))</f>
        <v>-6.8901830282861738</v>
      </c>
      <c r="V1039" s="102">
        <f t="shared" si="259"/>
        <v>-6.8901830282861738</v>
      </c>
      <c r="W1039" s="102">
        <f t="shared" si="260"/>
        <v>6.8901830282861738</v>
      </c>
    </row>
    <row r="1040" spans="1:23" x14ac:dyDescent="0.25">
      <c r="A1040" s="110">
        <v>42638.415775462963</v>
      </c>
      <c r="B1040">
        <v>252</v>
      </c>
      <c r="C1040">
        <v>19.619700000000002</v>
      </c>
      <c r="E1040" s="95">
        <f t="shared" si="261"/>
        <v>262.79866888519138</v>
      </c>
      <c r="F1040" s="95">
        <f t="shared" si="261"/>
        <v>19.932739101497521</v>
      </c>
      <c r="G1040" s="95"/>
      <c r="H1040" s="95"/>
      <c r="I1040" s="95"/>
      <c r="J1040" s="95"/>
      <c r="K1040" s="95"/>
      <c r="L1040" s="95">
        <f t="shared" si="247"/>
        <v>1037</v>
      </c>
      <c r="M1040" s="95">
        <f t="shared" si="253"/>
        <v>1145</v>
      </c>
      <c r="N1040" s="95">
        <f t="shared" si="254"/>
        <v>263.37608486017291</v>
      </c>
      <c r="O1040" s="95">
        <f t="shared" si="255"/>
        <v>866153.32690453227</v>
      </c>
      <c r="P1040" s="95">
        <f t="shared" si="248"/>
        <v>28.900676632917026</v>
      </c>
      <c r="Q1040" s="113">
        <f t="shared" si="249"/>
        <v>27.330315670224582</v>
      </c>
      <c r="R1040" s="95">
        <f t="shared" si="256"/>
        <v>324.2918791431967</v>
      </c>
      <c r="S1040" s="95">
        <f t="shared" si="257"/>
        <v>201.30545862718606</v>
      </c>
      <c r="T1040">
        <f t="shared" si="258"/>
        <v>0</v>
      </c>
      <c r="U1040" s="102">
        <f>IF(W1040&lt;180,V1040,IF(#REF!&gt;T1040,W1040-360,360-W1040))</f>
        <v>-10.798668885191375</v>
      </c>
      <c r="V1040" s="102">
        <f t="shared" si="259"/>
        <v>-10.798668885191375</v>
      </c>
      <c r="W1040" s="102">
        <f t="shared" si="260"/>
        <v>10.798668885191375</v>
      </c>
    </row>
    <row r="1041" spans="1:23" x14ac:dyDescent="0.25">
      <c r="A1041" s="110">
        <v>42638.415821759256</v>
      </c>
      <c r="B1041">
        <v>240</v>
      </c>
      <c r="C1041">
        <v>19.700800000000001</v>
      </c>
      <c r="E1041" s="95">
        <f t="shared" si="261"/>
        <v>262.74708818635605</v>
      </c>
      <c r="F1041" s="95">
        <f t="shared" si="261"/>
        <v>19.938991347753767</v>
      </c>
      <c r="G1041" s="95"/>
      <c r="H1041" s="95"/>
      <c r="I1041" s="95"/>
      <c r="J1041" s="95"/>
      <c r="K1041" s="95"/>
      <c r="L1041" s="95">
        <f t="shared" si="247"/>
        <v>1038</v>
      </c>
      <c r="M1041" s="95">
        <f t="shared" si="253"/>
        <v>-905</v>
      </c>
      <c r="N1041" s="95">
        <f t="shared" si="254"/>
        <v>263.35356454720551</v>
      </c>
      <c r="O1041" s="95">
        <f t="shared" si="255"/>
        <v>866699.24181117525</v>
      </c>
      <c r="P1041" s="95">
        <f t="shared" si="248"/>
        <v>28.895853817347259</v>
      </c>
      <c r="Q1041" s="113">
        <f t="shared" si="249"/>
        <v>27.344038380403177</v>
      </c>
      <c r="R1041" s="95">
        <f t="shared" si="256"/>
        <v>324.27117454226322</v>
      </c>
      <c r="S1041" s="95">
        <f t="shared" si="257"/>
        <v>201.22300183044891</v>
      </c>
      <c r="T1041">
        <f t="shared" si="258"/>
        <v>0</v>
      </c>
      <c r="U1041" s="102">
        <f>IF(W1041&lt;180,V1041,IF(#REF!&gt;T1041,W1041-360,360-W1041))</f>
        <v>-22.747088186356052</v>
      </c>
      <c r="V1041" s="102">
        <f t="shared" si="259"/>
        <v>-22.747088186356052</v>
      </c>
      <c r="W1041" s="102">
        <f t="shared" si="260"/>
        <v>22.747088186356052</v>
      </c>
    </row>
    <row r="1042" spans="1:23" x14ac:dyDescent="0.25">
      <c r="A1042" s="110">
        <v>42638.415868055556</v>
      </c>
      <c r="B1042">
        <v>254</v>
      </c>
      <c r="C1042">
        <v>18.539899999999999</v>
      </c>
      <c r="E1042" s="95">
        <f t="shared" si="261"/>
        <v>262.74708818635605</v>
      </c>
      <c r="F1042" s="95">
        <f t="shared" si="261"/>
        <v>19.938378702163082</v>
      </c>
      <c r="G1042" s="95"/>
      <c r="H1042" s="95"/>
      <c r="I1042" s="95"/>
      <c r="J1042" s="95"/>
      <c r="K1042" s="95"/>
      <c r="L1042" s="95">
        <f t="shared" si="247"/>
        <v>1039</v>
      </c>
      <c r="M1042" s="95">
        <f t="shared" si="253"/>
        <v>1159</v>
      </c>
      <c r="N1042" s="95">
        <f t="shared" si="254"/>
        <v>263.3445620789214</v>
      </c>
      <c r="O1042" s="95">
        <f t="shared" si="255"/>
        <v>866786.64677574579</v>
      </c>
      <c r="P1042" s="95">
        <f t="shared" si="248"/>
        <v>28.883401169431007</v>
      </c>
      <c r="Q1042" s="113">
        <f t="shared" si="249"/>
        <v>27.344038380403177</v>
      </c>
      <c r="R1042" s="95">
        <f t="shared" si="256"/>
        <v>324.27117454226322</v>
      </c>
      <c r="S1042" s="95">
        <f t="shared" si="257"/>
        <v>201.22300183044891</v>
      </c>
      <c r="T1042">
        <f t="shared" si="258"/>
        <v>0</v>
      </c>
      <c r="U1042" s="102">
        <f>IF(W1042&lt;180,V1042,IF(#REF!&gt;T1042,W1042-360,360-W1042))</f>
        <v>-8.7470881863560521</v>
      </c>
      <c r="V1042" s="102">
        <f t="shared" si="259"/>
        <v>-8.7470881863560521</v>
      </c>
      <c r="W1042" s="102">
        <f t="shared" si="260"/>
        <v>8.7470881863560521</v>
      </c>
    </row>
    <row r="1043" spans="1:23" x14ac:dyDescent="0.25">
      <c r="A1043" s="110">
        <v>42638.415914351855</v>
      </c>
      <c r="B1043">
        <v>260</v>
      </c>
      <c r="C1043">
        <v>17.567399999999999</v>
      </c>
      <c r="E1043" s="95">
        <f t="shared" si="261"/>
        <v>262.69051580698834</v>
      </c>
      <c r="F1043" s="95">
        <f t="shared" si="261"/>
        <v>19.92694925124794</v>
      </c>
      <c r="G1043" s="95"/>
      <c r="H1043" s="95"/>
      <c r="I1043" s="95"/>
      <c r="J1043" s="95"/>
      <c r="K1043" s="95"/>
      <c r="L1043" s="95">
        <f t="shared" si="247"/>
        <v>1040</v>
      </c>
      <c r="M1043" s="95">
        <f t="shared" si="253"/>
        <v>-899</v>
      </c>
      <c r="N1043" s="95">
        <f t="shared" si="254"/>
        <v>263.34134615384551</v>
      </c>
      <c r="O1043" s="95">
        <f t="shared" si="255"/>
        <v>866797.82211538451</v>
      </c>
      <c r="P1043" s="95">
        <f t="shared" si="248"/>
        <v>28.869697683587127</v>
      </c>
      <c r="Q1043" s="113">
        <f t="shared" si="249"/>
        <v>27.314475873544094</v>
      </c>
      <c r="R1043" s="95">
        <f t="shared" si="256"/>
        <v>324.14808652246256</v>
      </c>
      <c r="S1043" s="95">
        <f t="shared" si="257"/>
        <v>201.23294509151413</v>
      </c>
      <c r="T1043">
        <f t="shared" si="258"/>
        <v>0</v>
      </c>
      <c r="U1043" s="102">
        <f>IF(W1043&lt;180,V1043,IF(#REF!&gt;T1043,W1043-360,360-W1043))</f>
        <v>-2.6905158069883441</v>
      </c>
      <c r="V1043" s="102">
        <f t="shared" si="259"/>
        <v>-2.6905158069883441</v>
      </c>
      <c r="W1043" s="102">
        <f t="shared" si="260"/>
        <v>2.6905158069883441</v>
      </c>
    </row>
    <row r="1044" spans="1:23" x14ac:dyDescent="0.25">
      <c r="A1044" s="110">
        <v>42638.415960648148</v>
      </c>
      <c r="B1044">
        <v>289</v>
      </c>
      <c r="C1044">
        <v>12.239699999999999</v>
      </c>
      <c r="E1044" s="95">
        <f t="shared" si="261"/>
        <v>262.72046589018305</v>
      </c>
      <c r="F1044" s="95">
        <f t="shared" si="261"/>
        <v>19.913694841930141</v>
      </c>
      <c r="G1044" s="95"/>
      <c r="H1044" s="95"/>
      <c r="I1044" s="95"/>
      <c r="J1044" s="95"/>
      <c r="K1044" s="95"/>
      <c r="L1044" s="95">
        <f t="shared" si="247"/>
        <v>1041</v>
      </c>
      <c r="M1044" s="95">
        <f t="shared" si="253"/>
        <v>1188</v>
      </c>
      <c r="N1044" s="95">
        <f t="shared" si="254"/>
        <v>263.3659942363106</v>
      </c>
      <c r="O1044" s="95">
        <f t="shared" si="255"/>
        <v>867455.55619596539</v>
      </c>
      <c r="P1044" s="95">
        <f t="shared" si="248"/>
        <v>28.86677397905245</v>
      </c>
      <c r="Q1044" s="113">
        <f t="shared" si="249"/>
        <v>27.333432572990429</v>
      </c>
      <c r="R1044" s="95">
        <f t="shared" si="256"/>
        <v>324.22068917941152</v>
      </c>
      <c r="S1044" s="95">
        <f t="shared" si="257"/>
        <v>201.22024260095458</v>
      </c>
      <c r="T1044">
        <f t="shared" si="258"/>
        <v>0</v>
      </c>
      <c r="U1044" s="102">
        <f>IF(W1044&lt;180,V1044,IF(#REF!&gt;T1044,W1044-360,360-W1044))</f>
        <v>26.27953410981695</v>
      </c>
      <c r="V1044" s="102">
        <f t="shared" si="259"/>
        <v>26.27953410981695</v>
      </c>
      <c r="W1044" s="102">
        <f t="shared" si="260"/>
        <v>26.27953410981695</v>
      </c>
    </row>
    <row r="1045" spans="1:23" x14ac:dyDescent="0.25">
      <c r="A1045" s="110">
        <v>42638.416006944448</v>
      </c>
      <c r="B1045">
        <v>248</v>
      </c>
      <c r="C1045">
        <v>16.579499999999999</v>
      </c>
      <c r="E1045" s="95">
        <f t="shared" si="261"/>
        <v>262.65224625623961</v>
      </c>
      <c r="F1045" s="95">
        <f t="shared" si="261"/>
        <v>19.908594176372731</v>
      </c>
      <c r="G1045" s="95"/>
      <c r="H1045" s="95"/>
      <c r="I1045" s="95"/>
      <c r="J1045" s="95"/>
      <c r="K1045" s="95"/>
      <c r="L1045" s="95">
        <f t="shared" si="247"/>
        <v>1042</v>
      </c>
      <c r="M1045" s="95">
        <f t="shared" si="253"/>
        <v>-940</v>
      </c>
      <c r="N1045" s="95">
        <f t="shared" si="254"/>
        <v>263.35124760076712</v>
      </c>
      <c r="O1045" s="95">
        <f t="shared" si="255"/>
        <v>867691.44337811891</v>
      </c>
      <c r="P1045" s="95">
        <f t="shared" si="248"/>
        <v>28.856841755497804</v>
      </c>
      <c r="Q1045" s="113">
        <f t="shared" si="249"/>
        <v>27.318918845757572</v>
      </c>
      <c r="R1045" s="95">
        <f t="shared" si="256"/>
        <v>324.11981365919416</v>
      </c>
      <c r="S1045" s="95">
        <f t="shared" si="257"/>
        <v>201.18467885328508</v>
      </c>
      <c r="T1045">
        <f t="shared" si="258"/>
        <v>0</v>
      </c>
      <c r="U1045" s="102">
        <f>IF(W1045&lt;180,V1045,IF(#REF!&gt;T1045,W1045-360,360-W1045))</f>
        <v>-14.652246256239607</v>
      </c>
      <c r="V1045" s="102">
        <f t="shared" si="259"/>
        <v>-14.652246256239607</v>
      </c>
      <c r="W1045" s="102">
        <f t="shared" si="260"/>
        <v>14.652246256239607</v>
      </c>
    </row>
    <row r="1046" spans="1:23" x14ac:dyDescent="0.25">
      <c r="A1046" s="110">
        <v>42638.41605324074</v>
      </c>
      <c r="B1046">
        <v>248</v>
      </c>
      <c r="C1046">
        <v>17.4373</v>
      </c>
      <c r="E1046" s="95">
        <f t="shared" si="261"/>
        <v>262.59234608985025</v>
      </c>
      <c r="F1046" s="95">
        <f t="shared" si="261"/>
        <v>19.906123793677224</v>
      </c>
      <c r="G1046" s="95"/>
      <c r="H1046" s="95"/>
      <c r="I1046" s="95"/>
      <c r="J1046" s="95"/>
      <c r="K1046" s="95"/>
      <c r="L1046" s="95">
        <f t="shared" si="247"/>
        <v>1043</v>
      </c>
      <c r="M1046" s="95">
        <f t="shared" si="253"/>
        <v>1188</v>
      </c>
      <c r="N1046" s="95">
        <f t="shared" si="254"/>
        <v>263.33652924256887</v>
      </c>
      <c r="O1046" s="95">
        <f t="shared" si="255"/>
        <v>867926.87823585805</v>
      </c>
      <c r="P1046" s="95">
        <f t="shared" si="248"/>
        <v>28.846917650665123</v>
      </c>
      <c r="Q1046" s="113">
        <f t="shared" si="249"/>
        <v>27.311511801044468</v>
      </c>
      <c r="R1046" s="95">
        <f t="shared" si="256"/>
        <v>324.0432476422003</v>
      </c>
      <c r="S1046" s="95">
        <f t="shared" si="257"/>
        <v>201.14144453750021</v>
      </c>
      <c r="T1046">
        <f t="shared" si="258"/>
        <v>0</v>
      </c>
      <c r="U1046" s="102">
        <f>IF(W1046&lt;180,V1046,IF(#REF!&gt;T1046,W1046-360,360-W1046))</f>
        <v>-14.592346089850253</v>
      </c>
      <c r="V1046" s="102">
        <f t="shared" si="259"/>
        <v>-14.592346089850253</v>
      </c>
      <c r="W1046" s="102">
        <f t="shared" si="260"/>
        <v>14.592346089850253</v>
      </c>
    </row>
    <row r="1047" spans="1:23" x14ac:dyDescent="0.25">
      <c r="A1047" s="110">
        <v>42638.41609953704</v>
      </c>
      <c r="B1047">
        <v>260</v>
      </c>
      <c r="C1047">
        <v>16.537800000000001</v>
      </c>
      <c r="E1047" s="95">
        <f t="shared" si="261"/>
        <v>262.6222961730449</v>
      </c>
      <c r="F1047" s="95">
        <f t="shared" si="261"/>
        <v>19.90589251247922</v>
      </c>
      <c r="G1047" s="95"/>
      <c r="H1047" s="95"/>
      <c r="I1047" s="95"/>
      <c r="J1047" s="95"/>
      <c r="K1047" s="95"/>
      <c r="L1047" s="95">
        <f t="shared" ref="L1047:L1110" si="262">L1046+1</f>
        <v>1044</v>
      </c>
      <c r="M1047" s="95">
        <f t="shared" si="253"/>
        <v>-928</v>
      </c>
      <c r="N1047" s="95">
        <f t="shared" si="254"/>
        <v>263.33333333333269</v>
      </c>
      <c r="O1047" s="95">
        <f t="shared" si="255"/>
        <v>867938</v>
      </c>
      <c r="P1047" s="95">
        <f t="shared" ref="P1047:P1110" si="263">SQRT(O1047/L1047)</f>
        <v>28.833283502714231</v>
      </c>
      <c r="Q1047" s="113">
        <f t="shared" si="249"/>
        <v>27.298780126435741</v>
      </c>
      <c r="R1047" s="95">
        <f t="shared" si="256"/>
        <v>324.0445514575253</v>
      </c>
      <c r="S1047" s="95">
        <f t="shared" si="257"/>
        <v>201.2000408885645</v>
      </c>
      <c r="T1047">
        <f t="shared" si="258"/>
        <v>0</v>
      </c>
      <c r="U1047" s="102">
        <f>IF(W1047&lt;180,V1047,IF(#REF!&gt;T1047,W1047-360,360-W1047))</f>
        <v>-2.6222961730449015</v>
      </c>
      <c r="V1047" s="102">
        <f t="shared" si="259"/>
        <v>-2.6222961730449015</v>
      </c>
      <c r="W1047" s="102">
        <f t="shared" si="260"/>
        <v>2.6222961730449015</v>
      </c>
    </row>
    <row r="1048" spans="1:23" x14ac:dyDescent="0.25">
      <c r="A1048" s="110">
        <v>42638.416145833333</v>
      </c>
      <c r="B1048">
        <v>259</v>
      </c>
      <c r="C1048">
        <v>18.006399999999999</v>
      </c>
      <c r="E1048" s="95">
        <f t="shared" si="261"/>
        <v>262.64559068219631</v>
      </c>
      <c r="F1048" s="95">
        <f t="shared" si="261"/>
        <v>19.904984858569065</v>
      </c>
      <c r="G1048" s="95"/>
      <c r="H1048" s="95"/>
      <c r="I1048" s="95"/>
      <c r="J1048" s="95"/>
      <c r="K1048" s="95"/>
      <c r="L1048" s="95">
        <f t="shared" si="262"/>
        <v>1045</v>
      </c>
      <c r="M1048" s="95">
        <f t="shared" si="253"/>
        <v>1187</v>
      </c>
      <c r="N1048" s="95">
        <f t="shared" si="254"/>
        <v>263.32918660287015</v>
      </c>
      <c r="O1048" s="95">
        <f t="shared" si="255"/>
        <v>867956.75980861241</v>
      </c>
      <c r="P1048" s="95">
        <f t="shared" si="263"/>
        <v>28.819795825019327</v>
      </c>
      <c r="Q1048" s="113">
        <f t="shared" si="249"/>
        <v>27.289704494671653</v>
      </c>
      <c r="R1048" s="95">
        <f t="shared" si="256"/>
        <v>324.04742579520752</v>
      </c>
      <c r="S1048" s="95">
        <f t="shared" si="257"/>
        <v>201.24375556918511</v>
      </c>
      <c r="T1048">
        <f t="shared" si="258"/>
        <v>0</v>
      </c>
      <c r="U1048" s="102">
        <f>IF(W1048&lt;180,V1048,IF(#REF!&gt;T1048,W1048-360,360-W1048))</f>
        <v>-3.645590682196314</v>
      </c>
      <c r="V1048" s="102">
        <f t="shared" si="259"/>
        <v>-3.645590682196314</v>
      </c>
      <c r="W1048" s="102">
        <f t="shared" si="260"/>
        <v>3.645590682196314</v>
      </c>
    </row>
    <row r="1049" spans="1:23" x14ac:dyDescent="0.25">
      <c r="A1049" s="110">
        <v>42638.416192129633</v>
      </c>
      <c r="B1049">
        <v>255</v>
      </c>
      <c r="C1049">
        <v>18.722300000000001</v>
      </c>
      <c r="E1049" s="95">
        <f t="shared" si="261"/>
        <v>262.63061564059899</v>
      </c>
      <c r="F1049" s="95">
        <f t="shared" si="261"/>
        <v>19.897469051580718</v>
      </c>
      <c r="G1049" s="95"/>
      <c r="H1049" s="95"/>
      <c r="I1049" s="95"/>
      <c r="J1049" s="95"/>
      <c r="K1049" s="95"/>
      <c r="L1049" s="95">
        <f t="shared" si="262"/>
        <v>1046</v>
      </c>
      <c r="M1049" s="95">
        <f t="shared" si="253"/>
        <v>-932</v>
      </c>
      <c r="N1049" s="95">
        <f t="shared" si="254"/>
        <v>263.32122370936838</v>
      </c>
      <c r="O1049" s="95">
        <f t="shared" si="255"/>
        <v>868026.06883365195</v>
      </c>
      <c r="P1049" s="95">
        <f t="shared" si="263"/>
        <v>28.807166439500602</v>
      </c>
      <c r="Q1049" s="113">
        <f t="shared" si="249"/>
        <v>27.291426453325219</v>
      </c>
      <c r="R1049" s="95">
        <f t="shared" si="256"/>
        <v>324.03632516058076</v>
      </c>
      <c r="S1049" s="95">
        <f t="shared" si="257"/>
        <v>201.22490612061725</v>
      </c>
      <c r="T1049">
        <f t="shared" si="258"/>
        <v>0</v>
      </c>
      <c r="U1049" s="102">
        <f>IF(W1049&lt;180,V1049,IF(#REF!&gt;T1049,W1049-360,360-W1049))</f>
        <v>-7.6306156405989896</v>
      </c>
      <c r="V1049" s="102">
        <f t="shared" si="259"/>
        <v>-7.6306156405989896</v>
      </c>
      <c r="W1049" s="102">
        <f t="shared" si="260"/>
        <v>7.6306156405989896</v>
      </c>
    </row>
    <row r="1050" spans="1:23" x14ac:dyDescent="0.25">
      <c r="A1050" s="110">
        <v>42638.416238425925</v>
      </c>
      <c r="B1050">
        <v>252</v>
      </c>
      <c r="C1050">
        <v>19.603200000000001</v>
      </c>
      <c r="E1050" s="95">
        <f t="shared" si="261"/>
        <v>262.61064891846922</v>
      </c>
      <c r="F1050" s="95">
        <f t="shared" si="261"/>
        <v>19.890753244592364</v>
      </c>
      <c r="G1050" s="95"/>
      <c r="H1050" s="95"/>
      <c r="I1050" s="95"/>
      <c r="J1050" s="95"/>
      <c r="K1050" s="95"/>
      <c r="L1050" s="95">
        <f t="shared" si="262"/>
        <v>1047</v>
      </c>
      <c r="M1050" s="95">
        <f t="shared" si="253"/>
        <v>1184</v>
      </c>
      <c r="N1050" s="95">
        <f t="shared" si="254"/>
        <v>263.31041069722954</v>
      </c>
      <c r="O1050" s="95">
        <f t="shared" si="255"/>
        <v>868154.11652340007</v>
      </c>
      <c r="P1050" s="95">
        <f t="shared" si="263"/>
        <v>28.795529814046368</v>
      </c>
      <c r="Q1050" s="113">
        <f t="shared" si="249"/>
        <v>27.2948067518134</v>
      </c>
      <c r="R1050" s="95">
        <f t="shared" si="256"/>
        <v>324.02396411004941</v>
      </c>
      <c r="S1050" s="95">
        <f t="shared" si="257"/>
        <v>201.19733372688907</v>
      </c>
      <c r="T1050">
        <f t="shared" si="258"/>
        <v>0</v>
      </c>
      <c r="U1050" s="102">
        <f>IF(W1050&lt;180,V1050,IF(#REF!&gt;T1050,W1050-360,360-W1050))</f>
        <v>-10.610648918469224</v>
      </c>
      <c r="V1050" s="102">
        <f t="shared" si="259"/>
        <v>-10.610648918469224</v>
      </c>
      <c r="W1050" s="102">
        <f t="shared" si="260"/>
        <v>10.610648918469224</v>
      </c>
    </row>
    <row r="1051" spans="1:23" x14ac:dyDescent="0.25">
      <c r="A1051" s="110">
        <v>42638.416284722225</v>
      </c>
      <c r="B1051">
        <v>251</v>
      </c>
      <c r="C1051">
        <v>19.880299999999998</v>
      </c>
      <c r="E1051" s="95">
        <f t="shared" si="261"/>
        <v>262.60399334442593</v>
      </c>
      <c r="F1051" s="95">
        <f t="shared" si="261"/>
        <v>19.888499667221314</v>
      </c>
      <c r="G1051" s="95"/>
      <c r="H1051" s="95"/>
      <c r="I1051" s="95"/>
      <c r="J1051" s="95"/>
      <c r="K1051" s="95"/>
      <c r="L1051" s="95">
        <f t="shared" si="262"/>
        <v>1048</v>
      </c>
      <c r="M1051" s="95">
        <f t="shared" si="253"/>
        <v>-933</v>
      </c>
      <c r="N1051" s="95">
        <f t="shared" si="254"/>
        <v>263.29866412213676</v>
      </c>
      <c r="O1051" s="95">
        <f t="shared" si="255"/>
        <v>868305.51812977088</v>
      </c>
      <c r="P1051" s="95">
        <f t="shared" si="263"/>
        <v>28.784297798316146</v>
      </c>
      <c r="Q1051" s="113">
        <f t="shared" si="249"/>
        <v>27.297149303418731</v>
      </c>
      <c r="R1051" s="95">
        <f t="shared" si="256"/>
        <v>324.0225792771181</v>
      </c>
      <c r="S1051" s="95">
        <f t="shared" si="257"/>
        <v>201.18540741173379</v>
      </c>
      <c r="T1051">
        <f t="shared" si="258"/>
        <v>0</v>
      </c>
      <c r="U1051" s="102">
        <f>IF(W1051&lt;180,V1051,IF(#REF!&gt;T1051,W1051-360,360-W1051))</f>
        <v>-11.60399334442593</v>
      </c>
      <c r="V1051" s="102">
        <f t="shared" si="259"/>
        <v>-11.60399334442593</v>
      </c>
      <c r="W1051" s="102">
        <f t="shared" si="260"/>
        <v>11.60399334442593</v>
      </c>
    </row>
    <row r="1052" spans="1:23" x14ac:dyDescent="0.25">
      <c r="A1052" s="110">
        <v>42638.416331018518</v>
      </c>
      <c r="B1052">
        <v>249</v>
      </c>
      <c r="C1052">
        <v>21.407699999999998</v>
      </c>
      <c r="E1052" s="95">
        <f t="shared" si="261"/>
        <v>262.54409317803663</v>
      </c>
      <c r="F1052" s="95">
        <f t="shared" si="261"/>
        <v>19.886067221297857</v>
      </c>
      <c r="G1052" s="95"/>
      <c r="H1052" s="95"/>
      <c r="I1052" s="95"/>
      <c r="J1052" s="95"/>
      <c r="K1052" s="95"/>
      <c r="L1052" s="95">
        <f t="shared" si="262"/>
        <v>1049</v>
      </c>
      <c r="M1052" s="95">
        <f t="shared" si="253"/>
        <v>1182</v>
      </c>
      <c r="N1052" s="95">
        <f t="shared" si="254"/>
        <v>263.28503336510897</v>
      </c>
      <c r="O1052" s="95">
        <f t="shared" si="255"/>
        <v>868509.7750238321</v>
      </c>
      <c r="P1052" s="95">
        <f t="shared" si="263"/>
        <v>28.773958393384881</v>
      </c>
      <c r="Q1052" s="113">
        <f t="shared" ref="Q1052:Q1115" si="264">_xlfn.STDEV.P(B452:B1052)</f>
        <v>27.287435368736379</v>
      </c>
      <c r="R1052" s="95">
        <f t="shared" si="256"/>
        <v>323.94082275769347</v>
      </c>
      <c r="S1052" s="95">
        <f t="shared" si="257"/>
        <v>201.1473635983798</v>
      </c>
      <c r="T1052">
        <f t="shared" si="258"/>
        <v>0</v>
      </c>
      <c r="U1052" s="102">
        <f>IF(W1052&lt;180,V1052,IF(#REF!&gt;T1052,W1052-360,360-W1052))</f>
        <v>-13.544093178036633</v>
      </c>
      <c r="V1052" s="102">
        <f t="shared" si="259"/>
        <v>-13.544093178036633</v>
      </c>
      <c r="W1052" s="102">
        <f t="shared" si="260"/>
        <v>13.544093178036633</v>
      </c>
    </row>
    <row r="1053" spans="1:23" x14ac:dyDescent="0.25">
      <c r="A1053" s="110">
        <v>42638.416377314818</v>
      </c>
      <c r="B1053">
        <v>247</v>
      </c>
      <c r="C1053">
        <v>19.869499999999999</v>
      </c>
      <c r="E1053" s="95">
        <f t="shared" ref="E1053:F1068" si="265">AVERAGE(B453:B1053)</f>
        <v>262.53910149750413</v>
      </c>
      <c r="F1053" s="95">
        <f t="shared" si="265"/>
        <v>19.886055906821976</v>
      </c>
      <c r="G1053" s="95"/>
      <c r="H1053" s="95"/>
      <c r="I1053" s="95"/>
      <c r="J1053" s="95"/>
      <c r="K1053" s="95"/>
      <c r="L1053" s="95">
        <f t="shared" si="262"/>
        <v>1050</v>
      </c>
      <c r="M1053" s="95">
        <f t="shared" si="253"/>
        <v>-935</v>
      </c>
      <c r="N1053" s="95">
        <f t="shared" si="254"/>
        <v>263.26952380952315</v>
      </c>
      <c r="O1053" s="95">
        <f t="shared" si="255"/>
        <v>868774.72476190457</v>
      </c>
      <c r="P1053" s="95">
        <f t="shared" si="263"/>
        <v>28.764639746974801</v>
      </c>
      <c r="Q1053" s="113">
        <f t="shared" si="264"/>
        <v>27.290003872097856</v>
      </c>
      <c r="R1053" s="95">
        <f t="shared" si="256"/>
        <v>323.94161020972433</v>
      </c>
      <c r="S1053" s="95">
        <f t="shared" si="257"/>
        <v>201.13659278528397</v>
      </c>
      <c r="T1053">
        <f t="shared" si="258"/>
        <v>0</v>
      </c>
      <c r="U1053" s="102">
        <f>IF(W1053&lt;180,V1053,IF(#REF!&gt;T1053,W1053-360,360-W1053))</f>
        <v>-15.539101497504134</v>
      </c>
      <c r="V1053" s="102">
        <f t="shared" si="259"/>
        <v>-15.539101497504134</v>
      </c>
      <c r="W1053" s="102">
        <f t="shared" si="260"/>
        <v>15.539101497504134</v>
      </c>
    </row>
    <row r="1054" spans="1:23" x14ac:dyDescent="0.25">
      <c r="A1054" s="110">
        <v>42638.41642361111</v>
      </c>
      <c r="B1054">
        <v>260</v>
      </c>
      <c r="C1054">
        <v>20.8306</v>
      </c>
      <c r="E1054" s="95">
        <f t="shared" si="265"/>
        <v>262.55407653910152</v>
      </c>
      <c r="F1054" s="95">
        <f t="shared" si="265"/>
        <v>19.887702163061579</v>
      </c>
      <c r="G1054" s="95"/>
      <c r="H1054" s="95"/>
      <c r="I1054" s="95"/>
      <c r="J1054" s="95"/>
      <c r="K1054" s="95"/>
      <c r="L1054" s="95">
        <f t="shared" si="262"/>
        <v>1051</v>
      </c>
      <c r="M1054" s="95">
        <f t="shared" si="253"/>
        <v>1195</v>
      </c>
      <c r="N1054" s="95">
        <f t="shared" si="254"/>
        <v>263.26641294005645</v>
      </c>
      <c r="O1054" s="95">
        <f t="shared" si="255"/>
        <v>868785.40437678376</v>
      </c>
      <c r="P1054" s="95">
        <f t="shared" si="263"/>
        <v>28.751128788940338</v>
      </c>
      <c r="Q1054" s="113">
        <f t="shared" si="264"/>
        <v>27.286136872261324</v>
      </c>
      <c r="R1054" s="95">
        <f t="shared" si="256"/>
        <v>323.94788450168949</v>
      </c>
      <c r="S1054" s="95">
        <f t="shared" si="257"/>
        <v>201.16026857651354</v>
      </c>
      <c r="T1054">
        <f t="shared" si="258"/>
        <v>0</v>
      </c>
      <c r="U1054" s="102">
        <f>IF(W1054&lt;180,V1054,IF(#REF!&gt;T1054,W1054-360,360-W1054))</f>
        <v>-2.5540765391015157</v>
      </c>
      <c r="V1054" s="102">
        <f t="shared" si="259"/>
        <v>-2.5540765391015157</v>
      </c>
      <c r="W1054" s="102">
        <f t="shared" si="260"/>
        <v>2.5540765391015157</v>
      </c>
    </row>
    <row r="1055" spans="1:23" x14ac:dyDescent="0.25">
      <c r="A1055" s="110">
        <v>42638.41646990741</v>
      </c>
      <c r="B1055">
        <v>254</v>
      </c>
      <c r="C1055">
        <v>21.1798</v>
      </c>
      <c r="E1055" s="95">
        <f t="shared" si="265"/>
        <v>262.58402662229616</v>
      </c>
      <c r="F1055" s="95">
        <f t="shared" si="265"/>
        <v>19.891522296173058</v>
      </c>
      <c r="G1055" s="95"/>
      <c r="H1055" s="95"/>
      <c r="I1055" s="95"/>
      <c r="J1055" s="95"/>
      <c r="K1055" s="95"/>
      <c r="L1055" s="95">
        <f t="shared" si="262"/>
        <v>1052</v>
      </c>
      <c r="M1055" s="95">
        <f t="shared" si="253"/>
        <v>-941</v>
      </c>
      <c r="N1055" s="95">
        <f t="shared" si="254"/>
        <v>263.25760456273701</v>
      </c>
      <c r="O1055" s="95">
        <f t="shared" si="255"/>
        <v>868871.18916349788</v>
      </c>
      <c r="P1055" s="95">
        <f t="shared" si="263"/>
        <v>28.738879303401728</v>
      </c>
      <c r="Q1055" s="113">
        <f t="shared" si="264"/>
        <v>27.266845734312433</v>
      </c>
      <c r="R1055" s="95">
        <f t="shared" si="256"/>
        <v>323.93442952449914</v>
      </c>
      <c r="S1055" s="95">
        <f t="shared" si="257"/>
        <v>201.23362372009319</v>
      </c>
      <c r="T1055">
        <f t="shared" si="258"/>
        <v>0</v>
      </c>
      <c r="U1055" s="102">
        <f>IF(W1055&lt;180,V1055,IF(#REF!&gt;T1055,W1055-360,360-W1055))</f>
        <v>-8.5840266222961645</v>
      </c>
      <c r="V1055" s="102">
        <f t="shared" si="259"/>
        <v>-8.5840266222961645</v>
      </c>
      <c r="W1055" s="102">
        <f t="shared" si="260"/>
        <v>8.5840266222961645</v>
      </c>
    </row>
    <row r="1056" spans="1:23" x14ac:dyDescent="0.25">
      <c r="A1056" s="110">
        <v>42638.416516203702</v>
      </c>
      <c r="B1056">
        <v>251</v>
      </c>
      <c r="C1056">
        <v>21.200199999999999</v>
      </c>
      <c r="E1056" s="95">
        <f t="shared" si="265"/>
        <v>262.55906821963396</v>
      </c>
      <c r="F1056" s="95">
        <f t="shared" si="265"/>
        <v>19.896283361064903</v>
      </c>
      <c r="G1056" s="95"/>
      <c r="H1056" s="95"/>
      <c r="I1056" s="95"/>
      <c r="J1056" s="95"/>
      <c r="K1056" s="95"/>
      <c r="L1056" s="95">
        <f t="shared" si="262"/>
        <v>1053</v>
      </c>
      <c r="M1056" s="95">
        <f t="shared" si="253"/>
        <v>1192</v>
      </c>
      <c r="N1056" s="95">
        <f t="shared" si="254"/>
        <v>263.24596391262997</v>
      </c>
      <c r="O1056" s="95">
        <f t="shared" si="255"/>
        <v>869021.29534662841</v>
      </c>
      <c r="P1056" s="95">
        <f t="shared" si="263"/>
        <v>28.727711048664556</v>
      </c>
      <c r="Q1056" s="113">
        <f t="shared" si="264"/>
        <v>27.270572325104837</v>
      </c>
      <c r="R1056" s="95">
        <f t="shared" si="256"/>
        <v>323.91785595111986</v>
      </c>
      <c r="S1056" s="95">
        <f t="shared" si="257"/>
        <v>201.20028048814808</v>
      </c>
      <c r="T1056">
        <f t="shared" si="258"/>
        <v>0</v>
      </c>
      <c r="U1056" s="102">
        <f>IF(W1056&lt;180,V1056,IF(#REF!&gt;T1056,W1056-360,360-W1056))</f>
        <v>-11.559068219633957</v>
      </c>
      <c r="V1056" s="102">
        <f t="shared" si="259"/>
        <v>-11.559068219633957</v>
      </c>
      <c r="W1056" s="102">
        <f t="shared" si="260"/>
        <v>11.559068219633957</v>
      </c>
    </row>
    <row r="1057" spans="1:23" x14ac:dyDescent="0.25">
      <c r="A1057" s="110">
        <v>42638.416562500002</v>
      </c>
      <c r="B1057">
        <v>253</v>
      </c>
      <c r="C1057">
        <v>20.850899999999999</v>
      </c>
      <c r="E1057" s="95">
        <f t="shared" si="265"/>
        <v>262.44592346089848</v>
      </c>
      <c r="F1057" s="95">
        <f t="shared" si="265"/>
        <v>19.89034708818637</v>
      </c>
      <c r="G1057" s="95"/>
      <c r="H1057" s="95"/>
      <c r="I1057" s="95"/>
      <c r="J1057" s="95"/>
      <c r="K1057" s="95"/>
      <c r="L1057" s="95">
        <f t="shared" si="262"/>
        <v>1054</v>
      </c>
      <c r="M1057" s="95">
        <f t="shared" si="253"/>
        <v>-939</v>
      </c>
      <c r="N1057" s="95">
        <f t="shared" si="254"/>
        <v>263.23624288424986</v>
      </c>
      <c r="O1057" s="95">
        <f t="shared" si="255"/>
        <v>869126.17552182137</v>
      </c>
      <c r="P1057" s="95">
        <f t="shared" si="263"/>
        <v>28.715812534027208</v>
      </c>
      <c r="Q1057" s="113">
        <f t="shared" si="264"/>
        <v>27.168742822280656</v>
      </c>
      <c r="R1057" s="95">
        <f t="shared" si="256"/>
        <v>323.57559481102999</v>
      </c>
      <c r="S1057" s="95">
        <f t="shared" si="257"/>
        <v>201.31625211076701</v>
      </c>
      <c r="T1057">
        <f t="shared" si="258"/>
        <v>0</v>
      </c>
      <c r="U1057" s="102">
        <f>IF(W1057&lt;180,V1057,IF(#REF!&gt;T1057,W1057-360,360-W1057))</f>
        <v>-9.4459234608984843</v>
      </c>
      <c r="V1057" s="102">
        <f t="shared" si="259"/>
        <v>-9.4459234608984843</v>
      </c>
      <c r="W1057" s="102">
        <f t="shared" si="260"/>
        <v>9.4459234608984843</v>
      </c>
    </row>
    <row r="1058" spans="1:23" x14ac:dyDescent="0.25">
      <c r="A1058" s="110">
        <v>42638.416608796295</v>
      </c>
      <c r="B1058">
        <v>246</v>
      </c>
      <c r="C1058">
        <v>21.468299999999999</v>
      </c>
      <c r="E1058" s="95">
        <f t="shared" si="265"/>
        <v>262.39767054908486</v>
      </c>
      <c r="F1058" s="95">
        <f t="shared" si="265"/>
        <v>19.89246921797006</v>
      </c>
      <c r="G1058" s="95"/>
      <c r="H1058" s="95"/>
      <c r="I1058" s="95"/>
      <c r="J1058" s="95"/>
      <c r="K1058" s="95"/>
      <c r="L1058" s="95">
        <f t="shared" si="262"/>
        <v>1055</v>
      </c>
      <c r="M1058" s="95">
        <f t="shared" si="253"/>
        <v>1185</v>
      </c>
      <c r="N1058" s="95">
        <f t="shared" si="254"/>
        <v>263.21990521326956</v>
      </c>
      <c r="O1058" s="95">
        <f t="shared" si="255"/>
        <v>869422.98199052108</v>
      </c>
      <c r="P1058" s="95">
        <f t="shared" si="263"/>
        <v>28.707100398005323</v>
      </c>
      <c r="Q1058" s="113">
        <f t="shared" si="264"/>
        <v>27.172155806009169</v>
      </c>
      <c r="R1058" s="95">
        <f t="shared" si="256"/>
        <v>323.53502111260548</v>
      </c>
      <c r="S1058" s="95">
        <f t="shared" si="257"/>
        <v>201.26031998556425</v>
      </c>
      <c r="T1058">
        <f t="shared" si="258"/>
        <v>0</v>
      </c>
      <c r="U1058" s="102">
        <f>IF(W1058&lt;180,V1058,IF(#REF!&gt;T1058,W1058-360,360-W1058))</f>
        <v>-16.397670549084864</v>
      </c>
      <c r="V1058" s="102">
        <f t="shared" si="259"/>
        <v>-16.397670549084864</v>
      </c>
      <c r="W1058" s="102">
        <f t="shared" si="260"/>
        <v>16.397670549084864</v>
      </c>
    </row>
    <row r="1059" spans="1:23" x14ac:dyDescent="0.25">
      <c r="A1059" s="110">
        <v>42638.416655092595</v>
      </c>
      <c r="B1059">
        <v>249</v>
      </c>
      <c r="C1059">
        <v>20.453399999999998</v>
      </c>
      <c r="E1059" s="95">
        <f t="shared" si="265"/>
        <v>262.39434276206322</v>
      </c>
      <c r="F1059" s="95">
        <f t="shared" si="265"/>
        <v>19.89825291181365</v>
      </c>
      <c r="G1059" s="95"/>
      <c r="H1059" s="95"/>
      <c r="I1059" s="95"/>
      <c r="J1059" s="95"/>
      <c r="K1059" s="95"/>
      <c r="L1059" s="95">
        <f t="shared" si="262"/>
        <v>1056</v>
      </c>
      <c r="M1059" s="95">
        <f t="shared" si="253"/>
        <v>-936</v>
      </c>
      <c r="N1059" s="95">
        <f t="shared" si="254"/>
        <v>263.20643939393881</v>
      </c>
      <c r="O1059" s="95">
        <f t="shared" si="255"/>
        <v>869624.99621212098</v>
      </c>
      <c r="P1059" s="95">
        <f t="shared" si="263"/>
        <v>28.696838138377998</v>
      </c>
      <c r="Q1059" s="113">
        <f t="shared" si="264"/>
        <v>27.173673908512534</v>
      </c>
      <c r="R1059" s="95">
        <f t="shared" si="256"/>
        <v>323.53510905621641</v>
      </c>
      <c r="S1059" s="95">
        <f t="shared" si="257"/>
        <v>201.25357646791002</v>
      </c>
      <c r="T1059">
        <f t="shared" si="258"/>
        <v>0</v>
      </c>
      <c r="U1059" s="102">
        <f>IF(W1059&lt;180,V1059,IF(#REF!&gt;T1059,W1059-360,360-W1059))</f>
        <v>-13.394342762063218</v>
      </c>
      <c r="V1059" s="102">
        <f t="shared" si="259"/>
        <v>-13.394342762063218</v>
      </c>
      <c r="W1059" s="102">
        <f t="shared" si="260"/>
        <v>13.394342762063218</v>
      </c>
    </row>
    <row r="1060" spans="1:23" x14ac:dyDescent="0.25">
      <c r="A1060" s="110">
        <v>42638.416701388887</v>
      </c>
      <c r="B1060">
        <v>241</v>
      </c>
      <c r="C1060">
        <v>21.5944</v>
      </c>
      <c r="E1060" s="95">
        <f t="shared" si="265"/>
        <v>262.38103161397669</v>
      </c>
      <c r="F1060" s="95">
        <f t="shared" si="265"/>
        <v>19.90456888519136</v>
      </c>
      <c r="G1060" s="95"/>
      <c r="H1060" s="95"/>
      <c r="I1060" s="95"/>
      <c r="J1060" s="95"/>
      <c r="K1060" s="95"/>
      <c r="L1060" s="95">
        <f t="shared" si="262"/>
        <v>1057</v>
      </c>
      <c r="M1060" s="95">
        <f t="shared" si="253"/>
        <v>1177</v>
      </c>
      <c r="N1060" s="95">
        <f t="shared" si="254"/>
        <v>263.18543046357559</v>
      </c>
      <c r="O1060" s="95">
        <f t="shared" si="255"/>
        <v>870117.65562913881</v>
      </c>
      <c r="P1060" s="95">
        <f t="shared" si="263"/>
        <v>28.691383924012108</v>
      </c>
      <c r="Q1060" s="113">
        <f t="shared" si="264"/>
        <v>27.182190011922483</v>
      </c>
      <c r="R1060" s="95">
        <f t="shared" si="256"/>
        <v>323.54095914080227</v>
      </c>
      <c r="S1060" s="95">
        <f t="shared" si="257"/>
        <v>201.2211040871511</v>
      </c>
      <c r="T1060">
        <f t="shared" si="258"/>
        <v>0</v>
      </c>
      <c r="U1060" s="102">
        <f>IF(W1060&lt;180,V1060,IF(#REF!&gt;T1060,W1060-360,360-W1060))</f>
        <v>-21.381031613976688</v>
      </c>
      <c r="V1060" s="102">
        <f t="shared" si="259"/>
        <v>-21.381031613976688</v>
      </c>
      <c r="W1060" s="102">
        <f t="shared" si="260"/>
        <v>21.381031613976688</v>
      </c>
    </row>
    <row r="1061" spans="1:23" x14ac:dyDescent="0.25">
      <c r="A1061" s="110">
        <v>42638.416747685187</v>
      </c>
      <c r="B1061">
        <v>244</v>
      </c>
      <c r="C1061">
        <v>22.080300000000001</v>
      </c>
      <c r="E1061" s="95">
        <f t="shared" si="265"/>
        <v>262.40599001663895</v>
      </c>
      <c r="F1061" s="95">
        <f t="shared" si="265"/>
        <v>19.912465391014983</v>
      </c>
      <c r="G1061" s="95"/>
      <c r="H1061" s="95"/>
      <c r="I1061" s="95"/>
      <c r="J1061" s="95"/>
      <c r="K1061" s="95"/>
      <c r="L1061" s="95">
        <f t="shared" si="262"/>
        <v>1058</v>
      </c>
      <c r="M1061" s="95">
        <f t="shared" si="253"/>
        <v>-933</v>
      </c>
      <c r="N1061" s="95">
        <f t="shared" si="254"/>
        <v>263.16729678638882</v>
      </c>
      <c r="O1061" s="95">
        <f t="shared" si="255"/>
        <v>870485.38846880884</v>
      </c>
      <c r="P1061" s="95">
        <f t="shared" si="263"/>
        <v>28.68388079490537</v>
      </c>
      <c r="Q1061" s="113">
        <f t="shared" si="264"/>
        <v>27.158404454343852</v>
      </c>
      <c r="R1061" s="95">
        <f t="shared" si="256"/>
        <v>323.51240003891263</v>
      </c>
      <c r="S1061" s="95">
        <f t="shared" si="257"/>
        <v>201.29957999436527</v>
      </c>
      <c r="T1061">
        <f t="shared" si="258"/>
        <v>0</v>
      </c>
      <c r="U1061" s="102">
        <f>IF(W1061&lt;180,V1061,IF(#REF!&gt;T1061,W1061-360,360-W1061))</f>
        <v>-18.405990016638953</v>
      </c>
      <c r="V1061" s="102">
        <f t="shared" si="259"/>
        <v>-18.405990016638953</v>
      </c>
      <c r="W1061" s="102">
        <f t="shared" si="260"/>
        <v>18.405990016638953</v>
      </c>
    </row>
    <row r="1062" spans="1:23" x14ac:dyDescent="0.25">
      <c r="A1062" s="110">
        <v>42638.41679398148</v>
      </c>
      <c r="B1062">
        <v>245</v>
      </c>
      <c r="C1062">
        <v>19.4817</v>
      </c>
      <c r="E1062" s="95">
        <f t="shared" si="265"/>
        <v>262.40765391014975</v>
      </c>
      <c r="F1062" s="95">
        <f t="shared" si="265"/>
        <v>19.914595341098178</v>
      </c>
      <c r="G1062" s="95"/>
      <c r="H1062" s="95"/>
      <c r="I1062" s="95"/>
      <c r="J1062" s="95"/>
      <c r="K1062" s="95"/>
      <c r="L1062" s="95">
        <f t="shared" si="262"/>
        <v>1059</v>
      </c>
      <c r="M1062" s="95">
        <f t="shared" si="253"/>
        <v>1178</v>
      </c>
      <c r="N1062" s="95">
        <f t="shared" si="254"/>
        <v>263.15014164305887</v>
      </c>
      <c r="O1062" s="95">
        <f t="shared" si="255"/>
        <v>870815.12747875333</v>
      </c>
      <c r="P1062" s="95">
        <f t="shared" si="263"/>
        <v>28.675764320687136</v>
      </c>
      <c r="Q1062" s="113">
        <f t="shared" si="264"/>
        <v>27.157307348409848</v>
      </c>
      <c r="R1062" s="95">
        <f t="shared" si="256"/>
        <v>323.51159544407193</v>
      </c>
      <c r="S1062" s="95">
        <f t="shared" si="257"/>
        <v>201.30371237622759</v>
      </c>
      <c r="T1062">
        <f t="shared" si="258"/>
        <v>0</v>
      </c>
      <c r="U1062" s="102">
        <f>IF(W1062&lt;180,V1062,IF(#REF!&gt;T1062,W1062-360,360-W1062))</f>
        <v>-17.407653910149747</v>
      </c>
      <c r="V1062" s="102">
        <f t="shared" si="259"/>
        <v>-17.407653910149747</v>
      </c>
      <c r="W1062" s="102">
        <f t="shared" si="260"/>
        <v>17.407653910149747</v>
      </c>
    </row>
    <row r="1063" spans="1:23" x14ac:dyDescent="0.25">
      <c r="A1063" s="110">
        <v>42638.41684027778</v>
      </c>
      <c r="B1063">
        <v>247</v>
      </c>
      <c r="C1063">
        <v>21.11</v>
      </c>
      <c r="E1063" s="95">
        <f t="shared" si="265"/>
        <v>262.32113144758733</v>
      </c>
      <c r="F1063" s="95">
        <f t="shared" si="265"/>
        <v>19.909193178036617</v>
      </c>
      <c r="G1063" s="95"/>
      <c r="H1063" s="95"/>
      <c r="I1063" s="95"/>
      <c r="J1063" s="95"/>
      <c r="K1063" s="95"/>
      <c r="L1063" s="95">
        <f t="shared" si="262"/>
        <v>1060</v>
      </c>
      <c r="M1063" s="95">
        <f t="shared" si="253"/>
        <v>-931</v>
      </c>
      <c r="N1063" s="95">
        <f t="shared" si="254"/>
        <v>263.13490566037672</v>
      </c>
      <c r="O1063" s="95">
        <f t="shared" si="255"/>
        <v>871075.70849056577</v>
      </c>
      <c r="P1063" s="95">
        <f t="shared" si="263"/>
        <v>28.666522919807601</v>
      </c>
      <c r="Q1063" s="113">
        <f t="shared" si="264"/>
        <v>27.123401419133508</v>
      </c>
      <c r="R1063" s="95">
        <f t="shared" si="256"/>
        <v>323.34878464063775</v>
      </c>
      <c r="S1063" s="95">
        <f t="shared" si="257"/>
        <v>201.29347825453695</v>
      </c>
      <c r="T1063">
        <f t="shared" si="258"/>
        <v>0</v>
      </c>
      <c r="U1063" s="102">
        <f>IF(W1063&lt;180,V1063,IF(#REF!&gt;T1063,W1063-360,360-W1063))</f>
        <v>-15.321131447587334</v>
      </c>
      <c r="V1063" s="102">
        <f t="shared" si="259"/>
        <v>-15.321131447587334</v>
      </c>
      <c r="W1063" s="102">
        <f t="shared" si="260"/>
        <v>15.321131447587334</v>
      </c>
    </row>
    <row r="1064" spans="1:23" x14ac:dyDescent="0.25">
      <c r="A1064" s="110">
        <v>42638.416886574072</v>
      </c>
      <c r="B1064">
        <v>251</v>
      </c>
      <c r="C1064">
        <v>18.623699999999999</v>
      </c>
      <c r="E1064" s="95">
        <f t="shared" si="265"/>
        <v>262.25790349417639</v>
      </c>
      <c r="F1064" s="95">
        <f t="shared" si="265"/>
        <v>19.900665224625634</v>
      </c>
      <c r="G1064" s="95"/>
      <c r="H1064" s="95"/>
      <c r="I1064" s="95"/>
      <c r="J1064" s="95"/>
      <c r="K1064" s="95"/>
      <c r="L1064" s="95">
        <f t="shared" si="262"/>
        <v>1061</v>
      </c>
      <c r="M1064" s="95">
        <f t="shared" si="253"/>
        <v>1182</v>
      </c>
      <c r="N1064" s="95">
        <f t="shared" si="254"/>
        <v>263.12346842601255</v>
      </c>
      <c r="O1064" s="95">
        <f t="shared" si="255"/>
        <v>871222.82563619199</v>
      </c>
      <c r="P1064" s="95">
        <f t="shared" si="263"/>
        <v>28.655430055482476</v>
      </c>
      <c r="Q1064" s="113">
        <f t="shared" si="264"/>
        <v>27.105421385457173</v>
      </c>
      <c r="R1064" s="95">
        <f t="shared" si="256"/>
        <v>323.24510161145503</v>
      </c>
      <c r="S1064" s="95">
        <f t="shared" si="257"/>
        <v>201.27070537689775</v>
      </c>
      <c r="T1064">
        <f t="shared" si="258"/>
        <v>0</v>
      </c>
      <c r="U1064" s="102">
        <f>IF(W1064&lt;180,V1064,IF(#REF!&gt;T1064,W1064-360,360-W1064))</f>
        <v>-11.257903494176389</v>
      </c>
      <c r="V1064" s="102">
        <f t="shared" si="259"/>
        <v>-11.257903494176389</v>
      </c>
      <c r="W1064" s="102">
        <f t="shared" si="260"/>
        <v>11.257903494176389</v>
      </c>
    </row>
    <row r="1065" spans="1:23" x14ac:dyDescent="0.25">
      <c r="A1065" s="110">
        <v>42638.416932870372</v>
      </c>
      <c r="B1065">
        <v>249</v>
      </c>
      <c r="C1065">
        <v>16.9941</v>
      </c>
      <c r="E1065" s="95">
        <f t="shared" si="265"/>
        <v>262.22296173044924</v>
      </c>
      <c r="F1065" s="95">
        <f t="shared" si="265"/>
        <v>19.888901830282876</v>
      </c>
      <c r="G1065" s="95"/>
      <c r="H1065" s="95"/>
      <c r="I1065" s="95"/>
      <c r="J1065" s="95"/>
      <c r="K1065" s="95"/>
      <c r="L1065" s="95">
        <f t="shared" si="262"/>
        <v>1062</v>
      </c>
      <c r="M1065" s="95">
        <f t="shared" si="253"/>
        <v>-933</v>
      </c>
      <c r="N1065" s="95">
        <f t="shared" si="254"/>
        <v>263.1101694915248</v>
      </c>
      <c r="O1065" s="95">
        <f t="shared" si="255"/>
        <v>871422.11016949126</v>
      </c>
      <c r="P1065" s="95">
        <f t="shared" si="263"/>
        <v>28.645211228696162</v>
      </c>
      <c r="Q1065" s="113">
        <f t="shared" si="264"/>
        <v>27.108953863638821</v>
      </c>
      <c r="R1065" s="95">
        <f t="shared" si="256"/>
        <v>323.21810792363658</v>
      </c>
      <c r="S1065" s="95">
        <f t="shared" si="257"/>
        <v>201.2278155372619</v>
      </c>
      <c r="T1065">
        <f t="shared" si="258"/>
        <v>0</v>
      </c>
      <c r="U1065" s="102">
        <f>IF(W1065&lt;180,V1065,IF(#REF!&gt;T1065,W1065-360,360-W1065))</f>
        <v>-13.222961730449242</v>
      </c>
      <c r="V1065" s="102">
        <f t="shared" si="259"/>
        <v>-13.222961730449242</v>
      </c>
      <c r="W1065" s="102">
        <f t="shared" si="260"/>
        <v>13.222961730449242</v>
      </c>
    </row>
    <row r="1066" spans="1:23" x14ac:dyDescent="0.25">
      <c r="A1066" s="110">
        <v>42638.416979166665</v>
      </c>
      <c r="B1066">
        <v>249</v>
      </c>
      <c r="C1066">
        <v>18.617000000000001</v>
      </c>
      <c r="E1066" s="95">
        <f t="shared" si="265"/>
        <v>262.17637271214642</v>
      </c>
      <c r="F1066" s="95">
        <f t="shared" si="265"/>
        <v>19.881859567387696</v>
      </c>
      <c r="G1066" s="95"/>
      <c r="H1066" s="95"/>
      <c r="I1066" s="95"/>
      <c r="J1066" s="95"/>
      <c r="K1066" s="95"/>
      <c r="L1066" s="95">
        <f t="shared" si="262"/>
        <v>1063</v>
      </c>
      <c r="M1066" s="95">
        <f t="shared" si="253"/>
        <v>1182</v>
      </c>
      <c r="N1066" s="95">
        <f t="shared" si="254"/>
        <v>263.09689557855063</v>
      </c>
      <c r="O1066" s="95">
        <f t="shared" si="255"/>
        <v>871621.01975540898</v>
      </c>
      <c r="P1066" s="95">
        <f t="shared" si="263"/>
        <v>28.635001832852378</v>
      </c>
      <c r="Q1066" s="113">
        <f t="shared" si="264"/>
        <v>27.107578389519556</v>
      </c>
      <c r="R1066" s="95">
        <f t="shared" si="256"/>
        <v>323.16842408856542</v>
      </c>
      <c r="S1066" s="95">
        <f t="shared" si="257"/>
        <v>201.18432133572742</v>
      </c>
      <c r="T1066">
        <f t="shared" si="258"/>
        <v>0</v>
      </c>
      <c r="U1066" s="102">
        <f>IF(W1066&lt;180,V1066,IF(#REF!&gt;T1066,W1066-360,360-W1066))</f>
        <v>-13.176372712146417</v>
      </c>
      <c r="V1066" s="102">
        <f t="shared" si="259"/>
        <v>-13.176372712146417</v>
      </c>
      <c r="W1066" s="102">
        <f t="shared" si="260"/>
        <v>13.176372712146417</v>
      </c>
    </row>
    <row r="1067" spans="1:23" x14ac:dyDescent="0.25">
      <c r="A1067" s="110">
        <v>42638.417025462964</v>
      </c>
      <c r="B1067">
        <v>250</v>
      </c>
      <c r="C1067">
        <v>19.827100000000002</v>
      </c>
      <c r="E1067" s="95">
        <f t="shared" si="265"/>
        <v>262.07986688851912</v>
      </c>
      <c r="F1067" s="95">
        <f t="shared" si="265"/>
        <v>19.870579866888534</v>
      </c>
      <c r="G1067" s="95"/>
      <c r="H1067" s="95"/>
      <c r="I1067" s="95"/>
      <c r="J1067" s="95"/>
      <c r="K1067" s="95"/>
      <c r="L1067" s="95">
        <f t="shared" si="262"/>
        <v>1064</v>
      </c>
      <c r="M1067" s="95">
        <f t="shared" si="253"/>
        <v>-932</v>
      </c>
      <c r="N1067" s="95">
        <f t="shared" si="254"/>
        <v>263.08458646616475</v>
      </c>
      <c r="O1067" s="95">
        <f t="shared" si="255"/>
        <v>871792.38721804484</v>
      </c>
      <c r="P1067" s="95">
        <f t="shared" si="263"/>
        <v>28.624355842278451</v>
      </c>
      <c r="Q1067" s="113">
        <f t="shared" si="264"/>
        <v>27.047446030158333</v>
      </c>
      <c r="R1067" s="95">
        <f t="shared" si="256"/>
        <v>322.93662045637535</v>
      </c>
      <c r="S1067" s="95">
        <f t="shared" si="257"/>
        <v>201.22311332066286</v>
      </c>
      <c r="T1067">
        <f t="shared" si="258"/>
        <v>0</v>
      </c>
      <c r="U1067" s="102">
        <f>IF(W1067&lt;180,V1067,IF(#REF!&gt;T1067,W1067-360,360-W1067))</f>
        <v>-12.07986688851912</v>
      </c>
      <c r="V1067" s="102">
        <f t="shared" si="259"/>
        <v>-12.07986688851912</v>
      </c>
      <c r="W1067" s="102">
        <f t="shared" si="260"/>
        <v>12.07986688851912</v>
      </c>
    </row>
    <row r="1068" spans="1:23" x14ac:dyDescent="0.25">
      <c r="A1068" s="110">
        <v>42638.417071759257</v>
      </c>
      <c r="B1068">
        <v>253</v>
      </c>
      <c r="C1068">
        <v>19.613499999999998</v>
      </c>
      <c r="E1068" s="95">
        <f t="shared" si="265"/>
        <v>262.0648918469218</v>
      </c>
      <c r="F1068" s="95">
        <f t="shared" si="265"/>
        <v>19.868596173044935</v>
      </c>
      <c r="G1068" s="95"/>
      <c r="H1068" s="95"/>
      <c r="I1068" s="95"/>
      <c r="J1068" s="95"/>
      <c r="K1068" s="95"/>
      <c r="L1068" s="95">
        <f t="shared" si="262"/>
        <v>1065</v>
      </c>
      <c r="M1068" s="95">
        <f t="shared" si="253"/>
        <v>1185</v>
      </c>
      <c r="N1068" s="95">
        <f t="shared" si="254"/>
        <v>263.07511737089135</v>
      </c>
      <c r="O1068" s="95">
        <f t="shared" si="255"/>
        <v>871893.99061032839</v>
      </c>
      <c r="P1068" s="95">
        <f t="shared" si="263"/>
        <v>28.612581208097598</v>
      </c>
      <c r="Q1068" s="113">
        <f t="shared" si="264"/>
        <v>27.049977447251017</v>
      </c>
      <c r="R1068" s="95">
        <f t="shared" si="256"/>
        <v>322.92734110323659</v>
      </c>
      <c r="S1068" s="95">
        <f t="shared" si="257"/>
        <v>201.20244259060701</v>
      </c>
      <c r="T1068">
        <f t="shared" si="258"/>
        <v>0</v>
      </c>
      <c r="U1068" s="102">
        <f>IF(W1068&lt;180,V1068,IF(#REF!&gt;T1068,W1068-360,360-W1068))</f>
        <v>-9.0648918469217961</v>
      </c>
      <c r="V1068" s="102">
        <f t="shared" si="259"/>
        <v>-9.0648918469217961</v>
      </c>
      <c r="W1068" s="102">
        <f t="shared" si="260"/>
        <v>9.0648918469217961</v>
      </c>
    </row>
    <row r="1069" spans="1:23" x14ac:dyDescent="0.25">
      <c r="A1069" s="110">
        <v>42638.417118055557</v>
      </c>
      <c r="B1069">
        <v>251</v>
      </c>
      <c r="C1069">
        <v>19.399999999999999</v>
      </c>
      <c r="E1069" s="95">
        <f t="shared" ref="E1069:F1084" si="266">AVERAGE(B469:B1069)</f>
        <v>261.99001663893512</v>
      </c>
      <c r="F1069" s="95">
        <f t="shared" si="266"/>
        <v>19.861337936772056</v>
      </c>
      <c r="G1069" s="95"/>
      <c r="H1069" s="95"/>
      <c r="I1069" s="95"/>
      <c r="J1069" s="95"/>
      <c r="K1069" s="95"/>
      <c r="L1069" s="95">
        <f t="shared" si="262"/>
        <v>1066</v>
      </c>
      <c r="M1069" s="95">
        <f t="shared" si="253"/>
        <v>-934</v>
      </c>
      <c r="N1069" s="95">
        <f t="shared" si="254"/>
        <v>263.06378986866724</v>
      </c>
      <c r="O1069" s="95">
        <f t="shared" si="255"/>
        <v>872039.66228893027</v>
      </c>
      <c r="P1069" s="95">
        <f t="shared" si="263"/>
        <v>28.601546526117701</v>
      </c>
      <c r="Q1069" s="113">
        <f t="shared" si="264"/>
        <v>27.018202408698357</v>
      </c>
      <c r="R1069" s="95">
        <f t="shared" si="256"/>
        <v>322.78097205850645</v>
      </c>
      <c r="S1069" s="95">
        <f t="shared" si="257"/>
        <v>201.19906121936381</v>
      </c>
      <c r="T1069">
        <f t="shared" si="258"/>
        <v>0</v>
      </c>
      <c r="U1069" s="102">
        <f>IF(W1069&lt;180,V1069,IF(#REF!&gt;T1069,W1069-360,360-W1069))</f>
        <v>-10.990016638935117</v>
      </c>
      <c r="V1069" s="102">
        <f t="shared" si="259"/>
        <v>-10.990016638935117</v>
      </c>
      <c r="W1069" s="102">
        <f t="shared" si="260"/>
        <v>10.990016638935117</v>
      </c>
    </row>
    <row r="1070" spans="1:23" x14ac:dyDescent="0.25">
      <c r="A1070" s="110">
        <v>42638.417164351849</v>
      </c>
      <c r="B1070">
        <v>253</v>
      </c>
      <c r="C1070">
        <v>19.324000000000002</v>
      </c>
      <c r="E1070" s="95">
        <f t="shared" si="266"/>
        <v>261.910149750416</v>
      </c>
      <c r="F1070" s="95">
        <f t="shared" si="266"/>
        <v>19.85583560732114</v>
      </c>
      <c r="G1070" s="95"/>
      <c r="H1070" s="95"/>
      <c r="I1070" s="95"/>
      <c r="J1070" s="95"/>
      <c r="K1070" s="95"/>
      <c r="L1070" s="95">
        <f t="shared" si="262"/>
        <v>1067</v>
      </c>
      <c r="M1070" s="95">
        <f t="shared" si="253"/>
        <v>1187</v>
      </c>
      <c r="N1070" s="95">
        <f t="shared" si="254"/>
        <v>263.05435801312024</v>
      </c>
      <c r="O1070" s="95">
        <f t="shared" si="255"/>
        <v>872140.84723523865</v>
      </c>
      <c r="P1070" s="95">
        <f t="shared" si="263"/>
        <v>28.589799126456498</v>
      </c>
      <c r="Q1070" s="113">
        <f t="shared" si="264"/>
        <v>26.973677564284177</v>
      </c>
      <c r="R1070" s="95">
        <f t="shared" si="256"/>
        <v>322.60092427005537</v>
      </c>
      <c r="S1070" s="95">
        <f t="shared" si="257"/>
        <v>201.21937523077659</v>
      </c>
      <c r="T1070">
        <f t="shared" si="258"/>
        <v>0</v>
      </c>
      <c r="U1070" s="102">
        <f>IF(W1070&lt;180,V1070,IF(#REF!&gt;T1070,W1070-360,360-W1070))</f>
        <v>-8.9101497504159966</v>
      </c>
      <c r="V1070" s="102">
        <f t="shared" si="259"/>
        <v>-8.9101497504159966</v>
      </c>
      <c r="W1070" s="102">
        <f t="shared" si="260"/>
        <v>8.9101497504159966</v>
      </c>
    </row>
    <row r="1071" spans="1:23" x14ac:dyDescent="0.25">
      <c r="A1071" s="110">
        <v>42638.417222222219</v>
      </c>
      <c r="B1071">
        <v>246</v>
      </c>
      <c r="C1071">
        <v>20.2501</v>
      </c>
      <c r="E1071" s="95">
        <f t="shared" si="266"/>
        <v>261.85690515806988</v>
      </c>
      <c r="F1071" s="95">
        <f t="shared" si="266"/>
        <v>19.857261397670555</v>
      </c>
      <c r="G1071" s="95"/>
      <c r="H1071" s="95"/>
      <c r="I1071" s="95"/>
      <c r="J1071" s="95"/>
      <c r="K1071" s="95"/>
      <c r="L1071" s="95">
        <f t="shared" si="262"/>
        <v>1068</v>
      </c>
      <c r="M1071" s="95">
        <f t="shared" si="253"/>
        <v>-941</v>
      </c>
      <c r="N1071" s="95">
        <f t="shared" si="254"/>
        <v>263.03838951310797</v>
      </c>
      <c r="O1071" s="95">
        <f t="shared" si="255"/>
        <v>872431.42602996214</v>
      </c>
      <c r="P1071" s="95">
        <f t="shared" si="263"/>
        <v>28.581171384426447</v>
      </c>
      <c r="Q1071" s="113">
        <f t="shared" si="264"/>
        <v>26.973447652747893</v>
      </c>
      <c r="R1071" s="95">
        <f t="shared" si="256"/>
        <v>322.54716237675262</v>
      </c>
      <c r="S1071" s="95">
        <f t="shared" si="257"/>
        <v>201.16664793938713</v>
      </c>
      <c r="T1071">
        <f t="shared" si="258"/>
        <v>0</v>
      </c>
      <c r="U1071" s="102">
        <f>IF(W1071&lt;180,V1071,IF(#REF!&gt;T1071,W1071-360,360-W1071))</f>
        <v>-15.856905158069878</v>
      </c>
      <c r="V1071" s="102">
        <f t="shared" si="259"/>
        <v>-15.856905158069878</v>
      </c>
      <c r="W1071" s="102">
        <f t="shared" si="260"/>
        <v>15.856905158069878</v>
      </c>
    </row>
    <row r="1072" spans="1:23" x14ac:dyDescent="0.25">
      <c r="A1072" s="110">
        <v>42638.417268518519</v>
      </c>
      <c r="B1072">
        <v>254</v>
      </c>
      <c r="C1072">
        <v>20.1234</v>
      </c>
      <c r="E1072" s="95">
        <f t="shared" si="266"/>
        <v>261.846921797005</v>
      </c>
      <c r="F1072" s="95">
        <f t="shared" si="266"/>
        <v>19.860029284525798</v>
      </c>
      <c r="G1072" s="95"/>
      <c r="H1072" s="95"/>
      <c r="I1072" s="95"/>
      <c r="J1072" s="95"/>
      <c r="K1072" s="95"/>
      <c r="L1072" s="95">
        <f t="shared" si="262"/>
        <v>1069</v>
      </c>
      <c r="M1072" s="95">
        <f t="shared" si="253"/>
        <v>1195</v>
      </c>
      <c r="N1072" s="95">
        <f t="shared" si="254"/>
        <v>263.02993451824068</v>
      </c>
      <c r="O1072" s="95">
        <f t="shared" si="255"/>
        <v>872513.04209541588</v>
      </c>
      <c r="P1072" s="95">
        <f t="shared" si="263"/>
        <v>28.569136304770854</v>
      </c>
      <c r="Q1072" s="113">
        <f t="shared" si="264"/>
        <v>26.975243373948167</v>
      </c>
      <c r="R1072" s="95">
        <f t="shared" si="256"/>
        <v>322.54121938838836</v>
      </c>
      <c r="S1072" s="95">
        <f t="shared" si="257"/>
        <v>201.15262420562163</v>
      </c>
      <c r="T1072">
        <f t="shared" si="258"/>
        <v>0</v>
      </c>
      <c r="U1072" s="102">
        <f>IF(W1072&lt;180,V1072,IF(#REF!&gt;T1072,W1072-360,360-W1072))</f>
        <v>-7.8469217970049954</v>
      </c>
      <c r="V1072" s="102">
        <f t="shared" si="259"/>
        <v>-7.8469217970049954</v>
      </c>
      <c r="W1072" s="102">
        <f t="shared" si="260"/>
        <v>7.8469217970049954</v>
      </c>
    </row>
    <row r="1073" spans="1:23" x14ac:dyDescent="0.25">
      <c r="A1073" s="110">
        <v>42638.417314814818</v>
      </c>
      <c r="B1073">
        <v>259</v>
      </c>
      <c r="C1073">
        <v>19.906600000000001</v>
      </c>
      <c r="E1073" s="95">
        <f t="shared" si="266"/>
        <v>261.86855241264561</v>
      </c>
      <c r="F1073" s="95">
        <f t="shared" si="266"/>
        <v>19.860680199667229</v>
      </c>
      <c r="G1073" s="95"/>
      <c r="H1073" s="95"/>
      <c r="I1073" s="95"/>
      <c r="J1073" s="95"/>
      <c r="K1073" s="95"/>
      <c r="L1073" s="95">
        <f t="shared" si="262"/>
        <v>1070</v>
      </c>
      <c r="M1073" s="95">
        <f t="shared" si="253"/>
        <v>-936</v>
      </c>
      <c r="N1073" s="95">
        <f t="shared" si="254"/>
        <v>263.02616822429837</v>
      </c>
      <c r="O1073" s="95">
        <f t="shared" si="255"/>
        <v>872529.2672897192</v>
      </c>
      <c r="P1073" s="95">
        <f t="shared" si="263"/>
        <v>28.556048629929137</v>
      </c>
      <c r="Q1073" s="113">
        <f t="shared" si="264"/>
        <v>26.967738649255967</v>
      </c>
      <c r="R1073" s="95">
        <f t="shared" si="256"/>
        <v>322.54596437347152</v>
      </c>
      <c r="S1073" s="95">
        <f t="shared" si="257"/>
        <v>201.19114045181968</v>
      </c>
      <c r="T1073">
        <f t="shared" si="258"/>
        <v>0</v>
      </c>
      <c r="U1073" s="102">
        <f>IF(W1073&lt;180,V1073,IF(#REF!&gt;T1073,W1073-360,360-W1073))</f>
        <v>-2.868552412645613</v>
      </c>
      <c r="V1073" s="102">
        <f t="shared" si="259"/>
        <v>-2.868552412645613</v>
      </c>
      <c r="W1073" s="102">
        <f t="shared" si="260"/>
        <v>2.868552412645613</v>
      </c>
    </row>
    <row r="1074" spans="1:23" x14ac:dyDescent="0.25">
      <c r="A1074" s="110">
        <v>42638.417361111111</v>
      </c>
      <c r="B1074">
        <v>241</v>
      </c>
      <c r="C1074">
        <v>21.327400000000001</v>
      </c>
      <c r="E1074" s="95">
        <f t="shared" si="266"/>
        <v>261.82196339434279</v>
      </c>
      <c r="F1074" s="95">
        <f t="shared" si="266"/>
        <v>19.85778219633945</v>
      </c>
      <c r="G1074" s="95"/>
      <c r="H1074" s="95"/>
      <c r="I1074" s="95"/>
      <c r="J1074" s="95"/>
      <c r="K1074" s="95"/>
      <c r="L1074" s="95">
        <f t="shared" si="262"/>
        <v>1071</v>
      </c>
      <c r="M1074" s="95">
        <f t="shared" si="253"/>
        <v>1177</v>
      </c>
      <c r="N1074" s="95">
        <f t="shared" si="254"/>
        <v>263.00560224089566</v>
      </c>
      <c r="O1074" s="95">
        <f t="shared" si="255"/>
        <v>873013.96638655418</v>
      </c>
      <c r="P1074" s="95">
        <f t="shared" si="263"/>
        <v>28.550640814708338</v>
      </c>
      <c r="Q1074" s="113">
        <f t="shared" si="264"/>
        <v>26.979561811602519</v>
      </c>
      <c r="R1074" s="95">
        <f t="shared" si="256"/>
        <v>322.52597747044842</v>
      </c>
      <c r="S1074" s="95">
        <f t="shared" si="257"/>
        <v>201.11794931823712</v>
      </c>
      <c r="T1074">
        <f t="shared" si="258"/>
        <v>0</v>
      </c>
      <c r="U1074" s="102">
        <f>IF(W1074&lt;180,V1074,IF(#REF!&gt;T1074,W1074-360,360-W1074))</f>
        <v>-20.821963394342788</v>
      </c>
      <c r="V1074" s="102">
        <f t="shared" si="259"/>
        <v>-20.821963394342788</v>
      </c>
      <c r="W1074" s="102">
        <f t="shared" si="260"/>
        <v>20.821963394342788</v>
      </c>
    </row>
    <row r="1075" spans="1:23" x14ac:dyDescent="0.25">
      <c r="A1075" s="110">
        <v>42638.417407407411</v>
      </c>
      <c r="B1075">
        <v>252</v>
      </c>
      <c r="C1075">
        <v>22.2849</v>
      </c>
      <c r="E1075" s="95">
        <f t="shared" si="266"/>
        <v>261.83028286189682</v>
      </c>
      <c r="F1075" s="95">
        <f t="shared" si="266"/>
        <v>19.85655474209652</v>
      </c>
      <c r="G1075" s="95"/>
      <c r="H1075" s="95"/>
      <c r="I1075" s="95"/>
      <c r="J1075" s="95"/>
      <c r="K1075" s="95"/>
      <c r="L1075" s="95">
        <f t="shared" si="262"/>
        <v>1072</v>
      </c>
      <c r="M1075" s="95">
        <f t="shared" si="253"/>
        <v>-925</v>
      </c>
      <c r="N1075" s="95">
        <f t="shared" si="254"/>
        <v>262.99533582089481</v>
      </c>
      <c r="O1075" s="95">
        <f t="shared" si="255"/>
        <v>873134.97667910403</v>
      </c>
      <c r="P1075" s="95">
        <f t="shared" si="263"/>
        <v>28.539298917861398</v>
      </c>
      <c r="Q1075" s="113">
        <f t="shared" si="264"/>
        <v>26.975760637713574</v>
      </c>
      <c r="R1075" s="95">
        <f t="shared" si="256"/>
        <v>322.52574429675235</v>
      </c>
      <c r="S1075" s="95">
        <f t="shared" si="257"/>
        <v>201.13482142704129</v>
      </c>
      <c r="T1075">
        <f t="shared" si="258"/>
        <v>0</v>
      </c>
      <c r="U1075" s="102">
        <f>IF(W1075&lt;180,V1075,IF(#REF!&gt;T1075,W1075-360,360-W1075))</f>
        <v>-9.8302828618968192</v>
      </c>
      <c r="V1075" s="102">
        <f t="shared" si="259"/>
        <v>-9.8302828618968192</v>
      </c>
      <c r="W1075" s="102">
        <f t="shared" si="260"/>
        <v>9.8302828618968192</v>
      </c>
    </row>
    <row r="1076" spans="1:23" x14ac:dyDescent="0.25">
      <c r="A1076" s="110">
        <v>42638.417453703703</v>
      </c>
      <c r="B1076">
        <v>250</v>
      </c>
      <c r="C1076">
        <v>21.1783</v>
      </c>
      <c r="E1076" s="95">
        <f t="shared" si="266"/>
        <v>261.77204658901832</v>
      </c>
      <c r="F1076" s="95">
        <f t="shared" si="266"/>
        <v>19.847719301164741</v>
      </c>
      <c r="G1076" s="95"/>
      <c r="H1076" s="95"/>
      <c r="I1076" s="95"/>
      <c r="J1076" s="95"/>
      <c r="K1076" s="95"/>
      <c r="L1076" s="95">
        <f t="shared" si="262"/>
        <v>1073</v>
      </c>
      <c r="M1076" s="95">
        <f t="shared" si="253"/>
        <v>1175</v>
      </c>
      <c r="N1076" s="95">
        <f t="shared" si="254"/>
        <v>262.98322460391353</v>
      </c>
      <c r="O1076" s="95">
        <f t="shared" si="255"/>
        <v>873303.69804287003</v>
      </c>
      <c r="P1076" s="95">
        <f t="shared" si="263"/>
        <v>28.528752979145079</v>
      </c>
      <c r="Q1076" s="113">
        <f t="shared" si="264"/>
        <v>26.963454973926115</v>
      </c>
      <c r="R1076" s="95">
        <f t="shared" si="256"/>
        <v>322.43982028035208</v>
      </c>
      <c r="S1076" s="95">
        <f t="shared" si="257"/>
        <v>201.10427289768455</v>
      </c>
      <c r="T1076">
        <f t="shared" si="258"/>
        <v>0</v>
      </c>
      <c r="U1076" s="102">
        <f>IF(W1076&lt;180,V1076,IF(#REF!&gt;T1076,W1076-360,360-W1076))</f>
        <v>-11.772046589018316</v>
      </c>
      <c r="V1076" s="102">
        <f t="shared" si="259"/>
        <v>-11.772046589018316</v>
      </c>
      <c r="W1076" s="102">
        <f t="shared" si="260"/>
        <v>11.772046589018316</v>
      </c>
    </row>
    <row r="1077" spans="1:23" x14ac:dyDescent="0.25">
      <c r="A1077" s="110">
        <v>42638.417500000003</v>
      </c>
      <c r="B1077">
        <v>248</v>
      </c>
      <c r="C1077">
        <v>20.032900000000001</v>
      </c>
      <c r="E1077" s="95">
        <f t="shared" si="266"/>
        <v>261.7487520798669</v>
      </c>
      <c r="F1077" s="95">
        <f t="shared" si="266"/>
        <v>19.848876039933462</v>
      </c>
      <c r="G1077" s="95"/>
      <c r="H1077" s="95"/>
      <c r="I1077" s="95"/>
      <c r="J1077" s="95"/>
      <c r="K1077" s="95"/>
      <c r="L1077" s="95">
        <f t="shared" si="262"/>
        <v>1074</v>
      </c>
      <c r="M1077" s="95">
        <f t="shared" si="253"/>
        <v>-927</v>
      </c>
      <c r="N1077" s="95">
        <f t="shared" si="254"/>
        <v>262.969273743016</v>
      </c>
      <c r="O1077" s="95">
        <f t="shared" si="255"/>
        <v>873527.98603351915</v>
      </c>
      <c r="P1077" s="95">
        <f t="shared" si="263"/>
        <v>28.519129880112629</v>
      </c>
      <c r="Q1077" s="113">
        <f t="shared" si="264"/>
        <v>26.969294846162882</v>
      </c>
      <c r="R1077" s="95">
        <f t="shared" si="256"/>
        <v>322.4296654837334</v>
      </c>
      <c r="S1077" s="95">
        <f t="shared" si="257"/>
        <v>201.06783867600041</v>
      </c>
      <c r="T1077">
        <f t="shared" si="258"/>
        <v>0</v>
      </c>
      <c r="U1077" s="102">
        <f>IF(W1077&lt;180,V1077,IF(#REF!&gt;T1077,W1077-360,360-W1077))</f>
        <v>-13.748752079866904</v>
      </c>
      <c r="V1077" s="102">
        <f t="shared" si="259"/>
        <v>-13.748752079866904</v>
      </c>
      <c r="W1077" s="102">
        <f t="shared" si="260"/>
        <v>13.748752079866904</v>
      </c>
    </row>
    <row r="1078" spans="1:23" x14ac:dyDescent="0.25">
      <c r="A1078" s="110">
        <v>42638.417546296296</v>
      </c>
      <c r="B1078">
        <v>247</v>
      </c>
      <c r="C1078">
        <v>19.298100000000002</v>
      </c>
      <c r="E1078" s="95">
        <f t="shared" si="266"/>
        <v>261.67886855241267</v>
      </c>
      <c r="F1078" s="95">
        <f t="shared" si="266"/>
        <v>19.849561564059918</v>
      </c>
      <c r="G1078" s="95"/>
      <c r="H1078" s="95"/>
      <c r="I1078" s="95"/>
      <c r="J1078" s="95"/>
      <c r="K1078" s="95"/>
      <c r="L1078" s="95">
        <f t="shared" si="262"/>
        <v>1075</v>
      </c>
      <c r="M1078" s="95">
        <f t="shared" si="253"/>
        <v>1174</v>
      </c>
      <c r="N1078" s="95">
        <f t="shared" si="254"/>
        <v>262.95441860465041</v>
      </c>
      <c r="O1078" s="95">
        <f t="shared" si="255"/>
        <v>873782.76651162747</v>
      </c>
      <c r="P1078" s="95">
        <f t="shared" si="263"/>
        <v>28.510018908277683</v>
      </c>
      <c r="Q1078" s="113">
        <f t="shared" si="264"/>
        <v>26.953000988397534</v>
      </c>
      <c r="R1078" s="95">
        <f t="shared" si="256"/>
        <v>322.32312077630712</v>
      </c>
      <c r="S1078" s="95">
        <f t="shared" si="257"/>
        <v>201.03461632851821</v>
      </c>
      <c r="T1078">
        <f t="shared" si="258"/>
        <v>0</v>
      </c>
      <c r="U1078" s="102">
        <f>IF(W1078&lt;180,V1078,IF(#REF!&gt;T1078,W1078-360,360-W1078))</f>
        <v>-14.678868552412666</v>
      </c>
      <c r="V1078" s="102">
        <f t="shared" si="259"/>
        <v>-14.678868552412666</v>
      </c>
      <c r="W1078" s="102">
        <f t="shared" si="260"/>
        <v>14.678868552412666</v>
      </c>
    </row>
    <row r="1079" spans="1:23" x14ac:dyDescent="0.25">
      <c r="A1079" s="110">
        <v>42638.417592592596</v>
      </c>
      <c r="B1079">
        <v>247</v>
      </c>
      <c r="C1079">
        <v>18.741800000000001</v>
      </c>
      <c r="E1079" s="95">
        <f t="shared" si="266"/>
        <v>261.67054908485858</v>
      </c>
      <c r="F1079" s="95">
        <f t="shared" si="266"/>
        <v>19.855731114808666</v>
      </c>
      <c r="G1079" s="95"/>
      <c r="H1079" s="95"/>
      <c r="I1079" s="95"/>
      <c r="J1079" s="95"/>
      <c r="K1079" s="95"/>
      <c r="L1079" s="95">
        <f t="shared" si="262"/>
        <v>1076</v>
      </c>
      <c r="M1079" s="95">
        <f t="shared" si="253"/>
        <v>-927</v>
      </c>
      <c r="N1079" s="95">
        <f t="shared" si="254"/>
        <v>262.93959107806614</v>
      </c>
      <c r="O1079" s="95">
        <f t="shared" si="255"/>
        <v>874037.07342007384</v>
      </c>
      <c r="P1079" s="95">
        <f t="shared" si="263"/>
        <v>28.500914245755954</v>
      </c>
      <c r="Q1079" s="113">
        <f t="shared" si="264"/>
        <v>26.956758641768346</v>
      </c>
      <c r="R1079" s="95">
        <f t="shared" si="256"/>
        <v>322.32325602883736</v>
      </c>
      <c r="S1079" s="95">
        <f t="shared" si="257"/>
        <v>201.01784214087979</v>
      </c>
      <c r="T1079">
        <f t="shared" si="258"/>
        <v>0</v>
      </c>
      <c r="U1079" s="102">
        <f>IF(W1079&lt;180,V1079,IF(#REF!&gt;T1079,W1079-360,360-W1079))</f>
        <v>-14.670549084858578</v>
      </c>
      <c r="V1079" s="102">
        <f t="shared" si="259"/>
        <v>-14.670549084858578</v>
      </c>
      <c r="W1079" s="102">
        <f t="shared" si="260"/>
        <v>14.670549084858578</v>
      </c>
    </row>
    <row r="1080" spans="1:23" x14ac:dyDescent="0.25">
      <c r="A1080" s="110">
        <v>42638.417638888888</v>
      </c>
      <c r="B1080">
        <v>239</v>
      </c>
      <c r="C1080">
        <v>21.423200000000001</v>
      </c>
      <c r="E1080" s="95">
        <f t="shared" si="266"/>
        <v>261.65224625623961</v>
      </c>
      <c r="F1080" s="95">
        <f t="shared" si="266"/>
        <v>19.865918469217977</v>
      </c>
      <c r="G1080" s="95"/>
      <c r="H1080" s="95"/>
      <c r="I1080" s="95"/>
      <c r="J1080" s="95"/>
      <c r="K1080" s="95"/>
      <c r="L1080" s="95">
        <f t="shared" si="262"/>
        <v>1077</v>
      </c>
      <c r="M1080" s="95">
        <f t="shared" si="253"/>
        <v>1166</v>
      </c>
      <c r="N1080" s="95">
        <f t="shared" si="254"/>
        <v>262.91736304549596</v>
      </c>
      <c r="O1080" s="95">
        <f t="shared" si="255"/>
        <v>874609.6453110486</v>
      </c>
      <c r="P1080" s="95">
        <f t="shared" si="263"/>
        <v>28.497009002852916</v>
      </c>
      <c r="Q1080" s="113">
        <f t="shared" si="264"/>
        <v>26.968408197581933</v>
      </c>
      <c r="R1080" s="95">
        <f t="shared" si="256"/>
        <v>322.33116470079898</v>
      </c>
      <c r="S1080" s="95">
        <f t="shared" si="257"/>
        <v>200.97332781168026</v>
      </c>
      <c r="T1080">
        <f t="shared" si="258"/>
        <v>0</v>
      </c>
      <c r="U1080" s="102">
        <f>IF(W1080&lt;180,V1080,IF(#REF!&gt;T1080,W1080-360,360-W1080))</f>
        <v>-22.652246256239607</v>
      </c>
      <c r="V1080" s="102">
        <f t="shared" si="259"/>
        <v>-22.652246256239607</v>
      </c>
      <c r="W1080" s="102">
        <f t="shared" si="260"/>
        <v>22.652246256239607</v>
      </c>
    </row>
    <row r="1081" spans="1:23" x14ac:dyDescent="0.25">
      <c r="A1081" s="110">
        <v>42638.417685185188</v>
      </c>
      <c r="B1081">
        <v>242</v>
      </c>
      <c r="C1081">
        <v>22.230899999999998</v>
      </c>
      <c r="E1081" s="95">
        <f t="shared" si="266"/>
        <v>261.60232945091514</v>
      </c>
      <c r="F1081" s="95">
        <f t="shared" si="266"/>
        <v>19.874923793677219</v>
      </c>
      <c r="G1081" s="95"/>
      <c r="H1081" s="95"/>
      <c r="I1081" s="95"/>
      <c r="J1081" s="95"/>
      <c r="K1081" s="95"/>
      <c r="L1081" s="95">
        <f t="shared" si="262"/>
        <v>1078</v>
      </c>
      <c r="M1081" s="95">
        <f t="shared" si="253"/>
        <v>-924</v>
      </c>
      <c r="N1081" s="95">
        <f t="shared" si="254"/>
        <v>262.8979591836727</v>
      </c>
      <c r="O1081" s="95">
        <f t="shared" si="255"/>
        <v>875046.77551020344</v>
      </c>
      <c r="P1081" s="95">
        <f t="shared" si="263"/>
        <v>28.490905613890764</v>
      </c>
      <c r="Q1081" s="113">
        <f t="shared" si="264"/>
        <v>26.97697165297356</v>
      </c>
      <c r="R1081" s="95">
        <f t="shared" si="256"/>
        <v>322.30051567010565</v>
      </c>
      <c r="S1081" s="95">
        <f t="shared" si="257"/>
        <v>200.90414323172462</v>
      </c>
      <c r="T1081">
        <f t="shared" si="258"/>
        <v>0</v>
      </c>
      <c r="U1081" s="102">
        <f>IF(W1081&lt;180,V1081,IF(#REF!&gt;T1081,W1081-360,360-W1081))</f>
        <v>-19.602329450915136</v>
      </c>
      <c r="V1081" s="102">
        <f t="shared" si="259"/>
        <v>-19.602329450915136</v>
      </c>
      <c r="W1081" s="102">
        <f t="shared" si="260"/>
        <v>19.602329450915136</v>
      </c>
    </row>
    <row r="1082" spans="1:23" x14ac:dyDescent="0.25">
      <c r="A1082" s="110">
        <v>42638.417731481481</v>
      </c>
      <c r="B1082">
        <v>250</v>
      </c>
      <c r="C1082">
        <v>20.5534</v>
      </c>
      <c r="E1082" s="95">
        <f t="shared" si="266"/>
        <v>261.46256239600666</v>
      </c>
      <c r="F1082" s="95">
        <f t="shared" si="266"/>
        <v>19.870892512479216</v>
      </c>
      <c r="G1082" s="95"/>
      <c r="H1082" s="95"/>
      <c r="I1082" s="95"/>
      <c r="J1082" s="95"/>
      <c r="K1082" s="95"/>
      <c r="L1082" s="95">
        <f t="shared" si="262"/>
        <v>1079</v>
      </c>
      <c r="M1082" s="95">
        <f t="shared" si="253"/>
        <v>1174</v>
      </c>
      <c r="N1082" s="95">
        <f t="shared" si="254"/>
        <v>262.88600556070361</v>
      </c>
      <c r="O1082" s="95">
        <f t="shared" si="255"/>
        <v>875212.97868396598</v>
      </c>
      <c r="P1082" s="95">
        <f t="shared" si="263"/>
        <v>28.480404441460813</v>
      </c>
      <c r="Q1082" s="113">
        <f t="shared" si="264"/>
        <v>26.818655427859412</v>
      </c>
      <c r="R1082" s="95">
        <f t="shared" si="256"/>
        <v>321.80453710869034</v>
      </c>
      <c r="S1082" s="95">
        <f t="shared" si="257"/>
        <v>201.12058768332298</v>
      </c>
      <c r="T1082">
        <f t="shared" si="258"/>
        <v>0</v>
      </c>
      <c r="U1082" s="102">
        <f>IF(W1082&lt;180,V1082,IF(#REF!&gt;T1082,W1082-360,360-W1082))</f>
        <v>-11.46256239600666</v>
      </c>
      <c r="V1082" s="102">
        <f t="shared" si="259"/>
        <v>-11.46256239600666</v>
      </c>
      <c r="W1082" s="102">
        <f t="shared" si="260"/>
        <v>11.46256239600666</v>
      </c>
    </row>
    <row r="1083" spans="1:23" x14ac:dyDescent="0.25">
      <c r="A1083" s="110">
        <v>42638.41777777778</v>
      </c>
      <c r="B1083">
        <v>251</v>
      </c>
      <c r="C1083">
        <v>21.222000000000001</v>
      </c>
      <c r="E1083" s="95">
        <f t="shared" si="266"/>
        <v>261.51247920133113</v>
      </c>
      <c r="F1083" s="95">
        <f t="shared" si="266"/>
        <v>19.874822462562406</v>
      </c>
      <c r="G1083" s="95"/>
      <c r="H1083" s="95"/>
      <c r="I1083" s="95"/>
      <c r="J1083" s="95"/>
      <c r="K1083" s="95"/>
      <c r="L1083" s="95">
        <f t="shared" si="262"/>
        <v>1080</v>
      </c>
      <c r="M1083" s="95">
        <f t="shared" si="253"/>
        <v>-923</v>
      </c>
      <c r="N1083" s="95">
        <f t="shared" si="254"/>
        <v>262.87499999999926</v>
      </c>
      <c r="O1083" s="95">
        <f t="shared" si="255"/>
        <v>875354.1249999993</v>
      </c>
      <c r="P1083" s="95">
        <f t="shared" si="263"/>
        <v>28.469511388566243</v>
      </c>
      <c r="Q1083" s="113">
        <f t="shared" si="264"/>
        <v>26.771174194092282</v>
      </c>
      <c r="R1083" s="95">
        <f t="shared" si="256"/>
        <v>321.74762113803877</v>
      </c>
      <c r="S1083" s="95">
        <f t="shared" si="257"/>
        <v>201.2773372646235</v>
      </c>
      <c r="T1083">
        <f t="shared" si="258"/>
        <v>0</v>
      </c>
      <c r="U1083" s="102">
        <f>IF(W1083&lt;180,V1083,IF(#REF!&gt;T1083,W1083-360,360-W1083))</f>
        <v>-10.512479201331132</v>
      </c>
      <c r="V1083" s="102">
        <f t="shared" si="259"/>
        <v>-10.512479201331132</v>
      </c>
      <c r="W1083" s="102">
        <f t="shared" si="260"/>
        <v>10.512479201331132</v>
      </c>
    </row>
    <row r="1084" spans="1:23" x14ac:dyDescent="0.25">
      <c r="A1084" s="110">
        <v>42638.417824074073</v>
      </c>
      <c r="B1084">
        <v>247</v>
      </c>
      <c r="C1084">
        <v>21.963699999999999</v>
      </c>
      <c r="E1084" s="95">
        <f t="shared" si="266"/>
        <v>261.46256239600666</v>
      </c>
      <c r="F1084" s="95">
        <f t="shared" si="266"/>
        <v>19.873654076539115</v>
      </c>
      <c r="G1084" s="95"/>
      <c r="H1084" s="95"/>
      <c r="I1084" s="95"/>
      <c r="J1084" s="95"/>
      <c r="K1084" s="95"/>
      <c r="L1084" s="95">
        <f t="shared" si="262"/>
        <v>1081</v>
      </c>
      <c r="M1084" s="95">
        <f t="shared" si="253"/>
        <v>1170</v>
      </c>
      <c r="N1084" s="95">
        <f t="shared" si="254"/>
        <v>262.86031452358856</v>
      </c>
      <c r="O1084" s="95">
        <f t="shared" si="255"/>
        <v>875605.90749306127</v>
      </c>
      <c r="P1084" s="95">
        <f t="shared" si="263"/>
        <v>28.460432430782614</v>
      </c>
      <c r="Q1084" s="113">
        <f t="shared" si="264"/>
        <v>26.770218622218632</v>
      </c>
      <c r="R1084" s="95">
        <f t="shared" si="256"/>
        <v>321.69555429599859</v>
      </c>
      <c r="S1084" s="95">
        <f t="shared" si="257"/>
        <v>201.22957049601473</v>
      </c>
      <c r="T1084">
        <f t="shared" si="258"/>
        <v>0</v>
      </c>
      <c r="U1084" s="102">
        <f>IF(W1084&lt;180,V1084,IF(#REF!&gt;T1084,W1084-360,360-W1084))</f>
        <v>-14.46256239600666</v>
      </c>
      <c r="V1084" s="102">
        <f t="shared" si="259"/>
        <v>-14.46256239600666</v>
      </c>
      <c r="W1084" s="102">
        <f t="shared" si="260"/>
        <v>14.46256239600666</v>
      </c>
    </row>
    <row r="1085" spans="1:23" x14ac:dyDescent="0.25">
      <c r="A1085" s="110">
        <v>42638.417870370373</v>
      </c>
      <c r="B1085">
        <v>255</v>
      </c>
      <c r="C1085">
        <v>20.7743</v>
      </c>
      <c r="E1085" s="95">
        <f t="shared" ref="E1085:F1100" si="267">AVERAGE(B485:B1085)</f>
        <v>261.43926788685525</v>
      </c>
      <c r="F1085" s="95">
        <f t="shared" si="267"/>
        <v>19.875145590682212</v>
      </c>
      <c r="G1085" s="95"/>
      <c r="H1085" s="95"/>
      <c r="I1085" s="95"/>
      <c r="J1085" s="95"/>
      <c r="K1085" s="95"/>
      <c r="L1085" s="95">
        <f t="shared" si="262"/>
        <v>1082</v>
      </c>
      <c r="M1085" s="95">
        <f t="shared" si="253"/>
        <v>-915</v>
      </c>
      <c r="N1085" s="95">
        <f t="shared" si="254"/>
        <v>262.85304990757783</v>
      </c>
      <c r="O1085" s="95">
        <f t="shared" si="255"/>
        <v>875667.63493530429</v>
      </c>
      <c r="P1085" s="95">
        <f t="shared" si="263"/>
        <v>28.448280323418508</v>
      </c>
      <c r="Q1085" s="113">
        <f t="shared" si="264"/>
        <v>26.769740823490533</v>
      </c>
      <c r="R1085" s="95">
        <f t="shared" si="256"/>
        <v>321.67118473970896</v>
      </c>
      <c r="S1085" s="95">
        <f t="shared" si="257"/>
        <v>201.20735103400153</v>
      </c>
      <c r="T1085">
        <f t="shared" si="258"/>
        <v>0</v>
      </c>
      <c r="U1085" s="102">
        <f>IF(W1085&lt;180,V1085,IF(#REF!&gt;T1085,W1085-360,360-W1085))</f>
        <v>-6.439267886855248</v>
      </c>
      <c r="V1085" s="102">
        <f t="shared" si="259"/>
        <v>-6.439267886855248</v>
      </c>
      <c r="W1085" s="102">
        <f t="shared" si="260"/>
        <v>6.439267886855248</v>
      </c>
    </row>
    <row r="1086" spans="1:23" x14ac:dyDescent="0.25">
      <c r="A1086" s="110">
        <v>42638.417916666665</v>
      </c>
      <c r="B1086">
        <v>250</v>
      </c>
      <c r="C1086">
        <v>19.995100000000001</v>
      </c>
      <c r="E1086" s="95">
        <f t="shared" si="267"/>
        <v>261.4359400998336</v>
      </c>
      <c r="F1086" s="95">
        <f t="shared" si="267"/>
        <v>19.875681364392698</v>
      </c>
      <c r="G1086" s="95"/>
      <c r="H1086" s="95"/>
      <c r="I1086" s="95"/>
      <c r="J1086" s="95"/>
      <c r="K1086" s="95"/>
      <c r="L1086" s="95">
        <f t="shared" si="262"/>
        <v>1083</v>
      </c>
      <c r="M1086" s="95">
        <f t="shared" si="253"/>
        <v>1165</v>
      </c>
      <c r="N1086" s="95">
        <f t="shared" si="254"/>
        <v>262.84118190212303</v>
      </c>
      <c r="O1086" s="95">
        <f t="shared" si="255"/>
        <v>875832.68328716455</v>
      </c>
      <c r="P1086" s="95">
        <f t="shared" si="263"/>
        <v>28.437822915880552</v>
      </c>
      <c r="Q1086" s="113">
        <f t="shared" si="264"/>
        <v>26.771038306406187</v>
      </c>
      <c r="R1086" s="95">
        <f t="shared" si="256"/>
        <v>321.6707762892475</v>
      </c>
      <c r="S1086" s="95">
        <f t="shared" si="257"/>
        <v>201.20110391041968</v>
      </c>
      <c r="T1086">
        <f t="shared" si="258"/>
        <v>0</v>
      </c>
      <c r="U1086" s="102">
        <f>IF(W1086&lt;180,V1086,IF(#REF!&gt;T1086,W1086-360,360-W1086))</f>
        <v>-11.435940099833601</v>
      </c>
      <c r="V1086" s="102">
        <f t="shared" si="259"/>
        <v>-11.435940099833601</v>
      </c>
      <c r="W1086" s="102">
        <f t="shared" si="260"/>
        <v>11.435940099833601</v>
      </c>
    </row>
    <row r="1087" spans="1:23" x14ac:dyDescent="0.25">
      <c r="A1087" s="110">
        <v>42638.417962962965</v>
      </c>
      <c r="B1087">
        <v>252</v>
      </c>
      <c r="C1087">
        <v>19.7133</v>
      </c>
      <c r="E1087" s="95">
        <f t="shared" si="267"/>
        <v>261.38103161397669</v>
      </c>
      <c r="F1087" s="95">
        <f t="shared" si="267"/>
        <v>19.874160232945105</v>
      </c>
      <c r="G1087" s="95"/>
      <c r="H1087" s="95"/>
      <c r="I1087" s="95"/>
      <c r="J1087" s="95"/>
      <c r="K1087" s="95"/>
      <c r="L1087" s="95">
        <f t="shared" si="262"/>
        <v>1084</v>
      </c>
      <c r="M1087" s="95">
        <f t="shared" si="253"/>
        <v>-913</v>
      </c>
      <c r="N1087" s="95">
        <f t="shared" si="254"/>
        <v>262.83118081180743</v>
      </c>
      <c r="O1087" s="95">
        <f t="shared" si="255"/>
        <v>875950.10608856019</v>
      </c>
      <c r="P1087" s="95">
        <f t="shared" si="263"/>
        <v>28.42660819702612</v>
      </c>
      <c r="Q1087" s="113">
        <f t="shared" si="264"/>
        <v>26.756489369777327</v>
      </c>
      <c r="R1087" s="95">
        <f t="shared" si="256"/>
        <v>321.58313269597568</v>
      </c>
      <c r="S1087" s="95">
        <f t="shared" si="257"/>
        <v>201.1789305319777</v>
      </c>
      <c r="T1087">
        <f t="shared" si="258"/>
        <v>0</v>
      </c>
      <c r="U1087" s="102">
        <f>IF(W1087&lt;180,V1087,IF(#REF!&gt;T1087,W1087-360,360-W1087))</f>
        <v>-9.3810316139766883</v>
      </c>
      <c r="V1087" s="102">
        <f t="shared" si="259"/>
        <v>-9.3810316139766883</v>
      </c>
      <c r="W1087" s="102">
        <f t="shared" si="260"/>
        <v>9.3810316139766883</v>
      </c>
    </row>
    <row r="1088" spans="1:23" x14ac:dyDescent="0.25">
      <c r="A1088" s="110">
        <v>42638.418009259258</v>
      </c>
      <c r="B1088">
        <v>255</v>
      </c>
      <c r="C1088">
        <v>18.697299999999998</v>
      </c>
      <c r="E1088" s="95">
        <f t="shared" si="267"/>
        <v>261.36106489184692</v>
      </c>
      <c r="F1088" s="95">
        <f t="shared" si="267"/>
        <v>19.873967054908501</v>
      </c>
      <c r="G1088" s="95"/>
      <c r="H1088" s="95"/>
      <c r="I1088" s="95"/>
      <c r="J1088" s="95"/>
      <c r="K1088" s="95"/>
      <c r="L1088" s="95">
        <f t="shared" si="262"/>
        <v>1085</v>
      </c>
      <c r="M1088" s="95">
        <f t="shared" si="253"/>
        <v>1168</v>
      </c>
      <c r="N1088" s="95">
        <f t="shared" si="254"/>
        <v>262.82396313363984</v>
      </c>
      <c r="O1088" s="95">
        <f t="shared" si="255"/>
        <v>876011.37695852469</v>
      </c>
      <c r="P1088" s="95">
        <f t="shared" si="263"/>
        <v>28.414499072928606</v>
      </c>
      <c r="Q1088" s="113">
        <f t="shared" si="264"/>
        <v>26.756766258831288</v>
      </c>
      <c r="R1088" s="95">
        <f t="shared" si="256"/>
        <v>321.56378897421735</v>
      </c>
      <c r="S1088" s="95">
        <f t="shared" si="257"/>
        <v>201.15834080947653</v>
      </c>
      <c r="T1088">
        <f t="shared" si="258"/>
        <v>0</v>
      </c>
      <c r="U1088" s="102">
        <f>IF(W1088&lt;180,V1088,IF(#REF!&gt;T1088,W1088-360,360-W1088))</f>
        <v>-6.3610648918469224</v>
      </c>
      <c r="V1088" s="102">
        <f t="shared" si="259"/>
        <v>-6.3610648918469224</v>
      </c>
      <c r="W1088" s="102">
        <f t="shared" si="260"/>
        <v>6.3610648918469224</v>
      </c>
    </row>
    <row r="1089" spans="1:23" x14ac:dyDescent="0.25">
      <c r="A1089" s="110">
        <v>42638.418055555558</v>
      </c>
      <c r="B1089">
        <v>251</v>
      </c>
      <c r="C1089">
        <v>20.534400000000002</v>
      </c>
      <c r="E1089" s="95">
        <f t="shared" si="267"/>
        <v>261.36772046589016</v>
      </c>
      <c r="F1089" s="95">
        <f t="shared" si="267"/>
        <v>19.877679034941782</v>
      </c>
      <c r="G1089" s="95"/>
      <c r="H1089" s="95"/>
      <c r="I1089" s="95"/>
      <c r="J1089" s="95"/>
      <c r="K1089" s="95"/>
      <c r="L1089" s="95">
        <f t="shared" si="262"/>
        <v>1086</v>
      </c>
      <c r="M1089" s="95">
        <f t="shared" si="253"/>
        <v>-917</v>
      </c>
      <c r="N1089" s="95">
        <f t="shared" si="254"/>
        <v>262.81307550644493</v>
      </c>
      <c r="O1089" s="95">
        <f t="shared" si="255"/>
        <v>876151.05432780785</v>
      </c>
      <c r="P1089" s="95">
        <f t="shared" si="263"/>
        <v>28.403678047693468</v>
      </c>
      <c r="Q1089" s="113">
        <f t="shared" si="264"/>
        <v>26.753690518651521</v>
      </c>
      <c r="R1089" s="95">
        <f t="shared" si="256"/>
        <v>321.56352413285606</v>
      </c>
      <c r="S1089" s="95">
        <f t="shared" si="257"/>
        <v>201.17191679892423</v>
      </c>
      <c r="T1089">
        <f t="shared" si="258"/>
        <v>0</v>
      </c>
      <c r="U1089" s="102">
        <f>IF(W1089&lt;180,V1089,IF(#REF!&gt;T1089,W1089-360,360-W1089))</f>
        <v>-10.367720465890159</v>
      </c>
      <c r="V1089" s="102">
        <f t="shared" si="259"/>
        <v>-10.367720465890159</v>
      </c>
      <c r="W1089" s="102">
        <f t="shared" si="260"/>
        <v>10.367720465890159</v>
      </c>
    </row>
    <row r="1090" spans="1:23" x14ac:dyDescent="0.25">
      <c r="A1090" s="110">
        <v>42638.41810185185</v>
      </c>
      <c r="B1090">
        <v>254</v>
      </c>
      <c r="C1090">
        <v>20.1357</v>
      </c>
      <c r="E1090" s="95">
        <f t="shared" si="267"/>
        <v>261.27287853577371</v>
      </c>
      <c r="F1090" s="95">
        <f t="shared" si="267"/>
        <v>19.873240099833627</v>
      </c>
      <c r="G1090" s="95"/>
      <c r="H1090" s="95"/>
      <c r="I1090" s="95"/>
      <c r="J1090" s="95"/>
      <c r="K1090" s="95"/>
      <c r="L1090" s="95">
        <f t="shared" si="262"/>
        <v>1087</v>
      </c>
      <c r="M1090" s="95">
        <f t="shared" si="253"/>
        <v>1171</v>
      </c>
      <c r="N1090" s="95">
        <f t="shared" si="254"/>
        <v>262.80496780128721</v>
      </c>
      <c r="O1090" s="95">
        <f t="shared" si="255"/>
        <v>876228.65317387239</v>
      </c>
      <c r="P1090" s="95">
        <f t="shared" si="263"/>
        <v>28.391867092448901</v>
      </c>
      <c r="Q1090" s="113">
        <f t="shared" si="264"/>
        <v>26.67850275068907</v>
      </c>
      <c r="R1090" s="95">
        <f t="shared" si="256"/>
        <v>321.29950972482413</v>
      </c>
      <c r="S1090" s="95">
        <f t="shared" si="257"/>
        <v>201.24624734672329</v>
      </c>
      <c r="T1090">
        <f t="shared" si="258"/>
        <v>0</v>
      </c>
      <c r="U1090" s="102">
        <f>IF(W1090&lt;180,V1090,IF(#REF!&gt;T1090,W1090-360,360-W1090))</f>
        <v>-7.2728785357737138</v>
      </c>
      <c r="V1090" s="102">
        <f t="shared" si="259"/>
        <v>-7.2728785357737138</v>
      </c>
      <c r="W1090" s="102">
        <f t="shared" si="260"/>
        <v>7.2728785357737138</v>
      </c>
    </row>
    <row r="1091" spans="1:23" x14ac:dyDescent="0.25">
      <c r="A1091" s="110">
        <v>42638.41814814815</v>
      </c>
      <c r="B1091">
        <v>250</v>
      </c>
      <c r="C1091">
        <v>21.046500000000002</v>
      </c>
      <c r="E1091" s="95">
        <f t="shared" si="267"/>
        <v>261.20632279534112</v>
      </c>
      <c r="F1091" s="95">
        <f t="shared" si="267"/>
        <v>19.881823793677217</v>
      </c>
      <c r="G1091" s="95"/>
      <c r="H1091" s="95"/>
      <c r="I1091" s="95"/>
      <c r="J1091" s="95"/>
      <c r="K1091" s="95"/>
      <c r="L1091" s="95">
        <f t="shared" si="262"/>
        <v>1088</v>
      </c>
      <c r="M1091" s="95">
        <f t="shared" si="253"/>
        <v>-921</v>
      </c>
      <c r="N1091" s="95">
        <f t="shared" si="254"/>
        <v>262.79319852941103</v>
      </c>
      <c r="O1091" s="95">
        <f t="shared" si="255"/>
        <v>876392.46966911701</v>
      </c>
      <c r="P1091" s="95">
        <f t="shared" si="263"/>
        <v>28.381469035663926</v>
      </c>
      <c r="Q1091" s="113">
        <f t="shared" si="264"/>
        <v>26.656638934609628</v>
      </c>
      <c r="R1091" s="95">
        <f t="shared" si="256"/>
        <v>321.18376039821277</v>
      </c>
      <c r="S1091" s="95">
        <f t="shared" si="257"/>
        <v>201.22888519246948</v>
      </c>
      <c r="T1091">
        <f t="shared" si="258"/>
        <v>0</v>
      </c>
      <c r="U1091" s="102">
        <f>IF(W1091&lt;180,V1091,IF(#REF!&gt;T1091,W1091-360,360-W1091))</f>
        <v>-11.206322795341123</v>
      </c>
      <c r="V1091" s="102">
        <f t="shared" si="259"/>
        <v>-11.206322795341123</v>
      </c>
      <c r="W1091" s="102">
        <f t="shared" si="260"/>
        <v>11.206322795341123</v>
      </c>
    </row>
    <row r="1092" spans="1:23" x14ac:dyDescent="0.25">
      <c r="A1092" s="110">
        <v>42638.418194444443</v>
      </c>
      <c r="B1092">
        <v>249</v>
      </c>
      <c r="C1092">
        <v>22.511099999999999</v>
      </c>
      <c r="E1092" s="95">
        <f t="shared" si="267"/>
        <v>261.02329450915141</v>
      </c>
      <c r="F1092" s="95">
        <f t="shared" si="267"/>
        <v>19.88798485856907</v>
      </c>
      <c r="G1092" s="95"/>
      <c r="H1092" s="95"/>
      <c r="I1092" s="95"/>
      <c r="J1092" s="95"/>
      <c r="K1092" s="95"/>
      <c r="L1092" s="95">
        <f t="shared" si="262"/>
        <v>1089</v>
      </c>
      <c r="M1092" s="95">
        <f t="shared" ref="M1092:M1155" si="268">B1092-M1091</f>
        <v>1170</v>
      </c>
      <c r="N1092" s="95">
        <f t="shared" ref="N1092:N1155" si="269">N1091+(B1092-N1091)/L1092</f>
        <v>262.78053259871371</v>
      </c>
      <c r="O1092" s="95">
        <f t="shared" ref="O1092:O1155" si="270">O1091+(B1092-N1092)*(B1092-N1091)</f>
        <v>876582.54729109211</v>
      </c>
      <c r="P1092" s="95">
        <f t="shared" si="263"/>
        <v>28.371511262590804</v>
      </c>
      <c r="Q1092" s="113">
        <f t="shared" si="264"/>
        <v>26.360538559360918</v>
      </c>
      <c r="R1092" s="95">
        <f t="shared" ref="R1092:R1155" si="271">E1092+$T$2*Q1092</f>
        <v>320.33450626771349</v>
      </c>
      <c r="S1092" s="95">
        <f t="shared" ref="S1092:S1155" si="272">E1092-$T$2*Q1092</f>
        <v>201.71208275058933</v>
      </c>
      <c r="T1092">
        <f t="shared" si="258"/>
        <v>0</v>
      </c>
      <c r="U1092" s="102">
        <f>IF(W1092&lt;180,V1092,IF(#REF!&gt;T1092,W1092-360,360-W1092))</f>
        <v>-12.023294509151413</v>
      </c>
      <c r="V1092" s="102">
        <f t="shared" si="259"/>
        <v>-12.023294509151413</v>
      </c>
      <c r="W1092" s="102">
        <f t="shared" si="260"/>
        <v>12.023294509151413</v>
      </c>
    </row>
    <row r="1093" spans="1:23" x14ac:dyDescent="0.25">
      <c r="A1093" s="110">
        <v>42638.418240740742</v>
      </c>
      <c r="B1093">
        <v>245</v>
      </c>
      <c r="C1093">
        <v>21.196400000000001</v>
      </c>
      <c r="E1093" s="95">
        <f t="shared" si="267"/>
        <v>261.01331114808653</v>
      </c>
      <c r="F1093" s="95">
        <f t="shared" si="267"/>
        <v>19.89218569051582</v>
      </c>
      <c r="G1093" s="95"/>
      <c r="H1093" s="95"/>
      <c r="I1093" s="95"/>
      <c r="J1093" s="95"/>
      <c r="K1093" s="95"/>
      <c r="L1093" s="95">
        <f t="shared" si="262"/>
        <v>1090</v>
      </c>
      <c r="M1093" s="95">
        <f t="shared" si="268"/>
        <v>-925</v>
      </c>
      <c r="N1093" s="95">
        <f t="shared" si="269"/>
        <v>262.76422018348552</v>
      </c>
      <c r="O1093" s="95">
        <f t="shared" si="270"/>
        <v>876898.40458715532</v>
      </c>
      <c r="P1093" s="95">
        <f t="shared" si="263"/>
        <v>28.363602542034883</v>
      </c>
      <c r="Q1093" s="113">
        <f t="shared" si="264"/>
        <v>26.365468438370943</v>
      </c>
      <c r="R1093" s="95">
        <f t="shared" si="271"/>
        <v>320.33561513442118</v>
      </c>
      <c r="S1093" s="95">
        <f t="shared" si="272"/>
        <v>201.69100716175191</v>
      </c>
      <c r="T1093">
        <f t="shared" si="258"/>
        <v>0</v>
      </c>
      <c r="U1093" s="102">
        <f>IF(W1093&lt;180,V1093,IF(#REF!&gt;T1093,W1093-360,360-W1093))</f>
        <v>-16.01331114808653</v>
      </c>
      <c r="V1093" s="102">
        <f t="shared" si="259"/>
        <v>-16.01331114808653</v>
      </c>
      <c r="W1093" s="102">
        <f t="shared" si="260"/>
        <v>16.01331114808653</v>
      </c>
    </row>
    <row r="1094" spans="1:23" x14ac:dyDescent="0.25">
      <c r="A1094" s="110">
        <v>42638.418287037035</v>
      </c>
      <c r="B1094">
        <v>254</v>
      </c>
      <c r="C1094">
        <v>18.849799999999998</v>
      </c>
      <c r="E1094" s="95">
        <f t="shared" si="267"/>
        <v>261.02995008319465</v>
      </c>
      <c r="F1094" s="95">
        <f t="shared" si="267"/>
        <v>19.88879966722131</v>
      </c>
      <c r="G1094" s="95"/>
      <c r="H1094" s="95"/>
      <c r="I1094" s="95"/>
      <c r="J1094" s="95"/>
      <c r="K1094" s="95"/>
      <c r="L1094" s="95">
        <f t="shared" si="262"/>
        <v>1091</v>
      </c>
      <c r="M1094" s="95">
        <f t="shared" si="268"/>
        <v>1179</v>
      </c>
      <c r="N1094" s="95">
        <f t="shared" si="269"/>
        <v>262.75618698441724</v>
      </c>
      <c r="O1094" s="95">
        <f t="shared" si="270"/>
        <v>876975.14573785453</v>
      </c>
      <c r="P1094" s="95">
        <f t="shared" si="263"/>
        <v>28.351841175101811</v>
      </c>
      <c r="Q1094" s="113">
        <f t="shared" si="264"/>
        <v>26.357880637701481</v>
      </c>
      <c r="R1094" s="95">
        <f t="shared" si="271"/>
        <v>320.33518151802298</v>
      </c>
      <c r="S1094" s="95">
        <f t="shared" si="272"/>
        <v>201.72471864836632</v>
      </c>
      <c r="T1094">
        <f t="shared" ref="T1094:T1157" si="273">IF(ABS(U1094)&gt;$T$2*Q1094,1,0)</f>
        <v>0</v>
      </c>
      <c r="U1094" s="102">
        <f>IF(W1094&lt;180,V1094,IF(#REF!&gt;T1094,W1094-360,360-W1094))</f>
        <v>-7.0299500831946489</v>
      </c>
      <c r="V1094" s="102">
        <f t="shared" ref="V1094:V1157" si="274">$B1094-$E1094</f>
        <v>-7.0299500831946489</v>
      </c>
      <c r="W1094" s="102">
        <f t="shared" ref="W1094:W1157" si="275">ABS(V1094)</f>
        <v>7.0299500831946489</v>
      </c>
    </row>
    <row r="1095" spans="1:23" x14ac:dyDescent="0.25">
      <c r="A1095" s="110">
        <v>42638.418333333335</v>
      </c>
      <c r="B1095">
        <v>266</v>
      </c>
      <c r="C1095">
        <v>17.1953</v>
      </c>
      <c r="E1095" s="95">
        <f t="shared" si="267"/>
        <v>261.05490848585691</v>
      </c>
      <c r="F1095" s="95">
        <f t="shared" si="267"/>
        <v>19.880459400998348</v>
      </c>
      <c r="G1095" s="95"/>
      <c r="H1095" s="95"/>
      <c r="I1095" s="95"/>
      <c r="J1095" s="95"/>
      <c r="K1095" s="95"/>
      <c r="L1095" s="95">
        <f t="shared" si="262"/>
        <v>1092</v>
      </c>
      <c r="M1095" s="95">
        <f t="shared" si="268"/>
        <v>-913</v>
      </c>
      <c r="N1095" s="95">
        <f t="shared" si="269"/>
        <v>262.75915750915681</v>
      </c>
      <c r="O1095" s="95">
        <f t="shared" si="270"/>
        <v>876985.65842490783</v>
      </c>
      <c r="P1095" s="95">
        <f t="shared" si="263"/>
        <v>28.339026444164048</v>
      </c>
      <c r="Q1095" s="113">
        <f t="shared" si="264"/>
        <v>26.355473089354167</v>
      </c>
      <c r="R1095" s="95">
        <f t="shared" si="271"/>
        <v>320.35472293690378</v>
      </c>
      <c r="S1095" s="95">
        <f t="shared" si="272"/>
        <v>201.75509403481004</v>
      </c>
      <c r="T1095">
        <f t="shared" si="273"/>
        <v>0</v>
      </c>
      <c r="U1095" s="102">
        <f>IF(W1095&lt;180,V1095,IF(#REF!&gt;T1095,W1095-360,360-W1095))</f>
        <v>4.9450915141430869</v>
      </c>
      <c r="V1095" s="102">
        <f t="shared" si="274"/>
        <v>4.9450915141430869</v>
      </c>
      <c r="W1095" s="102">
        <f t="shared" si="275"/>
        <v>4.9450915141430869</v>
      </c>
    </row>
    <row r="1096" spans="1:23" x14ac:dyDescent="0.25">
      <c r="A1096" s="110">
        <v>42638.418379629627</v>
      </c>
      <c r="B1096">
        <v>257</v>
      </c>
      <c r="C1096">
        <v>19.024999999999999</v>
      </c>
      <c r="E1096" s="95">
        <f t="shared" si="267"/>
        <v>261.11813643926791</v>
      </c>
      <c r="F1096" s="95">
        <f t="shared" si="267"/>
        <v>19.867839933444269</v>
      </c>
      <c r="G1096" s="95"/>
      <c r="H1096" s="95"/>
      <c r="I1096" s="95"/>
      <c r="J1096" s="95"/>
      <c r="K1096" s="95"/>
      <c r="L1096" s="95">
        <f t="shared" si="262"/>
        <v>1093</v>
      </c>
      <c r="M1096" s="95">
        <f t="shared" si="268"/>
        <v>1170</v>
      </c>
      <c r="N1096" s="95">
        <f t="shared" si="269"/>
        <v>262.75388838060314</v>
      </c>
      <c r="O1096" s="95">
        <f t="shared" si="270"/>
        <v>877018.79597438185</v>
      </c>
      <c r="P1096" s="95">
        <f t="shared" si="263"/>
        <v>28.326594760036777</v>
      </c>
      <c r="Q1096" s="113">
        <f t="shared" si="264"/>
        <v>26.300029175464861</v>
      </c>
      <c r="R1096" s="95">
        <f t="shared" si="271"/>
        <v>320.29320208406386</v>
      </c>
      <c r="S1096" s="95">
        <f t="shared" si="272"/>
        <v>201.94307079447196</v>
      </c>
      <c r="T1096">
        <f t="shared" si="273"/>
        <v>0</v>
      </c>
      <c r="U1096" s="102">
        <f>IF(W1096&lt;180,V1096,IF(#REF!&gt;T1096,W1096-360,360-W1096))</f>
        <v>-4.1181364392679143</v>
      </c>
      <c r="V1096" s="102">
        <f t="shared" si="274"/>
        <v>-4.1181364392679143</v>
      </c>
      <c r="W1096" s="102">
        <f t="shared" si="275"/>
        <v>4.1181364392679143</v>
      </c>
    </row>
    <row r="1097" spans="1:23" x14ac:dyDescent="0.25">
      <c r="A1097" s="110">
        <v>42638.418425925927</v>
      </c>
      <c r="B1097">
        <v>247</v>
      </c>
      <c r="C1097">
        <v>20.256499999999999</v>
      </c>
      <c r="E1097" s="95">
        <f t="shared" si="267"/>
        <v>261.06655574043259</v>
      </c>
      <c r="F1097" s="95">
        <f t="shared" si="267"/>
        <v>19.864908985024968</v>
      </c>
      <c r="G1097" s="95"/>
      <c r="H1097" s="95"/>
      <c r="I1097" s="95"/>
      <c r="J1097" s="95"/>
      <c r="K1097" s="95"/>
      <c r="L1097" s="95">
        <f t="shared" si="262"/>
        <v>1094</v>
      </c>
      <c r="M1097" s="95">
        <f t="shared" si="268"/>
        <v>-923</v>
      </c>
      <c r="N1097" s="95">
        <f t="shared" si="269"/>
        <v>262.73948811700114</v>
      </c>
      <c r="O1097" s="95">
        <f t="shared" si="270"/>
        <v>877266.75411334494</v>
      </c>
      <c r="P1097" s="95">
        <f t="shared" si="263"/>
        <v>28.317647712160717</v>
      </c>
      <c r="Q1097" s="113">
        <f t="shared" si="264"/>
        <v>26.297268281810098</v>
      </c>
      <c r="R1097" s="95">
        <f t="shared" si="271"/>
        <v>320.23540937450531</v>
      </c>
      <c r="S1097" s="95">
        <f t="shared" si="272"/>
        <v>201.89770210635987</v>
      </c>
      <c r="T1097">
        <f t="shared" si="273"/>
        <v>0</v>
      </c>
      <c r="U1097" s="102">
        <f>IF(W1097&lt;180,V1097,IF(#REF!&gt;T1097,W1097-360,360-W1097))</f>
        <v>-14.066555740432591</v>
      </c>
      <c r="V1097" s="102">
        <f t="shared" si="274"/>
        <v>-14.066555740432591</v>
      </c>
      <c r="W1097" s="102">
        <f t="shared" si="275"/>
        <v>14.066555740432591</v>
      </c>
    </row>
    <row r="1098" spans="1:23" x14ac:dyDescent="0.25">
      <c r="A1098" s="110">
        <v>42638.41847222222</v>
      </c>
      <c r="B1098">
        <v>245</v>
      </c>
      <c r="C1098">
        <v>19.1403</v>
      </c>
      <c r="E1098" s="95">
        <f t="shared" si="267"/>
        <v>260.99001663893512</v>
      </c>
      <c r="F1098" s="95">
        <f t="shared" si="267"/>
        <v>19.863784858569058</v>
      </c>
      <c r="G1098" s="95"/>
      <c r="H1098" s="95"/>
      <c r="I1098" s="95"/>
      <c r="J1098" s="95"/>
      <c r="K1098" s="95"/>
      <c r="L1098" s="95">
        <f t="shared" si="262"/>
        <v>1095</v>
      </c>
      <c r="M1098" s="95">
        <f t="shared" si="268"/>
        <v>1168</v>
      </c>
      <c r="N1098" s="95">
        <f t="shared" si="269"/>
        <v>262.72328767123219</v>
      </c>
      <c r="O1098" s="95">
        <f t="shared" si="270"/>
        <v>877581.15616438293</v>
      </c>
      <c r="P1098" s="95">
        <f t="shared" si="263"/>
        <v>28.309785909333776</v>
      </c>
      <c r="Q1098" s="113">
        <f t="shared" si="264"/>
        <v>26.276969034948014</v>
      </c>
      <c r="R1098" s="95">
        <f t="shared" si="271"/>
        <v>320.11319696756817</v>
      </c>
      <c r="S1098" s="95">
        <f t="shared" si="272"/>
        <v>201.86683631030209</v>
      </c>
      <c r="T1098">
        <f t="shared" si="273"/>
        <v>0</v>
      </c>
      <c r="U1098" s="102">
        <f>IF(W1098&lt;180,V1098,IF(#REF!&gt;T1098,W1098-360,360-W1098))</f>
        <v>-15.990016638935117</v>
      </c>
      <c r="V1098" s="102">
        <f t="shared" si="274"/>
        <v>-15.990016638935117</v>
      </c>
      <c r="W1098" s="102">
        <f t="shared" si="275"/>
        <v>15.990016638935117</v>
      </c>
    </row>
    <row r="1099" spans="1:23" x14ac:dyDescent="0.25">
      <c r="A1099" s="110">
        <v>42638.41851851852</v>
      </c>
      <c r="B1099">
        <v>251</v>
      </c>
      <c r="C1099">
        <v>16.8627</v>
      </c>
      <c r="E1099" s="95">
        <f t="shared" si="267"/>
        <v>261.05657237936771</v>
      </c>
      <c r="F1099" s="95">
        <f t="shared" si="267"/>
        <v>19.85024975041598</v>
      </c>
      <c r="G1099" s="95"/>
      <c r="H1099" s="95"/>
      <c r="I1099" s="95"/>
      <c r="J1099" s="95"/>
      <c r="K1099" s="95"/>
      <c r="L1099" s="95">
        <f t="shared" si="262"/>
        <v>1096</v>
      </c>
      <c r="M1099" s="95">
        <f t="shared" si="268"/>
        <v>-917</v>
      </c>
      <c r="N1099" s="95">
        <f t="shared" si="269"/>
        <v>262.71259124087521</v>
      </c>
      <c r="O1099" s="95">
        <f t="shared" si="270"/>
        <v>877718.46624087531</v>
      </c>
      <c r="P1099" s="95">
        <f t="shared" si="263"/>
        <v>28.299081551229438</v>
      </c>
      <c r="Q1099" s="113">
        <f t="shared" si="264"/>
        <v>26.200814042144764</v>
      </c>
      <c r="R1099" s="95">
        <f t="shared" si="271"/>
        <v>320.00840397419341</v>
      </c>
      <c r="S1099" s="95">
        <f t="shared" si="272"/>
        <v>202.104740784542</v>
      </c>
      <c r="T1099">
        <f t="shared" si="273"/>
        <v>0</v>
      </c>
      <c r="U1099" s="102">
        <f>IF(W1099&lt;180,V1099,IF(#REF!&gt;T1099,W1099-360,360-W1099))</f>
        <v>-10.056572379367708</v>
      </c>
      <c r="V1099" s="102">
        <f t="shared" si="274"/>
        <v>-10.056572379367708</v>
      </c>
      <c r="W1099" s="102">
        <f t="shared" si="275"/>
        <v>10.056572379367708</v>
      </c>
    </row>
    <row r="1100" spans="1:23" x14ac:dyDescent="0.25">
      <c r="A1100" s="110">
        <v>42638.418564814812</v>
      </c>
      <c r="B1100">
        <v>265</v>
      </c>
      <c r="C1100">
        <v>15.046099999999999</v>
      </c>
      <c r="E1100" s="95">
        <f t="shared" si="267"/>
        <v>261.12978369384359</v>
      </c>
      <c r="F1100" s="95">
        <f t="shared" si="267"/>
        <v>19.836478535773718</v>
      </c>
      <c r="G1100" s="95"/>
      <c r="H1100" s="95"/>
      <c r="I1100" s="95"/>
      <c r="J1100" s="95"/>
      <c r="K1100" s="95"/>
      <c r="L1100" s="95">
        <f t="shared" si="262"/>
        <v>1097</v>
      </c>
      <c r="M1100" s="95">
        <f t="shared" si="268"/>
        <v>1182</v>
      </c>
      <c r="N1100" s="95">
        <f t="shared" si="269"/>
        <v>262.7146763901543</v>
      </c>
      <c r="O1100" s="95">
        <f t="shared" si="270"/>
        <v>877723.69371011795</v>
      </c>
      <c r="P1100" s="95">
        <f t="shared" si="263"/>
        <v>28.286264446629986</v>
      </c>
      <c r="Q1100" s="113">
        <f t="shared" si="264"/>
        <v>26.150208522626343</v>
      </c>
      <c r="R1100" s="95">
        <f t="shared" si="271"/>
        <v>319.96775286975287</v>
      </c>
      <c r="S1100" s="95">
        <f t="shared" si="272"/>
        <v>202.29181451793431</v>
      </c>
      <c r="T1100">
        <f t="shared" si="273"/>
        <v>0</v>
      </c>
      <c r="U1100" s="102">
        <f>IF(W1100&lt;180,V1100,IF(#REF!&gt;T1100,W1100-360,360-W1100))</f>
        <v>3.8702163061564079</v>
      </c>
      <c r="V1100" s="102">
        <f t="shared" si="274"/>
        <v>3.8702163061564079</v>
      </c>
      <c r="W1100" s="102">
        <f t="shared" si="275"/>
        <v>3.8702163061564079</v>
      </c>
    </row>
    <row r="1101" spans="1:23" x14ac:dyDescent="0.25">
      <c r="A1101" s="110">
        <v>42638.418611111112</v>
      </c>
      <c r="B1101">
        <v>255</v>
      </c>
      <c r="C1101">
        <v>18.234999999999999</v>
      </c>
      <c r="E1101" s="95">
        <f t="shared" ref="E1101:F1116" si="276">AVERAGE(B501:B1101)</f>
        <v>261.07321131447588</v>
      </c>
      <c r="F1101" s="95">
        <f t="shared" si="276"/>
        <v>19.833047587354415</v>
      </c>
      <c r="G1101" s="95"/>
      <c r="H1101" s="95"/>
      <c r="I1101" s="95"/>
      <c r="J1101" s="95"/>
      <c r="K1101" s="95"/>
      <c r="L1101" s="95">
        <f t="shared" si="262"/>
        <v>1098</v>
      </c>
      <c r="M1101" s="95">
        <f t="shared" si="268"/>
        <v>-927</v>
      </c>
      <c r="N1101" s="95">
        <f t="shared" si="269"/>
        <v>262.70765027322335</v>
      </c>
      <c r="O1101" s="95">
        <f t="shared" si="270"/>
        <v>877783.15573770436</v>
      </c>
      <c r="P1101" s="95">
        <f t="shared" si="263"/>
        <v>28.274338384025462</v>
      </c>
      <c r="Q1101" s="113">
        <f t="shared" si="264"/>
        <v>26.126620473022719</v>
      </c>
      <c r="R1101" s="95">
        <f t="shared" si="271"/>
        <v>319.85810737877699</v>
      </c>
      <c r="S1101" s="95">
        <f t="shared" si="272"/>
        <v>202.28831525017478</v>
      </c>
      <c r="T1101">
        <f t="shared" si="273"/>
        <v>0</v>
      </c>
      <c r="U1101" s="102">
        <f>IF(W1101&lt;180,V1101,IF(#REF!&gt;T1101,W1101-360,360-W1101))</f>
        <v>-6.0732113144758841</v>
      </c>
      <c r="V1101" s="102">
        <f t="shared" si="274"/>
        <v>-6.0732113144758841</v>
      </c>
      <c r="W1101" s="102">
        <f t="shared" si="275"/>
        <v>6.0732113144758841</v>
      </c>
    </row>
    <row r="1102" spans="1:23" x14ac:dyDescent="0.25">
      <c r="A1102" s="110">
        <v>42638.418657407405</v>
      </c>
      <c r="B1102">
        <v>278</v>
      </c>
      <c r="C1102">
        <v>15.069100000000001</v>
      </c>
      <c r="E1102" s="95">
        <f t="shared" si="276"/>
        <v>261.03660565723794</v>
      </c>
      <c r="F1102" s="95">
        <f t="shared" si="276"/>
        <v>19.826410149750423</v>
      </c>
      <c r="G1102" s="95"/>
      <c r="H1102" s="95"/>
      <c r="I1102" s="95"/>
      <c r="J1102" s="95"/>
      <c r="K1102" s="95"/>
      <c r="L1102" s="95">
        <f t="shared" si="262"/>
        <v>1099</v>
      </c>
      <c r="M1102" s="95">
        <f t="shared" si="268"/>
        <v>1205</v>
      </c>
      <c r="N1102" s="95">
        <f t="shared" si="269"/>
        <v>262.72156505914398</v>
      </c>
      <c r="O1102" s="95">
        <f t="shared" si="270"/>
        <v>878016.79890809779</v>
      </c>
      <c r="P1102" s="95">
        <f t="shared" si="263"/>
        <v>28.26523277636004</v>
      </c>
      <c r="Q1102" s="113">
        <f t="shared" si="264"/>
        <v>26.087437598554377</v>
      </c>
      <c r="R1102" s="95">
        <f t="shared" si="271"/>
        <v>319.73334025398526</v>
      </c>
      <c r="S1102" s="95">
        <f t="shared" si="272"/>
        <v>202.33987106049059</v>
      </c>
      <c r="T1102">
        <f t="shared" si="273"/>
        <v>0</v>
      </c>
      <c r="U1102" s="102">
        <f>IF(W1102&lt;180,V1102,IF(#REF!&gt;T1102,W1102-360,360-W1102))</f>
        <v>16.963394342762058</v>
      </c>
      <c r="V1102" s="102">
        <f t="shared" si="274"/>
        <v>16.963394342762058</v>
      </c>
      <c r="W1102" s="102">
        <f t="shared" si="275"/>
        <v>16.963394342762058</v>
      </c>
    </row>
    <row r="1103" spans="1:23" x14ac:dyDescent="0.25">
      <c r="A1103" s="110">
        <v>42638.418703703705</v>
      </c>
      <c r="B1103">
        <v>251</v>
      </c>
      <c r="C1103">
        <v>18.251899999999999</v>
      </c>
      <c r="E1103" s="95">
        <f t="shared" si="276"/>
        <v>261.06821963394344</v>
      </c>
      <c r="F1103" s="95">
        <f t="shared" si="276"/>
        <v>19.827861231281204</v>
      </c>
      <c r="G1103" s="95"/>
      <c r="H1103" s="95"/>
      <c r="I1103" s="95"/>
      <c r="J1103" s="95"/>
      <c r="K1103" s="95"/>
      <c r="L1103" s="95">
        <f t="shared" si="262"/>
        <v>1100</v>
      </c>
      <c r="M1103" s="95">
        <f t="shared" si="268"/>
        <v>-954</v>
      </c>
      <c r="N1103" s="95">
        <f t="shared" si="269"/>
        <v>262.71090909090839</v>
      </c>
      <c r="O1103" s="95">
        <f t="shared" si="270"/>
        <v>878154.06909090863</v>
      </c>
      <c r="P1103" s="95">
        <f t="shared" si="263"/>
        <v>28.254590441054621</v>
      </c>
      <c r="Q1103" s="113">
        <f t="shared" si="264"/>
        <v>26.063732300318065</v>
      </c>
      <c r="R1103" s="95">
        <f t="shared" si="271"/>
        <v>319.71161730965912</v>
      </c>
      <c r="S1103" s="95">
        <f t="shared" si="272"/>
        <v>202.4248219582278</v>
      </c>
      <c r="T1103">
        <f t="shared" si="273"/>
        <v>0</v>
      </c>
      <c r="U1103" s="102">
        <f>IF(W1103&lt;180,V1103,IF(#REF!&gt;T1103,W1103-360,360-W1103))</f>
        <v>-10.068219633943443</v>
      </c>
      <c r="V1103" s="102">
        <f t="shared" si="274"/>
        <v>-10.068219633943443</v>
      </c>
      <c r="W1103" s="102">
        <f t="shared" si="275"/>
        <v>10.068219633943443</v>
      </c>
    </row>
    <row r="1104" spans="1:23" x14ac:dyDescent="0.25">
      <c r="A1104" s="110">
        <v>42638.418749999997</v>
      </c>
      <c r="B1104">
        <v>254</v>
      </c>
      <c r="C1104">
        <v>17.885100000000001</v>
      </c>
      <c r="E1104" s="95">
        <f t="shared" si="276"/>
        <v>261.09983361064894</v>
      </c>
      <c r="F1104" s="95">
        <f t="shared" si="276"/>
        <v>19.826282029950089</v>
      </c>
      <c r="G1104" s="95"/>
      <c r="H1104" s="95"/>
      <c r="I1104" s="95"/>
      <c r="J1104" s="95"/>
      <c r="K1104" s="95"/>
      <c r="L1104" s="95">
        <f t="shared" si="262"/>
        <v>1101</v>
      </c>
      <c r="M1104" s="95">
        <f t="shared" si="268"/>
        <v>1208</v>
      </c>
      <c r="N1104" s="95">
        <f t="shared" si="269"/>
        <v>262.70299727520364</v>
      </c>
      <c r="O1104" s="95">
        <f t="shared" si="270"/>
        <v>878229.8801089914</v>
      </c>
      <c r="P1104" s="95">
        <f t="shared" si="263"/>
        <v>28.242975224091047</v>
      </c>
      <c r="Q1104" s="113">
        <f t="shared" si="264"/>
        <v>26.04360895421372</v>
      </c>
      <c r="R1104" s="95">
        <f t="shared" si="271"/>
        <v>319.69795375762982</v>
      </c>
      <c r="S1104" s="95">
        <f t="shared" si="272"/>
        <v>202.50171346366807</v>
      </c>
      <c r="T1104">
        <f t="shared" si="273"/>
        <v>0</v>
      </c>
      <c r="U1104" s="102">
        <f>IF(W1104&lt;180,V1104,IF(#REF!&gt;T1104,W1104-360,360-W1104))</f>
        <v>-7.0998336106489432</v>
      </c>
      <c r="V1104" s="102">
        <f t="shared" si="274"/>
        <v>-7.0998336106489432</v>
      </c>
      <c r="W1104" s="102">
        <f t="shared" si="275"/>
        <v>7.0998336106489432</v>
      </c>
    </row>
    <row r="1105" spans="1:23" x14ac:dyDescent="0.25">
      <c r="A1105" s="110">
        <v>42638.418807870374</v>
      </c>
      <c r="B1105">
        <v>253</v>
      </c>
      <c r="C1105">
        <v>15.832700000000001</v>
      </c>
      <c r="E1105" s="95">
        <f t="shared" si="276"/>
        <v>261.15806988352745</v>
      </c>
      <c r="F1105" s="95">
        <f t="shared" si="276"/>
        <v>19.820398668885201</v>
      </c>
      <c r="G1105" s="95"/>
      <c r="H1105" s="95"/>
      <c r="I1105" s="95"/>
      <c r="J1105" s="95"/>
      <c r="K1105" s="95"/>
      <c r="L1105" s="95">
        <f t="shared" si="262"/>
        <v>1102</v>
      </c>
      <c r="M1105" s="95">
        <f t="shared" si="268"/>
        <v>-955</v>
      </c>
      <c r="N1105" s="95">
        <f t="shared" si="269"/>
        <v>262.69419237749474</v>
      </c>
      <c r="O1105" s="95">
        <f t="shared" si="270"/>
        <v>878323.94283121557</v>
      </c>
      <c r="P1105" s="95">
        <f t="shared" si="263"/>
        <v>28.231669652239667</v>
      </c>
      <c r="Q1105" s="113">
        <f t="shared" si="264"/>
        <v>25.986236705320259</v>
      </c>
      <c r="R1105" s="95">
        <f t="shared" si="271"/>
        <v>319.62710247049802</v>
      </c>
      <c r="S1105" s="95">
        <f t="shared" si="272"/>
        <v>202.68903729655688</v>
      </c>
      <c r="T1105">
        <f t="shared" si="273"/>
        <v>0</v>
      </c>
      <c r="U1105" s="102">
        <f>IF(W1105&lt;180,V1105,IF(#REF!&gt;T1105,W1105-360,360-W1105))</f>
        <v>-8.1580698835274461</v>
      </c>
      <c r="V1105" s="102">
        <f t="shared" si="274"/>
        <v>-8.1580698835274461</v>
      </c>
      <c r="W1105" s="102">
        <f t="shared" si="275"/>
        <v>8.1580698835274461</v>
      </c>
    </row>
    <row r="1106" spans="1:23" x14ac:dyDescent="0.25">
      <c r="A1106" s="110">
        <v>42638.418854166666</v>
      </c>
      <c r="B1106">
        <v>252</v>
      </c>
      <c r="C1106">
        <v>15.3239</v>
      </c>
      <c r="E1106" s="95">
        <f t="shared" si="276"/>
        <v>261.15806988352745</v>
      </c>
      <c r="F1106" s="95">
        <f t="shared" si="276"/>
        <v>19.815191514143102</v>
      </c>
      <c r="G1106" s="95"/>
      <c r="H1106" s="95"/>
      <c r="I1106" s="95"/>
      <c r="J1106" s="95"/>
      <c r="K1106" s="95"/>
      <c r="L1106" s="95">
        <f t="shared" si="262"/>
        <v>1103</v>
      </c>
      <c r="M1106" s="95">
        <f t="shared" si="268"/>
        <v>1207</v>
      </c>
      <c r="N1106" s="95">
        <f t="shared" si="269"/>
        <v>262.68449682683519</v>
      </c>
      <c r="O1106" s="95">
        <f t="shared" si="270"/>
        <v>878438.20489573851</v>
      </c>
      <c r="P1106" s="95">
        <f t="shared" si="263"/>
        <v>28.22070452705583</v>
      </c>
      <c r="Q1106" s="113">
        <f t="shared" si="264"/>
        <v>25.986236705320259</v>
      </c>
      <c r="R1106" s="95">
        <f t="shared" si="271"/>
        <v>319.62710247049802</v>
      </c>
      <c r="S1106" s="95">
        <f t="shared" si="272"/>
        <v>202.68903729655688</v>
      </c>
      <c r="T1106">
        <f t="shared" si="273"/>
        <v>0</v>
      </c>
      <c r="U1106" s="102">
        <f>IF(W1106&lt;180,V1106,IF(#REF!&gt;T1106,W1106-360,360-W1106))</f>
        <v>-9.1580698835274461</v>
      </c>
      <c r="V1106" s="102">
        <f t="shared" si="274"/>
        <v>-9.1580698835274461</v>
      </c>
      <c r="W1106" s="102">
        <f t="shared" si="275"/>
        <v>9.1580698835274461</v>
      </c>
    </row>
    <row r="1107" spans="1:23" x14ac:dyDescent="0.25">
      <c r="A1107" s="110">
        <v>42638.418900462966</v>
      </c>
      <c r="B1107">
        <v>241</v>
      </c>
      <c r="C1107">
        <v>17.386700000000001</v>
      </c>
      <c r="E1107" s="95">
        <f t="shared" si="276"/>
        <v>261.10815307820297</v>
      </c>
      <c r="F1107" s="95">
        <f t="shared" si="276"/>
        <v>19.810825790349426</v>
      </c>
      <c r="G1107" s="95"/>
      <c r="H1107" s="95"/>
      <c r="I1107" s="95"/>
      <c r="J1107" s="95"/>
      <c r="K1107" s="95"/>
      <c r="L1107" s="95">
        <f t="shared" si="262"/>
        <v>1104</v>
      </c>
      <c r="M1107" s="95">
        <f t="shared" si="268"/>
        <v>-966</v>
      </c>
      <c r="N1107" s="95">
        <f t="shared" si="269"/>
        <v>262.66485507246307</v>
      </c>
      <c r="O1107" s="95">
        <f t="shared" si="270"/>
        <v>878907.99637681118</v>
      </c>
      <c r="P1107" s="95">
        <f t="shared" si="263"/>
        <v>28.215462348838194</v>
      </c>
      <c r="Q1107" s="113">
        <f t="shared" si="264"/>
        <v>25.996094998247916</v>
      </c>
      <c r="R1107" s="95">
        <f t="shared" si="271"/>
        <v>319.59936682426076</v>
      </c>
      <c r="S1107" s="95">
        <f t="shared" si="272"/>
        <v>202.61693933214517</v>
      </c>
      <c r="T1107">
        <f t="shared" si="273"/>
        <v>0</v>
      </c>
      <c r="U1107" s="102">
        <f>IF(W1107&lt;180,V1107,IF(#REF!&gt;T1107,W1107-360,360-W1107))</f>
        <v>-20.108153078202974</v>
      </c>
      <c r="V1107" s="102">
        <f t="shared" si="274"/>
        <v>-20.108153078202974</v>
      </c>
      <c r="W1107" s="102">
        <f t="shared" si="275"/>
        <v>20.108153078202974</v>
      </c>
    </row>
    <row r="1108" spans="1:23" x14ac:dyDescent="0.25">
      <c r="A1108" s="110">
        <v>42638.418946759259</v>
      </c>
      <c r="B1108">
        <v>248</v>
      </c>
      <c r="C1108">
        <v>17.315100000000001</v>
      </c>
      <c r="E1108" s="95">
        <f t="shared" si="276"/>
        <v>261.00166389351079</v>
      </c>
      <c r="F1108" s="95">
        <f t="shared" si="276"/>
        <v>19.803138768718803</v>
      </c>
      <c r="G1108" s="95"/>
      <c r="H1108" s="95"/>
      <c r="I1108" s="95"/>
      <c r="J1108" s="95"/>
      <c r="K1108" s="95"/>
      <c r="L1108" s="95">
        <f t="shared" si="262"/>
        <v>1105</v>
      </c>
      <c r="M1108" s="95">
        <f t="shared" si="268"/>
        <v>1214</v>
      </c>
      <c r="N1108" s="95">
        <f t="shared" si="269"/>
        <v>262.65158371040656</v>
      </c>
      <c r="O1108" s="95">
        <f t="shared" si="270"/>
        <v>879122.8597285063</v>
      </c>
      <c r="P1108" s="95">
        <f t="shared" si="263"/>
        <v>28.206139374200756</v>
      </c>
      <c r="Q1108" s="113">
        <f t="shared" si="264"/>
        <v>25.918373028788128</v>
      </c>
      <c r="R1108" s="95">
        <f t="shared" si="271"/>
        <v>319.3180032082841</v>
      </c>
      <c r="S1108" s="95">
        <f t="shared" si="272"/>
        <v>202.68532457873749</v>
      </c>
      <c r="T1108">
        <f t="shared" si="273"/>
        <v>0</v>
      </c>
      <c r="U1108" s="102">
        <f>IF(W1108&lt;180,V1108,IF(#REF!&gt;T1108,W1108-360,360-W1108))</f>
        <v>-13.001663893510795</v>
      </c>
      <c r="V1108" s="102">
        <f t="shared" si="274"/>
        <v>-13.001663893510795</v>
      </c>
      <c r="W1108" s="102">
        <f t="shared" si="275"/>
        <v>13.001663893510795</v>
      </c>
    </row>
    <row r="1109" spans="1:23" x14ac:dyDescent="0.25">
      <c r="A1109" s="110">
        <v>42638.418993055559</v>
      </c>
      <c r="B1109">
        <v>247</v>
      </c>
      <c r="C1109">
        <v>17.328800000000001</v>
      </c>
      <c r="E1109" s="95">
        <f t="shared" si="276"/>
        <v>260.93178036605656</v>
      </c>
      <c r="F1109" s="95">
        <f t="shared" si="276"/>
        <v>19.793516306156405</v>
      </c>
      <c r="G1109" s="95"/>
      <c r="H1109" s="95"/>
      <c r="I1109" s="95"/>
      <c r="J1109" s="95"/>
      <c r="K1109" s="95"/>
      <c r="L1109" s="95">
        <f t="shared" si="262"/>
        <v>1106</v>
      </c>
      <c r="M1109" s="95">
        <f t="shared" si="268"/>
        <v>-967</v>
      </c>
      <c r="N1109" s="95">
        <f t="shared" si="269"/>
        <v>262.63743218806439</v>
      </c>
      <c r="O1109" s="95">
        <f t="shared" si="270"/>
        <v>879367.61030741362</v>
      </c>
      <c r="P1109" s="95">
        <f t="shared" si="263"/>
        <v>28.197309361902352</v>
      </c>
      <c r="Q1109" s="113">
        <f t="shared" si="264"/>
        <v>25.899402308260676</v>
      </c>
      <c r="R1109" s="95">
        <f t="shared" si="271"/>
        <v>319.20543555964309</v>
      </c>
      <c r="S1109" s="95">
        <f t="shared" si="272"/>
        <v>202.65812517247002</v>
      </c>
      <c r="T1109">
        <f t="shared" si="273"/>
        <v>0</v>
      </c>
      <c r="U1109" s="102">
        <f>IF(W1109&lt;180,V1109,IF(#REF!&gt;T1109,W1109-360,360-W1109))</f>
        <v>-13.931780366056557</v>
      </c>
      <c r="V1109" s="102">
        <f t="shared" si="274"/>
        <v>-13.931780366056557</v>
      </c>
      <c r="W1109" s="102">
        <f t="shared" si="275"/>
        <v>13.931780366056557</v>
      </c>
    </row>
    <row r="1110" spans="1:23" x14ac:dyDescent="0.25">
      <c r="A1110" s="110">
        <v>42638.419039351851</v>
      </c>
      <c r="B1110">
        <v>234</v>
      </c>
      <c r="C1110">
        <v>16.388500000000001</v>
      </c>
      <c r="E1110" s="95">
        <f t="shared" si="276"/>
        <v>260.75707154742099</v>
      </c>
      <c r="F1110" s="95">
        <f t="shared" si="276"/>
        <v>19.779798835274544</v>
      </c>
      <c r="G1110" s="95"/>
      <c r="H1110" s="95"/>
      <c r="I1110" s="95"/>
      <c r="J1110" s="95"/>
      <c r="K1110" s="95"/>
      <c r="L1110" s="95">
        <f t="shared" si="262"/>
        <v>1107</v>
      </c>
      <c r="M1110" s="95">
        <f t="shared" si="268"/>
        <v>1201</v>
      </c>
      <c r="N1110" s="95">
        <f t="shared" si="269"/>
        <v>262.61156278229379</v>
      </c>
      <c r="O1110" s="95">
        <f t="shared" si="270"/>
        <v>880186.97199638607</v>
      </c>
      <c r="P1110" s="95">
        <f t="shared" si="263"/>
        <v>28.197698176835171</v>
      </c>
      <c r="Q1110" s="113">
        <f t="shared" si="264"/>
        <v>25.725756157207623</v>
      </c>
      <c r="R1110" s="95">
        <f t="shared" si="271"/>
        <v>318.64002290113814</v>
      </c>
      <c r="S1110" s="95">
        <f t="shared" si="272"/>
        <v>202.87412019370385</v>
      </c>
      <c r="T1110">
        <f t="shared" si="273"/>
        <v>0</v>
      </c>
      <c r="U1110" s="102">
        <f>IF(W1110&lt;180,V1110,IF(#REF!&gt;T1110,W1110-360,360-W1110))</f>
        <v>-26.757071547420992</v>
      </c>
      <c r="V1110" s="102">
        <f t="shared" si="274"/>
        <v>-26.757071547420992</v>
      </c>
      <c r="W1110" s="102">
        <f t="shared" si="275"/>
        <v>26.757071547420992</v>
      </c>
    </row>
    <row r="1111" spans="1:23" x14ac:dyDescent="0.25">
      <c r="A1111" s="110">
        <v>42638.419085648151</v>
      </c>
      <c r="B1111">
        <v>236</v>
      </c>
      <c r="C1111">
        <v>16.609500000000001</v>
      </c>
      <c r="E1111" s="95">
        <f t="shared" si="276"/>
        <v>260.75873544093179</v>
      </c>
      <c r="F1111" s="95">
        <f t="shared" si="276"/>
        <v>19.772202995008318</v>
      </c>
      <c r="G1111" s="95"/>
      <c r="H1111" s="95"/>
      <c r="I1111" s="95"/>
      <c r="J1111" s="95"/>
      <c r="K1111" s="95"/>
      <c r="L1111" s="95">
        <f t="shared" ref="L1111:L1174" si="277">L1110+1</f>
        <v>1108</v>
      </c>
      <c r="M1111" s="95">
        <f t="shared" si="268"/>
        <v>-965</v>
      </c>
      <c r="N1111" s="95">
        <f t="shared" si="269"/>
        <v>262.58754512635306</v>
      </c>
      <c r="O1111" s="95">
        <f t="shared" si="270"/>
        <v>880894.50812274311</v>
      </c>
      <c r="P1111" s="95">
        <f t="shared" ref="P1111:P1174" si="278">SQRT(O1111/L1111)</f>
        <v>28.196296645394963</v>
      </c>
      <c r="Q1111" s="113">
        <f t="shared" si="264"/>
        <v>25.724122471654177</v>
      </c>
      <c r="R1111" s="95">
        <f t="shared" si="271"/>
        <v>318.63801100215369</v>
      </c>
      <c r="S1111" s="95">
        <f t="shared" si="272"/>
        <v>202.87945987970988</v>
      </c>
      <c r="T1111">
        <f t="shared" si="273"/>
        <v>0</v>
      </c>
      <c r="U1111" s="102">
        <f>IF(W1111&lt;180,V1111,IF(#REF!&gt;T1111,W1111-360,360-W1111))</f>
        <v>-24.758735440931787</v>
      </c>
      <c r="V1111" s="102">
        <f t="shared" si="274"/>
        <v>-24.758735440931787</v>
      </c>
      <c r="W1111" s="102">
        <f t="shared" si="275"/>
        <v>24.758735440931787</v>
      </c>
    </row>
    <row r="1112" spans="1:23" x14ac:dyDescent="0.25">
      <c r="A1112" s="110">
        <v>42638.419131944444</v>
      </c>
      <c r="B1112">
        <v>230</v>
      </c>
      <c r="C1112">
        <v>17.908799999999999</v>
      </c>
      <c r="E1112" s="95">
        <f t="shared" si="276"/>
        <v>260.7171381031614</v>
      </c>
      <c r="F1112" s="95">
        <f t="shared" si="276"/>
        <v>19.769605158069883</v>
      </c>
      <c r="G1112" s="95"/>
      <c r="H1112" s="95"/>
      <c r="I1112" s="95"/>
      <c r="J1112" s="95"/>
      <c r="K1112" s="95"/>
      <c r="L1112" s="95">
        <f t="shared" si="277"/>
        <v>1109</v>
      </c>
      <c r="M1112" s="95">
        <f t="shared" si="268"/>
        <v>1195</v>
      </c>
      <c r="N1112" s="95">
        <f t="shared" si="269"/>
        <v>262.55816050495872</v>
      </c>
      <c r="O1112" s="95">
        <f t="shared" si="270"/>
        <v>881955.49864742951</v>
      </c>
      <c r="P1112" s="95">
        <f t="shared" si="278"/>
        <v>28.200548994896401</v>
      </c>
      <c r="Q1112" s="113">
        <f t="shared" si="264"/>
        <v>25.753597344234212</v>
      </c>
      <c r="R1112" s="95">
        <f t="shared" si="271"/>
        <v>318.6627321276884</v>
      </c>
      <c r="S1112" s="95">
        <f t="shared" si="272"/>
        <v>202.77154407863443</v>
      </c>
      <c r="T1112">
        <f t="shared" si="273"/>
        <v>0</v>
      </c>
      <c r="U1112" s="102">
        <f>IF(W1112&lt;180,V1112,IF(#REF!&gt;T1112,W1112-360,360-W1112))</f>
        <v>-30.717138103161403</v>
      </c>
      <c r="V1112" s="102">
        <f t="shared" si="274"/>
        <v>-30.717138103161403</v>
      </c>
      <c r="W1112" s="102">
        <f t="shared" si="275"/>
        <v>30.717138103161403</v>
      </c>
    </row>
    <row r="1113" spans="1:23" x14ac:dyDescent="0.25">
      <c r="A1113" s="110">
        <v>42638.419178240743</v>
      </c>
      <c r="B1113">
        <v>229</v>
      </c>
      <c r="C1113">
        <v>17.3078</v>
      </c>
      <c r="E1113" s="95">
        <f t="shared" si="276"/>
        <v>260.60066555740434</v>
      </c>
      <c r="F1113" s="95">
        <f t="shared" si="276"/>
        <v>19.765535773710486</v>
      </c>
      <c r="G1113" s="95"/>
      <c r="H1113" s="95"/>
      <c r="I1113" s="95"/>
      <c r="J1113" s="95"/>
      <c r="K1113" s="95"/>
      <c r="L1113" s="95">
        <f t="shared" si="277"/>
        <v>1110</v>
      </c>
      <c r="M1113" s="95">
        <f t="shared" si="268"/>
        <v>-966</v>
      </c>
      <c r="N1113" s="95">
        <f t="shared" si="269"/>
        <v>262.52792792792724</v>
      </c>
      <c r="O1113" s="95">
        <f t="shared" si="270"/>
        <v>883080.63423423364</v>
      </c>
      <c r="P1113" s="95">
        <f t="shared" si="278"/>
        <v>28.205817466433409</v>
      </c>
      <c r="Q1113" s="113">
        <f t="shared" si="264"/>
        <v>25.738482545597833</v>
      </c>
      <c r="R1113" s="95">
        <f t="shared" si="271"/>
        <v>318.51225128499948</v>
      </c>
      <c r="S1113" s="95">
        <f t="shared" si="272"/>
        <v>202.6890798298092</v>
      </c>
      <c r="T1113">
        <f t="shared" si="273"/>
        <v>0</v>
      </c>
      <c r="U1113" s="102">
        <f>IF(W1113&lt;180,V1113,IF(#REF!&gt;T1113,W1113-360,360-W1113))</f>
        <v>-31.600665557404341</v>
      </c>
      <c r="V1113" s="102">
        <f t="shared" si="274"/>
        <v>-31.600665557404341</v>
      </c>
      <c r="W1113" s="102">
        <f t="shared" si="275"/>
        <v>31.600665557404341</v>
      </c>
    </row>
    <row r="1114" spans="1:23" x14ac:dyDescent="0.25">
      <c r="A1114" s="110">
        <v>42638.419224537036</v>
      </c>
      <c r="B1114">
        <v>261</v>
      </c>
      <c r="C1114">
        <v>15.7553</v>
      </c>
      <c r="E1114" s="95">
        <f t="shared" si="276"/>
        <v>260.55074875207987</v>
      </c>
      <c r="F1114" s="95">
        <f t="shared" si="276"/>
        <v>19.759525124792013</v>
      </c>
      <c r="G1114" s="95"/>
      <c r="H1114" s="95"/>
      <c r="I1114" s="95"/>
      <c r="J1114" s="95"/>
      <c r="K1114" s="95"/>
      <c r="L1114" s="95">
        <f t="shared" si="277"/>
        <v>1111</v>
      </c>
      <c r="M1114" s="95">
        <f t="shared" si="268"/>
        <v>1227</v>
      </c>
      <c r="N1114" s="95">
        <f t="shared" si="269"/>
        <v>262.52655265526482</v>
      </c>
      <c r="O1114" s="95">
        <f t="shared" si="270"/>
        <v>883082.96669666911</v>
      </c>
      <c r="P1114" s="95">
        <f t="shared" si="278"/>
        <v>28.193157954414161</v>
      </c>
      <c r="Q1114" s="113">
        <f t="shared" si="264"/>
        <v>25.70855151313657</v>
      </c>
      <c r="R1114" s="95">
        <f t="shared" si="271"/>
        <v>318.39498965663716</v>
      </c>
      <c r="S1114" s="95">
        <f t="shared" si="272"/>
        <v>202.70650784752257</v>
      </c>
      <c r="T1114">
        <f t="shared" si="273"/>
        <v>0</v>
      </c>
      <c r="U1114" s="102">
        <f>IF(W1114&lt;180,V1114,IF(#REF!&gt;T1114,W1114-360,360-W1114))</f>
        <v>0.44925124792013094</v>
      </c>
      <c r="V1114" s="102">
        <f t="shared" si="274"/>
        <v>0.44925124792013094</v>
      </c>
      <c r="W1114" s="102">
        <f t="shared" si="275"/>
        <v>0.44925124792013094</v>
      </c>
    </row>
    <row r="1115" spans="1:23" x14ac:dyDescent="0.25">
      <c r="A1115" s="110">
        <v>42638.419270833336</v>
      </c>
      <c r="B1115">
        <v>258</v>
      </c>
      <c r="C1115">
        <v>16.5383</v>
      </c>
      <c r="E1115" s="95">
        <f t="shared" si="276"/>
        <v>260.47088186356075</v>
      </c>
      <c r="F1115" s="95">
        <f t="shared" si="276"/>
        <v>19.754913311148083</v>
      </c>
      <c r="G1115" s="95"/>
      <c r="H1115" s="95"/>
      <c r="I1115" s="95"/>
      <c r="J1115" s="95"/>
      <c r="K1115" s="95"/>
      <c r="L1115" s="95">
        <f t="shared" si="277"/>
        <v>1112</v>
      </c>
      <c r="M1115" s="95">
        <f t="shared" si="268"/>
        <v>-969</v>
      </c>
      <c r="N1115" s="95">
        <f t="shared" si="269"/>
        <v>262.52248201438778</v>
      </c>
      <c r="O1115" s="95">
        <f t="shared" si="270"/>
        <v>883103.43794963975</v>
      </c>
      <c r="P1115" s="95">
        <f t="shared" si="278"/>
        <v>28.180804955506922</v>
      </c>
      <c r="Q1115" s="113">
        <f t="shared" si="264"/>
        <v>25.641705720705133</v>
      </c>
      <c r="R1115" s="95">
        <f t="shared" si="271"/>
        <v>318.16471973514729</v>
      </c>
      <c r="S1115" s="95">
        <f t="shared" si="272"/>
        <v>202.77704399197421</v>
      </c>
      <c r="T1115">
        <f t="shared" si="273"/>
        <v>0</v>
      </c>
      <c r="U1115" s="102">
        <f>IF(W1115&lt;180,V1115,IF(#REF!&gt;T1115,W1115-360,360-W1115))</f>
        <v>-2.4708818635607486</v>
      </c>
      <c r="V1115" s="102">
        <f t="shared" si="274"/>
        <v>-2.4708818635607486</v>
      </c>
      <c r="W1115" s="102">
        <f t="shared" si="275"/>
        <v>2.4708818635607486</v>
      </c>
    </row>
    <row r="1116" spans="1:23" x14ac:dyDescent="0.25">
      <c r="A1116" s="110">
        <v>42638.419317129628</v>
      </c>
      <c r="B1116">
        <v>254</v>
      </c>
      <c r="C1116">
        <v>18.863299999999999</v>
      </c>
      <c r="E1116" s="95">
        <f t="shared" si="276"/>
        <v>260.39933444259566</v>
      </c>
      <c r="F1116" s="95">
        <f t="shared" si="276"/>
        <v>19.750548585690517</v>
      </c>
      <c r="G1116" s="95"/>
      <c r="H1116" s="95"/>
      <c r="I1116" s="95"/>
      <c r="J1116" s="95"/>
      <c r="K1116" s="95"/>
      <c r="L1116" s="95">
        <f t="shared" si="277"/>
        <v>1113</v>
      </c>
      <c r="M1116" s="95">
        <f t="shared" si="268"/>
        <v>1223</v>
      </c>
      <c r="N1116" s="95">
        <f t="shared" si="269"/>
        <v>262.51482479784295</v>
      </c>
      <c r="O1116" s="95">
        <f t="shared" si="270"/>
        <v>883176.00539083499</v>
      </c>
      <c r="P1116" s="95">
        <f t="shared" si="278"/>
        <v>28.169299579609387</v>
      </c>
      <c r="Q1116" s="113">
        <f t="shared" ref="Q1116:Q1179" si="279">_xlfn.STDEV.P(B516:B1116)</f>
        <v>25.599636012055164</v>
      </c>
      <c r="R1116" s="95">
        <f t="shared" si="271"/>
        <v>317.99851546971979</v>
      </c>
      <c r="S1116" s="95">
        <f t="shared" si="272"/>
        <v>202.80015341547153</v>
      </c>
      <c r="T1116">
        <f t="shared" si="273"/>
        <v>0</v>
      </c>
      <c r="U1116" s="102">
        <f>IF(W1116&lt;180,V1116,IF(#REF!&gt;T1116,W1116-360,360-W1116))</f>
        <v>-6.3993344425956593</v>
      </c>
      <c r="V1116" s="102">
        <f t="shared" si="274"/>
        <v>-6.3993344425956593</v>
      </c>
      <c r="W1116" s="102">
        <f t="shared" si="275"/>
        <v>6.3993344425956593</v>
      </c>
    </row>
    <row r="1117" spans="1:23" x14ac:dyDescent="0.25">
      <c r="A1117" s="110">
        <v>42638.419363425928</v>
      </c>
      <c r="B1117">
        <v>260</v>
      </c>
      <c r="C1117">
        <v>18.372499999999999</v>
      </c>
      <c r="E1117" s="95">
        <f t="shared" ref="E1117:F1132" si="280">AVERAGE(B517:B1117)</f>
        <v>260.32612312811978</v>
      </c>
      <c r="F1117" s="95">
        <f t="shared" si="280"/>
        <v>19.744942262895172</v>
      </c>
      <c r="G1117" s="95"/>
      <c r="H1117" s="95"/>
      <c r="I1117" s="95"/>
      <c r="J1117" s="95"/>
      <c r="K1117" s="95"/>
      <c r="L1117" s="95">
        <f t="shared" si="277"/>
        <v>1114</v>
      </c>
      <c r="M1117" s="95">
        <f t="shared" si="268"/>
        <v>-963</v>
      </c>
      <c r="N1117" s="95">
        <f t="shared" si="269"/>
        <v>262.51256732495438</v>
      </c>
      <c r="O1117" s="95">
        <f t="shared" si="270"/>
        <v>883182.32405745005</v>
      </c>
      <c r="P1117" s="95">
        <f t="shared" si="278"/>
        <v>28.156754151719408</v>
      </c>
      <c r="Q1117" s="113">
        <f t="shared" si="279"/>
        <v>25.537681527795762</v>
      </c>
      <c r="R1117" s="95">
        <f t="shared" si="271"/>
        <v>317.78590656566024</v>
      </c>
      <c r="S1117" s="95">
        <f t="shared" si="272"/>
        <v>202.86633969057931</v>
      </c>
      <c r="T1117">
        <f t="shared" si="273"/>
        <v>0</v>
      </c>
      <c r="U1117" s="102">
        <f>IF(W1117&lt;180,V1117,IF(#REF!&gt;T1117,W1117-360,360-W1117))</f>
        <v>-0.32612312811977517</v>
      </c>
      <c r="V1117" s="102">
        <f t="shared" si="274"/>
        <v>-0.32612312811977517</v>
      </c>
      <c r="W1117" s="102">
        <f t="shared" si="275"/>
        <v>0.32612312811977517</v>
      </c>
    </row>
    <row r="1118" spans="1:23" x14ac:dyDescent="0.25">
      <c r="A1118" s="110">
        <v>42638.419409722221</v>
      </c>
      <c r="B1118">
        <v>244</v>
      </c>
      <c r="C1118">
        <v>18.995899999999999</v>
      </c>
      <c r="E1118" s="95">
        <f t="shared" si="280"/>
        <v>260.2512479201331</v>
      </c>
      <c r="F1118" s="95">
        <f t="shared" si="280"/>
        <v>19.743295673876872</v>
      </c>
      <c r="G1118" s="95"/>
      <c r="H1118" s="95"/>
      <c r="I1118" s="95"/>
      <c r="J1118" s="95"/>
      <c r="K1118" s="95"/>
      <c r="L1118" s="95">
        <f t="shared" si="277"/>
        <v>1115</v>
      </c>
      <c r="M1118" s="95">
        <f t="shared" si="268"/>
        <v>1207</v>
      </c>
      <c r="N1118" s="95">
        <f t="shared" si="269"/>
        <v>262.49596412555979</v>
      </c>
      <c r="O1118" s="95">
        <f t="shared" si="270"/>
        <v>883524.73183856439</v>
      </c>
      <c r="P1118" s="95">
        <f t="shared" si="278"/>
        <v>28.149580150252397</v>
      </c>
      <c r="Q1118" s="113">
        <f t="shared" si="279"/>
        <v>25.519463765694969</v>
      </c>
      <c r="R1118" s="95">
        <f t="shared" si="271"/>
        <v>317.67004139294676</v>
      </c>
      <c r="S1118" s="95">
        <f t="shared" si="272"/>
        <v>202.83245444731941</v>
      </c>
      <c r="T1118">
        <f t="shared" si="273"/>
        <v>0</v>
      </c>
      <c r="U1118" s="102">
        <f>IF(W1118&lt;180,V1118,IF(#REF!&gt;T1118,W1118-360,360-W1118))</f>
        <v>-16.251247920133096</v>
      </c>
      <c r="V1118" s="102">
        <f t="shared" si="274"/>
        <v>-16.251247920133096</v>
      </c>
      <c r="W1118" s="102">
        <f t="shared" si="275"/>
        <v>16.251247920133096</v>
      </c>
    </row>
    <row r="1119" spans="1:23" x14ac:dyDescent="0.25">
      <c r="A1119" s="110">
        <v>42638.419456018521</v>
      </c>
      <c r="B1119">
        <v>256</v>
      </c>
      <c r="C1119">
        <v>18.807200000000002</v>
      </c>
      <c r="E1119" s="95">
        <f t="shared" si="280"/>
        <v>260.24126455906821</v>
      </c>
      <c r="F1119" s="95">
        <f t="shared" si="280"/>
        <v>19.739258569051575</v>
      </c>
      <c r="G1119" s="95"/>
      <c r="H1119" s="95"/>
      <c r="I1119" s="95"/>
      <c r="J1119" s="95"/>
      <c r="K1119" s="95"/>
      <c r="L1119" s="95">
        <f t="shared" si="277"/>
        <v>1116</v>
      </c>
      <c r="M1119" s="95">
        <f t="shared" si="268"/>
        <v>-951</v>
      </c>
      <c r="N1119" s="95">
        <f t="shared" si="269"/>
        <v>262.49014336917486</v>
      </c>
      <c r="O1119" s="95">
        <f t="shared" si="270"/>
        <v>883566.89157706033</v>
      </c>
      <c r="P1119" s="95">
        <f t="shared" si="278"/>
        <v>28.137636811853778</v>
      </c>
      <c r="Q1119" s="113">
        <f t="shared" si="279"/>
        <v>25.519951303649805</v>
      </c>
      <c r="R1119" s="95">
        <f t="shared" si="271"/>
        <v>317.66115499228027</v>
      </c>
      <c r="S1119" s="95">
        <f t="shared" si="272"/>
        <v>202.82137412585615</v>
      </c>
      <c r="T1119">
        <f t="shared" si="273"/>
        <v>0</v>
      </c>
      <c r="U1119" s="102">
        <f>IF(W1119&lt;180,V1119,IF(#REF!&gt;T1119,W1119-360,360-W1119))</f>
        <v>-4.2412645590682132</v>
      </c>
      <c r="V1119" s="102">
        <f t="shared" si="274"/>
        <v>-4.2412645590682132</v>
      </c>
      <c r="W1119" s="102">
        <f t="shared" si="275"/>
        <v>4.2412645590682132</v>
      </c>
    </row>
    <row r="1120" spans="1:23" x14ac:dyDescent="0.25">
      <c r="A1120" s="110">
        <v>42638.419502314813</v>
      </c>
      <c r="B1120">
        <v>251</v>
      </c>
      <c r="C1120">
        <v>19.639199999999999</v>
      </c>
      <c r="E1120" s="95">
        <f t="shared" si="280"/>
        <v>260.26955074875207</v>
      </c>
      <c r="F1120" s="95">
        <f t="shared" si="280"/>
        <v>19.733540765391016</v>
      </c>
      <c r="G1120" s="95"/>
      <c r="H1120" s="95"/>
      <c r="I1120" s="95"/>
      <c r="J1120" s="95"/>
      <c r="K1120" s="95"/>
      <c r="L1120" s="95">
        <f t="shared" si="277"/>
        <v>1117</v>
      </c>
      <c r="M1120" s="95">
        <f t="shared" si="268"/>
        <v>1202</v>
      </c>
      <c r="N1120" s="95">
        <f t="shared" si="269"/>
        <v>262.47985675917562</v>
      </c>
      <c r="O1120" s="95">
        <f t="shared" si="270"/>
        <v>883698.79677708086</v>
      </c>
      <c r="P1120" s="95">
        <f t="shared" si="278"/>
        <v>28.127138084883228</v>
      </c>
      <c r="Q1120" s="113">
        <f t="shared" si="279"/>
        <v>25.500263702225357</v>
      </c>
      <c r="R1120" s="95">
        <f t="shared" si="271"/>
        <v>317.64514407875913</v>
      </c>
      <c r="S1120" s="95">
        <f t="shared" si="272"/>
        <v>202.893957418745</v>
      </c>
      <c r="T1120">
        <f t="shared" si="273"/>
        <v>0</v>
      </c>
      <c r="U1120" s="102">
        <f>IF(W1120&lt;180,V1120,IF(#REF!&gt;T1120,W1120-360,360-W1120))</f>
        <v>-9.2695507487520672</v>
      </c>
      <c r="V1120" s="102">
        <f t="shared" si="274"/>
        <v>-9.2695507487520672</v>
      </c>
      <c r="W1120" s="102">
        <f t="shared" si="275"/>
        <v>9.2695507487520672</v>
      </c>
    </row>
    <row r="1121" spans="1:23" x14ac:dyDescent="0.25">
      <c r="A1121" s="110">
        <v>42638.419548611113</v>
      </c>
      <c r="B1121">
        <v>269</v>
      </c>
      <c r="C1121">
        <v>18.411999999999999</v>
      </c>
      <c r="E1121" s="95">
        <f t="shared" si="280"/>
        <v>260.27121464226292</v>
      </c>
      <c r="F1121" s="95">
        <f t="shared" si="280"/>
        <v>19.729795008319464</v>
      </c>
      <c r="G1121" s="95"/>
      <c r="H1121" s="95"/>
      <c r="I1121" s="95"/>
      <c r="J1121" s="95"/>
      <c r="K1121" s="95"/>
      <c r="L1121" s="95">
        <f t="shared" si="277"/>
        <v>1118</v>
      </c>
      <c r="M1121" s="95">
        <f t="shared" si="268"/>
        <v>-933</v>
      </c>
      <c r="N1121" s="95">
        <f t="shared" si="269"/>
        <v>262.48568872987403</v>
      </c>
      <c r="O1121" s="95">
        <f t="shared" si="270"/>
        <v>883741.2710196774</v>
      </c>
      <c r="P1121" s="95">
        <f t="shared" si="278"/>
        <v>28.115231692948768</v>
      </c>
      <c r="Q1121" s="113">
        <f t="shared" si="279"/>
        <v>25.500800679521646</v>
      </c>
      <c r="R1121" s="95">
        <f t="shared" si="271"/>
        <v>317.64801617118661</v>
      </c>
      <c r="S1121" s="95">
        <f t="shared" si="272"/>
        <v>202.89441311333923</v>
      </c>
      <c r="T1121">
        <f t="shared" si="273"/>
        <v>0</v>
      </c>
      <c r="U1121" s="102">
        <f>IF(W1121&lt;180,V1121,IF(#REF!&gt;T1121,W1121-360,360-W1121))</f>
        <v>8.7287853577370811</v>
      </c>
      <c r="V1121" s="102">
        <f t="shared" si="274"/>
        <v>8.7287853577370811</v>
      </c>
      <c r="W1121" s="102">
        <f t="shared" si="275"/>
        <v>8.7287853577370811</v>
      </c>
    </row>
    <row r="1122" spans="1:23" x14ac:dyDescent="0.25">
      <c r="A1122" s="110">
        <v>42638.419594907406</v>
      </c>
      <c r="B1122">
        <v>283</v>
      </c>
      <c r="C1122">
        <v>17.6402</v>
      </c>
      <c r="E1122" s="95">
        <f t="shared" si="280"/>
        <v>260.38103161397669</v>
      </c>
      <c r="F1122" s="95">
        <f t="shared" si="280"/>
        <v>19.721169883527452</v>
      </c>
      <c r="G1122" s="95"/>
      <c r="H1122" s="95"/>
      <c r="I1122" s="95"/>
      <c r="J1122" s="95"/>
      <c r="K1122" s="95"/>
      <c r="L1122" s="95">
        <f t="shared" si="277"/>
        <v>1119</v>
      </c>
      <c r="M1122" s="95">
        <f t="shared" si="268"/>
        <v>1216</v>
      </c>
      <c r="N1122" s="95">
        <f t="shared" si="269"/>
        <v>262.50402144772045</v>
      </c>
      <c r="O1122" s="95">
        <f t="shared" si="270"/>
        <v>884161.73190348467</v>
      </c>
      <c r="P1122" s="95">
        <f t="shared" si="278"/>
        <v>28.109350685877935</v>
      </c>
      <c r="Q1122" s="113">
        <f t="shared" si="279"/>
        <v>25.456293291713592</v>
      </c>
      <c r="R1122" s="95">
        <f t="shared" si="271"/>
        <v>317.65769152033226</v>
      </c>
      <c r="S1122" s="95">
        <f t="shared" si="272"/>
        <v>203.10437170762111</v>
      </c>
      <c r="T1122">
        <f t="shared" si="273"/>
        <v>0</v>
      </c>
      <c r="U1122" s="102">
        <f>IF(W1122&lt;180,V1122,IF(#REF!&gt;T1122,W1122-360,360-W1122))</f>
        <v>22.618968386023312</v>
      </c>
      <c r="V1122" s="102">
        <f t="shared" si="274"/>
        <v>22.618968386023312</v>
      </c>
      <c r="W1122" s="102">
        <f t="shared" si="275"/>
        <v>22.618968386023312</v>
      </c>
    </row>
    <row r="1123" spans="1:23" x14ac:dyDescent="0.25">
      <c r="A1123" s="110">
        <v>42638.419641203705</v>
      </c>
      <c r="B1123">
        <v>271</v>
      </c>
      <c r="C1123">
        <v>17.735299999999999</v>
      </c>
      <c r="E1123" s="95">
        <f t="shared" si="280"/>
        <v>260.34442595673875</v>
      </c>
      <c r="F1123" s="95">
        <f t="shared" si="280"/>
        <v>19.715448086522461</v>
      </c>
      <c r="G1123" s="95"/>
      <c r="H1123" s="95"/>
      <c r="I1123" s="95"/>
      <c r="J1123" s="95"/>
      <c r="K1123" s="95"/>
      <c r="L1123" s="95">
        <f t="shared" si="277"/>
        <v>1120</v>
      </c>
      <c r="M1123" s="95">
        <f t="shared" si="268"/>
        <v>-945</v>
      </c>
      <c r="N1123" s="95">
        <f t="shared" si="269"/>
        <v>262.51160714285641</v>
      </c>
      <c r="O1123" s="95">
        <f t="shared" si="270"/>
        <v>884233.84910714231</v>
      </c>
      <c r="P1123" s="95">
        <f t="shared" si="278"/>
        <v>28.097944909394656</v>
      </c>
      <c r="Q1123" s="113">
        <f t="shared" si="279"/>
        <v>25.425160276514426</v>
      </c>
      <c r="R1123" s="95">
        <f t="shared" si="271"/>
        <v>317.55103657889617</v>
      </c>
      <c r="S1123" s="95">
        <f t="shared" si="272"/>
        <v>203.13781533458129</v>
      </c>
      <c r="T1123">
        <f t="shared" si="273"/>
        <v>0</v>
      </c>
      <c r="U1123" s="102">
        <f>IF(W1123&lt;180,V1123,IF(#REF!&gt;T1123,W1123-360,360-W1123))</f>
        <v>10.655574043261254</v>
      </c>
      <c r="V1123" s="102">
        <f t="shared" si="274"/>
        <v>10.655574043261254</v>
      </c>
      <c r="W1123" s="102">
        <f t="shared" si="275"/>
        <v>10.655574043261254</v>
      </c>
    </row>
    <row r="1124" spans="1:23" x14ac:dyDescent="0.25">
      <c r="A1124" s="110">
        <v>42638.419687499998</v>
      </c>
      <c r="B1124">
        <v>319</v>
      </c>
      <c r="C1124">
        <v>17.86</v>
      </c>
      <c r="E1124" s="95">
        <f t="shared" si="280"/>
        <v>260.4359400998336</v>
      </c>
      <c r="F1124" s="95">
        <f t="shared" si="280"/>
        <v>19.707102163061563</v>
      </c>
      <c r="G1124" s="95"/>
      <c r="H1124" s="95"/>
      <c r="I1124" s="95"/>
      <c r="J1124" s="95"/>
      <c r="K1124" s="95"/>
      <c r="L1124" s="95">
        <f t="shared" si="277"/>
        <v>1121</v>
      </c>
      <c r="M1124" s="95">
        <f t="shared" si="268"/>
        <v>1264</v>
      </c>
      <c r="N1124" s="95">
        <f t="shared" si="269"/>
        <v>262.56199821587796</v>
      </c>
      <c r="O1124" s="95">
        <f t="shared" si="270"/>
        <v>887421.94112399593</v>
      </c>
      <c r="P1124" s="95">
        <f t="shared" si="278"/>
        <v>28.135994786187705</v>
      </c>
      <c r="Q1124" s="113">
        <f t="shared" si="279"/>
        <v>25.536890013673442</v>
      </c>
      <c r="R1124" s="95">
        <f t="shared" si="271"/>
        <v>317.89394263059887</v>
      </c>
      <c r="S1124" s="95">
        <f t="shared" si="272"/>
        <v>202.97793756906836</v>
      </c>
      <c r="T1124">
        <f t="shared" si="273"/>
        <v>1</v>
      </c>
      <c r="U1124" s="102">
        <f>IF(W1124&lt;180,V1124,IF(#REF!&gt;T1124,W1124-360,360-W1124))</f>
        <v>58.564059900166399</v>
      </c>
      <c r="V1124" s="102">
        <f t="shared" si="274"/>
        <v>58.564059900166399</v>
      </c>
      <c r="W1124" s="102">
        <f t="shared" si="275"/>
        <v>58.564059900166399</v>
      </c>
    </row>
    <row r="1125" spans="1:23" x14ac:dyDescent="0.25">
      <c r="A1125" s="110">
        <v>42638.419733796298</v>
      </c>
      <c r="B1125">
        <v>312</v>
      </c>
      <c r="C1125">
        <v>17.616099999999999</v>
      </c>
      <c r="E1125" s="95">
        <f t="shared" si="280"/>
        <v>260.55574043261231</v>
      </c>
      <c r="F1125" s="95">
        <f t="shared" si="280"/>
        <v>19.69612329450915</v>
      </c>
      <c r="G1125" s="95"/>
      <c r="H1125" s="95"/>
      <c r="I1125" s="95"/>
      <c r="J1125" s="95"/>
      <c r="K1125" s="95"/>
      <c r="L1125" s="95">
        <f t="shared" si="277"/>
        <v>1122</v>
      </c>
      <c r="M1125" s="95">
        <f t="shared" si="268"/>
        <v>-952</v>
      </c>
      <c r="N1125" s="95">
        <f t="shared" si="269"/>
        <v>262.60606060605988</v>
      </c>
      <c r="O1125" s="95">
        <f t="shared" si="270"/>
        <v>889863.87878787832</v>
      </c>
      <c r="P1125" s="95">
        <f t="shared" si="278"/>
        <v>28.162121037099983</v>
      </c>
      <c r="Q1125" s="113">
        <f t="shared" si="279"/>
        <v>25.609520857711793</v>
      </c>
      <c r="R1125" s="95">
        <f t="shared" si="271"/>
        <v>318.17716236246383</v>
      </c>
      <c r="S1125" s="95">
        <f t="shared" si="272"/>
        <v>202.93431850276079</v>
      </c>
      <c r="T1125">
        <f t="shared" si="273"/>
        <v>0</v>
      </c>
      <c r="U1125" s="102">
        <f>IF(W1125&lt;180,V1125,IF(#REF!&gt;T1125,W1125-360,360-W1125))</f>
        <v>51.444259567387689</v>
      </c>
      <c r="V1125" s="102">
        <f t="shared" si="274"/>
        <v>51.444259567387689</v>
      </c>
      <c r="W1125" s="102">
        <f t="shared" si="275"/>
        <v>51.444259567387689</v>
      </c>
    </row>
    <row r="1126" spans="1:23" x14ac:dyDescent="0.25">
      <c r="A1126" s="110">
        <v>42638.41978009259</v>
      </c>
      <c r="B1126">
        <v>322</v>
      </c>
      <c r="C1126">
        <v>20.4892</v>
      </c>
      <c r="E1126" s="95">
        <f t="shared" si="280"/>
        <v>260.62895174708819</v>
      </c>
      <c r="F1126" s="95">
        <f t="shared" si="280"/>
        <v>19.692934276206319</v>
      </c>
      <c r="G1126" s="95"/>
      <c r="H1126" s="95"/>
      <c r="I1126" s="95"/>
      <c r="J1126" s="95"/>
      <c r="K1126" s="95"/>
      <c r="L1126" s="95">
        <f t="shared" si="277"/>
        <v>1123</v>
      </c>
      <c r="M1126" s="95">
        <f t="shared" si="268"/>
        <v>1274</v>
      </c>
      <c r="N1126" s="95">
        <f t="shared" si="269"/>
        <v>262.65894924309811</v>
      </c>
      <c r="O1126" s="95">
        <f t="shared" si="270"/>
        <v>893388.37756010646</v>
      </c>
      <c r="P1126" s="95">
        <f t="shared" si="278"/>
        <v>28.205270620800906</v>
      </c>
      <c r="Q1126" s="113">
        <f t="shared" si="279"/>
        <v>25.721930931559562</v>
      </c>
      <c r="R1126" s="95">
        <f t="shared" si="271"/>
        <v>318.50329634309719</v>
      </c>
      <c r="S1126" s="95">
        <f t="shared" si="272"/>
        <v>202.75460715107917</v>
      </c>
      <c r="T1126">
        <f t="shared" si="273"/>
        <v>1</v>
      </c>
      <c r="U1126" s="102">
        <f>IF(W1126&lt;180,V1126,IF(#REF!&gt;T1126,W1126-360,360-W1126))</f>
        <v>61.371048252911805</v>
      </c>
      <c r="V1126" s="102">
        <f t="shared" si="274"/>
        <v>61.371048252911805</v>
      </c>
      <c r="W1126" s="102">
        <f t="shared" si="275"/>
        <v>61.371048252911805</v>
      </c>
    </row>
    <row r="1127" spans="1:23" x14ac:dyDescent="0.25">
      <c r="A1127" s="110">
        <v>42638.41983796296</v>
      </c>
      <c r="B1127">
        <v>284</v>
      </c>
      <c r="C1127">
        <v>20.593299999999999</v>
      </c>
      <c r="E1127" s="95">
        <f t="shared" si="280"/>
        <v>260.60565723793678</v>
      </c>
      <c r="F1127" s="95">
        <f t="shared" si="280"/>
        <v>19.691593344425954</v>
      </c>
      <c r="G1127" s="95"/>
      <c r="H1127" s="95"/>
      <c r="I1127" s="95"/>
      <c r="J1127" s="95"/>
      <c r="K1127" s="95"/>
      <c r="L1127" s="95">
        <f t="shared" si="277"/>
        <v>1124</v>
      </c>
      <c r="M1127" s="95">
        <f t="shared" si="268"/>
        <v>-990</v>
      </c>
      <c r="N1127" s="95">
        <f t="shared" si="269"/>
        <v>262.67793594305977</v>
      </c>
      <c r="O1127" s="95">
        <f t="shared" si="270"/>
        <v>893843.41281138756</v>
      </c>
      <c r="P1127" s="95">
        <f t="shared" si="278"/>
        <v>28.1998998763301</v>
      </c>
      <c r="Q1127" s="113">
        <f t="shared" si="279"/>
        <v>25.694400769249977</v>
      </c>
      <c r="R1127" s="95">
        <f t="shared" si="271"/>
        <v>318.41805896874922</v>
      </c>
      <c r="S1127" s="95">
        <f t="shared" si="272"/>
        <v>202.79325550712434</v>
      </c>
      <c r="T1127">
        <f t="shared" si="273"/>
        <v>0</v>
      </c>
      <c r="U1127" s="102">
        <f>IF(W1127&lt;180,V1127,IF(#REF!&gt;T1127,W1127-360,360-W1127))</f>
        <v>23.394342762063218</v>
      </c>
      <c r="V1127" s="102">
        <f t="shared" si="274"/>
        <v>23.394342762063218</v>
      </c>
      <c r="W1127" s="102">
        <f t="shared" si="275"/>
        <v>23.394342762063218</v>
      </c>
    </row>
    <row r="1128" spans="1:23" x14ac:dyDescent="0.25">
      <c r="A1128" s="110">
        <v>42638.41988425926</v>
      </c>
      <c r="B1128">
        <v>289</v>
      </c>
      <c r="C1128">
        <v>20.846399999999999</v>
      </c>
      <c r="E1128" s="95">
        <f t="shared" si="280"/>
        <v>260.62396006655575</v>
      </c>
      <c r="F1128" s="95">
        <f t="shared" si="280"/>
        <v>19.688958901830279</v>
      </c>
      <c r="G1128" s="95"/>
      <c r="H1128" s="95"/>
      <c r="I1128" s="95"/>
      <c r="J1128" s="95"/>
      <c r="K1128" s="95"/>
      <c r="L1128" s="95">
        <f t="shared" si="277"/>
        <v>1125</v>
      </c>
      <c r="M1128" s="95">
        <f t="shared" si="268"/>
        <v>1279</v>
      </c>
      <c r="N1128" s="95">
        <f t="shared" si="269"/>
        <v>262.70133333333263</v>
      </c>
      <c r="O1128" s="95">
        <f t="shared" si="270"/>
        <v>894535.6479999997</v>
      </c>
      <c r="P1128" s="95">
        <f t="shared" si="278"/>
        <v>28.198276511556905</v>
      </c>
      <c r="Q1128" s="113">
        <f t="shared" si="279"/>
        <v>25.710697352680548</v>
      </c>
      <c r="R1128" s="95">
        <f t="shared" si="271"/>
        <v>318.473029110087</v>
      </c>
      <c r="S1128" s="95">
        <f t="shared" si="272"/>
        <v>202.77489102302451</v>
      </c>
      <c r="T1128">
        <f t="shared" si="273"/>
        <v>0</v>
      </c>
      <c r="U1128" s="102">
        <f>IF(W1128&lt;180,V1128,IF(#REF!&gt;T1128,W1128-360,360-W1128))</f>
        <v>28.376039933444247</v>
      </c>
      <c r="V1128" s="102">
        <f t="shared" si="274"/>
        <v>28.376039933444247</v>
      </c>
      <c r="W1128" s="102">
        <f t="shared" si="275"/>
        <v>28.376039933444247</v>
      </c>
    </row>
    <row r="1129" spans="1:23" x14ac:dyDescent="0.25">
      <c r="A1129" s="110">
        <v>42638.419930555552</v>
      </c>
      <c r="B1129">
        <v>280</v>
      </c>
      <c r="C1129">
        <v>19.161899999999999</v>
      </c>
      <c r="E1129" s="95">
        <f t="shared" si="280"/>
        <v>260.61397670549087</v>
      </c>
      <c r="F1129" s="95">
        <f t="shared" si="280"/>
        <v>19.680124958402661</v>
      </c>
      <c r="G1129" s="95"/>
      <c r="H1129" s="95"/>
      <c r="I1129" s="95"/>
      <c r="J1129" s="95"/>
      <c r="K1129" s="95"/>
      <c r="L1129" s="95">
        <f t="shared" si="277"/>
        <v>1126</v>
      </c>
      <c r="M1129" s="95">
        <f t="shared" si="268"/>
        <v>-999</v>
      </c>
      <c r="N1129" s="95">
        <f t="shared" si="269"/>
        <v>262.71669626998153</v>
      </c>
      <c r="O1129" s="95">
        <f t="shared" si="270"/>
        <v>894834.62611012405</v>
      </c>
      <c r="P1129" s="95">
        <f t="shared" si="278"/>
        <v>28.190462121559985</v>
      </c>
      <c r="Q1129" s="113">
        <f t="shared" si="279"/>
        <v>25.702005418292156</v>
      </c>
      <c r="R1129" s="95">
        <f t="shared" si="271"/>
        <v>318.4434888966482</v>
      </c>
      <c r="S1129" s="95">
        <f t="shared" si="272"/>
        <v>202.78446451433354</v>
      </c>
      <c r="T1129">
        <f t="shared" si="273"/>
        <v>0</v>
      </c>
      <c r="U1129" s="102">
        <f>IF(W1129&lt;180,V1129,IF(#REF!&gt;T1129,W1129-360,360-W1129))</f>
        <v>19.38602329450913</v>
      </c>
      <c r="V1129" s="102">
        <f t="shared" si="274"/>
        <v>19.38602329450913</v>
      </c>
      <c r="W1129" s="102">
        <f t="shared" si="275"/>
        <v>19.38602329450913</v>
      </c>
    </row>
    <row r="1130" spans="1:23" x14ac:dyDescent="0.25">
      <c r="A1130" s="110">
        <v>42638.419976851852</v>
      </c>
      <c r="B1130">
        <v>287</v>
      </c>
      <c r="C1130">
        <v>20.763000000000002</v>
      </c>
      <c r="E1130" s="95">
        <f t="shared" si="280"/>
        <v>260.68386023294511</v>
      </c>
      <c r="F1130" s="95">
        <f t="shared" si="280"/>
        <v>19.67618419301165</v>
      </c>
      <c r="G1130" s="95"/>
      <c r="H1130" s="95"/>
      <c r="I1130" s="95"/>
      <c r="J1130" s="95"/>
      <c r="K1130" s="95"/>
      <c r="L1130" s="95">
        <f t="shared" si="277"/>
        <v>1127</v>
      </c>
      <c r="M1130" s="95">
        <f t="shared" si="268"/>
        <v>1286</v>
      </c>
      <c r="N1130" s="95">
        <f t="shared" si="269"/>
        <v>262.73824312333556</v>
      </c>
      <c r="O1130" s="95">
        <f t="shared" si="270"/>
        <v>895423.78172138392</v>
      </c>
      <c r="P1130" s="95">
        <f t="shared" si="278"/>
        <v>28.187227086509015</v>
      </c>
      <c r="Q1130" s="113">
        <f t="shared" si="279"/>
        <v>25.716550846255643</v>
      </c>
      <c r="R1130" s="95">
        <f t="shared" si="271"/>
        <v>318.54609963702029</v>
      </c>
      <c r="S1130" s="95">
        <f t="shared" si="272"/>
        <v>202.82162082886992</v>
      </c>
      <c r="T1130">
        <f t="shared" si="273"/>
        <v>0</v>
      </c>
      <c r="U1130" s="102">
        <f>IF(W1130&lt;180,V1130,IF(#REF!&gt;T1130,W1130-360,360-W1130))</f>
        <v>26.316139767054892</v>
      </c>
      <c r="V1130" s="102">
        <f t="shared" si="274"/>
        <v>26.316139767054892</v>
      </c>
      <c r="W1130" s="102">
        <f t="shared" si="275"/>
        <v>26.316139767054892</v>
      </c>
    </row>
    <row r="1131" spans="1:23" x14ac:dyDescent="0.25">
      <c r="A1131" s="110">
        <v>42638.420023148145</v>
      </c>
      <c r="B1131">
        <v>289</v>
      </c>
      <c r="C1131">
        <v>23.397300000000001</v>
      </c>
      <c r="E1131" s="95">
        <f t="shared" si="280"/>
        <v>260.76705490848587</v>
      </c>
      <c r="F1131" s="95">
        <f t="shared" si="280"/>
        <v>19.676424958402659</v>
      </c>
      <c r="G1131" s="95"/>
      <c r="H1131" s="95"/>
      <c r="I1131" s="95"/>
      <c r="J1131" s="95"/>
      <c r="K1131" s="95"/>
      <c r="L1131" s="95">
        <f t="shared" si="277"/>
        <v>1128</v>
      </c>
      <c r="M1131" s="95">
        <f t="shared" si="268"/>
        <v>-997</v>
      </c>
      <c r="N1131" s="95">
        <f t="shared" si="269"/>
        <v>262.7615248226943</v>
      </c>
      <c r="O1131" s="95">
        <f t="shared" si="270"/>
        <v>896112.8501773047</v>
      </c>
      <c r="P1131" s="95">
        <f t="shared" si="278"/>
        <v>28.185568747466814</v>
      </c>
      <c r="Q1131" s="113">
        <f t="shared" si="279"/>
        <v>25.72714201807014</v>
      </c>
      <c r="R1131" s="95">
        <f t="shared" si="271"/>
        <v>318.65312444914366</v>
      </c>
      <c r="S1131" s="95">
        <f t="shared" si="272"/>
        <v>202.88098536782806</v>
      </c>
      <c r="T1131">
        <f t="shared" si="273"/>
        <v>0</v>
      </c>
      <c r="U1131" s="102">
        <f>IF(W1131&lt;180,V1131,IF(#REF!&gt;T1131,W1131-360,360-W1131))</f>
        <v>28.232945091514125</v>
      </c>
      <c r="V1131" s="102">
        <f t="shared" si="274"/>
        <v>28.232945091514125</v>
      </c>
      <c r="W1131" s="102">
        <f t="shared" si="275"/>
        <v>28.232945091514125</v>
      </c>
    </row>
    <row r="1132" spans="1:23" x14ac:dyDescent="0.25">
      <c r="A1132" s="110">
        <v>42638.420069444444</v>
      </c>
      <c r="B1132">
        <v>255</v>
      </c>
      <c r="C1132">
        <v>21.510300000000001</v>
      </c>
      <c r="E1132" s="95">
        <f t="shared" si="280"/>
        <v>260.6855241264559</v>
      </c>
      <c r="F1132" s="95">
        <f t="shared" si="280"/>
        <v>19.677517803660567</v>
      </c>
      <c r="G1132" s="95"/>
      <c r="H1132" s="95"/>
      <c r="I1132" s="95"/>
      <c r="J1132" s="95"/>
      <c r="K1132" s="95"/>
      <c r="L1132" s="95">
        <f t="shared" si="277"/>
        <v>1129</v>
      </c>
      <c r="M1132" s="95">
        <f t="shared" si="268"/>
        <v>1252</v>
      </c>
      <c r="N1132" s="95">
        <f t="shared" si="269"/>
        <v>262.75465013286021</v>
      </c>
      <c r="O1132" s="95">
        <f t="shared" si="270"/>
        <v>896173.03808680223</v>
      </c>
      <c r="P1132" s="95">
        <f t="shared" si="278"/>
        <v>28.174029559473226</v>
      </c>
      <c r="Q1132" s="113">
        <f t="shared" si="279"/>
        <v>25.66757810591918</v>
      </c>
      <c r="R1132" s="95">
        <f t="shared" si="271"/>
        <v>318.43757486477404</v>
      </c>
      <c r="S1132" s="95">
        <f t="shared" si="272"/>
        <v>202.93347338813774</v>
      </c>
      <c r="T1132">
        <f t="shared" si="273"/>
        <v>0</v>
      </c>
      <c r="U1132" s="102">
        <f>IF(W1132&lt;180,V1132,IF(#REF!&gt;T1132,W1132-360,360-W1132))</f>
        <v>-5.6855241264559027</v>
      </c>
      <c r="V1132" s="102">
        <f t="shared" si="274"/>
        <v>-5.6855241264559027</v>
      </c>
      <c r="W1132" s="102">
        <f t="shared" si="275"/>
        <v>5.6855241264559027</v>
      </c>
    </row>
    <row r="1133" spans="1:23" x14ac:dyDescent="0.25">
      <c r="A1133" s="110">
        <v>42638.420115740744</v>
      </c>
      <c r="B1133">
        <v>291</v>
      </c>
      <c r="C1133">
        <v>24.6221</v>
      </c>
      <c r="E1133" s="95">
        <f t="shared" ref="E1133:F1148" si="281">AVERAGE(B533:B1133)</f>
        <v>260.74043261231282</v>
      </c>
      <c r="F1133" s="95">
        <f t="shared" si="281"/>
        <v>19.689227953410985</v>
      </c>
      <c r="G1133" s="95"/>
      <c r="H1133" s="95"/>
      <c r="I1133" s="95"/>
      <c r="J1133" s="95"/>
      <c r="K1133" s="95"/>
      <c r="L1133" s="95">
        <f t="shared" si="277"/>
        <v>1130</v>
      </c>
      <c r="M1133" s="95">
        <f t="shared" si="268"/>
        <v>-961</v>
      </c>
      <c r="N1133" s="95">
        <f t="shared" si="269"/>
        <v>262.77964601769838</v>
      </c>
      <c r="O1133" s="95">
        <f t="shared" si="270"/>
        <v>896970.13185840682</v>
      </c>
      <c r="P1133" s="95">
        <f t="shared" si="278"/>
        <v>28.17408166650339</v>
      </c>
      <c r="Q1133" s="113">
        <f t="shared" si="279"/>
        <v>25.697054593627826</v>
      </c>
      <c r="R1133" s="95">
        <f t="shared" si="271"/>
        <v>318.55880544797543</v>
      </c>
      <c r="S1133" s="95">
        <f t="shared" si="272"/>
        <v>202.9220597766502</v>
      </c>
      <c r="T1133">
        <f t="shared" si="273"/>
        <v>0</v>
      </c>
      <c r="U1133" s="102">
        <f>IF(W1133&lt;180,V1133,IF(#REF!&gt;T1133,W1133-360,360-W1133))</f>
        <v>30.259567387687184</v>
      </c>
      <c r="V1133" s="102">
        <f t="shared" si="274"/>
        <v>30.259567387687184</v>
      </c>
      <c r="W1133" s="102">
        <f t="shared" si="275"/>
        <v>30.259567387687184</v>
      </c>
    </row>
    <row r="1134" spans="1:23" x14ac:dyDescent="0.25">
      <c r="A1134" s="110">
        <v>42638.420162037037</v>
      </c>
      <c r="B1134">
        <v>170</v>
      </c>
      <c r="C1134">
        <v>17.552800000000001</v>
      </c>
      <c r="E1134" s="95">
        <f t="shared" si="281"/>
        <v>260.49584026622296</v>
      </c>
      <c r="F1134" s="95">
        <f t="shared" si="281"/>
        <v>19.678926622296174</v>
      </c>
      <c r="G1134" s="95"/>
      <c r="H1134" s="95"/>
      <c r="I1134" s="95"/>
      <c r="J1134" s="95"/>
      <c r="K1134" s="95"/>
      <c r="L1134" s="95">
        <f t="shared" si="277"/>
        <v>1131</v>
      </c>
      <c r="M1134" s="95">
        <f t="shared" si="268"/>
        <v>1131</v>
      </c>
      <c r="N1134" s="95">
        <f t="shared" si="269"/>
        <v>262.69761273209474</v>
      </c>
      <c r="O1134" s="95">
        <f t="shared" si="270"/>
        <v>905570.58355437627</v>
      </c>
      <c r="P1134" s="95">
        <f t="shared" si="278"/>
        <v>28.296313000153066</v>
      </c>
      <c r="Q1134" s="113">
        <f t="shared" si="279"/>
        <v>25.859476891318206</v>
      </c>
      <c r="R1134" s="95">
        <f t="shared" si="271"/>
        <v>318.67966327168892</v>
      </c>
      <c r="S1134" s="95">
        <f t="shared" si="272"/>
        <v>202.31201726075699</v>
      </c>
      <c r="T1134">
        <f t="shared" si="273"/>
        <v>1</v>
      </c>
      <c r="U1134" s="102">
        <f>IF(W1134&lt;180,V1134,IF(#REF!&gt;T1134,W1134-360,360-W1134))</f>
        <v>-90.495840266222956</v>
      </c>
      <c r="V1134" s="102">
        <f t="shared" si="274"/>
        <v>-90.495840266222956</v>
      </c>
      <c r="W1134" s="102">
        <f t="shared" si="275"/>
        <v>90.495840266222956</v>
      </c>
    </row>
    <row r="1135" spans="1:23" x14ac:dyDescent="0.25">
      <c r="A1135" s="110">
        <v>42638.420208333337</v>
      </c>
      <c r="B1135">
        <v>241</v>
      </c>
      <c r="C1135">
        <v>20.019200000000001</v>
      </c>
      <c r="E1135" s="95">
        <f t="shared" si="281"/>
        <v>260.36106489184692</v>
      </c>
      <c r="F1135" s="95">
        <f t="shared" si="281"/>
        <v>19.669223460898504</v>
      </c>
      <c r="G1135" s="95"/>
      <c r="H1135" s="95"/>
      <c r="I1135" s="95"/>
      <c r="J1135" s="95"/>
      <c r="K1135" s="95"/>
      <c r="L1135" s="95">
        <f t="shared" si="277"/>
        <v>1132</v>
      </c>
      <c r="M1135" s="95">
        <f t="shared" si="268"/>
        <v>-890</v>
      </c>
      <c r="N1135" s="95">
        <f t="shared" si="269"/>
        <v>262.67844522968124</v>
      </c>
      <c r="O1135" s="95">
        <f t="shared" si="270"/>
        <v>906040.95406360377</v>
      </c>
      <c r="P1135" s="95">
        <f t="shared" si="278"/>
        <v>28.291156487352655</v>
      </c>
      <c r="Q1135" s="113">
        <f t="shared" si="279"/>
        <v>25.749421230542936</v>
      </c>
      <c r="R1135" s="95">
        <f t="shared" si="271"/>
        <v>318.29726266056855</v>
      </c>
      <c r="S1135" s="95">
        <f t="shared" si="272"/>
        <v>202.42486712312532</v>
      </c>
      <c r="T1135">
        <f t="shared" si="273"/>
        <v>0</v>
      </c>
      <c r="U1135" s="102">
        <f>IF(W1135&lt;180,V1135,IF(#REF!&gt;T1135,W1135-360,360-W1135))</f>
        <v>-19.361064891846922</v>
      </c>
      <c r="V1135" s="102">
        <f t="shared" si="274"/>
        <v>-19.361064891846922</v>
      </c>
      <c r="W1135" s="102">
        <f t="shared" si="275"/>
        <v>19.361064891846922</v>
      </c>
    </row>
    <row r="1136" spans="1:23" x14ac:dyDescent="0.25">
      <c r="A1136" s="110">
        <v>42638.420254629629</v>
      </c>
      <c r="B1136">
        <v>248</v>
      </c>
      <c r="C1136">
        <v>22.3186</v>
      </c>
      <c r="E1136" s="95">
        <f t="shared" si="281"/>
        <v>260.2495840266223</v>
      </c>
      <c r="F1136" s="95">
        <f t="shared" si="281"/>
        <v>19.659513810316142</v>
      </c>
      <c r="G1136" s="95"/>
      <c r="H1136" s="95"/>
      <c r="I1136" s="95"/>
      <c r="J1136" s="95"/>
      <c r="K1136" s="95"/>
      <c r="L1136" s="95">
        <f t="shared" si="277"/>
        <v>1133</v>
      </c>
      <c r="M1136" s="95">
        <f t="shared" si="268"/>
        <v>1138</v>
      </c>
      <c r="N1136" s="95">
        <f t="shared" si="269"/>
        <v>262.66548984995512</v>
      </c>
      <c r="O1136" s="95">
        <f t="shared" si="270"/>
        <v>906256.22065313277</v>
      </c>
      <c r="P1136" s="95">
        <f t="shared" si="278"/>
        <v>28.282027836533477</v>
      </c>
      <c r="Q1136" s="113">
        <f t="shared" si="279"/>
        <v>25.657495828179641</v>
      </c>
      <c r="R1136" s="95">
        <f t="shared" si="271"/>
        <v>317.97894964002649</v>
      </c>
      <c r="S1136" s="95">
        <f t="shared" si="272"/>
        <v>202.52021841321812</v>
      </c>
      <c r="T1136">
        <f t="shared" si="273"/>
        <v>0</v>
      </c>
      <c r="U1136" s="102">
        <f>IF(W1136&lt;180,V1136,IF(#REF!&gt;T1136,W1136-360,360-W1136))</f>
        <v>-12.249584026622301</v>
      </c>
      <c r="V1136" s="102">
        <f t="shared" si="274"/>
        <v>-12.249584026622301</v>
      </c>
      <c r="W1136" s="102">
        <f t="shared" si="275"/>
        <v>12.249584026622301</v>
      </c>
    </row>
    <row r="1137" spans="1:23" x14ac:dyDescent="0.25">
      <c r="A1137" s="110">
        <v>42638.420300925929</v>
      </c>
      <c r="B1137">
        <v>278</v>
      </c>
      <c r="C1137">
        <v>26.6678</v>
      </c>
      <c r="E1137" s="95">
        <f t="shared" si="281"/>
        <v>260.2811980033278</v>
      </c>
      <c r="F1137" s="95">
        <f t="shared" si="281"/>
        <v>19.66478735440932</v>
      </c>
      <c r="G1137" s="95"/>
      <c r="H1137" s="95"/>
      <c r="I1137" s="95"/>
      <c r="J1137" s="95"/>
      <c r="K1137" s="95"/>
      <c r="L1137" s="95">
        <f t="shared" si="277"/>
        <v>1134</v>
      </c>
      <c r="M1137" s="95">
        <f t="shared" si="268"/>
        <v>-860</v>
      </c>
      <c r="N1137" s="95">
        <f t="shared" si="269"/>
        <v>262.67901234567825</v>
      </c>
      <c r="O1137" s="95">
        <f t="shared" si="270"/>
        <v>906491.16049382673</v>
      </c>
      <c r="P1137" s="95">
        <f t="shared" si="278"/>
        <v>28.273219149406987</v>
      </c>
      <c r="Q1137" s="113">
        <f t="shared" si="279"/>
        <v>25.667640126165058</v>
      </c>
      <c r="R1137" s="95">
        <f t="shared" si="271"/>
        <v>318.03338828719916</v>
      </c>
      <c r="S1137" s="95">
        <f t="shared" si="272"/>
        <v>202.52900771945642</v>
      </c>
      <c r="T1137">
        <f t="shared" si="273"/>
        <v>0</v>
      </c>
      <c r="U1137" s="102">
        <f>IF(W1137&lt;180,V1137,IF(#REF!&gt;T1137,W1137-360,360-W1137))</f>
        <v>17.718801996672198</v>
      </c>
      <c r="V1137" s="102">
        <f t="shared" si="274"/>
        <v>17.718801996672198</v>
      </c>
      <c r="W1137" s="102">
        <f t="shared" si="275"/>
        <v>17.718801996672198</v>
      </c>
    </row>
    <row r="1138" spans="1:23" x14ac:dyDescent="0.25">
      <c r="A1138" s="110">
        <v>42638.420347222222</v>
      </c>
      <c r="B1138">
        <v>335</v>
      </c>
      <c r="C1138">
        <v>31.009599999999999</v>
      </c>
      <c r="E1138" s="95">
        <f t="shared" si="281"/>
        <v>260.30449251247921</v>
      </c>
      <c r="F1138" s="95">
        <f t="shared" si="281"/>
        <v>19.671240266222959</v>
      </c>
      <c r="G1138" s="95"/>
      <c r="H1138" s="95"/>
      <c r="I1138" s="95"/>
      <c r="J1138" s="95"/>
      <c r="K1138" s="95"/>
      <c r="L1138" s="95">
        <f t="shared" si="277"/>
        <v>1135</v>
      </c>
      <c r="M1138" s="95">
        <f t="shared" si="268"/>
        <v>1195</v>
      </c>
      <c r="N1138" s="95">
        <f t="shared" si="269"/>
        <v>262.7427312775323</v>
      </c>
      <c r="O1138" s="95">
        <f t="shared" si="270"/>
        <v>911716.87753303931</v>
      </c>
      <c r="P1138" s="95">
        <f t="shared" si="278"/>
        <v>28.342102638432376</v>
      </c>
      <c r="Q1138" s="113">
        <f t="shared" si="279"/>
        <v>25.729013963186215</v>
      </c>
      <c r="R1138" s="95">
        <f t="shared" si="271"/>
        <v>318.19477392964819</v>
      </c>
      <c r="S1138" s="95">
        <f t="shared" si="272"/>
        <v>202.41421109531024</v>
      </c>
      <c r="T1138">
        <f t="shared" si="273"/>
        <v>1</v>
      </c>
      <c r="U1138" s="102">
        <f>IF(W1138&lt;180,V1138,IF(#REF!&gt;T1138,W1138-360,360-W1138))</f>
        <v>74.695507487520786</v>
      </c>
      <c r="V1138" s="102">
        <f t="shared" si="274"/>
        <v>74.695507487520786</v>
      </c>
      <c r="W1138" s="102">
        <f t="shared" si="275"/>
        <v>74.695507487520786</v>
      </c>
    </row>
    <row r="1139" spans="1:23" x14ac:dyDescent="0.25">
      <c r="A1139" s="110">
        <v>42638.420393518521</v>
      </c>
      <c r="B1139">
        <v>292</v>
      </c>
      <c r="C1139">
        <v>28.261099999999999</v>
      </c>
      <c r="E1139" s="95">
        <f t="shared" si="281"/>
        <v>260.29450915141433</v>
      </c>
      <c r="F1139" s="95">
        <f t="shared" si="281"/>
        <v>19.671435940099833</v>
      </c>
      <c r="G1139" s="95"/>
      <c r="H1139" s="95"/>
      <c r="I1139" s="95"/>
      <c r="J1139" s="95"/>
      <c r="K1139" s="95"/>
      <c r="L1139" s="95">
        <f t="shared" si="277"/>
        <v>1136</v>
      </c>
      <c r="M1139" s="95">
        <f t="shared" si="268"/>
        <v>-903</v>
      </c>
      <c r="N1139" s="95">
        <f t="shared" si="269"/>
        <v>262.76848591549219</v>
      </c>
      <c r="O1139" s="95">
        <f t="shared" si="270"/>
        <v>912572.11179577431</v>
      </c>
      <c r="P1139" s="95">
        <f t="shared" si="278"/>
        <v>28.342909535666667</v>
      </c>
      <c r="Q1139" s="113">
        <f t="shared" si="279"/>
        <v>25.715545965294549</v>
      </c>
      <c r="R1139" s="95">
        <f t="shared" si="271"/>
        <v>318.15448757332706</v>
      </c>
      <c r="S1139" s="95">
        <f t="shared" si="272"/>
        <v>202.4345307295016</v>
      </c>
      <c r="T1139">
        <f t="shared" si="273"/>
        <v>0</v>
      </c>
      <c r="U1139" s="102">
        <f>IF(W1139&lt;180,V1139,IF(#REF!&gt;T1139,W1139-360,360-W1139))</f>
        <v>31.705490848585669</v>
      </c>
      <c r="V1139" s="102">
        <f t="shared" si="274"/>
        <v>31.705490848585669</v>
      </c>
      <c r="W1139" s="102">
        <f t="shared" si="275"/>
        <v>31.705490848585669</v>
      </c>
    </row>
    <row r="1140" spans="1:23" x14ac:dyDescent="0.25">
      <c r="A1140" s="110">
        <v>42638.420439814814</v>
      </c>
      <c r="B1140">
        <v>250</v>
      </c>
      <c r="C1140">
        <v>23.545999999999999</v>
      </c>
      <c r="E1140" s="95">
        <f t="shared" si="281"/>
        <v>260.2512479201331</v>
      </c>
      <c r="F1140" s="95">
        <f t="shared" si="281"/>
        <v>19.661668219633938</v>
      </c>
      <c r="G1140" s="95"/>
      <c r="H1140" s="95"/>
      <c r="I1140" s="95"/>
      <c r="J1140" s="95"/>
      <c r="K1140" s="95"/>
      <c r="L1140" s="95">
        <f t="shared" si="277"/>
        <v>1137</v>
      </c>
      <c r="M1140" s="95">
        <f t="shared" si="268"/>
        <v>1153</v>
      </c>
      <c r="N1140" s="95">
        <f t="shared" si="269"/>
        <v>262.75725593667471</v>
      </c>
      <c r="O1140" s="95">
        <f t="shared" si="270"/>
        <v>912735.00263852207</v>
      </c>
      <c r="P1140" s="95">
        <f t="shared" si="278"/>
        <v>28.332971221834029</v>
      </c>
      <c r="Q1140" s="113">
        <f t="shared" si="279"/>
        <v>25.710957722892896</v>
      </c>
      <c r="R1140" s="95">
        <f t="shared" si="271"/>
        <v>318.10090279664212</v>
      </c>
      <c r="S1140" s="95">
        <f t="shared" si="272"/>
        <v>202.40159304362408</v>
      </c>
      <c r="T1140">
        <f t="shared" si="273"/>
        <v>0</v>
      </c>
      <c r="U1140" s="102">
        <f>IF(W1140&lt;180,V1140,IF(#REF!&gt;T1140,W1140-360,360-W1140))</f>
        <v>-10.251247920133096</v>
      </c>
      <c r="V1140" s="102">
        <f t="shared" si="274"/>
        <v>-10.251247920133096</v>
      </c>
      <c r="W1140" s="102">
        <f t="shared" si="275"/>
        <v>10.251247920133096</v>
      </c>
    </row>
    <row r="1141" spans="1:23" x14ac:dyDescent="0.25">
      <c r="A1141" s="110">
        <v>42638.420486111114</v>
      </c>
      <c r="B1141">
        <v>250</v>
      </c>
      <c r="C1141">
        <v>24.118200000000002</v>
      </c>
      <c r="E1141" s="95">
        <f t="shared" si="281"/>
        <v>260.16971713810318</v>
      </c>
      <c r="F1141" s="95">
        <f t="shared" si="281"/>
        <v>19.655993011647254</v>
      </c>
      <c r="G1141" s="95"/>
      <c r="H1141" s="95"/>
      <c r="I1141" s="95"/>
      <c r="J1141" s="95"/>
      <c r="K1141" s="95"/>
      <c r="L1141" s="95">
        <f t="shared" si="277"/>
        <v>1138</v>
      </c>
      <c r="M1141" s="95">
        <f t="shared" si="268"/>
        <v>-903</v>
      </c>
      <c r="N1141" s="95">
        <f t="shared" si="269"/>
        <v>262.74604569419961</v>
      </c>
      <c r="O1141" s="95">
        <f t="shared" si="270"/>
        <v>912897.60720562353</v>
      </c>
      <c r="P1141" s="95">
        <f t="shared" si="278"/>
        <v>28.32304245528891</v>
      </c>
      <c r="Q1141" s="113">
        <f t="shared" si="279"/>
        <v>25.665604920981757</v>
      </c>
      <c r="R1141" s="95">
        <f t="shared" si="271"/>
        <v>317.91732821031212</v>
      </c>
      <c r="S1141" s="95">
        <f t="shared" si="272"/>
        <v>202.42210606589424</v>
      </c>
      <c r="T1141">
        <f t="shared" si="273"/>
        <v>0</v>
      </c>
      <c r="U1141" s="102">
        <f>IF(W1141&lt;180,V1141,IF(#REF!&gt;T1141,W1141-360,360-W1141))</f>
        <v>-10.169717138103181</v>
      </c>
      <c r="V1141" s="102">
        <f t="shared" si="274"/>
        <v>-10.169717138103181</v>
      </c>
      <c r="W1141" s="102">
        <f t="shared" si="275"/>
        <v>10.169717138103181</v>
      </c>
    </row>
    <row r="1142" spans="1:23" x14ac:dyDescent="0.25">
      <c r="A1142" s="110">
        <v>42638.420532407406</v>
      </c>
      <c r="B1142">
        <v>312</v>
      </c>
      <c r="C1142">
        <v>26.9421</v>
      </c>
      <c r="E1142" s="95">
        <f t="shared" si="281"/>
        <v>260.3078202995008</v>
      </c>
      <c r="F1142" s="95">
        <f t="shared" si="281"/>
        <v>19.66619783693843</v>
      </c>
      <c r="G1142" s="95"/>
      <c r="H1142" s="95"/>
      <c r="I1142" s="95"/>
      <c r="J1142" s="95"/>
      <c r="K1142" s="95"/>
      <c r="L1142" s="95">
        <f t="shared" si="277"/>
        <v>1139</v>
      </c>
      <c r="M1142" s="95">
        <f t="shared" si="268"/>
        <v>1215</v>
      </c>
      <c r="N1142" s="95">
        <f t="shared" si="269"/>
        <v>262.78928884986755</v>
      </c>
      <c r="O1142" s="95">
        <f t="shared" si="270"/>
        <v>915321.42932396813</v>
      </c>
      <c r="P1142" s="95">
        <f t="shared" si="278"/>
        <v>28.348165072381654</v>
      </c>
      <c r="Q1142" s="113">
        <f t="shared" si="279"/>
        <v>25.720759959990584</v>
      </c>
      <c r="R1142" s="95">
        <f t="shared" si="271"/>
        <v>318.17953020947959</v>
      </c>
      <c r="S1142" s="95">
        <f t="shared" si="272"/>
        <v>202.43611038952199</v>
      </c>
      <c r="T1142">
        <f t="shared" si="273"/>
        <v>0</v>
      </c>
      <c r="U1142" s="102">
        <f>IF(W1142&lt;180,V1142,IF(#REF!&gt;T1142,W1142-360,360-W1142))</f>
        <v>51.692179700499196</v>
      </c>
      <c r="V1142" s="102">
        <f t="shared" si="274"/>
        <v>51.692179700499196</v>
      </c>
      <c r="W1142" s="102">
        <f t="shared" si="275"/>
        <v>51.692179700499196</v>
      </c>
    </row>
    <row r="1143" spans="1:23" x14ac:dyDescent="0.25">
      <c r="A1143" s="110">
        <v>42638.420578703706</v>
      </c>
      <c r="B1143">
        <v>287</v>
      </c>
      <c r="C1143">
        <v>25.388100000000001</v>
      </c>
      <c r="E1143" s="95">
        <f t="shared" si="281"/>
        <v>260.29284525790348</v>
      </c>
      <c r="F1143" s="95">
        <f t="shared" si="281"/>
        <v>19.662929617304489</v>
      </c>
      <c r="G1143" s="95"/>
      <c r="H1143" s="95"/>
      <c r="I1143" s="95"/>
      <c r="J1143" s="95"/>
      <c r="K1143" s="95"/>
      <c r="L1143" s="95">
        <f t="shared" si="277"/>
        <v>1140</v>
      </c>
      <c r="M1143" s="95">
        <f t="shared" si="268"/>
        <v>-928</v>
      </c>
      <c r="N1143" s="95">
        <f t="shared" si="269"/>
        <v>262.81052631578871</v>
      </c>
      <c r="O1143" s="95">
        <f t="shared" si="270"/>
        <v>915907.07368421031</v>
      </c>
      <c r="P1143" s="95">
        <f t="shared" si="278"/>
        <v>28.344792425024536</v>
      </c>
      <c r="Q1143" s="113">
        <f t="shared" si="279"/>
        <v>25.702588591239806</v>
      </c>
      <c r="R1143" s="95">
        <f t="shared" si="271"/>
        <v>318.12366958819302</v>
      </c>
      <c r="S1143" s="95">
        <f t="shared" si="272"/>
        <v>202.46202092761391</v>
      </c>
      <c r="T1143">
        <f t="shared" si="273"/>
        <v>0</v>
      </c>
      <c r="U1143" s="102">
        <f>IF(W1143&lt;180,V1143,IF(#REF!&gt;T1143,W1143-360,360-W1143))</f>
        <v>26.70715474209652</v>
      </c>
      <c r="V1143" s="102">
        <f t="shared" si="274"/>
        <v>26.70715474209652</v>
      </c>
      <c r="W1143" s="102">
        <f t="shared" si="275"/>
        <v>26.70715474209652</v>
      </c>
    </row>
    <row r="1144" spans="1:23" x14ac:dyDescent="0.25">
      <c r="A1144" s="110">
        <v>42638.420624999999</v>
      </c>
      <c r="B1144">
        <v>355</v>
      </c>
      <c r="C1144">
        <v>29.718699999999998</v>
      </c>
      <c r="E1144" s="95">
        <f t="shared" si="281"/>
        <v>260.42429284525792</v>
      </c>
      <c r="F1144" s="95">
        <f t="shared" si="281"/>
        <v>19.672889351081526</v>
      </c>
      <c r="G1144" s="95"/>
      <c r="H1144" s="95"/>
      <c r="I1144" s="95"/>
      <c r="J1144" s="95"/>
      <c r="K1144" s="95"/>
      <c r="L1144" s="95">
        <f t="shared" si="277"/>
        <v>1141</v>
      </c>
      <c r="M1144" s="95">
        <f t="shared" si="268"/>
        <v>1283</v>
      </c>
      <c r="N1144" s="95">
        <f t="shared" si="269"/>
        <v>262.8913234005251</v>
      </c>
      <c r="O1144" s="95">
        <f t="shared" si="270"/>
        <v>924398.52410166513</v>
      </c>
      <c r="P1144" s="95">
        <f t="shared" si="278"/>
        <v>28.463401537465032</v>
      </c>
      <c r="Q1144" s="113">
        <f t="shared" si="279"/>
        <v>25.983061336443996</v>
      </c>
      <c r="R1144" s="95">
        <f t="shared" si="271"/>
        <v>318.88618085225693</v>
      </c>
      <c r="S1144" s="95">
        <f t="shared" si="272"/>
        <v>201.96240483825892</v>
      </c>
      <c r="T1144">
        <f t="shared" si="273"/>
        <v>1</v>
      </c>
      <c r="U1144" s="102">
        <f>IF(W1144&lt;180,V1144,IF(#REF!&gt;T1144,W1144-360,360-W1144))</f>
        <v>94.575707154742076</v>
      </c>
      <c r="V1144" s="102">
        <f t="shared" si="274"/>
        <v>94.575707154742076</v>
      </c>
      <c r="W1144" s="102">
        <f t="shared" si="275"/>
        <v>94.575707154742076</v>
      </c>
    </row>
    <row r="1145" spans="1:23" x14ac:dyDescent="0.25">
      <c r="A1145" s="110">
        <v>42638.420671296299</v>
      </c>
      <c r="B1145">
        <v>280</v>
      </c>
      <c r="C1145">
        <v>24.491299999999999</v>
      </c>
      <c r="E1145" s="95">
        <f t="shared" si="281"/>
        <v>260.32445923460898</v>
      </c>
      <c r="F1145" s="95">
        <f t="shared" si="281"/>
        <v>19.664082861896826</v>
      </c>
      <c r="G1145" s="95"/>
      <c r="H1145" s="95"/>
      <c r="I1145" s="95"/>
      <c r="J1145" s="95"/>
      <c r="K1145" s="95"/>
      <c r="L1145" s="95">
        <f t="shared" si="277"/>
        <v>1142</v>
      </c>
      <c r="M1145" s="95">
        <f t="shared" si="268"/>
        <v>-1003</v>
      </c>
      <c r="N1145" s="95">
        <f t="shared" si="269"/>
        <v>262.90630472854565</v>
      </c>
      <c r="O1145" s="95">
        <f t="shared" si="270"/>
        <v>924690.97460595437</v>
      </c>
      <c r="P1145" s="95">
        <f t="shared" si="278"/>
        <v>28.455436856517093</v>
      </c>
      <c r="Q1145" s="113">
        <f t="shared" si="279"/>
        <v>25.791682108232724</v>
      </c>
      <c r="R1145" s="95">
        <f t="shared" si="271"/>
        <v>318.35574397813264</v>
      </c>
      <c r="S1145" s="95">
        <f t="shared" si="272"/>
        <v>202.29317449108535</v>
      </c>
      <c r="T1145">
        <f t="shared" si="273"/>
        <v>0</v>
      </c>
      <c r="U1145" s="102">
        <f>IF(W1145&lt;180,V1145,IF(#REF!&gt;T1145,W1145-360,360-W1145))</f>
        <v>19.67554076539102</v>
      </c>
      <c r="V1145" s="102">
        <f t="shared" si="274"/>
        <v>19.67554076539102</v>
      </c>
      <c r="W1145" s="102">
        <f t="shared" si="275"/>
        <v>19.67554076539102</v>
      </c>
    </row>
    <row r="1146" spans="1:23" x14ac:dyDescent="0.25">
      <c r="A1146" s="110">
        <v>42638.420717592591</v>
      </c>
      <c r="B1146">
        <v>307</v>
      </c>
      <c r="C1146">
        <v>27.895900000000001</v>
      </c>
      <c r="E1146" s="95">
        <f t="shared" si="281"/>
        <v>260.36272878535772</v>
      </c>
      <c r="F1146" s="95">
        <f t="shared" si="281"/>
        <v>19.66801996672212</v>
      </c>
      <c r="G1146" s="95"/>
      <c r="H1146" s="95"/>
      <c r="I1146" s="95"/>
      <c r="J1146" s="95"/>
      <c r="K1146" s="95"/>
      <c r="L1146" s="95">
        <f t="shared" si="277"/>
        <v>1143</v>
      </c>
      <c r="M1146" s="95">
        <f t="shared" si="268"/>
        <v>1310</v>
      </c>
      <c r="N1146" s="95">
        <f t="shared" si="269"/>
        <v>262.944881889763</v>
      </c>
      <c r="O1146" s="95">
        <f t="shared" si="270"/>
        <v>926633.52755905513</v>
      </c>
      <c r="P1146" s="95">
        <f t="shared" si="278"/>
        <v>28.472846691880509</v>
      </c>
      <c r="Q1146" s="113">
        <f t="shared" si="279"/>
        <v>25.84379433632936</v>
      </c>
      <c r="R1146" s="95">
        <f t="shared" si="271"/>
        <v>318.51126604209878</v>
      </c>
      <c r="S1146" s="95">
        <f t="shared" si="272"/>
        <v>202.21419152861665</v>
      </c>
      <c r="T1146">
        <f t="shared" si="273"/>
        <v>0</v>
      </c>
      <c r="U1146" s="102">
        <f>IF(W1146&lt;180,V1146,IF(#REF!&gt;T1146,W1146-360,360-W1146))</f>
        <v>46.637271214642283</v>
      </c>
      <c r="V1146" s="102">
        <f t="shared" si="274"/>
        <v>46.637271214642283</v>
      </c>
      <c r="W1146" s="102">
        <f t="shared" si="275"/>
        <v>46.637271214642283</v>
      </c>
    </row>
    <row r="1147" spans="1:23" x14ac:dyDescent="0.25">
      <c r="A1147" s="110">
        <v>42638.420763888891</v>
      </c>
      <c r="B1147">
        <v>305</v>
      </c>
      <c r="C1147">
        <v>24.878399999999999</v>
      </c>
      <c r="E1147" s="95">
        <f t="shared" si="281"/>
        <v>260.35440931780369</v>
      </c>
      <c r="F1147" s="95">
        <f t="shared" si="281"/>
        <v>19.662287853577357</v>
      </c>
      <c r="G1147" s="95"/>
      <c r="H1147" s="95"/>
      <c r="I1147" s="95"/>
      <c r="J1147" s="95"/>
      <c r="K1147" s="95"/>
      <c r="L1147" s="95">
        <f t="shared" si="277"/>
        <v>1144</v>
      </c>
      <c r="M1147" s="95">
        <f t="shared" si="268"/>
        <v>-1005</v>
      </c>
      <c r="N1147" s="95">
        <f t="shared" si="269"/>
        <v>262.98164335664256</v>
      </c>
      <c r="O1147" s="95">
        <f t="shared" si="270"/>
        <v>928400.61451048963</v>
      </c>
      <c r="P1147" s="95">
        <f t="shared" si="278"/>
        <v>28.487523562043446</v>
      </c>
      <c r="Q1147" s="113">
        <f t="shared" si="279"/>
        <v>25.828614412856783</v>
      </c>
      <c r="R1147" s="95">
        <f t="shared" si="271"/>
        <v>318.46879174673143</v>
      </c>
      <c r="S1147" s="95">
        <f t="shared" si="272"/>
        <v>202.24002688887592</v>
      </c>
      <c r="T1147">
        <f t="shared" si="273"/>
        <v>0</v>
      </c>
      <c r="U1147" s="102">
        <f>IF(W1147&lt;180,V1147,IF(#REF!&gt;T1147,W1147-360,360-W1147))</f>
        <v>44.645590682196314</v>
      </c>
      <c r="V1147" s="102">
        <f t="shared" si="274"/>
        <v>44.645590682196314</v>
      </c>
      <c r="W1147" s="102">
        <f t="shared" si="275"/>
        <v>44.645590682196314</v>
      </c>
    </row>
    <row r="1148" spans="1:23" x14ac:dyDescent="0.25">
      <c r="A1148" s="110">
        <v>42638.420810185184</v>
      </c>
      <c r="B1148">
        <v>293</v>
      </c>
      <c r="C1148">
        <v>25.062000000000001</v>
      </c>
      <c r="E1148" s="95">
        <f t="shared" si="281"/>
        <v>260.34276206322795</v>
      </c>
      <c r="F1148" s="95">
        <f t="shared" si="281"/>
        <v>19.657110648918461</v>
      </c>
      <c r="G1148" s="95"/>
      <c r="H1148" s="95"/>
      <c r="I1148" s="95"/>
      <c r="J1148" s="95"/>
      <c r="K1148" s="95"/>
      <c r="L1148" s="95">
        <f t="shared" si="277"/>
        <v>1145</v>
      </c>
      <c r="M1148" s="95">
        <f t="shared" si="268"/>
        <v>1298</v>
      </c>
      <c r="N1148" s="95">
        <f t="shared" si="269"/>
        <v>263.00786026200797</v>
      </c>
      <c r="O1148" s="95">
        <f t="shared" si="270"/>
        <v>929300.92925764213</v>
      </c>
      <c r="P1148" s="95">
        <f t="shared" si="278"/>
        <v>28.488884360443887</v>
      </c>
      <c r="Q1148" s="113">
        <f t="shared" si="279"/>
        <v>25.812307007250666</v>
      </c>
      <c r="R1148" s="95">
        <f t="shared" si="271"/>
        <v>318.42045282954194</v>
      </c>
      <c r="S1148" s="95">
        <f t="shared" si="272"/>
        <v>202.26507129691396</v>
      </c>
      <c r="T1148">
        <f t="shared" si="273"/>
        <v>0</v>
      </c>
      <c r="U1148" s="102">
        <f>IF(W1148&lt;180,V1148,IF(#REF!&gt;T1148,W1148-360,360-W1148))</f>
        <v>32.657237936772049</v>
      </c>
      <c r="V1148" s="102">
        <f t="shared" si="274"/>
        <v>32.657237936772049</v>
      </c>
      <c r="W1148" s="102">
        <f t="shared" si="275"/>
        <v>32.657237936772049</v>
      </c>
    </row>
    <row r="1149" spans="1:23" x14ac:dyDescent="0.25">
      <c r="A1149" s="110">
        <v>42638.420856481483</v>
      </c>
      <c r="B1149">
        <v>291</v>
      </c>
      <c r="C1149">
        <v>24.439499999999999</v>
      </c>
      <c r="E1149" s="95">
        <f t="shared" ref="E1149:F1164" si="282">AVERAGE(B549:B1149)</f>
        <v>260.35440931780369</v>
      </c>
      <c r="F1149" s="95">
        <f t="shared" si="282"/>
        <v>19.656041930116459</v>
      </c>
      <c r="G1149" s="95"/>
      <c r="H1149" s="95"/>
      <c r="I1149" s="95"/>
      <c r="J1149" s="95"/>
      <c r="K1149" s="95"/>
      <c r="L1149" s="95">
        <f t="shared" si="277"/>
        <v>1146</v>
      </c>
      <c r="M1149" s="95">
        <f t="shared" si="268"/>
        <v>-1007</v>
      </c>
      <c r="N1149" s="95">
        <f t="shared" si="269"/>
        <v>263.03228621291373</v>
      </c>
      <c r="O1149" s="95">
        <f t="shared" si="270"/>
        <v>930083.80541012238</v>
      </c>
      <c r="P1149" s="95">
        <f t="shared" si="278"/>
        <v>28.488444205281798</v>
      </c>
      <c r="Q1149" s="113">
        <f t="shared" si="279"/>
        <v>25.824555599383899</v>
      </c>
      <c r="R1149" s="95">
        <f t="shared" si="271"/>
        <v>318.45965941641748</v>
      </c>
      <c r="S1149" s="95">
        <f t="shared" si="272"/>
        <v>202.24915921918992</v>
      </c>
      <c r="T1149">
        <f t="shared" si="273"/>
        <v>0</v>
      </c>
      <c r="U1149" s="102">
        <f>IF(W1149&lt;180,V1149,IF(#REF!&gt;T1149,W1149-360,360-W1149))</f>
        <v>30.645590682196314</v>
      </c>
      <c r="V1149" s="102">
        <f t="shared" si="274"/>
        <v>30.645590682196314</v>
      </c>
      <c r="W1149" s="102">
        <f t="shared" si="275"/>
        <v>30.645590682196314</v>
      </c>
    </row>
    <row r="1150" spans="1:23" x14ac:dyDescent="0.25">
      <c r="A1150" s="110">
        <v>42638.420902777776</v>
      </c>
      <c r="B1150">
        <v>265</v>
      </c>
      <c r="C1150">
        <v>21.482199999999999</v>
      </c>
      <c r="E1150" s="95">
        <f t="shared" si="282"/>
        <v>260.26455906821963</v>
      </c>
      <c r="F1150" s="95">
        <f t="shared" si="282"/>
        <v>19.643794675540754</v>
      </c>
      <c r="G1150" s="95"/>
      <c r="H1150" s="95"/>
      <c r="I1150" s="95"/>
      <c r="J1150" s="95"/>
      <c r="K1150" s="95"/>
      <c r="L1150" s="95">
        <f t="shared" si="277"/>
        <v>1147</v>
      </c>
      <c r="M1150" s="95">
        <f t="shared" si="268"/>
        <v>1272</v>
      </c>
      <c r="N1150" s="95">
        <f t="shared" si="269"/>
        <v>263.0340017436784</v>
      </c>
      <c r="O1150" s="95">
        <f t="shared" si="270"/>
        <v>930087.67393199669</v>
      </c>
      <c r="P1150" s="95">
        <f t="shared" si="278"/>
        <v>28.476082041162066</v>
      </c>
      <c r="Q1150" s="113">
        <f t="shared" si="279"/>
        <v>25.714059780522042</v>
      </c>
      <c r="R1150" s="95">
        <f t="shared" si="271"/>
        <v>318.12119357439423</v>
      </c>
      <c r="S1150" s="95">
        <f t="shared" si="272"/>
        <v>202.40792456204503</v>
      </c>
      <c r="T1150">
        <f t="shared" si="273"/>
        <v>0</v>
      </c>
      <c r="U1150" s="102">
        <f>IF(W1150&lt;180,V1150,IF(#REF!&gt;T1150,W1150-360,360-W1150))</f>
        <v>4.7354409317803743</v>
      </c>
      <c r="V1150" s="102">
        <f t="shared" si="274"/>
        <v>4.7354409317803743</v>
      </c>
      <c r="W1150" s="102">
        <f t="shared" si="275"/>
        <v>4.7354409317803743</v>
      </c>
    </row>
    <row r="1151" spans="1:23" x14ac:dyDescent="0.25">
      <c r="A1151" s="110">
        <v>42638.420949074076</v>
      </c>
      <c r="B1151">
        <v>302</v>
      </c>
      <c r="C1151">
        <v>25.02</v>
      </c>
      <c r="E1151" s="95">
        <f t="shared" si="282"/>
        <v>260.32445923460898</v>
      </c>
      <c r="F1151" s="95">
        <f t="shared" si="282"/>
        <v>19.642348918469207</v>
      </c>
      <c r="G1151" s="95"/>
      <c r="H1151" s="95"/>
      <c r="I1151" s="95"/>
      <c r="J1151" s="95"/>
      <c r="K1151" s="95"/>
      <c r="L1151" s="95">
        <f t="shared" si="277"/>
        <v>1148</v>
      </c>
      <c r="M1151" s="95">
        <f t="shared" si="268"/>
        <v>-970</v>
      </c>
      <c r="N1151" s="95">
        <f t="shared" si="269"/>
        <v>263.06794425087031</v>
      </c>
      <c r="O1151" s="95">
        <f t="shared" si="270"/>
        <v>931604.70034843229</v>
      </c>
      <c r="P1151" s="95">
        <f t="shared" si="278"/>
        <v>28.486880352539284</v>
      </c>
      <c r="Q1151" s="113">
        <f t="shared" si="279"/>
        <v>25.769221875885282</v>
      </c>
      <c r="R1151" s="95">
        <f t="shared" si="271"/>
        <v>318.30520845535085</v>
      </c>
      <c r="S1151" s="95">
        <f t="shared" si="272"/>
        <v>202.34371001386711</v>
      </c>
      <c r="T1151">
        <f t="shared" si="273"/>
        <v>0</v>
      </c>
      <c r="U1151" s="102">
        <f>IF(W1151&lt;180,V1151,IF(#REF!&gt;T1151,W1151-360,360-W1151))</f>
        <v>41.67554076539102</v>
      </c>
      <c r="V1151" s="102">
        <f t="shared" si="274"/>
        <v>41.67554076539102</v>
      </c>
      <c r="W1151" s="102">
        <f t="shared" si="275"/>
        <v>41.67554076539102</v>
      </c>
    </row>
    <row r="1152" spans="1:23" x14ac:dyDescent="0.25">
      <c r="A1152" s="110">
        <v>42638.420995370368</v>
      </c>
      <c r="B1152">
        <v>355</v>
      </c>
      <c r="C1152">
        <v>27.270499999999998</v>
      </c>
      <c r="E1152" s="95">
        <f t="shared" si="282"/>
        <v>260.36938435940101</v>
      </c>
      <c r="F1152" s="95">
        <f t="shared" si="282"/>
        <v>19.634242096505812</v>
      </c>
      <c r="G1152" s="95"/>
      <c r="H1152" s="95"/>
      <c r="I1152" s="95"/>
      <c r="J1152" s="95"/>
      <c r="K1152" s="95"/>
      <c r="L1152" s="95">
        <f t="shared" si="277"/>
        <v>1149</v>
      </c>
      <c r="M1152" s="95">
        <f t="shared" si="268"/>
        <v>1325</v>
      </c>
      <c r="N1152" s="95">
        <f t="shared" si="269"/>
        <v>263.14795474325422</v>
      </c>
      <c r="O1152" s="95">
        <f t="shared" si="270"/>
        <v>940048.84769364703</v>
      </c>
      <c r="P1152" s="95">
        <f t="shared" si="278"/>
        <v>28.603237775147498</v>
      </c>
      <c r="Q1152" s="113">
        <f t="shared" si="279"/>
        <v>25.910314942502179</v>
      </c>
      <c r="R1152" s="95">
        <f t="shared" si="271"/>
        <v>318.66759298003092</v>
      </c>
      <c r="S1152" s="95">
        <f t="shared" si="272"/>
        <v>202.0711757387711</v>
      </c>
      <c r="T1152">
        <f t="shared" si="273"/>
        <v>1</v>
      </c>
      <c r="U1152" s="102">
        <f>IF(W1152&lt;180,V1152,IF(#REF!&gt;T1152,W1152-360,360-W1152))</f>
        <v>94.63061564059899</v>
      </c>
      <c r="V1152" s="102">
        <f t="shared" si="274"/>
        <v>94.63061564059899</v>
      </c>
      <c r="W1152" s="102">
        <f t="shared" si="275"/>
        <v>94.63061564059899</v>
      </c>
    </row>
    <row r="1153" spans="1:23" x14ac:dyDescent="0.25">
      <c r="A1153" s="110">
        <v>42638.421041666668</v>
      </c>
      <c r="B1153">
        <v>322</v>
      </c>
      <c r="C1153">
        <v>24.2637</v>
      </c>
      <c r="E1153" s="95">
        <f t="shared" si="282"/>
        <v>260.38768718801998</v>
      </c>
      <c r="F1153" s="95">
        <f t="shared" si="282"/>
        <v>19.623367886855227</v>
      </c>
      <c r="G1153" s="95"/>
      <c r="H1153" s="95"/>
      <c r="I1153" s="95"/>
      <c r="J1153" s="95"/>
      <c r="K1153" s="95"/>
      <c r="L1153" s="95">
        <f t="shared" si="277"/>
        <v>1150</v>
      </c>
      <c r="M1153" s="95">
        <f t="shared" si="268"/>
        <v>-1003</v>
      </c>
      <c r="N1153" s="95">
        <f t="shared" si="269"/>
        <v>263.19913043478181</v>
      </c>
      <c r="O1153" s="95">
        <f t="shared" si="270"/>
        <v>943509.39913043519</v>
      </c>
      <c r="P1153" s="95">
        <f t="shared" si="278"/>
        <v>28.643375425490547</v>
      </c>
      <c r="Q1153" s="113">
        <f t="shared" si="279"/>
        <v>25.949928391092211</v>
      </c>
      <c r="R1153" s="95">
        <f t="shared" si="271"/>
        <v>318.77502606797748</v>
      </c>
      <c r="S1153" s="95">
        <f t="shared" si="272"/>
        <v>202.00034830806251</v>
      </c>
      <c r="T1153">
        <f t="shared" si="273"/>
        <v>1</v>
      </c>
      <c r="U1153" s="102">
        <f>IF(W1153&lt;180,V1153,IF(#REF!&gt;T1153,W1153-360,360-W1153))</f>
        <v>61.612312811980019</v>
      </c>
      <c r="V1153" s="102">
        <f t="shared" si="274"/>
        <v>61.612312811980019</v>
      </c>
      <c r="W1153" s="102">
        <f t="shared" si="275"/>
        <v>61.612312811980019</v>
      </c>
    </row>
    <row r="1154" spans="1:23" x14ac:dyDescent="0.25">
      <c r="A1154" s="110">
        <v>42638.421087962961</v>
      </c>
      <c r="B1154">
        <v>333</v>
      </c>
      <c r="C1154">
        <v>24.3934</v>
      </c>
      <c r="E1154" s="95">
        <f t="shared" si="282"/>
        <v>260.50748752079869</v>
      </c>
      <c r="F1154" s="95">
        <f t="shared" si="282"/>
        <v>19.625698169717129</v>
      </c>
      <c r="G1154" s="95"/>
      <c r="H1154" s="95"/>
      <c r="I1154" s="95"/>
      <c r="J1154" s="95"/>
      <c r="K1154" s="95"/>
      <c r="L1154" s="95">
        <f t="shared" si="277"/>
        <v>1151</v>
      </c>
      <c r="M1154" s="95">
        <f t="shared" si="268"/>
        <v>1336</v>
      </c>
      <c r="N1154" s="95">
        <f t="shared" si="269"/>
        <v>263.25977410946922</v>
      </c>
      <c r="O1154" s="95">
        <f t="shared" si="270"/>
        <v>948377.32754126901</v>
      </c>
      <c r="P1154" s="95">
        <f t="shared" si="278"/>
        <v>28.704693875979594</v>
      </c>
      <c r="Q1154" s="113">
        <f t="shared" si="279"/>
        <v>26.118130980229573</v>
      </c>
      <c r="R1154" s="95">
        <f t="shared" si="271"/>
        <v>319.27328222631525</v>
      </c>
      <c r="S1154" s="95">
        <f t="shared" si="272"/>
        <v>201.74169281528214</v>
      </c>
      <c r="T1154">
        <f t="shared" si="273"/>
        <v>1</v>
      </c>
      <c r="U1154" s="102">
        <f>IF(W1154&lt;180,V1154,IF(#REF!&gt;T1154,W1154-360,360-W1154))</f>
        <v>72.492512479201309</v>
      </c>
      <c r="V1154" s="102">
        <f t="shared" si="274"/>
        <v>72.492512479201309</v>
      </c>
      <c r="W1154" s="102">
        <f t="shared" si="275"/>
        <v>72.492512479201309</v>
      </c>
    </row>
    <row r="1155" spans="1:23" x14ac:dyDescent="0.25">
      <c r="A1155" s="110">
        <v>42638.421134259261</v>
      </c>
      <c r="B1155">
        <v>164</v>
      </c>
      <c r="C1155">
        <v>16.2241</v>
      </c>
      <c r="E1155" s="95">
        <f t="shared" si="282"/>
        <v>260.30282861896836</v>
      </c>
      <c r="F1155" s="95">
        <f t="shared" si="282"/>
        <v>19.61255707154741</v>
      </c>
      <c r="G1155" s="95"/>
      <c r="H1155" s="95"/>
      <c r="I1155" s="95"/>
      <c r="J1155" s="95"/>
      <c r="K1155" s="95"/>
      <c r="L1155" s="95">
        <f t="shared" si="277"/>
        <v>1152</v>
      </c>
      <c r="M1155" s="95">
        <f t="shared" si="268"/>
        <v>-1172</v>
      </c>
      <c r="N1155" s="95">
        <f t="shared" si="269"/>
        <v>263.17361111111029</v>
      </c>
      <c r="O1155" s="95">
        <f t="shared" si="270"/>
        <v>958221.27777777822</v>
      </c>
      <c r="P1155" s="95">
        <f t="shared" si="278"/>
        <v>28.840757681214683</v>
      </c>
      <c r="Q1155" s="113">
        <f t="shared" si="279"/>
        <v>26.3902267617771</v>
      </c>
      <c r="R1155" s="95">
        <f t="shared" si="271"/>
        <v>319.68083883296686</v>
      </c>
      <c r="S1155" s="95">
        <f t="shared" si="272"/>
        <v>200.92481840496987</v>
      </c>
      <c r="T1155">
        <f t="shared" si="273"/>
        <v>1</v>
      </c>
      <c r="U1155" s="102">
        <f>IF(W1155&lt;180,V1155,IF(#REF!&gt;T1155,W1155-360,360-W1155))</f>
        <v>-96.302828618968363</v>
      </c>
      <c r="V1155" s="102">
        <f t="shared" si="274"/>
        <v>-96.302828618968363</v>
      </c>
      <c r="W1155" s="102">
        <f t="shared" si="275"/>
        <v>96.302828618968363</v>
      </c>
    </row>
    <row r="1156" spans="1:23" x14ac:dyDescent="0.25">
      <c r="A1156" s="110">
        <v>42638.421180555553</v>
      </c>
      <c r="B1156">
        <v>259</v>
      </c>
      <c r="C1156">
        <v>20.297499999999999</v>
      </c>
      <c r="E1156" s="95">
        <f t="shared" si="282"/>
        <v>260.28452579034939</v>
      </c>
      <c r="F1156" s="95">
        <f t="shared" si="282"/>
        <v>19.613038935108143</v>
      </c>
      <c r="G1156" s="95"/>
      <c r="H1156" s="95"/>
      <c r="I1156" s="95"/>
      <c r="J1156" s="95"/>
      <c r="K1156" s="95"/>
      <c r="L1156" s="95">
        <f t="shared" si="277"/>
        <v>1153</v>
      </c>
      <c r="M1156" s="95">
        <f t="shared" ref="M1156:M1219" si="283">B1156-M1155</f>
        <v>1431</v>
      </c>
      <c r="N1156" s="95">
        <f t="shared" ref="N1156:N1219" si="284">N1155+(B1156-N1155)/L1156</f>
        <v>263.16999132697231</v>
      </c>
      <c r="O1156" s="95">
        <f t="shared" ref="O1156:O1219" si="285">O1155+(B1156-N1156)*(B1156-N1155)</f>
        <v>958238.68169991369</v>
      </c>
      <c r="P1156" s="95">
        <f t="shared" si="278"/>
        <v>28.828509933667895</v>
      </c>
      <c r="Q1156" s="113">
        <f t="shared" si="279"/>
        <v>26.387309323376225</v>
      </c>
      <c r="R1156" s="95">
        <f t="shared" ref="R1156:R1219" si="286">E1156+$T$2*Q1156</f>
        <v>319.65597176794591</v>
      </c>
      <c r="S1156" s="95">
        <f t="shared" ref="S1156:S1219" si="287">E1156-$T$2*Q1156</f>
        <v>200.91307981275287</v>
      </c>
      <c r="T1156">
        <f t="shared" si="273"/>
        <v>0</v>
      </c>
      <c r="U1156" s="102">
        <f>IF(W1156&lt;180,V1156,IF(#REF!&gt;T1156,W1156-360,360-W1156))</f>
        <v>-1.2845257903493916</v>
      </c>
      <c r="V1156" s="102">
        <f t="shared" si="274"/>
        <v>-1.2845257903493916</v>
      </c>
      <c r="W1156" s="102">
        <f t="shared" si="275"/>
        <v>1.2845257903493916</v>
      </c>
    </row>
    <row r="1157" spans="1:23" x14ac:dyDescent="0.25">
      <c r="A1157" s="110">
        <v>42638.421226851853</v>
      </c>
      <c r="B1157">
        <v>288</v>
      </c>
      <c r="C1157">
        <v>21.992599999999999</v>
      </c>
      <c r="E1157" s="95">
        <f t="shared" si="282"/>
        <v>260.27787021630616</v>
      </c>
      <c r="F1157" s="95">
        <f t="shared" si="282"/>
        <v>19.614050249584015</v>
      </c>
      <c r="G1157" s="95"/>
      <c r="H1157" s="95"/>
      <c r="I1157" s="95"/>
      <c r="J1157" s="95"/>
      <c r="K1157" s="95"/>
      <c r="L1157" s="95">
        <f t="shared" si="277"/>
        <v>1154</v>
      </c>
      <c r="M1157" s="95">
        <f t="shared" si="283"/>
        <v>-1143</v>
      </c>
      <c r="N1157" s="95">
        <f t="shared" si="284"/>
        <v>263.19150779895932</v>
      </c>
      <c r="O1157" s="95">
        <f t="shared" si="285"/>
        <v>958854.67677643022</v>
      </c>
      <c r="P1157" s="95">
        <f t="shared" si="278"/>
        <v>28.825277107535253</v>
      </c>
      <c r="Q1157" s="113">
        <f t="shared" si="279"/>
        <v>26.379812394200346</v>
      </c>
      <c r="R1157" s="95">
        <f t="shared" si="286"/>
        <v>319.63244810325693</v>
      </c>
      <c r="S1157" s="95">
        <f t="shared" si="287"/>
        <v>200.92329232935538</v>
      </c>
      <c r="T1157">
        <f t="shared" si="273"/>
        <v>0</v>
      </c>
      <c r="U1157" s="102">
        <f>IF(W1157&lt;180,V1157,IF(#REF!&gt;T1157,W1157-360,360-W1157))</f>
        <v>27.722129783693845</v>
      </c>
      <c r="V1157" s="102">
        <f t="shared" si="274"/>
        <v>27.722129783693845</v>
      </c>
      <c r="W1157" s="102">
        <f t="shared" si="275"/>
        <v>27.722129783693845</v>
      </c>
    </row>
    <row r="1158" spans="1:23" x14ac:dyDescent="0.25">
      <c r="A1158" s="110">
        <v>42638.421273148146</v>
      </c>
      <c r="B1158">
        <v>318</v>
      </c>
      <c r="C1158">
        <v>24.641999999999999</v>
      </c>
      <c r="E1158" s="95">
        <f t="shared" si="282"/>
        <v>260.35440931780369</v>
      </c>
      <c r="F1158" s="95">
        <f t="shared" si="282"/>
        <v>19.623216306156394</v>
      </c>
      <c r="G1158" s="95"/>
      <c r="H1158" s="95"/>
      <c r="I1158" s="95"/>
      <c r="J1158" s="95"/>
      <c r="K1158" s="95"/>
      <c r="L1158" s="95">
        <f t="shared" si="277"/>
        <v>1155</v>
      </c>
      <c r="M1158" s="95">
        <f t="shared" si="283"/>
        <v>1461</v>
      </c>
      <c r="N1158" s="95">
        <f t="shared" si="284"/>
        <v>263.23896103896021</v>
      </c>
      <c r="O1158" s="95">
        <f t="shared" si="285"/>
        <v>961856.04675324727</v>
      </c>
      <c r="P1158" s="95">
        <f t="shared" si="278"/>
        <v>28.857855049444677</v>
      </c>
      <c r="Q1158" s="113">
        <f t="shared" si="279"/>
        <v>26.48025386869611</v>
      </c>
      <c r="R1158" s="95">
        <f t="shared" si="286"/>
        <v>319.93498052236993</v>
      </c>
      <c r="S1158" s="95">
        <f t="shared" si="287"/>
        <v>200.77383811323745</v>
      </c>
      <c r="T1158">
        <f t="shared" ref="T1158:T1221" si="288">IF(ABS(U1158)&gt;$T$2*Q1158,1,0)</f>
        <v>0</v>
      </c>
      <c r="U1158" s="102">
        <f>IF(W1158&lt;180,V1158,IF(#REF!&gt;T1158,W1158-360,360-W1158))</f>
        <v>57.645590682196314</v>
      </c>
      <c r="V1158" s="102">
        <f t="shared" ref="V1158:V1221" si="289">$B1158-$E1158</f>
        <v>57.645590682196314</v>
      </c>
      <c r="W1158" s="102">
        <f t="shared" ref="W1158:W1221" si="290">ABS(V1158)</f>
        <v>57.645590682196314</v>
      </c>
    </row>
    <row r="1159" spans="1:23" x14ac:dyDescent="0.25">
      <c r="A1159" s="110">
        <v>42638.421319444446</v>
      </c>
      <c r="B1159">
        <v>343</v>
      </c>
      <c r="C1159">
        <v>26.809899999999999</v>
      </c>
      <c r="E1159" s="95">
        <f t="shared" si="282"/>
        <v>260.42429284525792</v>
      </c>
      <c r="F1159" s="95">
        <f t="shared" si="282"/>
        <v>19.631118469217959</v>
      </c>
      <c r="G1159" s="95"/>
      <c r="H1159" s="95"/>
      <c r="I1159" s="95"/>
      <c r="J1159" s="95"/>
      <c r="K1159" s="95"/>
      <c r="L1159" s="95">
        <f t="shared" si="277"/>
        <v>1156</v>
      </c>
      <c r="M1159" s="95">
        <f t="shared" si="283"/>
        <v>-1118</v>
      </c>
      <c r="N1159" s="95">
        <f t="shared" si="284"/>
        <v>263.30795847750784</v>
      </c>
      <c r="O1159" s="95">
        <f t="shared" si="285"/>
        <v>968212.36678200762</v>
      </c>
      <c r="P1159" s="95">
        <f t="shared" si="278"/>
        <v>28.94052436469434</v>
      </c>
      <c r="Q1159" s="113">
        <f t="shared" si="279"/>
        <v>26.64235319751111</v>
      </c>
      <c r="R1159" s="95">
        <f t="shared" si="286"/>
        <v>320.36958753965791</v>
      </c>
      <c r="S1159" s="95">
        <f t="shared" si="287"/>
        <v>200.47899815085793</v>
      </c>
      <c r="T1159">
        <f t="shared" si="288"/>
        <v>1</v>
      </c>
      <c r="U1159" s="102">
        <f>IF(W1159&lt;180,V1159,IF(#REF!&gt;T1159,W1159-360,360-W1159))</f>
        <v>82.575707154742076</v>
      </c>
      <c r="V1159" s="102">
        <f t="shared" si="289"/>
        <v>82.575707154742076</v>
      </c>
      <c r="W1159" s="102">
        <f t="shared" si="290"/>
        <v>82.575707154742076</v>
      </c>
    </row>
    <row r="1160" spans="1:23" x14ac:dyDescent="0.25">
      <c r="A1160" s="110">
        <v>42638.421458333331</v>
      </c>
      <c r="B1160">
        <v>303</v>
      </c>
      <c r="C1160">
        <v>23.8703</v>
      </c>
      <c r="E1160" s="95">
        <f t="shared" si="282"/>
        <v>260.50249584026625</v>
      </c>
      <c r="F1160" s="95">
        <f t="shared" si="282"/>
        <v>19.642767554076528</v>
      </c>
      <c r="G1160" s="95"/>
      <c r="H1160" s="95"/>
      <c r="I1160" s="95"/>
      <c r="J1160" s="95"/>
      <c r="K1160" s="95"/>
      <c r="L1160" s="95">
        <f t="shared" si="277"/>
        <v>1157</v>
      </c>
      <c r="M1160" s="95">
        <f t="shared" si="283"/>
        <v>1421</v>
      </c>
      <c r="N1160" s="95">
        <f t="shared" si="284"/>
        <v>263.34226447709511</v>
      </c>
      <c r="O1160" s="95">
        <f t="shared" si="285"/>
        <v>969786.46326707082</v>
      </c>
      <c r="P1160" s="95">
        <f t="shared" si="278"/>
        <v>28.951520639431209</v>
      </c>
      <c r="Q1160" s="113">
        <f t="shared" si="279"/>
        <v>26.6981726538598</v>
      </c>
      <c r="R1160" s="95">
        <f t="shared" si="286"/>
        <v>320.57338431145081</v>
      </c>
      <c r="S1160" s="95">
        <f t="shared" si="287"/>
        <v>200.43160736908169</v>
      </c>
      <c r="T1160">
        <f t="shared" si="288"/>
        <v>0</v>
      </c>
      <c r="U1160" s="102">
        <f>IF(W1160&lt;180,V1160,IF(#REF!&gt;T1160,W1160-360,360-W1160))</f>
        <v>42.497504159733751</v>
      </c>
      <c r="V1160" s="102">
        <f t="shared" si="289"/>
        <v>42.497504159733751</v>
      </c>
      <c r="W1160" s="102">
        <f t="shared" si="290"/>
        <v>42.497504159733751</v>
      </c>
    </row>
    <row r="1161" spans="1:23" x14ac:dyDescent="0.25">
      <c r="A1161" s="110">
        <v>42638.421516203707</v>
      </c>
      <c r="B1161">
        <v>279</v>
      </c>
      <c r="C1161">
        <v>21.799199999999999</v>
      </c>
      <c r="E1161" s="95">
        <f t="shared" si="282"/>
        <v>260.53577371048254</v>
      </c>
      <c r="F1161" s="95">
        <f t="shared" si="282"/>
        <v>19.650303327787011</v>
      </c>
      <c r="G1161" s="95"/>
      <c r="H1161" s="95"/>
      <c r="I1161" s="95"/>
      <c r="J1161" s="95"/>
      <c r="K1161" s="95"/>
      <c r="L1161" s="95">
        <f t="shared" si="277"/>
        <v>1158</v>
      </c>
      <c r="M1161" s="95">
        <f t="shared" si="283"/>
        <v>-1142</v>
      </c>
      <c r="N1161" s="95">
        <f t="shared" si="284"/>
        <v>263.35578583765027</v>
      </c>
      <c r="O1161" s="95">
        <f t="shared" si="285"/>
        <v>970031.4162348886</v>
      </c>
      <c r="P1161" s="95">
        <f t="shared" si="278"/>
        <v>28.942671824863275</v>
      </c>
      <c r="Q1161" s="113">
        <f t="shared" si="279"/>
        <v>26.708741515089049</v>
      </c>
      <c r="R1161" s="95">
        <f t="shared" si="286"/>
        <v>320.63044211943293</v>
      </c>
      <c r="S1161" s="95">
        <f t="shared" si="287"/>
        <v>200.44110530153219</v>
      </c>
      <c r="T1161">
        <f t="shared" si="288"/>
        <v>0</v>
      </c>
      <c r="U1161" s="102">
        <f>IF(W1161&lt;180,V1161,IF(#REF!&gt;T1161,W1161-360,360-W1161))</f>
        <v>18.464226289517455</v>
      </c>
      <c r="V1161" s="102">
        <f t="shared" si="289"/>
        <v>18.464226289517455</v>
      </c>
      <c r="W1161" s="102">
        <f t="shared" si="290"/>
        <v>18.464226289517455</v>
      </c>
    </row>
    <row r="1162" spans="1:23" x14ac:dyDescent="0.25">
      <c r="A1162" s="110">
        <v>42638.4215625</v>
      </c>
      <c r="B1162">
        <v>310</v>
      </c>
      <c r="C1162">
        <v>24.436</v>
      </c>
      <c r="E1162" s="95">
        <f t="shared" si="282"/>
        <v>260.66722129783693</v>
      </c>
      <c r="F1162" s="95">
        <f t="shared" si="282"/>
        <v>19.664748918469208</v>
      </c>
      <c r="G1162" s="95"/>
      <c r="H1162" s="95"/>
      <c r="I1162" s="95"/>
      <c r="J1162" s="95"/>
      <c r="K1162" s="95"/>
      <c r="L1162" s="95">
        <f t="shared" si="277"/>
        <v>1159</v>
      </c>
      <c r="M1162" s="95">
        <f t="shared" si="283"/>
        <v>1452</v>
      </c>
      <c r="N1162" s="95">
        <f t="shared" si="284"/>
        <v>263.39603106125884</v>
      </c>
      <c r="O1162" s="95">
        <f t="shared" si="285"/>
        <v>972205.22174288274</v>
      </c>
      <c r="P1162" s="95">
        <f t="shared" si="278"/>
        <v>28.962580686460651</v>
      </c>
      <c r="Q1162" s="113">
        <f t="shared" si="279"/>
        <v>26.757412839488815</v>
      </c>
      <c r="R1162" s="95">
        <f t="shared" si="286"/>
        <v>320.87140018668674</v>
      </c>
      <c r="S1162" s="95">
        <f t="shared" si="287"/>
        <v>200.46304240898709</v>
      </c>
      <c r="T1162">
        <f t="shared" si="288"/>
        <v>0</v>
      </c>
      <c r="U1162" s="102">
        <f>IF(W1162&lt;180,V1162,IF(#REF!&gt;T1162,W1162-360,360-W1162))</f>
        <v>49.332778702163068</v>
      </c>
      <c r="V1162" s="102">
        <f t="shared" si="289"/>
        <v>49.332778702163068</v>
      </c>
      <c r="W1162" s="102">
        <f t="shared" si="290"/>
        <v>49.332778702163068</v>
      </c>
    </row>
    <row r="1163" spans="1:23" x14ac:dyDescent="0.25">
      <c r="A1163" s="110">
        <v>42638.4216087963</v>
      </c>
      <c r="B1163">
        <v>261</v>
      </c>
      <c r="C1163">
        <v>20.196000000000002</v>
      </c>
      <c r="E1163" s="95">
        <f t="shared" si="282"/>
        <v>260.61896838602331</v>
      </c>
      <c r="F1163" s="95">
        <f t="shared" si="282"/>
        <v>19.664634775374363</v>
      </c>
      <c r="G1163" s="95"/>
      <c r="H1163" s="95"/>
      <c r="I1163" s="95"/>
      <c r="J1163" s="95"/>
      <c r="K1163" s="95"/>
      <c r="L1163" s="95">
        <f t="shared" si="277"/>
        <v>1160</v>
      </c>
      <c r="M1163" s="95">
        <f t="shared" si="283"/>
        <v>-1191</v>
      </c>
      <c r="N1163" s="95">
        <f t="shared" si="284"/>
        <v>263.39396551724053</v>
      </c>
      <c r="O1163" s="95">
        <f t="shared" si="285"/>
        <v>972210.95775862166</v>
      </c>
      <c r="P1163" s="95">
        <f t="shared" si="278"/>
        <v>28.95017952655046</v>
      </c>
      <c r="Q1163" s="113">
        <f t="shared" si="279"/>
        <v>26.730607250753</v>
      </c>
      <c r="R1163" s="95">
        <f t="shared" si="286"/>
        <v>320.76283470021758</v>
      </c>
      <c r="S1163" s="95">
        <f t="shared" si="287"/>
        <v>200.47510207182907</v>
      </c>
      <c r="T1163">
        <f t="shared" si="288"/>
        <v>0</v>
      </c>
      <c r="U1163" s="102">
        <f>IF(W1163&lt;180,V1163,IF(#REF!&gt;T1163,W1163-360,360-W1163))</f>
        <v>0.38103161397668828</v>
      </c>
      <c r="V1163" s="102">
        <f t="shared" si="289"/>
        <v>0.38103161397668828</v>
      </c>
      <c r="W1163" s="102">
        <f t="shared" si="290"/>
        <v>0.38103161397668828</v>
      </c>
    </row>
    <row r="1164" spans="1:23" x14ac:dyDescent="0.25">
      <c r="A1164" s="110">
        <v>42638.421655092592</v>
      </c>
      <c r="B1164">
        <v>265</v>
      </c>
      <c r="C1164">
        <v>19.860800000000001</v>
      </c>
      <c r="E1164" s="95">
        <f t="shared" si="282"/>
        <v>260.55906821963396</v>
      </c>
      <c r="F1164" s="95">
        <f t="shared" si="282"/>
        <v>19.661658402662216</v>
      </c>
      <c r="G1164" s="95"/>
      <c r="H1164" s="95"/>
      <c r="I1164" s="95"/>
      <c r="J1164" s="95"/>
      <c r="K1164" s="95"/>
      <c r="L1164" s="95">
        <f t="shared" si="277"/>
        <v>1161</v>
      </c>
      <c r="M1164" s="95">
        <f t="shared" si="283"/>
        <v>1456</v>
      </c>
      <c r="N1164" s="95">
        <f t="shared" si="284"/>
        <v>263.39534883720847</v>
      </c>
      <c r="O1164" s="95">
        <f t="shared" si="285"/>
        <v>972213.53488372185</v>
      </c>
      <c r="P1164" s="95">
        <f t="shared" si="278"/>
        <v>28.937747416953076</v>
      </c>
      <c r="Q1164" s="113">
        <f t="shared" si="279"/>
        <v>26.680339595454747</v>
      </c>
      <c r="R1164" s="95">
        <f t="shared" si="286"/>
        <v>320.58983230940714</v>
      </c>
      <c r="S1164" s="95">
        <f t="shared" si="287"/>
        <v>200.52830412986077</v>
      </c>
      <c r="T1164">
        <f t="shared" si="288"/>
        <v>0</v>
      </c>
      <c r="U1164" s="102">
        <f>IF(W1164&lt;180,V1164,IF(#REF!&gt;T1164,W1164-360,360-W1164))</f>
        <v>4.4409317803660429</v>
      </c>
      <c r="V1164" s="102">
        <f t="shared" si="289"/>
        <v>4.4409317803660429</v>
      </c>
      <c r="W1164" s="102">
        <f t="shared" si="290"/>
        <v>4.4409317803660429</v>
      </c>
    </row>
    <row r="1165" spans="1:23" x14ac:dyDescent="0.25">
      <c r="A1165" s="110">
        <v>42638.421701388892</v>
      </c>
      <c r="B1165">
        <v>285</v>
      </c>
      <c r="C1165">
        <v>22.835599999999999</v>
      </c>
      <c r="E1165" s="95">
        <f t="shared" ref="E1165:F1180" si="291">AVERAGE(B565:B1165)</f>
        <v>260.60066555740434</v>
      </c>
      <c r="F1165" s="95">
        <f t="shared" si="291"/>
        <v>19.667489517470869</v>
      </c>
      <c r="G1165" s="95"/>
      <c r="H1165" s="95"/>
      <c r="I1165" s="95"/>
      <c r="J1165" s="95"/>
      <c r="K1165" s="95"/>
      <c r="L1165" s="95">
        <f t="shared" si="277"/>
        <v>1162</v>
      </c>
      <c r="M1165" s="95">
        <f t="shared" si="283"/>
        <v>-1171</v>
      </c>
      <c r="N1165" s="95">
        <f t="shared" si="284"/>
        <v>263.41394148020572</v>
      </c>
      <c r="O1165" s="95">
        <f t="shared" si="285"/>
        <v>972679.89414802159</v>
      </c>
      <c r="P1165" s="95">
        <f t="shared" si="278"/>
        <v>28.932229765995856</v>
      </c>
      <c r="Q1165" s="113">
        <f t="shared" si="279"/>
        <v>26.698917815810489</v>
      </c>
      <c r="R1165" s="95">
        <f t="shared" si="286"/>
        <v>320.67323064297796</v>
      </c>
      <c r="S1165" s="95">
        <f t="shared" si="287"/>
        <v>200.52810047183073</v>
      </c>
      <c r="T1165">
        <f t="shared" si="288"/>
        <v>0</v>
      </c>
      <c r="U1165" s="102">
        <f>IF(W1165&lt;180,V1165,IF(#REF!&gt;T1165,W1165-360,360-W1165))</f>
        <v>24.399334442595659</v>
      </c>
      <c r="V1165" s="102">
        <f t="shared" si="289"/>
        <v>24.399334442595659</v>
      </c>
      <c r="W1165" s="102">
        <f t="shared" si="290"/>
        <v>24.399334442595659</v>
      </c>
    </row>
    <row r="1166" spans="1:23" x14ac:dyDescent="0.25">
      <c r="A1166" s="110">
        <v>42638.421747685185</v>
      </c>
      <c r="B1166">
        <v>320</v>
      </c>
      <c r="C1166">
        <v>27.664999999999999</v>
      </c>
      <c r="E1166" s="95">
        <f t="shared" si="291"/>
        <v>260.73876871880202</v>
      </c>
      <c r="F1166" s="95">
        <f t="shared" si="291"/>
        <v>19.68279068219633</v>
      </c>
      <c r="G1166" s="95"/>
      <c r="H1166" s="95"/>
      <c r="I1166" s="95"/>
      <c r="J1166" s="95"/>
      <c r="K1166" s="95"/>
      <c r="L1166" s="95">
        <f t="shared" si="277"/>
        <v>1163</v>
      </c>
      <c r="M1166" s="95">
        <f t="shared" si="283"/>
        <v>1491</v>
      </c>
      <c r="N1166" s="95">
        <f t="shared" si="284"/>
        <v>263.46259673258731</v>
      </c>
      <c r="O1166" s="95">
        <f t="shared" si="285"/>
        <v>975879.12295786862</v>
      </c>
      <c r="P1166" s="95">
        <f t="shared" si="278"/>
        <v>28.967309278608106</v>
      </c>
      <c r="Q1166" s="113">
        <f t="shared" si="279"/>
        <v>26.790988212439796</v>
      </c>
      <c r="R1166" s="95">
        <f t="shared" si="286"/>
        <v>321.01849219679156</v>
      </c>
      <c r="S1166" s="95">
        <f t="shared" si="287"/>
        <v>200.45904524081249</v>
      </c>
      <c r="T1166">
        <f t="shared" si="288"/>
        <v>0</v>
      </c>
      <c r="U1166" s="102">
        <f>IF(W1166&lt;180,V1166,IF(#REF!&gt;T1166,W1166-360,360-W1166))</f>
        <v>59.261231281197979</v>
      </c>
      <c r="V1166" s="102">
        <f t="shared" si="289"/>
        <v>59.261231281197979</v>
      </c>
      <c r="W1166" s="102">
        <f t="shared" si="290"/>
        <v>59.261231281197979</v>
      </c>
    </row>
    <row r="1167" spans="1:23" x14ac:dyDescent="0.25">
      <c r="A1167" s="110">
        <v>42638.421793981484</v>
      </c>
      <c r="B1167">
        <v>315</v>
      </c>
      <c r="C1167">
        <v>23.587800000000001</v>
      </c>
      <c r="E1167" s="95">
        <f t="shared" si="291"/>
        <v>260.8402662229617</v>
      </c>
      <c r="F1167" s="95">
        <f t="shared" si="291"/>
        <v>19.686281198003314</v>
      </c>
      <c r="G1167" s="95"/>
      <c r="H1167" s="95"/>
      <c r="I1167" s="95"/>
      <c r="J1167" s="95"/>
      <c r="K1167" s="95"/>
      <c r="L1167" s="95">
        <f t="shared" si="277"/>
        <v>1164</v>
      </c>
      <c r="M1167" s="95">
        <f t="shared" si="283"/>
        <v>-1176</v>
      </c>
      <c r="N1167" s="95">
        <f t="shared" si="284"/>
        <v>263.50687285223285</v>
      </c>
      <c r="O1167" s="95">
        <f t="shared" si="285"/>
        <v>978532.9450171832</v>
      </c>
      <c r="P1167" s="95">
        <f t="shared" si="278"/>
        <v>28.994207044011088</v>
      </c>
      <c r="Q1167" s="113">
        <f t="shared" si="279"/>
        <v>26.880665151691186</v>
      </c>
      <c r="R1167" s="95">
        <f t="shared" si="286"/>
        <v>321.32176281426689</v>
      </c>
      <c r="S1167" s="95">
        <f t="shared" si="287"/>
        <v>200.35876963165654</v>
      </c>
      <c r="T1167">
        <f t="shared" si="288"/>
        <v>0</v>
      </c>
      <c r="U1167" s="102">
        <f>IF(W1167&lt;180,V1167,IF(#REF!&gt;T1167,W1167-360,360-W1167))</f>
        <v>54.159733777038298</v>
      </c>
      <c r="V1167" s="102">
        <f t="shared" si="289"/>
        <v>54.159733777038298</v>
      </c>
      <c r="W1167" s="102">
        <f t="shared" si="290"/>
        <v>54.159733777038298</v>
      </c>
    </row>
    <row r="1168" spans="1:23" x14ac:dyDescent="0.25">
      <c r="A1168" s="110">
        <v>42638.421886574077</v>
      </c>
      <c r="B1168">
        <v>360</v>
      </c>
      <c r="C1168">
        <v>19.500299999999999</v>
      </c>
      <c r="E1168" s="95">
        <f t="shared" si="291"/>
        <v>261.02662229617306</v>
      </c>
      <c r="F1168" s="95">
        <f t="shared" si="291"/>
        <v>19.684840099833597</v>
      </c>
      <c r="G1168" s="95"/>
      <c r="H1168" s="95"/>
      <c r="I1168" s="95"/>
      <c r="J1168" s="95"/>
      <c r="K1168" s="95"/>
      <c r="L1168" s="95">
        <f t="shared" si="277"/>
        <v>1165</v>
      </c>
      <c r="M1168" s="95">
        <f t="shared" si="283"/>
        <v>1536</v>
      </c>
      <c r="N1168" s="95">
        <f t="shared" si="284"/>
        <v>263.58969957081462</v>
      </c>
      <c r="O1168" s="95">
        <f t="shared" si="285"/>
        <v>987835.87639485102</v>
      </c>
      <c r="P1168" s="95">
        <f t="shared" si="278"/>
        <v>29.119199695336199</v>
      </c>
      <c r="Q1168" s="113">
        <f t="shared" si="279"/>
        <v>27.177593481145298</v>
      </c>
      <c r="R1168" s="95">
        <f t="shared" si="286"/>
        <v>322.17620762874998</v>
      </c>
      <c r="S1168" s="95">
        <f t="shared" si="287"/>
        <v>199.87703696359614</v>
      </c>
      <c r="T1168">
        <f t="shared" si="288"/>
        <v>1</v>
      </c>
      <c r="U1168" s="102">
        <f>IF(W1168&lt;180,V1168,IF(#REF!&gt;T1168,W1168-360,360-W1168))</f>
        <v>98.973377703826941</v>
      </c>
      <c r="V1168" s="102">
        <f t="shared" si="289"/>
        <v>98.973377703826941</v>
      </c>
      <c r="W1168" s="102">
        <f t="shared" si="290"/>
        <v>98.973377703826941</v>
      </c>
    </row>
    <row r="1169" spans="1:23" x14ac:dyDescent="0.25">
      <c r="A1169" s="110">
        <v>42638.421932870369</v>
      </c>
      <c r="B1169">
        <v>342</v>
      </c>
      <c r="C1169">
        <v>16.724699999999999</v>
      </c>
      <c r="E1169" s="95">
        <f t="shared" si="291"/>
        <v>261.17304492512477</v>
      </c>
      <c r="F1169" s="95">
        <f t="shared" si="291"/>
        <v>19.677618136439254</v>
      </c>
      <c r="G1169" s="95"/>
      <c r="H1169" s="95"/>
      <c r="I1169" s="95"/>
      <c r="J1169" s="95"/>
      <c r="K1169" s="95"/>
      <c r="L1169" s="95">
        <f t="shared" si="277"/>
        <v>1166</v>
      </c>
      <c r="M1169" s="95">
        <f t="shared" si="283"/>
        <v>-1194</v>
      </c>
      <c r="N1169" s="95">
        <f t="shared" si="284"/>
        <v>263.65694682675729</v>
      </c>
      <c r="O1169" s="95">
        <f t="shared" si="285"/>
        <v>993978.77873070457</v>
      </c>
      <c r="P1169" s="95">
        <f t="shared" si="278"/>
        <v>29.197070665506384</v>
      </c>
      <c r="Q1169" s="113">
        <f t="shared" si="279"/>
        <v>27.375675812103026</v>
      </c>
      <c r="R1169" s="95">
        <f t="shared" si="286"/>
        <v>322.76831550235659</v>
      </c>
      <c r="S1169" s="95">
        <f t="shared" si="287"/>
        <v>199.57777434789296</v>
      </c>
      <c r="T1169">
        <f t="shared" si="288"/>
        <v>1</v>
      </c>
      <c r="U1169" s="102">
        <f>IF(W1169&lt;180,V1169,IF(#REF!&gt;T1169,W1169-360,360-W1169))</f>
        <v>80.826955074875229</v>
      </c>
      <c r="V1169" s="102">
        <f t="shared" si="289"/>
        <v>80.826955074875229</v>
      </c>
      <c r="W1169" s="102">
        <f t="shared" si="290"/>
        <v>80.826955074875229</v>
      </c>
    </row>
    <row r="1170" spans="1:23" x14ac:dyDescent="0.25">
      <c r="A1170" s="110">
        <v>42638.421979166669</v>
      </c>
      <c r="B1170">
        <v>252</v>
      </c>
      <c r="C1170">
        <v>14.3368</v>
      </c>
      <c r="E1170" s="95">
        <f t="shared" si="291"/>
        <v>261.16306156405989</v>
      </c>
      <c r="F1170" s="95">
        <f t="shared" si="291"/>
        <v>19.663570881863546</v>
      </c>
      <c r="G1170" s="95"/>
      <c r="H1170" s="95"/>
      <c r="I1170" s="95"/>
      <c r="J1170" s="95"/>
      <c r="K1170" s="95"/>
      <c r="L1170" s="95">
        <f t="shared" si="277"/>
        <v>1167</v>
      </c>
      <c r="M1170" s="95">
        <f t="shared" si="283"/>
        <v>1446</v>
      </c>
      <c r="N1170" s="95">
        <f t="shared" si="284"/>
        <v>263.64695801199571</v>
      </c>
      <c r="O1170" s="95">
        <f t="shared" si="285"/>
        <v>994114.54670094384</v>
      </c>
      <c r="P1170" s="95">
        <f t="shared" si="278"/>
        <v>29.186551625740382</v>
      </c>
      <c r="Q1170" s="113">
        <f t="shared" si="279"/>
        <v>27.37792508526859</v>
      </c>
      <c r="R1170" s="95">
        <f t="shared" si="286"/>
        <v>322.76339300591422</v>
      </c>
      <c r="S1170" s="95">
        <f t="shared" si="287"/>
        <v>199.56273012220555</v>
      </c>
      <c r="T1170">
        <f t="shared" si="288"/>
        <v>0</v>
      </c>
      <c r="U1170" s="102">
        <f>IF(W1170&lt;180,V1170,IF(#REF!&gt;T1170,W1170-360,360-W1170))</f>
        <v>-9.1630615640598876</v>
      </c>
      <c r="V1170" s="102">
        <f t="shared" si="289"/>
        <v>-9.1630615640598876</v>
      </c>
      <c r="W1170" s="102">
        <f t="shared" si="290"/>
        <v>9.1630615640598876</v>
      </c>
    </row>
    <row r="1171" spans="1:23" x14ac:dyDescent="0.25">
      <c r="A1171" s="110">
        <v>42638.422025462962</v>
      </c>
      <c r="B1171">
        <v>277</v>
      </c>
      <c r="C1171">
        <v>18.285599999999999</v>
      </c>
      <c r="E1171" s="95">
        <f t="shared" si="291"/>
        <v>261.089850249584</v>
      </c>
      <c r="F1171" s="95">
        <f t="shared" si="291"/>
        <v>19.643333943427606</v>
      </c>
      <c r="G1171" s="95"/>
      <c r="H1171" s="95"/>
      <c r="I1171" s="95"/>
      <c r="J1171" s="95"/>
      <c r="K1171" s="95"/>
      <c r="L1171" s="95">
        <f t="shared" si="277"/>
        <v>1168</v>
      </c>
      <c r="M1171" s="95">
        <f t="shared" si="283"/>
        <v>-1169</v>
      </c>
      <c r="N1171" s="95">
        <f t="shared" si="284"/>
        <v>263.65839041095802</v>
      </c>
      <c r="O1171" s="95">
        <f t="shared" si="285"/>
        <v>994292.69777397392</v>
      </c>
      <c r="P1171" s="95">
        <f t="shared" si="278"/>
        <v>29.176668669837859</v>
      </c>
      <c r="Q1171" s="113">
        <f t="shared" si="279"/>
        <v>27.276459412481238</v>
      </c>
      <c r="R1171" s="95">
        <f t="shared" si="286"/>
        <v>322.4618839276668</v>
      </c>
      <c r="S1171" s="95">
        <f t="shared" si="287"/>
        <v>199.7178165715012</v>
      </c>
      <c r="T1171">
        <f t="shared" si="288"/>
        <v>0</v>
      </c>
      <c r="U1171" s="102">
        <f>IF(W1171&lt;180,V1171,IF(#REF!&gt;T1171,W1171-360,360-W1171))</f>
        <v>15.910149750415997</v>
      </c>
      <c r="V1171" s="102">
        <f t="shared" si="289"/>
        <v>15.910149750415997</v>
      </c>
      <c r="W1171" s="102">
        <f t="shared" si="290"/>
        <v>15.910149750415997</v>
      </c>
    </row>
    <row r="1172" spans="1:23" x14ac:dyDescent="0.25">
      <c r="A1172" s="110">
        <v>42638.422071759262</v>
      </c>
      <c r="B1172">
        <v>268</v>
      </c>
      <c r="C1172">
        <v>20.512799999999999</v>
      </c>
      <c r="E1172" s="95">
        <f t="shared" si="291"/>
        <v>261.01996672212977</v>
      </c>
      <c r="F1172" s="95">
        <f t="shared" si="291"/>
        <v>19.627705158069869</v>
      </c>
      <c r="G1172" s="95"/>
      <c r="H1172" s="95"/>
      <c r="I1172" s="95"/>
      <c r="J1172" s="95"/>
      <c r="K1172" s="95"/>
      <c r="L1172" s="95">
        <f t="shared" si="277"/>
        <v>1169</v>
      </c>
      <c r="M1172" s="95">
        <f t="shared" si="283"/>
        <v>1437</v>
      </c>
      <c r="N1172" s="95">
        <f t="shared" si="284"/>
        <v>263.66210436270228</v>
      </c>
      <c r="O1172" s="95">
        <f t="shared" si="285"/>
        <v>994311.53122326906</v>
      </c>
      <c r="P1172" s="95">
        <f t="shared" si="278"/>
        <v>29.164462878182007</v>
      </c>
      <c r="Q1172" s="113">
        <f t="shared" si="279"/>
        <v>27.204768606636897</v>
      </c>
      <c r="R1172" s="95">
        <f t="shared" si="286"/>
        <v>322.23069608706277</v>
      </c>
      <c r="S1172" s="95">
        <f t="shared" si="287"/>
        <v>199.80923735719676</v>
      </c>
      <c r="T1172">
        <f t="shared" si="288"/>
        <v>0</v>
      </c>
      <c r="U1172" s="102">
        <f>IF(W1172&lt;180,V1172,IF(#REF!&gt;T1172,W1172-360,360-W1172))</f>
        <v>6.9800332778702341</v>
      </c>
      <c r="V1172" s="102">
        <f t="shared" si="289"/>
        <v>6.9800332778702341</v>
      </c>
      <c r="W1172" s="102">
        <f t="shared" si="290"/>
        <v>6.9800332778702341</v>
      </c>
    </row>
    <row r="1173" spans="1:23" x14ac:dyDescent="0.25">
      <c r="A1173" s="110">
        <v>42638.422118055554</v>
      </c>
      <c r="B1173">
        <v>268</v>
      </c>
      <c r="C1173">
        <v>20.7164</v>
      </c>
      <c r="E1173" s="95">
        <f t="shared" si="291"/>
        <v>260.9667221297837</v>
      </c>
      <c r="F1173" s="95">
        <f t="shared" si="291"/>
        <v>19.61908851913476</v>
      </c>
      <c r="G1173" s="95"/>
      <c r="H1173" s="95"/>
      <c r="I1173" s="95"/>
      <c r="J1173" s="95"/>
      <c r="K1173" s="95"/>
      <c r="L1173" s="95">
        <f t="shared" si="277"/>
        <v>1170</v>
      </c>
      <c r="M1173" s="95">
        <f t="shared" si="283"/>
        <v>-1169</v>
      </c>
      <c r="N1173" s="95">
        <f t="shared" si="284"/>
        <v>263.66581196581109</v>
      </c>
      <c r="O1173" s="95">
        <f t="shared" si="285"/>
        <v>994330.33247863385</v>
      </c>
      <c r="P1173" s="95">
        <f t="shared" si="278"/>
        <v>29.152272381831118</v>
      </c>
      <c r="Q1173" s="113">
        <f t="shared" si="279"/>
        <v>27.159703145396907</v>
      </c>
      <c r="R1173" s="95">
        <f t="shared" si="286"/>
        <v>322.07605420692676</v>
      </c>
      <c r="S1173" s="95">
        <f t="shared" si="287"/>
        <v>199.85739005264065</v>
      </c>
      <c r="T1173">
        <f t="shared" si="288"/>
        <v>0</v>
      </c>
      <c r="U1173" s="102">
        <f>IF(W1173&lt;180,V1173,IF(#REF!&gt;T1173,W1173-360,360-W1173))</f>
        <v>7.0332778702162955</v>
      </c>
      <c r="V1173" s="102">
        <f t="shared" si="289"/>
        <v>7.0332778702162955</v>
      </c>
      <c r="W1173" s="102">
        <f t="shared" si="290"/>
        <v>7.0332778702162955</v>
      </c>
    </row>
    <row r="1174" spans="1:23" x14ac:dyDescent="0.25">
      <c r="A1174" s="110">
        <v>42638.422164351854</v>
      </c>
      <c r="B1174">
        <v>288</v>
      </c>
      <c r="C1174">
        <v>21.1784</v>
      </c>
      <c r="E1174" s="95">
        <f t="shared" si="291"/>
        <v>261.00665557404324</v>
      </c>
      <c r="F1174" s="95">
        <f t="shared" si="291"/>
        <v>19.619860399334428</v>
      </c>
      <c r="G1174" s="95"/>
      <c r="H1174" s="95"/>
      <c r="I1174" s="95"/>
      <c r="J1174" s="95"/>
      <c r="K1174" s="95"/>
      <c r="L1174" s="95">
        <f t="shared" si="277"/>
        <v>1171</v>
      </c>
      <c r="M1174" s="95">
        <f t="shared" si="283"/>
        <v>1457</v>
      </c>
      <c r="N1174" s="95">
        <f t="shared" si="284"/>
        <v>263.68659265584881</v>
      </c>
      <c r="O1174" s="95">
        <f t="shared" si="285"/>
        <v>994921.97950469831</v>
      </c>
      <c r="P1174" s="95">
        <f t="shared" si="278"/>
        <v>29.148490234051454</v>
      </c>
      <c r="Q1174" s="113">
        <f t="shared" si="279"/>
        <v>27.181768547941282</v>
      </c>
      <c r="R1174" s="95">
        <f t="shared" si="286"/>
        <v>322.1656348069111</v>
      </c>
      <c r="S1174" s="95">
        <f t="shared" si="287"/>
        <v>199.84767634117534</v>
      </c>
      <c r="T1174">
        <f t="shared" si="288"/>
        <v>0</v>
      </c>
      <c r="U1174" s="102">
        <f>IF(W1174&lt;180,V1174,IF(#REF!&gt;T1174,W1174-360,360-W1174))</f>
        <v>26.993344425956764</v>
      </c>
      <c r="V1174" s="102">
        <f t="shared" si="289"/>
        <v>26.993344425956764</v>
      </c>
      <c r="W1174" s="102">
        <f t="shared" si="290"/>
        <v>26.993344425956764</v>
      </c>
    </row>
    <row r="1175" spans="1:23" x14ac:dyDescent="0.25">
      <c r="A1175" s="110">
        <v>42638.422210648147</v>
      </c>
      <c r="B1175">
        <v>355</v>
      </c>
      <c r="C1175">
        <v>24.982600000000001</v>
      </c>
      <c r="E1175" s="95">
        <f t="shared" si="291"/>
        <v>261.10149750415974</v>
      </c>
      <c r="F1175" s="95">
        <f t="shared" si="291"/>
        <v>19.62696605657236</v>
      </c>
      <c r="G1175" s="95"/>
      <c r="H1175" s="95"/>
      <c r="I1175" s="95"/>
      <c r="J1175" s="95"/>
      <c r="K1175" s="95"/>
      <c r="L1175" s="95">
        <f t="shared" ref="L1175:L1238" si="292">L1174+1</f>
        <v>1172</v>
      </c>
      <c r="M1175" s="95">
        <f t="shared" si="283"/>
        <v>-1102</v>
      </c>
      <c r="N1175" s="95">
        <f t="shared" si="284"/>
        <v>263.76450511945302</v>
      </c>
      <c r="O1175" s="95">
        <f t="shared" si="285"/>
        <v>1003253.0034129709</v>
      </c>
      <c r="P1175" s="95">
        <f t="shared" ref="P1175:P1238" si="293">SQRT(O1175/L1175)</f>
        <v>29.257783938651752</v>
      </c>
      <c r="Q1175" s="113">
        <f t="shared" si="279"/>
        <v>27.409169575024031</v>
      </c>
      <c r="R1175" s="95">
        <f t="shared" si="286"/>
        <v>322.7721290479638</v>
      </c>
      <c r="S1175" s="95">
        <f t="shared" si="287"/>
        <v>199.43086596035567</v>
      </c>
      <c r="T1175">
        <f t="shared" si="288"/>
        <v>1</v>
      </c>
      <c r="U1175" s="102">
        <f>IF(W1175&lt;180,V1175,IF(#REF!&gt;T1175,W1175-360,360-W1175))</f>
        <v>93.898502495840262</v>
      </c>
      <c r="V1175" s="102">
        <f t="shared" si="289"/>
        <v>93.898502495840262</v>
      </c>
      <c r="W1175" s="102">
        <f t="shared" si="290"/>
        <v>93.898502495840262</v>
      </c>
    </row>
    <row r="1176" spans="1:23" x14ac:dyDescent="0.25">
      <c r="A1176" s="110">
        <v>42638.422256944446</v>
      </c>
      <c r="B1176">
        <v>308</v>
      </c>
      <c r="C1176">
        <v>25.970300000000002</v>
      </c>
      <c r="E1176" s="95">
        <f t="shared" si="291"/>
        <v>261.19467554076539</v>
      </c>
      <c r="F1176" s="95">
        <f t="shared" si="291"/>
        <v>19.644605490848569</v>
      </c>
      <c r="G1176" s="95"/>
      <c r="H1176" s="95"/>
      <c r="I1176" s="95"/>
      <c r="J1176" s="95"/>
      <c r="K1176" s="95"/>
      <c r="L1176" s="95">
        <f t="shared" si="292"/>
        <v>1173</v>
      </c>
      <c r="M1176" s="95">
        <f t="shared" si="283"/>
        <v>1410</v>
      </c>
      <c r="N1176" s="95">
        <f t="shared" si="284"/>
        <v>263.80221653878851</v>
      </c>
      <c r="O1176" s="95">
        <f t="shared" si="285"/>
        <v>1005208.1142370008</v>
      </c>
      <c r="P1176" s="95">
        <f t="shared" si="293"/>
        <v>29.273792273944281</v>
      </c>
      <c r="Q1176" s="113">
        <f t="shared" si="279"/>
        <v>27.473182294022955</v>
      </c>
      <c r="R1176" s="95">
        <f t="shared" si="286"/>
        <v>323.00933570231706</v>
      </c>
      <c r="S1176" s="95">
        <f t="shared" si="287"/>
        <v>199.38001537921375</v>
      </c>
      <c r="T1176">
        <f t="shared" si="288"/>
        <v>0</v>
      </c>
      <c r="U1176" s="102">
        <f>IF(W1176&lt;180,V1176,IF(#REF!&gt;T1176,W1176-360,360-W1176))</f>
        <v>46.805324459234612</v>
      </c>
      <c r="V1176" s="102">
        <f t="shared" si="289"/>
        <v>46.805324459234612</v>
      </c>
      <c r="W1176" s="102">
        <f t="shared" si="290"/>
        <v>46.805324459234612</v>
      </c>
    </row>
    <row r="1177" spans="1:23" x14ac:dyDescent="0.25">
      <c r="A1177" s="110">
        <v>42638.422303240739</v>
      </c>
      <c r="B1177">
        <v>274</v>
      </c>
      <c r="C1177">
        <v>25.280100000000001</v>
      </c>
      <c r="E1177" s="95">
        <f t="shared" si="291"/>
        <v>261.23627287853577</v>
      </c>
      <c r="F1177" s="95">
        <f t="shared" si="291"/>
        <v>19.661240765390996</v>
      </c>
      <c r="G1177" s="95"/>
      <c r="H1177" s="95"/>
      <c r="I1177" s="95"/>
      <c r="J1177" s="95"/>
      <c r="K1177" s="95"/>
      <c r="L1177" s="95">
        <f t="shared" si="292"/>
        <v>1174</v>
      </c>
      <c r="M1177" s="95">
        <f t="shared" si="283"/>
        <v>-1136</v>
      </c>
      <c r="N1177" s="95">
        <f t="shared" si="284"/>
        <v>263.81090289608085</v>
      </c>
      <c r="O1177" s="95">
        <f t="shared" si="285"/>
        <v>1005312.0204429318</v>
      </c>
      <c r="P1177" s="95">
        <f t="shared" si="293"/>
        <v>29.262834375285834</v>
      </c>
      <c r="Q1177" s="113">
        <f t="shared" si="279"/>
        <v>27.473613093137704</v>
      </c>
      <c r="R1177" s="95">
        <f t="shared" si="286"/>
        <v>323.0519023380956</v>
      </c>
      <c r="S1177" s="95">
        <f t="shared" si="287"/>
        <v>199.42064341897594</v>
      </c>
      <c r="T1177">
        <f t="shared" si="288"/>
        <v>0</v>
      </c>
      <c r="U1177" s="102">
        <f>IF(W1177&lt;180,V1177,IF(#REF!&gt;T1177,W1177-360,360-W1177))</f>
        <v>12.763727121464228</v>
      </c>
      <c r="V1177" s="102">
        <f t="shared" si="289"/>
        <v>12.763727121464228</v>
      </c>
      <c r="W1177" s="102">
        <f t="shared" si="290"/>
        <v>12.763727121464228</v>
      </c>
    </row>
    <row r="1178" spans="1:23" x14ac:dyDescent="0.25">
      <c r="A1178" s="110">
        <v>42638.422349537039</v>
      </c>
      <c r="B1178">
        <v>306</v>
      </c>
      <c r="C1178">
        <v>27.494199999999999</v>
      </c>
      <c r="E1178" s="95">
        <f t="shared" si="291"/>
        <v>261.34109816971716</v>
      </c>
      <c r="F1178" s="95">
        <f t="shared" si="291"/>
        <v>19.67654908485855</v>
      </c>
      <c r="G1178" s="95"/>
      <c r="H1178" s="95"/>
      <c r="I1178" s="95"/>
      <c r="J1178" s="95"/>
      <c r="K1178" s="95"/>
      <c r="L1178" s="95">
        <f t="shared" si="292"/>
        <v>1175</v>
      </c>
      <c r="M1178" s="95">
        <f t="shared" si="283"/>
        <v>1442</v>
      </c>
      <c r="N1178" s="95">
        <f t="shared" si="284"/>
        <v>263.8468085106374</v>
      </c>
      <c r="O1178" s="95">
        <f t="shared" si="285"/>
        <v>1007090.4255319167</v>
      </c>
      <c r="P1178" s="95">
        <f t="shared" si="293"/>
        <v>29.276240101748861</v>
      </c>
      <c r="Q1178" s="113">
        <f t="shared" si="279"/>
        <v>27.523974570636987</v>
      </c>
      <c r="R1178" s="95">
        <f t="shared" si="286"/>
        <v>323.27004095365038</v>
      </c>
      <c r="S1178" s="95">
        <f t="shared" si="287"/>
        <v>199.41215538578393</v>
      </c>
      <c r="T1178">
        <f t="shared" si="288"/>
        <v>0</v>
      </c>
      <c r="U1178" s="102">
        <f>IF(W1178&lt;180,V1178,IF(#REF!&gt;T1178,W1178-360,360-W1178))</f>
        <v>44.658901830282844</v>
      </c>
      <c r="V1178" s="102">
        <f t="shared" si="289"/>
        <v>44.658901830282844</v>
      </c>
      <c r="W1178" s="102">
        <f t="shared" si="290"/>
        <v>44.658901830282844</v>
      </c>
    </row>
    <row r="1179" spans="1:23" x14ac:dyDescent="0.25">
      <c r="A1179" s="110">
        <v>42638.422395833331</v>
      </c>
      <c r="B1179">
        <v>260</v>
      </c>
      <c r="C1179">
        <v>24.0688</v>
      </c>
      <c r="E1179" s="95">
        <f t="shared" si="291"/>
        <v>261.41763727121463</v>
      </c>
      <c r="F1179" s="95">
        <f t="shared" si="291"/>
        <v>19.680729118136419</v>
      </c>
      <c r="G1179" s="95"/>
      <c r="H1179" s="95"/>
      <c r="I1179" s="95"/>
      <c r="J1179" s="95"/>
      <c r="K1179" s="95"/>
      <c r="L1179" s="95">
        <f t="shared" si="292"/>
        <v>1176</v>
      </c>
      <c r="M1179" s="95">
        <f t="shared" si="283"/>
        <v>-1182</v>
      </c>
      <c r="N1179" s="95">
        <f t="shared" si="284"/>
        <v>263.84353741496511</v>
      </c>
      <c r="O1179" s="95">
        <f t="shared" si="285"/>
        <v>1007105.2108843555</v>
      </c>
      <c r="P1179" s="95">
        <f t="shared" si="293"/>
        <v>29.264004887310282</v>
      </c>
      <c r="Q1179" s="113">
        <f t="shared" si="279"/>
        <v>27.456096342420349</v>
      </c>
      <c r="R1179" s="95">
        <f t="shared" si="286"/>
        <v>323.19385404166042</v>
      </c>
      <c r="S1179" s="95">
        <f t="shared" si="287"/>
        <v>199.64142050076885</v>
      </c>
      <c r="T1179">
        <f t="shared" si="288"/>
        <v>0</v>
      </c>
      <c r="U1179" s="102">
        <f>IF(W1179&lt;180,V1179,IF(#REF!&gt;T1179,W1179-360,360-W1179))</f>
        <v>-1.4176372712146303</v>
      </c>
      <c r="V1179" s="102">
        <f t="shared" si="289"/>
        <v>-1.4176372712146303</v>
      </c>
      <c r="W1179" s="102">
        <f t="shared" si="290"/>
        <v>1.4176372712146303</v>
      </c>
    </row>
    <row r="1180" spans="1:23" x14ac:dyDescent="0.25">
      <c r="A1180" s="110">
        <v>42638.422442129631</v>
      </c>
      <c r="B1180">
        <v>250</v>
      </c>
      <c r="C1180">
        <v>23.105699999999999</v>
      </c>
      <c r="E1180" s="95">
        <f t="shared" si="291"/>
        <v>261.50748752079869</v>
      </c>
      <c r="F1180" s="95">
        <f t="shared" si="291"/>
        <v>19.681612146422609</v>
      </c>
      <c r="G1180" s="95"/>
      <c r="H1180" s="95"/>
      <c r="I1180" s="95"/>
      <c r="J1180" s="95"/>
      <c r="K1180" s="95"/>
      <c r="L1180" s="95">
        <f t="shared" si="292"/>
        <v>1177</v>
      </c>
      <c r="M1180" s="95">
        <f t="shared" si="283"/>
        <v>1432</v>
      </c>
      <c r="N1180" s="95">
        <f t="shared" si="284"/>
        <v>263.83177570093369</v>
      </c>
      <c r="O1180" s="95">
        <f t="shared" si="285"/>
        <v>1007296.6915887868</v>
      </c>
      <c r="P1180" s="95">
        <f t="shared" si="293"/>
        <v>29.254351303163308</v>
      </c>
      <c r="Q1180" s="113">
        <f t="shared" ref="Q1180:Q1243" si="294">_xlfn.STDEV.P(B580:B1180)</f>
        <v>27.329937517353077</v>
      </c>
      <c r="R1180" s="95">
        <f t="shared" si="286"/>
        <v>322.99984693484311</v>
      </c>
      <c r="S1180" s="95">
        <f t="shared" si="287"/>
        <v>200.01512810675428</v>
      </c>
      <c r="T1180">
        <f t="shared" si="288"/>
        <v>0</v>
      </c>
      <c r="U1180" s="102">
        <f>IF(W1180&lt;180,V1180,IF(#REF!&gt;T1180,W1180-360,360-W1180))</f>
        <v>-11.507487520798691</v>
      </c>
      <c r="V1180" s="102">
        <f t="shared" si="289"/>
        <v>-11.507487520798691</v>
      </c>
      <c r="W1180" s="102">
        <f t="shared" si="290"/>
        <v>11.507487520798691</v>
      </c>
    </row>
    <row r="1181" spans="1:23" x14ac:dyDescent="0.25">
      <c r="A1181" s="110">
        <v>42638.422488425924</v>
      </c>
      <c r="B1181">
        <v>293</v>
      </c>
      <c r="C1181">
        <v>25.996099999999998</v>
      </c>
      <c r="E1181" s="95">
        <f t="shared" ref="E1181:F1196" si="295">AVERAGE(B581:B1181)</f>
        <v>261.60732113144758</v>
      </c>
      <c r="F1181" s="95">
        <f t="shared" si="295"/>
        <v>19.694809816971695</v>
      </c>
      <c r="G1181" s="95"/>
      <c r="H1181" s="95"/>
      <c r="I1181" s="95"/>
      <c r="J1181" s="95"/>
      <c r="K1181" s="95"/>
      <c r="L1181" s="95">
        <f t="shared" si="292"/>
        <v>1178</v>
      </c>
      <c r="M1181" s="95">
        <f t="shared" si="283"/>
        <v>-1139</v>
      </c>
      <c r="N1181" s="95">
        <f t="shared" si="284"/>
        <v>263.85653650254579</v>
      </c>
      <c r="O1181" s="95">
        <f t="shared" si="285"/>
        <v>1008146.7546689322</v>
      </c>
      <c r="P1181" s="95">
        <f t="shared" si="293"/>
        <v>29.2542678190256</v>
      </c>
      <c r="Q1181" s="113">
        <f t="shared" si="294"/>
        <v>27.335206671471912</v>
      </c>
      <c r="R1181" s="95">
        <f t="shared" si="286"/>
        <v>323.11153614225941</v>
      </c>
      <c r="S1181" s="95">
        <f t="shared" si="287"/>
        <v>200.10310612063577</v>
      </c>
      <c r="T1181">
        <f t="shared" si="288"/>
        <v>0</v>
      </c>
      <c r="U1181" s="102">
        <f>IF(W1181&lt;180,V1181,IF(#REF!&gt;T1181,W1181-360,360-W1181))</f>
        <v>31.392678868552423</v>
      </c>
      <c r="V1181" s="102">
        <f t="shared" si="289"/>
        <v>31.392678868552423</v>
      </c>
      <c r="W1181" s="102">
        <f t="shared" si="290"/>
        <v>31.392678868552423</v>
      </c>
    </row>
    <row r="1182" spans="1:23" x14ac:dyDescent="0.25">
      <c r="A1182" s="110">
        <v>42638.422534722224</v>
      </c>
      <c r="B1182">
        <v>264</v>
      </c>
      <c r="C1182">
        <v>24.821899999999999</v>
      </c>
      <c r="E1182" s="95">
        <f t="shared" si="295"/>
        <v>261.6855241264559</v>
      </c>
      <c r="F1182" s="95">
        <f t="shared" si="295"/>
        <v>19.704005158069869</v>
      </c>
      <c r="G1182" s="95"/>
      <c r="H1182" s="95"/>
      <c r="I1182" s="95"/>
      <c r="J1182" s="95"/>
      <c r="K1182" s="95"/>
      <c r="L1182" s="95">
        <f t="shared" si="292"/>
        <v>1179</v>
      </c>
      <c r="M1182" s="95">
        <f t="shared" si="283"/>
        <v>1403</v>
      </c>
      <c r="N1182" s="95">
        <f t="shared" si="284"/>
        <v>263.85665818490156</v>
      </c>
      <c r="O1182" s="95">
        <f t="shared" si="285"/>
        <v>1008146.7752332503</v>
      </c>
      <c r="P1182" s="95">
        <f t="shared" si="293"/>
        <v>29.241859095362827</v>
      </c>
      <c r="Q1182" s="113">
        <f t="shared" si="294"/>
        <v>27.27464200691718</v>
      </c>
      <c r="R1182" s="95">
        <f t="shared" si="286"/>
        <v>323.05346864201954</v>
      </c>
      <c r="S1182" s="95">
        <f t="shared" si="287"/>
        <v>200.31757961089224</v>
      </c>
      <c r="T1182">
        <f t="shared" si="288"/>
        <v>0</v>
      </c>
      <c r="U1182" s="102">
        <f>IF(W1182&lt;180,V1182,IF(#REF!&gt;T1182,W1182-360,360-W1182))</f>
        <v>2.3144758735440973</v>
      </c>
      <c r="V1182" s="102">
        <f t="shared" si="289"/>
        <v>2.3144758735440973</v>
      </c>
      <c r="W1182" s="102">
        <f t="shared" si="290"/>
        <v>2.3144758735440973</v>
      </c>
    </row>
    <row r="1183" spans="1:23" x14ac:dyDescent="0.25">
      <c r="A1183" s="110">
        <v>42638.422581018516</v>
      </c>
      <c r="B1183">
        <v>263</v>
      </c>
      <c r="C1183">
        <v>26.953399999999998</v>
      </c>
      <c r="E1183" s="95">
        <f t="shared" si="295"/>
        <v>261.6871880199667</v>
      </c>
      <c r="F1183" s="95">
        <f t="shared" si="295"/>
        <v>19.720699334442578</v>
      </c>
      <c r="G1183" s="95"/>
      <c r="H1183" s="95"/>
      <c r="I1183" s="95"/>
      <c r="J1183" s="95"/>
      <c r="K1183" s="95"/>
      <c r="L1183" s="95">
        <f t="shared" si="292"/>
        <v>1180</v>
      </c>
      <c r="M1183" s="95">
        <f t="shared" si="283"/>
        <v>-1140</v>
      </c>
      <c r="N1183" s="95">
        <f t="shared" si="284"/>
        <v>263.85593220338893</v>
      </c>
      <c r="O1183" s="95">
        <f t="shared" si="285"/>
        <v>1008147.5084745781</v>
      </c>
      <c r="P1183" s="95">
        <f t="shared" si="293"/>
        <v>29.229476480386012</v>
      </c>
      <c r="Q1183" s="113">
        <f t="shared" si="294"/>
        <v>27.27469164333835</v>
      </c>
      <c r="R1183" s="95">
        <f t="shared" si="286"/>
        <v>323.05524421747799</v>
      </c>
      <c r="S1183" s="95">
        <f t="shared" si="287"/>
        <v>200.3191318224554</v>
      </c>
      <c r="T1183">
        <f t="shared" si="288"/>
        <v>0</v>
      </c>
      <c r="U1183" s="102">
        <f>IF(W1183&lt;180,V1183,IF(#REF!&gt;T1183,W1183-360,360-W1183))</f>
        <v>1.3128119800333025</v>
      </c>
      <c r="V1183" s="102">
        <f t="shared" si="289"/>
        <v>1.3128119800333025</v>
      </c>
      <c r="W1183" s="102">
        <f t="shared" si="290"/>
        <v>1.3128119800333025</v>
      </c>
    </row>
    <row r="1184" spans="1:23" x14ac:dyDescent="0.25">
      <c r="A1184" s="110">
        <v>42638.422627314816</v>
      </c>
      <c r="B1184">
        <v>263</v>
      </c>
      <c r="C1184">
        <v>28.3751</v>
      </c>
      <c r="E1184" s="95">
        <f t="shared" si="295"/>
        <v>261.72046589018305</v>
      </c>
      <c r="F1184" s="95">
        <f t="shared" si="295"/>
        <v>19.74093011647253</v>
      </c>
      <c r="G1184" s="95"/>
      <c r="H1184" s="95"/>
      <c r="I1184" s="95"/>
      <c r="J1184" s="95"/>
      <c r="K1184" s="95"/>
      <c r="L1184" s="95">
        <f t="shared" si="292"/>
        <v>1181</v>
      </c>
      <c r="M1184" s="95">
        <f t="shared" si="283"/>
        <v>1403</v>
      </c>
      <c r="N1184" s="95">
        <f t="shared" si="284"/>
        <v>263.85520745131157</v>
      </c>
      <c r="O1184" s="95">
        <f t="shared" si="285"/>
        <v>1008148.2404741764</v>
      </c>
      <c r="P1184" s="95">
        <f t="shared" si="293"/>
        <v>29.217109582528412</v>
      </c>
      <c r="Q1184" s="113">
        <f t="shared" si="294"/>
        <v>27.264070029832276</v>
      </c>
      <c r="R1184" s="95">
        <f t="shared" si="286"/>
        <v>323.06462345730569</v>
      </c>
      <c r="S1184" s="95">
        <f t="shared" si="287"/>
        <v>200.37630832306041</v>
      </c>
      <c r="T1184">
        <f t="shared" si="288"/>
        <v>0</v>
      </c>
      <c r="U1184" s="102">
        <f>IF(W1184&lt;180,V1184,IF(#REF!&gt;T1184,W1184-360,360-W1184))</f>
        <v>1.2795341098169501</v>
      </c>
      <c r="V1184" s="102">
        <f t="shared" si="289"/>
        <v>1.2795341098169501</v>
      </c>
      <c r="W1184" s="102">
        <f t="shared" si="290"/>
        <v>1.2795341098169501</v>
      </c>
    </row>
    <row r="1185" spans="1:23" x14ac:dyDescent="0.25">
      <c r="A1185" s="110">
        <v>42638.422673611109</v>
      </c>
      <c r="B1185">
        <v>302</v>
      </c>
      <c r="C1185">
        <v>31.5627</v>
      </c>
      <c r="E1185" s="95">
        <f t="shared" si="295"/>
        <v>261.85024958402664</v>
      </c>
      <c r="F1185" s="95">
        <f t="shared" si="295"/>
        <v>19.766608153078185</v>
      </c>
      <c r="G1185" s="95"/>
      <c r="H1185" s="95"/>
      <c r="I1185" s="95"/>
      <c r="J1185" s="95"/>
      <c r="K1185" s="95"/>
      <c r="L1185" s="95">
        <f t="shared" si="292"/>
        <v>1182</v>
      </c>
      <c r="M1185" s="95">
        <f t="shared" si="283"/>
        <v>-1101</v>
      </c>
      <c r="N1185" s="95">
        <f t="shared" si="284"/>
        <v>263.88747884940693</v>
      </c>
      <c r="O1185" s="95">
        <f t="shared" si="285"/>
        <v>1009602.0346869732</v>
      </c>
      <c r="P1185" s="95">
        <f t="shared" si="293"/>
        <v>29.225797465044959</v>
      </c>
      <c r="Q1185" s="113">
        <f t="shared" si="294"/>
        <v>27.269851413433713</v>
      </c>
      <c r="R1185" s="95">
        <f t="shared" si="286"/>
        <v>323.20741526425252</v>
      </c>
      <c r="S1185" s="95">
        <f t="shared" si="287"/>
        <v>200.49308390380079</v>
      </c>
      <c r="T1185">
        <f t="shared" si="288"/>
        <v>0</v>
      </c>
      <c r="U1185" s="102">
        <f>IF(W1185&lt;180,V1185,IF(#REF!&gt;T1185,W1185-360,360-W1185))</f>
        <v>40.149750415973358</v>
      </c>
      <c r="V1185" s="102">
        <f t="shared" si="289"/>
        <v>40.149750415973358</v>
      </c>
      <c r="W1185" s="102">
        <f t="shared" si="290"/>
        <v>40.149750415973358</v>
      </c>
    </row>
    <row r="1186" spans="1:23" x14ac:dyDescent="0.25">
      <c r="A1186" s="110">
        <v>42638.422719907408</v>
      </c>
      <c r="B1186">
        <v>327</v>
      </c>
      <c r="C1186">
        <v>33.244799999999998</v>
      </c>
      <c r="E1186" s="95">
        <f t="shared" si="295"/>
        <v>261.94675540765388</v>
      </c>
      <c r="F1186" s="95">
        <f t="shared" si="295"/>
        <v>19.797849584026604</v>
      </c>
      <c r="G1186" s="95"/>
      <c r="H1186" s="95"/>
      <c r="I1186" s="95"/>
      <c r="J1186" s="95"/>
      <c r="K1186" s="95"/>
      <c r="L1186" s="95">
        <f t="shared" si="292"/>
        <v>1183</v>
      </c>
      <c r="M1186" s="95">
        <f t="shared" si="283"/>
        <v>1428</v>
      </c>
      <c r="N1186" s="95">
        <f t="shared" si="284"/>
        <v>263.94082840236604</v>
      </c>
      <c r="O1186" s="95">
        <f t="shared" si="285"/>
        <v>1013581.8579881678</v>
      </c>
      <c r="P1186" s="95">
        <f t="shared" si="293"/>
        <v>29.27096510418335</v>
      </c>
      <c r="Q1186" s="113">
        <f t="shared" si="294"/>
        <v>27.39731383936001</v>
      </c>
      <c r="R1186" s="95">
        <f t="shared" si="286"/>
        <v>323.59071154621392</v>
      </c>
      <c r="S1186" s="95">
        <f t="shared" si="287"/>
        <v>200.30279926909387</v>
      </c>
      <c r="T1186">
        <f t="shared" si="288"/>
        <v>1</v>
      </c>
      <c r="U1186" s="102">
        <f>IF(W1186&lt;180,V1186,IF(#REF!&gt;T1186,W1186-360,360-W1186))</f>
        <v>65.053244592346118</v>
      </c>
      <c r="V1186" s="102">
        <f t="shared" si="289"/>
        <v>65.053244592346118</v>
      </c>
      <c r="W1186" s="102">
        <f t="shared" si="290"/>
        <v>65.053244592346118</v>
      </c>
    </row>
    <row r="1187" spans="1:23" x14ac:dyDescent="0.25">
      <c r="A1187" s="110">
        <v>42638.422766203701</v>
      </c>
      <c r="B1187">
        <v>269</v>
      </c>
      <c r="C1187">
        <v>26.772600000000001</v>
      </c>
      <c r="E1187" s="95">
        <f t="shared" si="295"/>
        <v>262</v>
      </c>
      <c r="F1187" s="95">
        <f t="shared" si="295"/>
        <v>19.815838103161383</v>
      </c>
      <c r="G1187" s="95"/>
      <c r="H1187" s="95"/>
      <c r="I1187" s="95"/>
      <c r="J1187" s="95"/>
      <c r="K1187" s="95"/>
      <c r="L1187" s="95">
        <f t="shared" si="292"/>
        <v>1184</v>
      </c>
      <c r="M1187" s="95">
        <f t="shared" si="283"/>
        <v>-1159</v>
      </c>
      <c r="N1187" s="95">
        <f t="shared" si="284"/>
        <v>263.9451013513505</v>
      </c>
      <c r="O1187" s="95">
        <f t="shared" si="285"/>
        <v>1013607.43158784</v>
      </c>
      <c r="P1187" s="95">
        <f t="shared" si="293"/>
        <v>29.258970551952096</v>
      </c>
      <c r="Q1187" s="113">
        <f t="shared" si="294"/>
        <v>27.379869209635974</v>
      </c>
      <c r="R1187" s="95">
        <f t="shared" si="286"/>
        <v>323.60470572168094</v>
      </c>
      <c r="S1187" s="95">
        <f t="shared" si="287"/>
        <v>200.39529427831906</v>
      </c>
      <c r="T1187">
        <f t="shared" si="288"/>
        <v>0</v>
      </c>
      <c r="U1187" s="102">
        <f>IF(W1187&lt;180,V1187,IF(#REF!&gt;T1187,W1187-360,360-W1187))</f>
        <v>7</v>
      </c>
      <c r="V1187" s="102">
        <f t="shared" si="289"/>
        <v>7</v>
      </c>
      <c r="W1187" s="102">
        <f t="shared" si="290"/>
        <v>7</v>
      </c>
    </row>
    <row r="1188" spans="1:23" x14ac:dyDescent="0.25">
      <c r="A1188" s="110">
        <v>42638.422812500001</v>
      </c>
      <c r="B1188">
        <v>291</v>
      </c>
      <c r="C1188">
        <v>27.794699999999999</v>
      </c>
      <c r="E1188" s="95">
        <f t="shared" si="295"/>
        <v>262.09816971713809</v>
      </c>
      <c r="F1188" s="95">
        <f t="shared" si="295"/>
        <v>19.830507820299484</v>
      </c>
      <c r="G1188" s="95"/>
      <c r="H1188" s="95"/>
      <c r="I1188" s="95"/>
      <c r="J1188" s="95"/>
      <c r="K1188" s="95"/>
      <c r="L1188" s="95">
        <f t="shared" si="292"/>
        <v>1185</v>
      </c>
      <c r="M1188" s="95">
        <f t="shared" si="283"/>
        <v>1450</v>
      </c>
      <c r="N1188" s="95">
        <f t="shared" si="284"/>
        <v>263.96793248945062</v>
      </c>
      <c r="O1188" s="95">
        <f t="shared" si="285"/>
        <v>1014338.7814346013</v>
      </c>
      <c r="P1188" s="95">
        <f t="shared" si="293"/>
        <v>29.257171668458287</v>
      </c>
      <c r="Q1188" s="113">
        <f t="shared" si="294"/>
        <v>27.377900411212526</v>
      </c>
      <c r="R1188" s="95">
        <f t="shared" si="286"/>
        <v>323.69844564236627</v>
      </c>
      <c r="S1188" s="95">
        <f t="shared" si="287"/>
        <v>200.49789379190992</v>
      </c>
      <c r="T1188">
        <f t="shared" si="288"/>
        <v>0</v>
      </c>
      <c r="U1188" s="102">
        <f>IF(W1188&lt;180,V1188,IF(#REF!&gt;T1188,W1188-360,360-W1188))</f>
        <v>28.901830282861908</v>
      </c>
      <c r="V1188" s="102">
        <f t="shared" si="289"/>
        <v>28.901830282861908</v>
      </c>
      <c r="W1188" s="102">
        <f t="shared" si="290"/>
        <v>28.901830282861908</v>
      </c>
    </row>
    <row r="1189" spans="1:23" x14ac:dyDescent="0.25">
      <c r="A1189" s="110">
        <v>42638.422858796293</v>
      </c>
      <c r="B1189">
        <v>290</v>
      </c>
      <c r="C1189">
        <v>26.000599999999999</v>
      </c>
      <c r="E1189" s="95">
        <f t="shared" si="295"/>
        <v>262.17304492512477</v>
      </c>
      <c r="F1189" s="95">
        <f t="shared" si="295"/>
        <v>19.84338386023293</v>
      </c>
      <c r="G1189" s="95"/>
      <c r="H1189" s="95"/>
      <c r="I1189" s="95"/>
      <c r="J1189" s="95"/>
      <c r="K1189" s="95"/>
      <c r="L1189" s="95">
        <f t="shared" si="292"/>
        <v>1186</v>
      </c>
      <c r="M1189" s="95">
        <f t="shared" si="283"/>
        <v>-1160</v>
      </c>
      <c r="N1189" s="95">
        <f t="shared" si="284"/>
        <v>263.98988195615431</v>
      </c>
      <c r="O1189" s="95">
        <f t="shared" si="285"/>
        <v>1015015.8785834761</v>
      </c>
      <c r="P1189" s="95">
        <f t="shared" si="293"/>
        <v>29.254593888158997</v>
      </c>
      <c r="Q1189" s="113">
        <f t="shared" si="294"/>
        <v>27.392567440117329</v>
      </c>
      <c r="R1189" s="95">
        <f t="shared" si="286"/>
        <v>323.80632166538874</v>
      </c>
      <c r="S1189" s="95">
        <f t="shared" si="287"/>
        <v>200.53976818486078</v>
      </c>
      <c r="T1189">
        <f t="shared" si="288"/>
        <v>0</v>
      </c>
      <c r="U1189" s="102">
        <f>IF(W1189&lt;180,V1189,IF(#REF!&gt;T1189,W1189-360,360-W1189))</f>
        <v>27.826955074875229</v>
      </c>
      <c r="V1189" s="102">
        <f t="shared" si="289"/>
        <v>27.826955074875229</v>
      </c>
      <c r="W1189" s="102">
        <f t="shared" si="290"/>
        <v>27.826955074875229</v>
      </c>
    </row>
    <row r="1190" spans="1:23" x14ac:dyDescent="0.25">
      <c r="A1190" s="110">
        <v>42638.422905092593</v>
      </c>
      <c r="B1190">
        <v>306</v>
      </c>
      <c r="C1190">
        <v>27.080500000000001</v>
      </c>
      <c r="E1190" s="95">
        <f t="shared" si="295"/>
        <v>262.26289517470883</v>
      </c>
      <c r="F1190" s="95">
        <f t="shared" si="295"/>
        <v>19.859750249584014</v>
      </c>
      <c r="G1190" s="95"/>
      <c r="H1190" s="95"/>
      <c r="I1190" s="95"/>
      <c r="J1190" s="95"/>
      <c r="K1190" s="95"/>
      <c r="L1190" s="95">
        <f t="shared" si="292"/>
        <v>1187</v>
      </c>
      <c r="M1190" s="95">
        <f t="shared" si="283"/>
        <v>1466</v>
      </c>
      <c r="N1190" s="95">
        <f t="shared" si="284"/>
        <v>264.02527379949368</v>
      </c>
      <c r="O1190" s="95">
        <f t="shared" si="285"/>
        <v>1016779.2417860174</v>
      </c>
      <c r="P1190" s="95">
        <f t="shared" si="293"/>
        <v>29.267658309183737</v>
      </c>
      <c r="Q1190" s="113">
        <f t="shared" si="294"/>
        <v>27.447558910046247</v>
      </c>
      <c r="R1190" s="95">
        <f t="shared" si="286"/>
        <v>324.01990272231291</v>
      </c>
      <c r="S1190" s="95">
        <f t="shared" si="287"/>
        <v>200.50588762710478</v>
      </c>
      <c r="T1190">
        <f t="shared" si="288"/>
        <v>0</v>
      </c>
      <c r="U1190" s="102">
        <f>IF(W1190&lt;180,V1190,IF(#REF!&gt;T1190,W1190-360,360-W1190))</f>
        <v>43.737104825291169</v>
      </c>
      <c r="V1190" s="102">
        <f t="shared" si="289"/>
        <v>43.737104825291169</v>
      </c>
      <c r="W1190" s="102">
        <f t="shared" si="290"/>
        <v>43.737104825291169</v>
      </c>
    </row>
    <row r="1191" spans="1:23" x14ac:dyDescent="0.25">
      <c r="A1191" s="110">
        <v>42638.422951388886</v>
      </c>
      <c r="B1191">
        <v>260</v>
      </c>
      <c r="C1191">
        <v>23.8521</v>
      </c>
      <c r="E1191" s="95">
        <f t="shared" si="295"/>
        <v>262.29118136439268</v>
      </c>
      <c r="F1191" s="95">
        <f t="shared" si="295"/>
        <v>19.871722296173033</v>
      </c>
      <c r="G1191" s="95"/>
      <c r="H1191" s="95"/>
      <c r="I1191" s="95"/>
      <c r="J1191" s="95"/>
      <c r="K1191" s="95"/>
      <c r="L1191" s="95">
        <f t="shared" si="292"/>
        <v>1188</v>
      </c>
      <c r="M1191" s="95">
        <f t="shared" si="283"/>
        <v>-1206</v>
      </c>
      <c r="N1191" s="95">
        <f t="shared" si="284"/>
        <v>264.02188552188466</v>
      </c>
      <c r="O1191" s="95">
        <f t="shared" si="285"/>
        <v>1016795.4309764332</v>
      </c>
      <c r="P1191" s="95">
        <f t="shared" si="293"/>
        <v>29.255570579170431</v>
      </c>
      <c r="Q1191" s="113">
        <f t="shared" si="294"/>
        <v>27.436450342983761</v>
      </c>
      <c r="R1191" s="95">
        <f t="shared" si="286"/>
        <v>324.02319463610615</v>
      </c>
      <c r="S1191" s="95">
        <f t="shared" si="287"/>
        <v>200.55916809267922</v>
      </c>
      <c r="T1191">
        <f t="shared" si="288"/>
        <v>0</v>
      </c>
      <c r="U1191" s="102">
        <f>IF(W1191&lt;180,V1191,IF(#REF!&gt;T1191,W1191-360,360-W1191))</f>
        <v>-2.2911813643926848</v>
      </c>
      <c r="V1191" s="102">
        <f t="shared" si="289"/>
        <v>-2.2911813643926848</v>
      </c>
      <c r="W1191" s="102">
        <f t="shared" si="290"/>
        <v>2.2911813643926848</v>
      </c>
    </row>
    <row r="1192" spans="1:23" x14ac:dyDescent="0.25">
      <c r="A1192" s="110">
        <v>42638.423009259262</v>
      </c>
      <c r="B1192">
        <v>267</v>
      </c>
      <c r="C1192">
        <v>23.458100000000002</v>
      </c>
      <c r="E1192" s="95">
        <f t="shared" si="295"/>
        <v>262.29617304492513</v>
      </c>
      <c r="F1192" s="95">
        <f t="shared" si="295"/>
        <v>19.880979034941753</v>
      </c>
      <c r="G1192" s="95"/>
      <c r="H1192" s="95"/>
      <c r="I1192" s="95"/>
      <c r="J1192" s="95"/>
      <c r="K1192" s="95"/>
      <c r="L1192" s="95">
        <f t="shared" si="292"/>
        <v>1189</v>
      </c>
      <c r="M1192" s="95">
        <f t="shared" si="283"/>
        <v>1473</v>
      </c>
      <c r="N1192" s="95">
        <f t="shared" si="284"/>
        <v>264.02439024390156</v>
      </c>
      <c r="O1192" s="95">
        <f t="shared" si="285"/>
        <v>1016804.2926829291</v>
      </c>
      <c r="P1192" s="95">
        <f t="shared" si="293"/>
        <v>29.243392828527501</v>
      </c>
      <c r="Q1192" s="113">
        <f t="shared" si="294"/>
        <v>27.437033682619013</v>
      </c>
      <c r="R1192" s="95">
        <f t="shared" si="286"/>
        <v>324.02949883081789</v>
      </c>
      <c r="S1192" s="95">
        <f t="shared" si="287"/>
        <v>200.56284725903234</v>
      </c>
      <c r="T1192">
        <f t="shared" si="288"/>
        <v>0</v>
      </c>
      <c r="U1192" s="102">
        <f>IF(W1192&lt;180,V1192,IF(#REF!&gt;T1192,W1192-360,360-W1192))</f>
        <v>4.7038269550748737</v>
      </c>
      <c r="V1192" s="102">
        <f t="shared" si="289"/>
        <v>4.7038269550748737</v>
      </c>
      <c r="W1192" s="102">
        <f t="shared" si="290"/>
        <v>4.7038269550748737</v>
      </c>
    </row>
    <row r="1193" spans="1:23" x14ac:dyDescent="0.25">
      <c r="A1193" s="110">
        <v>42638.423055555555</v>
      </c>
      <c r="B1193">
        <v>257</v>
      </c>
      <c r="C1193">
        <v>23.253</v>
      </c>
      <c r="E1193" s="95">
        <f t="shared" si="295"/>
        <v>262.30116472545757</v>
      </c>
      <c r="F1193" s="95">
        <f t="shared" si="295"/>
        <v>19.884359400998324</v>
      </c>
      <c r="G1193" s="95"/>
      <c r="H1193" s="95"/>
      <c r="I1193" s="95"/>
      <c r="J1193" s="95"/>
      <c r="K1193" s="95"/>
      <c r="L1193" s="95">
        <f t="shared" si="292"/>
        <v>1190</v>
      </c>
      <c r="M1193" s="95">
        <f t="shared" si="283"/>
        <v>-1216</v>
      </c>
      <c r="N1193" s="95">
        <f t="shared" si="284"/>
        <v>264.01848739495711</v>
      </c>
      <c r="O1193" s="95">
        <f t="shared" si="285"/>
        <v>1016853.5932773132</v>
      </c>
      <c r="P1193" s="95">
        <f t="shared" si="293"/>
        <v>29.231811744743005</v>
      </c>
      <c r="Q1193" s="113">
        <f t="shared" si="294"/>
        <v>27.435796757793071</v>
      </c>
      <c r="R1193" s="95">
        <f t="shared" si="286"/>
        <v>324.03170743049196</v>
      </c>
      <c r="S1193" s="95">
        <f t="shared" si="287"/>
        <v>200.57062202042317</v>
      </c>
      <c r="T1193">
        <f t="shared" si="288"/>
        <v>0</v>
      </c>
      <c r="U1193" s="102">
        <f>IF(W1193&lt;180,V1193,IF(#REF!&gt;T1193,W1193-360,360-W1193))</f>
        <v>-5.3011647254575678</v>
      </c>
      <c r="V1193" s="102">
        <f t="shared" si="289"/>
        <v>-5.3011647254575678</v>
      </c>
      <c r="W1193" s="102">
        <f t="shared" si="290"/>
        <v>5.3011647254575678</v>
      </c>
    </row>
    <row r="1194" spans="1:23" x14ac:dyDescent="0.25">
      <c r="A1194" s="110">
        <v>42638.423101851855</v>
      </c>
      <c r="B1194">
        <v>242</v>
      </c>
      <c r="C1194">
        <v>23.1569</v>
      </c>
      <c r="E1194" s="95">
        <f t="shared" si="295"/>
        <v>262.27953410981695</v>
      </c>
      <c r="F1194" s="95">
        <f t="shared" si="295"/>
        <v>19.887953078202987</v>
      </c>
      <c r="G1194" s="95"/>
      <c r="H1194" s="95"/>
      <c r="I1194" s="95"/>
      <c r="J1194" s="95"/>
      <c r="K1194" s="95"/>
      <c r="L1194" s="95">
        <f t="shared" si="292"/>
        <v>1191</v>
      </c>
      <c r="M1194" s="95">
        <f t="shared" si="283"/>
        <v>1458</v>
      </c>
      <c r="N1194" s="95">
        <f t="shared" si="284"/>
        <v>263.99999999999915</v>
      </c>
      <c r="O1194" s="95">
        <f t="shared" si="285"/>
        <v>1017338.0000000022</v>
      </c>
      <c r="P1194" s="95">
        <f t="shared" si="293"/>
        <v>29.226496150685144</v>
      </c>
      <c r="Q1194" s="113">
        <f t="shared" si="294"/>
        <v>27.446667033185172</v>
      </c>
      <c r="R1194" s="95">
        <f t="shared" si="286"/>
        <v>324.03453493448359</v>
      </c>
      <c r="S1194" s="95">
        <f t="shared" si="287"/>
        <v>200.52453328515031</v>
      </c>
      <c r="T1194">
        <f t="shared" si="288"/>
        <v>0</v>
      </c>
      <c r="U1194" s="102">
        <f>IF(W1194&lt;180,V1194,IF(#REF!&gt;T1194,W1194-360,360-W1194))</f>
        <v>-20.27953410981695</v>
      </c>
      <c r="V1194" s="102">
        <f t="shared" si="289"/>
        <v>-20.27953410981695</v>
      </c>
      <c r="W1194" s="102">
        <f t="shared" si="290"/>
        <v>20.27953410981695</v>
      </c>
    </row>
    <row r="1195" spans="1:23" x14ac:dyDescent="0.25">
      <c r="A1195" s="110">
        <v>42638.423148148147</v>
      </c>
      <c r="B1195">
        <v>271</v>
      </c>
      <c r="C1195">
        <v>26.122599999999998</v>
      </c>
      <c r="E1195" s="95">
        <f t="shared" si="295"/>
        <v>262.32612312811978</v>
      </c>
      <c r="F1195" s="95">
        <f t="shared" si="295"/>
        <v>19.897309983361058</v>
      </c>
      <c r="G1195" s="95"/>
      <c r="H1195" s="95"/>
      <c r="I1195" s="95"/>
      <c r="J1195" s="95"/>
      <c r="K1195" s="95"/>
      <c r="L1195" s="95">
        <f t="shared" si="292"/>
        <v>1192</v>
      </c>
      <c r="M1195" s="95">
        <f t="shared" si="283"/>
        <v>-1187</v>
      </c>
      <c r="N1195" s="95">
        <f t="shared" si="284"/>
        <v>264.00587248322063</v>
      </c>
      <c r="O1195" s="95">
        <f t="shared" si="285"/>
        <v>1017386.9588926197</v>
      </c>
      <c r="P1195" s="95">
        <f t="shared" si="293"/>
        <v>29.214937094003133</v>
      </c>
      <c r="Q1195" s="113">
        <f t="shared" si="294"/>
        <v>27.437664333382351</v>
      </c>
      <c r="R1195" s="95">
        <f t="shared" si="286"/>
        <v>324.06086787823006</v>
      </c>
      <c r="S1195" s="95">
        <f t="shared" si="287"/>
        <v>200.59137837800949</v>
      </c>
      <c r="T1195">
        <f t="shared" si="288"/>
        <v>0</v>
      </c>
      <c r="U1195" s="102">
        <f>IF(W1195&lt;180,V1195,IF(#REF!&gt;T1195,W1195-360,360-W1195))</f>
        <v>8.6738768718802248</v>
      </c>
      <c r="V1195" s="102">
        <f t="shared" si="289"/>
        <v>8.6738768718802248</v>
      </c>
      <c r="W1195" s="102">
        <f t="shared" si="290"/>
        <v>8.6738768718802248</v>
      </c>
    </row>
    <row r="1196" spans="1:23" x14ac:dyDescent="0.25">
      <c r="A1196" s="110">
        <v>42638.423194444447</v>
      </c>
      <c r="B1196">
        <v>307</v>
      </c>
      <c r="C1196">
        <v>29.219899999999999</v>
      </c>
      <c r="E1196" s="95">
        <f t="shared" si="295"/>
        <v>262.43427620632281</v>
      </c>
      <c r="F1196" s="95">
        <f t="shared" si="295"/>
        <v>19.91373377703826</v>
      </c>
      <c r="G1196" s="95"/>
      <c r="H1196" s="95"/>
      <c r="I1196" s="95"/>
      <c r="J1196" s="95"/>
      <c r="K1196" s="95"/>
      <c r="L1196" s="95">
        <f t="shared" si="292"/>
        <v>1193</v>
      </c>
      <c r="M1196" s="95">
        <f t="shared" si="283"/>
        <v>1494</v>
      </c>
      <c r="N1196" s="95">
        <f t="shared" si="284"/>
        <v>264.04191114836459</v>
      </c>
      <c r="O1196" s="95">
        <f t="shared" si="285"/>
        <v>1019233.904442584</v>
      </c>
      <c r="P1196" s="95">
        <f t="shared" si="293"/>
        <v>29.229185205272326</v>
      </c>
      <c r="Q1196" s="113">
        <f t="shared" si="294"/>
        <v>27.485396331465793</v>
      </c>
      <c r="R1196" s="95">
        <f t="shared" si="286"/>
        <v>324.27641795212082</v>
      </c>
      <c r="S1196" s="95">
        <f t="shared" si="287"/>
        <v>200.59213446052479</v>
      </c>
      <c r="T1196">
        <f t="shared" si="288"/>
        <v>0</v>
      </c>
      <c r="U1196" s="102">
        <f>IF(W1196&lt;180,V1196,IF(#REF!&gt;T1196,W1196-360,360-W1196))</f>
        <v>44.565723793677193</v>
      </c>
      <c r="V1196" s="102">
        <f t="shared" si="289"/>
        <v>44.565723793677193</v>
      </c>
      <c r="W1196" s="102">
        <f t="shared" si="290"/>
        <v>44.565723793677193</v>
      </c>
    </row>
    <row r="1197" spans="1:23" x14ac:dyDescent="0.25">
      <c r="A1197" s="110">
        <v>42638.42324074074</v>
      </c>
      <c r="B1197">
        <v>282</v>
      </c>
      <c r="C1197">
        <v>25.246600000000001</v>
      </c>
      <c r="E1197" s="95">
        <f t="shared" ref="E1197:F1212" si="296">AVERAGE(B597:B1197)</f>
        <v>262.50249584026625</v>
      </c>
      <c r="F1197" s="95">
        <f t="shared" si="296"/>
        <v>19.925202828618957</v>
      </c>
      <c r="G1197" s="95"/>
      <c r="H1197" s="95"/>
      <c r="I1197" s="95"/>
      <c r="J1197" s="95"/>
      <c r="K1197" s="95"/>
      <c r="L1197" s="95">
        <f t="shared" si="292"/>
        <v>1194</v>
      </c>
      <c r="M1197" s="95">
        <f t="shared" si="283"/>
        <v>-1212</v>
      </c>
      <c r="N1197" s="95">
        <f t="shared" si="284"/>
        <v>264.05695142378471</v>
      </c>
      <c r="O1197" s="95">
        <f t="shared" si="285"/>
        <v>1019556.1273031849</v>
      </c>
      <c r="P1197" s="95">
        <f t="shared" si="293"/>
        <v>29.221560603542724</v>
      </c>
      <c r="Q1197" s="113">
        <f t="shared" si="294"/>
        <v>27.482992661238754</v>
      </c>
      <c r="R1197" s="95">
        <f t="shared" si="286"/>
        <v>324.33922932805342</v>
      </c>
      <c r="S1197" s="95">
        <f t="shared" si="287"/>
        <v>200.66576235247905</v>
      </c>
      <c r="T1197">
        <f t="shared" si="288"/>
        <v>0</v>
      </c>
      <c r="U1197" s="102">
        <f>IF(W1197&lt;180,V1197,IF(#REF!&gt;T1197,W1197-360,360-W1197))</f>
        <v>19.497504159733751</v>
      </c>
      <c r="V1197" s="102">
        <f t="shared" si="289"/>
        <v>19.497504159733751</v>
      </c>
      <c r="W1197" s="102">
        <f t="shared" si="290"/>
        <v>19.497504159733751</v>
      </c>
    </row>
    <row r="1198" spans="1:23" x14ac:dyDescent="0.25">
      <c r="A1198" s="110">
        <v>42638.42328703704</v>
      </c>
      <c r="B1198">
        <v>298</v>
      </c>
      <c r="C1198">
        <v>27.568200000000001</v>
      </c>
      <c r="E1198" s="95">
        <f t="shared" si="296"/>
        <v>262.43261231281195</v>
      </c>
      <c r="F1198" s="95">
        <f t="shared" si="296"/>
        <v>19.934762728785348</v>
      </c>
      <c r="G1198" s="95"/>
      <c r="H1198" s="95"/>
      <c r="I1198" s="95"/>
      <c r="J1198" s="95"/>
      <c r="K1198" s="95"/>
      <c r="L1198" s="95">
        <f t="shared" si="292"/>
        <v>1195</v>
      </c>
      <c r="M1198" s="95">
        <f t="shared" si="283"/>
        <v>1510</v>
      </c>
      <c r="N1198" s="95">
        <f t="shared" si="284"/>
        <v>264.08535564853469</v>
      </c>
      <c r="O1198" s="95">
        <f t="shared" si="285"/>
        <v>1020707.2937238518</v>
      </c>
      <c r="P1198" s="95">
        <f t="shared" si="293"/>
        <v>29.225816719962335</v>
      </c>
      <c r="Q1198" s="113">
        <f t="shared" si="294"/>
        <v>27.338864499905768</v>
      </c>
      <c r="R1198" s="95">
        <f t="shared" si="286"/>
        <v>323.94505743759993</v>
      </c>
      <c r="S1198" s="95">
        <f t="shared" si="287"/>
        <v>200.92016718802398</v>
      </c>
      <c r="T1198">
        <f t="shared" si="288"/>
        <v>0</v>
      </c>
      <c r="U1198" s="102">
        <f>IF(W1198&lt;180,V1198,IF(#REF!&gt;T1198,W1198-360,360-W1198))</f>
        <v>35.567387687188045</v>
      </c>
      <c r="V1198" s="102">
        <f t="shared" si="289"/>
        <v>35.567387687188045</v>
      </c>
      <c r="W1198" s="102">
        <f t="shared" si="290"/>
        <v>35.567387687188045</v>
      </c>
    </row>
    <row r="1199" spans="1:23" x14ac:dyDescent="0.25">
      <c r="A1199" s="110">
        <v>42638.423333333332</v>
      </c>
      <c r="B1199">
        <v>268</v>
      </c>
      <c r="C1199">
        <v>26.1554</v>
      </c>
      <c r="E1199" s="95">
        <f t="shared" si="296"/>
        <v>262.35773710482528</v>
      </c>
      <c r="F1199" s="95">
        <f t="shared" si="296"/>
        <v>19.942638935108143</v>
      </c>
      <c r="G1199" s="95"/>
      <c r="H1199" s="95"/>
      <c r="I1199" s="95"/>
      <c r="J1199" s="95"/>
      <c r="K1199" s="95"/>
      <c r="L1199" s="95">
        <f t="shared" si="292"/>
        <v>1196</v>
      </c>
      <c r="M1199" s="95">
        <f t="shared" si="283"/>
        <v>-1242</v>
      </c>
      <c r="N1199" s="95">
        <f t="shared" si="284"/>
        <v>264.08862876254091</v>
      </c>
      <c r="O1199" s="95">
        <f t="shared" si="285"/>
        <v>1020722.605351173</v>
      </c>
      <c r="P1199" s="95">
        <f t="shared" si="293"/>
        <v>29.213815129845333</v>
      </c>
      <c r="Q1199" s="113">
        <f t="shared" si="294"/>
        <v>27.261782826256873</v>
      </c>
      <c r="R1199" s="95">
        <f t="shared" si="286"/>
        <v>323.69674846390325</v>
      </c>
      <c r="S1199" s="95">
        <f t="shared" si="287"/>
        <v>201.0187257457473</v>
      </c>
      <c r="T1199">
        <f t="shared" si="288"/>
        <v>0</v>
      </c>
      <c r="U1199" s="102">
        <f>IF(W1199&lt;180,V1199,IF(#REF!&gt;T1199,W1199-360,360-W1199))</f>
        <v>5.6422628951747242</v>
      </c>
      <c r="V1199" s="102">
        <f t="shared" si="289"/>
        <v>5.6422628951747242</v>
      </c>
      <c r="W1199" s="102">
        <f t="shared" si="290"/>
        <v>5.6422628951747242</v>
      </c>
    </row>
    <row r="1200" spans="1:23" x14ac:dyDescent="0.25">
      <c r="A1200" s="110">
        <v>42638.423379629632</v>
      </c>
      <c r="B1200">
        <v>261</v>
      </c>
      <c r="C1200">
        <v>26.252099999999999</v>
      </c>
      <c r="E1200" s="95">
        <f t="shared" si="296"/>
        <v>262.33111480865227</v>
      </c>
      <c r="F1200" s="95">
        <f t="shared" si="296"/>
        <v>19.952226955074863</v>
      </c>
      <c r="G1200" s="95"/>
      <c r="H1200" s="95"/>
      <c r="I1200" s="95"/>
      <c r="J1200" s="95"/>
      <c r="K1200" s="95"/>
      <c r="L1200" s="95">
        <f t="shared" si="292"/>
        <v>1197</v>
      </c>
      <c r="M1200" s="95">
        <f t="shared" si="283"/>
        <v>1503</v>
      </c>
      <c r="N1200" s="95">
        <f t="shared" si="284"/>
        <v>264.0860484544686</v>
      </c>
      <c r="O1200" s="95">
        <f t="shared" si="285"/>
        <v>1020732.137009192</v>
      </c>
      <c r="P1200" s="95">
        <f t="shared" si="293"/>
        <v>29.201745993982438</v>
      </c>
      <c r="Q1200" s="113">
        <f t="shared" si="294"/>
        <v>27.255282598777647</v>
      </c>
      <c r="R1200" s="95">
        <f t="shared" si="286"/>
        <v>323.65550065590196</v>
      </c>
      <c r="S1200" s="95">
        <f t="shared" si="287"/>
        <v>201.00672896140256</v>
      </c>
      <c r="T1200">
        <f t="shared" si="288"/>
        <v>0</v>
      </c>
      <c r="U1200" s="102">
        <f>IF(W1200&lt;180,V1200,IF(#REF!&gt;T1200,W1200-360,360-W1200))</f>
        <v>-1.3311148086522735</v>
      </c>
      <c r="V1200" s="102">
        <f t="shared" si="289"/>
        <v>-1.3311148086522735</v>
      </c>
      <c r="W1200" s="102">
        <f t="shared" si="290"/>
        <v>1.3311148086522735</v>
      </c>
    </row>
    <row r="1201" spans="1:23" x14ac:dyDescent="0.25">
      <c r="A1201" s="110">
        <v>42638.423425925925</v>
      </c>
      <c r="B1201">
        <v>316</v>
      </c>
      <c r="C1201">
        <v>32.951999999999998</v>
      </c>
      <c r="E1201" s="95">
        <f t="shared" si="296"/>
        <v>262.33111480865227</v>
      </c>
      <c r="F1201" s="95">
        <f t="shared" si="296"/>
        <v>19.970829450915129</v>
      </c>
      <c r="G1201" s="95"/>
      <c r="H1201" s="95"/>
      <c r="I1201" s="95"/>
      <c r="J1201" s="95"/>
      <c r="K1201" s="95"/>
      <c r="L1201" s="95">
        <f t="shared" si="292"/>
        <v>1198</v>
      </c>
      <c r="M1201" s="95">
        <f t="shared" si="283"/>
        <v>-1187</v>
      </c>
      <c r="N1201" s="95">
        <f t="shared" si="284"/>
        <v>264.12938230383884</v>
      </c>
      <c r="O1201" s="95">
        <f t="shared" si="285"/>
        <v>1023424.9457429074</v>
      </c>
      <c r="P1201" s="95">
        <f t="shared" si="293"/>
        <v>29.22803308439337</v>
      </c>
      <c r="Q1201" s="113">
        <f t="shared" si="294"/>
        <v>27.255282598777647</v>
      </c>
      <c r="R1201" s="95">
        <f t="shared" si="286"/>
        <v>323.65550065590196</v>
      </c>
      <c r="S1201" s="95">
        <f t="shared" si="287"/>
        <v>201.00672896140256</v>
      </c>
      <c r="T1201">
        <f t="shared" si="288"/>
        <v>0</v>
      </c>
      <c r="U1201" s="102">
        <f>IF(W1201&lt;180,V1201,IF(#REF!&gt;T1201,W1201-360,360-W1201))</f>
        <v>53.668885191347727</v>
      </c>
      <c r="V1201" s="102">
        <f t="shared" si="289"/>
        <v>53.668885191347727</v>
      </c>
      <c r="W1201" s="102">
        <f t="shared" si="290"/>
        <v>53.668885191347727</v>
      </c>
    </row>
    <row r="1202" spans="1:23" x14ac:dyDescent="0.25">
      <c r="A1202" s="110">
        <v>42638.423472222225</v>
      </c>
      <c r="B1202">
        <v>295</v>
      </c>
      <c r="C1202">
        <v>30.8277</v>
      </c>
      <c r="E1202" s="95">
        <f t="shared" si="296"/>
        <v>262.3078202995008</v>
      </c>
      <c r="F1202" s="95">
        <f t="shared" si="296"/>
        <v>19.987247420965044</v>
      </c>
      <c r="G1202" s="95"/>
      <c r="H1202" s="95"/>
      <c r="I1202" s="95"/>
      <c r="J1202" s="95"/>
      <c r="K1202" s="95"/>
      <c r="L1202" s="95">
        <f t="shared" si="292"/>
        <v>1199</v>
      </c>
      <c r="M1202" s="95">
        <f t="shared" si="283"/>
        <v>1482</v>
      </c>
      <c r="N1202" s="95">
        <f t="shared" si="284"/>
        <v>264.15512927439443</v>
      </c>
      <c r="O1202" s="95">
        <f t="shared" si="285"/>
        <v>1024377.145954965</v>
      </c>
      <c r="P1202" s="95">
        <f t="shared" si="293"/>
        <v>29.229430168110209</v>
      </c>
      <c r="Q1202" s="113">
        <f t="shared" si="294"/>
        <v>27.221347367219767</v>
      </c>
      <c r="R1202" s="95">
        <f t="shared" si="286"/>
        <v>323.5558518757453</v>
      </c>
      <c r="S1202" s="95">
        <f t="shared" si="287"/>
        <v>201.05978872325633</v>
      </c>
      <c r="T1202">
        <f t="shared" si="288"/>
        <v>0</v>
      </c>
      <c r="U1202" s="102">
        <f>IF(W1202&lt;180,V1202,IF(#REF!&gt;T1202,W1202-360,360-W1202))</f>
        <v>32.692179700499196</v>
      </c>
      <c r="V1202" s="102">
        <f t="shared" si="289"/>
        <v>32.692179700499196</v>
      </c>
      <c r="W1202" s="102">
        <f t="shared" si="290"/>
        <v>32.692179700499196</v>
      </c>
    </row>
    <row r="1203" spans="1:23" x14ac:dyDescent="0.25">
      <c r="A1203" s="110">
        <v>42638.423518518517</v>
      </c>
      <c r="B1203">
        <v>293</v>
      </c>
      <c r="C1203">
        <v>29.077200000000001</v>
      </c>
      <c r="E1203" s="95">
        <f t="shared" si="296"/>
        <v>262.3777038269551</v>
      </c>
      <c r="F1203" s="95">
        <f t="shared" si="296"/>
        <v>20.004579201331101</v>
      </c>
      <c r="G1203" s="95"/>
      <c r="H1203" s="95"/>
      <c r="I1203" s="95"/>
      <c r="J1203" s="95"/>
      <c r="K1203" s="95"/>
      <c r="L1203" s="95">
        <f t="shared" si="292"/>
        <v>1200</v>
      </c>
      <c r="M1203" s="95">
        <f t="shared" si="283"/>
        <v>-1189</v>
      </c>
      <c r="N1203" s="95">
        <f t="shared" si="284"/>
        <v>264.17916666666576</v>
      </c>
      <c r="O1203" s="95">
        <f t="shared" si="285"/>
        <v>1025208.4791666693</v>
      </c>
      <c r="P1203" s="95">
        <f t="shared" si="293"/>
        <v>29.229101924375946</v>
      </c>
      <c r="Q1203" s="113">
        <f t="shared" si="294"/>
        <v>27.246128462440598</v>
      </c>
      <c r="R1203" s="95">
        <f t="shared" si="286"/>
        <v>323.68149286744642</v>
      </c>
      <c r="S1203" s="95">
        <f t="shared" si="287"/>
        <v>201.07391478646375</v>
      </c>
      <c r="T1203">
        <f t="shared" si="288"/>
        <v>0</v>
      </c>
      <c r="U1203" s="102">
        <f>IF(W1203&lt;180,V1203,IF(#REF!&gt;T1203,W1203-360,360-W1203))</f>
        <v>30.622296173044901</v>
      </c>
      <c r="V1203" s="102">
        <f t="shared" si="289"/>
        <v>30.622296173044901</v>
      </c>
      <c r="W1203" s="102">
        <f t="shared" si="290"/>
        <v>30.622296173044901</v>
      </c>
    </row>
    <row r="1204" spans="1:23" x14ac:dyDescent="0.25">
      <c r="A1204" s="110">
        <v>42638.423564814817</v>
      </c>
      <c r="B1204">
        <v>298</v>
      </c>
      <c r="C1204">
        <v>29.0947</v>
      </c>
      <c r="E1204" s="95">
        <f t="shared" si="296"/>
        <v>262.45923460898501</v>
      </c>
      <c r="F1204" s="95">
        <f t="shared" si="296"/>
        <v>20.020363394342748</v>
      </c>
      <c r="G1204" s="95"/>
      <c r="H1204" s="95"/>
      <c r="I1204" s="95"/>
      <c r="J1204" s="95"/>
      <c r="K1204" s="95"/>
      <c r="L1204" s="95">
        <f t="shared" si="292"/>
        <v>1201</v>
      </c>
      <c r="M1204" s="95">
        <f t="shared" si="283"/>
        <v>1487</v>
      </c>
      <c r="N1204" s="95">
        <f t="shared" si="284"/>
        <v>264.20732722730969</v>
      </c>
      <c r="O1204" s="95">
        <f t="shared" si="285"/>
        <v>1026351.3755204023</v>
      </c>
      <c r="P1204" s="95">
        <f t="shared" si="293"/>
        <v>29.233211633032795</v>
      </c>
      <c r="Q1204" s="113">
        <f t="shared" si="294"/>
        <v>27.279268464042641</v>
      </c>
      <c r="R1204" s="95">
        <f t="shared" si="286"/>
        <v>323.83758865308096</v>
      </c>
      <c r="S1204" s="95">
        <f t="shared" si="287"/>
        <v>201.08088056488907</v>
      </c>
      <c r="T1204">
        <f t="shared" si="288"/>
        <v>0</v>
      </c>
      <c r="U1204" s="102">
        <f>IF(W1204&lt;180,V1204,IF(#REF!&gt;T1204,W1204-360,360-W1204))</f>
        <v>35.540765391014986</v>
      </c>
      <c r="V1204" s="102">
        <f t="shared" si="289"/>
        <v>35.540765391014986</v>
      </c>
      <c r="W1204" s="102">
        <f t="shared" si="290"/>
        <v>35.540765391014986</v>
      </c>
    </row>
    <row r="1205" spans="1:23" x14ac:dyDescent="0.25">
      <c r="A1205" s="110">
        <v>42638.423611111109</v>
      </c>
      <c r="B1205">
        <v>329</v>
      </c>
      <c r="C1205">
        <v>33.175199999999997</v>
      </c>
      <c r="E1205" s="95">
        <f t="shared" si="296"/>
        <v>262.59400998336105</v>
      </c>
      <c r="F1205" s="95">
        <f t="shared" si="296"/>
        <v>20.042548585690501</v>
      </c>
      <c r="G1205" s="95"/>
      <c r="H1205" s="95"/>
      <c r="I1205" s="95"/>
      <c r="J1205" s="95"/>
      <c r="K1205" s="95"/>
      <c r="L1205" s="95">
        <f t="shared" si="292"/>
        <v>1202</v>
      </c>
      <c r="M1205" s="95">
        <f t="shared" si="283"/>
        <v>-1158</v>
      </c>
      <c r="N1205" s="95">
        <f t="shared" si="284"/>
        <v>264.26123128119713</v>
      </c>
      <c r="O1205" s="95">
        <f t="shared" si="285"/>
        <v>1030545.9733777066</v>
      </c>
      <c r="P1205" s="95">
        <f t="shared" si="293"/>
        <v>29.280699767082162</v>
      </c>
      <c r="Q1205" s="113">
        <f t="shared" si="294"/>
        <v>27.407291572517678</v>
      </c>
      <c r="R1205" s="95">
        <f t="shared" si="286"/>
        <v>324.26041602152583</v>
      </c>
      <c r="S1205" s="95">
        <f t="shared" si="287"/>
        <v>200.92760394519627</v>
      </c>
      <c r="T1205">
        <f t="shared" si="288"/>
        <v>1</v>
      </c>
      <c r="U1205" s="102">
        <f>IF(W1205&lt;180,V1205,IF(#REF!&gt;T1205,W1205-360,360-W1205))</f>
        <v>66.405990016638953</v>
      </c>
      <c r="V1205" s="102">
        <f t="shared" si="289"/>
        <v>66.405990016638953</v>
      </c>
      <c r="W1205" s="102">
        <f t="shared" si="290"/>
        <v>66.405990016638953</v>
      </c>
    </row>
    <row r="1206" spans="1:23" x14ac:dyDescent="0.25">
      <c r="A1206" s="110">
        <v>42638.423657407409</v>
      </c>
      <c r="B1206">
        <v>293</v>
      </c>
      <c r="C1206">
        <v>31.783200000000001</v>
      </c>
      <c r="E1206" s="95">
        <f t="shared" si="296"/>
        <v>262.57237936772049</v>
      </c>
      <c r="F1206" s="95">
        <f t="shared" si="296"/>
        <v>20.064291347753731</v>
      </c>
      <c r="G1206" s="95"/>
      <c r="H1206" s="95"/>
      <c r="I1206" s="95"/>
      <c r="J1206" s="95"/>
      <c r="K1206" s="95"/>
      <c r="L1206" s="95">
        <f t="shared" si="292"/>
        <v>1203</v>
      </c>
      <c r="M1206" s="95">
        <f t="shared" si="283"/>
        <v>1451</v>
      </c>
      <c r="N1206" s="95">
        <f t="shared" si="284"/>
        <v>264.28512053200245</v>
      </c>
      <c r="O1206" s="95">
        <f t="shared" si="285"/>
        <v>1031371.2036575257</v>
      </c>
      <c r="P1206" s="95">
        <f t="shared" si="293"/>
        <v>29.280243704066301</v>
      </c>
      <c r="Q1206" s="113">
        <f t="shared" si="294"/>
        <v>27.378140274454253</v>
      </c>
      <c r="R1206" s="95">
        <f t="shared" si="286"/>
        <v>324.17319498524256</v>
      </c>
      <c r="S1206" s="95">
        <f t="shared" si="287"/>
        <v>200.97156375019841</v>
      </c>
      <c r="T1206">
        <f t="shared" si="288"/>
        <v>0</v>
      </c>
      <c r="U1206" s="102">
        <f>IF(W1206&lt;180,V1206,IF(#REF!&gt;T1206,W1206-360,360-W1206))</f>
        <v>30.427620632279513</v>
      </c>
      <c r="V1206" s="102">
        <f t="shared" si="289"/>
        <v>30.427620632279513</v>
      </c>
      <c r="W1206" s="102">
        <f t="shared" si="290"/>
        <v>30.427620632279513</v>
      </c>
    </row>
    <row r="1207" spans="1:23" x14ac:dyDescent="0.25">
      <c r="A1207" s="110">
        <v>42638.423703703702</v>
      </c>
      <c r="B1207">
        <v>300</v>
      </c>
      <c r="C1207">
        <v>28.194500000000001</v>
      </c>
      <c r="E1207" s="95">
        <f t="shared" si="296"/>
        <v>262.60066555740434</v>
      </c>
      <c r="F1207" s="95">
        <f t="shared" si="296"/>
        <v>20.080769550748741</v>
      </c>
      <c r="G1207" s="95"/>
      <c r="H1207" s="95"/>
      <c r="I1207" s="95"/>
      <c r="J1207" s="95"/>
      <c r="K1207" s="95"/>
      <c r="L1207" s="95">
        <f t="shared" si="292"/>
        <v>1204</v>
      </c>
      <c r="M1207" s="95">
        <f t="shared" si="283"/>
        <v>-1151</v>
      </c>
      <c r="N1207" s="95">
        <f t="shared" si="284"/>
        <v>264.31478405315528</v>
      </c>
      <c r="O1207" s="95">
        <f t="shared" si="285"/>
        <v>1032645.6968438567</v>
      </c>
      <c r="P1207" s="95">
        <f t="shared" si="293"/>
        <v>29.286159703903461</v>
      </c>
      <c r="Q1207" s="113">
        <f t="shared" si="294"/>
        <v>27.407996444610504</v>
      </c>
      <c r="R1207" s="95">
        <f t="shared" si="286"/>
        <v>324.26865755777794</v>
      </c>
      <c r="S1207" s="95">
        <f t="shared" si="287"/>
        <v>200.93267355703071</v>
      </c>
      <c r="T1207">
        <f t="shared" si="288"/>
        <v>0</v>
      </c>
      <c r="U1207" s="102">
        <f>IF(W1207&lt;180,V1207,IF(#REF!&gt;T1207,W1207-360,360-W1207))</f>
        <v>37.399334442595659</v>
      </c>
      <c r="V1207" s="102">
        <f t="shared" si="289"/>
        <v>37.399334442595659</v>
      </c>
      <c r="W1207" s="102">
        <f t="shared" si="290"/>
        <v>37.399334442595659</v>
      </c>
    </row>
    <row r="1208" spans="1:23" x14ac:dyDescent="0.25">
      <c r="A1208" s="110">
        <v>42638.423750000002</v>
      </c>
      <c r="B1208">
        <v>266</v>
      </c>
      <c r="C1208">
        <v>24.1051</v>
      </c>
      <c r="E1208" s="95">
        <f t="shared" si="296"/>
        <v>262.60565723793678</v>
      </c>
      <c r="F1208" s="95">
        <f t="shared" si="296"/>
        <v>20.084287354409305</v>
      </c>
      <c r="G1208" s="95"/>
      <c r="H1208" s="95"/>
      <c r="I1208" s="95"/>
      <c r="J1208" s="95"/>
      <c r="K1208" s="95"/>
      <c r="L1208" s="95">
        <f t="shared" si="292"/>
        <v>1205</v>
      </c>
      <c r="M1208" s="95">
        <f t="shared" si="283"/>
        <v>1417</v>
      </c>
      <c r="N1208" s="95">
        <f t="shared" si="284"/>
        <v>264.31618257261323</v>
      </c>
      <c r="O1208" s="95">
        <f t="shared" si="285"/>
        <v>1032648.534439837</v>
      </c>
      <c r="P1208" s="95">
        <f t="shared" si="293"/>
        <v>29.274045469055793</v>
      </c>
      <c r="Q1208" s="113">
        <f t="shared" si="294"/>
        <v>27.408341904107058</v>
      </c>
      <c r="R1208" s="95">
        <f t="shared" si="286"/>
        <v>324.27442652217769</v>
      </c>
      <c r="S1208" s="95">
        <f t="shared" si="287"/>
        <v>200.9368879536959</v>
      </c>
      <c r="T1208">
        <f t="shared" si="288"/>
        <v>0</v>
      </c>
      <c r="U1208" s="102">
        <f>IF(W1208&lt;180,V1208,IF(#REF!&gt;T1208,W1208-360,360-W1208))</f>
        <v>3.3943427620632178</v>
      </c>
      <c r="V1208" s="102">
        <f t="shared" si="289"/>
        <v>3.3943427620632178</v>
      </c>
      <c r="W1208" s="102">
        <f t="shared" si="290"/>
        <v>3.3943427620632178</v>
      </c>
    </row>
    <row r="1209" spans="1:23" x14ac:dyDescent="0.25">
      <c r="A1209" s="110">
        <v>42638.423796296294</v>
      </c>
      <c r="B1209">
        <v>274</v>
      </c>
      <c r="C1209">
        <v>24.619599999999998</v>
      </c>
      <c r="E1209" s="95">
        <f t="shared" si="296"/>
        <v>262.68386023294511</v>
      </c>
      <c r="F1209" s="95">
        <f t="shared" si="296"/>
        <v>20.087100332778689</v>
      </c>
      <c r="G1209" s="95"/>
      <c r="H1209" s="95"/>
      <c r="I1209" s="95"/>
      <c r="J1209" s="95"/>
      <c r="K1209" s="95"/>
      <c r="L1209" s="95">
        <f t="shared" si="292"/>
        <v>1206</v>
      </c>
      <c r="M1209" s="95">
        <f t="shared" si="283"/>
        <v>-1143</v>
      </c>
      <c r="N1209" s="95">
        <f t="shared" si="284"/>
        <v>264.32421227197261</v>
      </c>
      <c r="O1209" s="95">
        <f t="shared" si="285"/>
        <v>1032742.2330016614</v>
      </c>
      <c r="P1209" s="95">
        <f t="shared" si="293"/>
        <v>29.263233643686057</v>
      </c>
      <c r="Q1209" s="113">
        <f t="shared" si="294"/>
        <v>27.37366787478253</v>
      </c>
      <c r="R1209" s="95">
        <f t="shared" si="286"/>
        <v>324.27461295120582</v>
      </c>
      <c r="S1209" s="95">
        <f t="shared" si="287"/>
        <v>201.09310751468442</v>
      </c>
      <c r="T1209">
        <f t="shared" si="288"/>
        <v>0</v>
      </c>
      <c r="U1209" s="102">
        <f>IF(W1209&lt;180,V1209,IF(#REF!&gt;T1209,W1209-360,360-W1209))</f>
        <v>11.316139767054892</v>
      </c>
      <c r="V1209" s="102">
        <f t="shared" si="289"/>
        <v>11.316139767054892</v>
      </c>
      <c r="W1209" s="102">
        <f t="shared" si="290"/>
        <v>11.316139767054892</v>
      </c>
    </row>
    <row r="1210" spans="1:23" x14ac:dyDescent="0.25">
      <c r="A1210" s="110">
        <v>42638.423842592594</v>
      </c>
      <c r="B1210">
        <v>344</v>
      </c>
      <c r="C1210">
        <v>29.570900000000002</v>
      </c>
      <c r="E1210" s="95">
        <f t="shared" si="296"/>
        <v>262.77371048252911</v>
      </c>
      <c r="F1210" s="95">
        <f t="shared" si="296"/>
        <v>20.102115973377693</v>
      </c>
      <c r="G1210" s="95"/>
      <c r="H1210" s="95"/>
      <c r="I1210" s="95"/>
      <c r="J1210" s="95"/>
      <c r="K1210" s="95"/>
      <c r="L1210" s="95">
        <f t="shared" si="292"/>
        <v>1207</v>
      </c>
      <c r="M1210" s="95">
        <f t="shared" si="283"/>
        <v>1487</v>
      </c>
      <c r="N1210" s="95">
        <f t="shared" si="284"/>
        <v>264.39022369511099</v>
      </c>
      <c r="O1210" s="95">
        <f t="shared" si="285"/>
        <v>1039085.2046396055</v>
      </c>
      <c r="P1210" s="95">
        <f t="shared" si="293"/>
        <v>29.340799622457027</v>
      </c>
      <c r="Q1210" s="113">
        <f t="shared" si="294"/>
        <v>27.55122968726754</v>
      </c>
      <c r="R1210" s="95">
        <f t="shared" si="286"/>
        <v>324.7639772788811</v>
      </c>
      <c r="S1210" s="95">
        <f t="shared" si="287"/>
        <v>200.78344368617715</v>
      </c>
      <c r="T1210">
        <f t="shared" si="288"/>
        <v>1</v>
      </c>
      <c r="U1210" s="102">
        <f>IF(W1210&lt;180,V1210,IF(#REF!&gt;T1210,W1210-360,360-W1210))</f>
        <v>81.226289517470889</v>
      </c>
      <c r="V1210" s="102">
        <f t="shared" si="289"/>
        <v>81.226289517470889</v>
      </c>
      <c r="W1210" s="102">
        <f t="shared" si="290"/>
        <v>81.226289517470889</v>
      </c>
    </row>
    <row r="1211" spans="1:23" x14ac:dyDescent="0.25">
      <c r="A1211" s="110">
        <v>42638.423888888887</v>
      </c>
      <c r="B1211">
        <v>334</v>
      </c>
      <c r="C1211">
        <v>28.038699999999999</v>
      </c>
      <c r="E1211" s="95">
        <f t="shared" si="296"/>
        <v>262.85524126455908</v>
      </c>
      <c r="F1211" s="95">
        <f t="shared" si="296"/>
        <v>20.116413311148076</v>
      </c>
      <c r="G1211" s="95"/>
      <c r="H1211" s="95"/>
      <c r="I1211" s="95"/>
      <c r="J1211" s="95"/>
      <c r="K1211" s="95"/>
      <c r="L1211" s="95">
        <f t="shared" si="292"/>
        <v>1208</v>
      </c>
      <c r="M1211" s="95">
        <f t="shared" si="283"/>
        <v>-1153</v>
      </c>
      <c r="N1211" s="95">
        <f t="shared" si="284"/>
        <v>264.44784768211832</v>
      </c>
      <c r="O1211" s="95">
        <f t="shared" si="285"/>
        <v>1043926.7144039768</v>
      </c>
      <c r="P1211" s="95">
        <f t="shared" si="293"/>
        <v>29.396900239853544</v>
      </c>
      <c r="Q1211" s="113">
        <f t="shared" si="294"/>
        <v>27.689038839648955</v>
      </c>
      <c r="R1211" s="95">
        <f t="shared" si="286"/>
        <v>325.15557865376923</v>
      </c>
      <c r="S1211" s="95">
        <f t="shared" si="287"/>
        <v>200.55490387534894</v>
      </c>
      <c r="T1211">
        <f t="shared" si="288"/>
        <v>1</v>
      </c>
      <c r="U1211" s="102">
        <f>IF(W1211&lt;180,V1211,IF(#REF!&gt;T1211,W1211-360,360-W1211))</f>
        <v>71.144758735440917</v>
      </c>
      <c r="V1211" s="102">
        <f t="shared" si="289"/>
        <v>71.144758735440917</v>
      </c>
      <c r="W1211" s="102">
        <f t="shared" si="290"/>
        <v>71.144758735440917</v>
      </c>
    </row>
    <row r="1212" spans="1:23" x14ac:dyDescent="0.25">
      <c r="A1212" s="110">
        <v>42638.423935185187</v>
      </c>
      <c r="B1212">
        <v>322</v>
      </c>
      <c r="C1212">
        <v>26.4937</v>
      </c>
      <c r="E1212" s="95">
        <f t="shared" si="296"/>
        <v>262.86855241264561</v>
      </c>
      <c r="F1212" s="95">
        <f t="shared" si="296"/>
        <v>20.123071880199657</v>
      </c>
      <c r="G1212" s="95"/>
      <c r="H1212" s="95"/>
      <c r="I1212" s="95"/>
      <c r="J1212" s="95"/>
      <c r="K1212" s="95"/>
      <c r="L1212" s="95">
        <f t="shared" si="292"/>
        <v>1209</v>
      </c>
      <c r="M1212" s="95">
        <f t="shared" si="283"/>
        <v>1475</v>
      </c>
      <c r="N1212" s="95">
        <f t="shared" si="284"/>
        <v>264.4954507857725</v>
      </c>
      <c r="O1212" s="95">
        <f t="shared" si="285"/>
        <v>1047236.2249793252</v>
      </c>
      <c r="P1212" s="95">
        <f t="shared" si="293"/>
        <v>29.431281853040133</v>
      </c>
      <c r="Q1212" s="113">
        <f t="shared" si="294"/>
        <v>27.71553309565542</v>
      </c>
      <c r="R1212" s="95">
        <f t="shared" si="286"/>
        <v>325.22850187787031</v>
      </c>
      <c r="S1212" s="95">
        <f t="shared" si="287"/>
        <v>200.50860294742091</v>
      </c>
      <c r="T1212">
        <f t="shared" si="288"/>
        <v>0</v>
      </c>
      <c r="U1212" s="102">
        <f>IF(W1212&lt;180,V1212,IF(#REF!&gt;T1212,W1212-360,360-W1212))</f>
        <v>59.131447587354387</v>
      </c>
      <c r="V1212" s="102">
        <f t="shared" si="289"/>
        <v>59.131447587354387</v>
      </c>
      <c r="W1212" s="102">
        <f t="shared" si="290"/>
        <v>59.131447587354387</v>
      </c>
    </row>
    <row r="1213" spans="1:23" x14ac:dyDescent="0.25">
      <c r="A1213" s="110">
        <v>42638.423981481479</v>
      </c>
      <c r="B1213">
        <v>314</v>
      </c>
      <c r="C1213">
        <v>26.416</v>
      </c>
      <c r="E1213" s="95">
        <f t="shared" ref="E1213:F1228" si="297">AVERAGE(B613:B1213)</f>
        <v>262.96006655574041</v>
      </c>
      <c r="F1213" s="95">
        <f t="shared" si="297"/>
        <v>20.118205490848577</v>
      </c>
      <c r="G1213" s="95"/>
      <c r="H1213" s="95"/>
      <c r="I1213" s="95"/>
      <c r="J1213" s="95"/>
      <c r="K1213" s="95"/>
      <c r="L1213" s="95">
        <f t="shared" si="292"/>
        <v>1210</v>
      </c>
      <c r="M1213" s="95">
        <f t="shared" si="283"/>
        <v>-1161</v>
      </c>
      <c r="N1213" s="95">
        <f t="shared" si="284"/>
        <v>264.53636363636275</v>
      </c>
      <c r="O1213" s="95">
        <f t="shared" si="285"/>
        <v>1049684.9000000036</v>
      </c>
      <c r="P1213" s="95">
        <f t="shared" si="293"/>
        <v>29.453491844231046</v>
      </c>
      <c r="Q1213" s="113">
        <f t="shared" si="294"/>
        <v>27.793301770212178</v>
      </c>
      <c r="R1213" s="95">
        <f t="shared" si="286"/>
        <v>325.49499553871783</v>
      </c>
      <c r="S1213" s="95">
        <f t="shared" si="287"/>
        <v>200.42513757276302</v>
      </c>
      <c r="T1213">
        <f t="shared" si="288"/>
        <v>0</v>
      </c>
      <c r="U1213" s="102">
        <f>IF(W1213&lt;180,V1213,IF(#REF!&gt;T1213,W1213-360,360-W1213))</f>
        <v>51.039933444259589</v>
      </c>
      <c r="V1213" s="102">
        <f t="shared" si="289"/>
        <v>51.039933444259589</v>
      </c>
      <c r="W1213" s="102">
        <f t="shared" si="290"/>
        <v>51.039933444259589</v>
      </c>
    </row>
    <row r="1214" spans="1:23" x14ac:dyDescent="0.25">
      <c r="A1214" s="110">
        <v>42638.424027777779</v>
      </c>
      <c r="B1214">
        <v>243</v>
      </c>
      <c r="C1214">
        <v>22.001300000000001</v>
      </c>
      <c r="E1214" s="95">
        <f t="shared" si="297"/>
        <v>262.95507487520797</v>
      </c>
      <c r="F1214" s="95">
        <f t="shared" si="297"/>
        <v>20.101899667221289</v>
      </c>
      <c r="G1214" s="95"/>
      <c r="H1214" s="95"/>
      <c r="I1214" s="95"/>
      <c r="J1214" s="95"/>
      <c r="K1214" s="95"/>
      <c r="L1214" s="95">
        <f t="shared" si="292"/>
        <v>1211</v>
      </c>
      <c r="M1214" s="95">
        <f t="shared" si="283"/>
        <v>1404</v>
      </c>
      <c r="N1214" s="95">
        <f t="shared" si="284"/>
        <v>264.51857968620885</v>
      </c>
      <c r="O1214" s="95">
        <f t="shared" si="285"/>
        <v>1050148.3319570639</v>
      </c>
      <c r="P1214" s="95">
        <f t="shared" si="293"/>
        <v>29.447826919597865</v>
      </c>
      <c r="Q1214" s="113">
        <f t="shared" si="294"/>
        <v>27.796616554590109</v>
      </c>
      <c r="R1214" s="95">
        <f t="shared" si="286"/>
        <v>325.49746212303569</v>
      </c>
      <c r="S1214" s="95">
        <f t="shared" si="287"/>
        <v>200.41268762738022</v>
      </c>
      <c r="T1214">
        <f t="shared" si="288"/>
        <v>0</v>
      </c>
      <c r="U1214" s="102">
        <f>IF(W1214&lt;180,V1214,IF(#REF!&gt;T1214,W1214-360,360-W1214))</f>
        <v>-19.95507487520797</v>
      </c>
      <c r="V1214" s="102">
        <f t="shared" si="289"/>
        <v>-19.95507487520797</v>
      </c>
      <c r="W1214" s="102">
        <f t="shared" si="290"/>
        <v>19.95507487520797</v>
      </c>
    </row>
    <row r="1215" spans="1:23" x14ac:dyDescent="0.25">
      <c r="A1215" s="110">
        <v>42638.424074074072</v>
      </c>
      <c r="B1215">
        <v>265</v>
      </c>
      <c r="C1215">
        <v>26.588000000000001</v>
      </c>
      <c r="E1215" s="95">
        <f t="shared" si="297"/>
        <v>262.90016638935106</v>
      </c>
      <c r="F1215" s="95">
        <f t="shared" si="297"/>
        <v>20.10317953410981</v>
      </c>
      <c r="G1215" s="95"/>
      <c r="H1215" s="95"/>
      <c r="I1215" s="95"/>
      <c r="J1215" s="95"/>
      <c r="K1215" s="95"/>
      <c r="L1215" s="95">
        <f t="shared" si="292"/>
        <v>1212</v>
      </c>
      <c r="M1215" s="95">
        <f t="shared" si="283"/>
        <v>-1139</v>
      </c>
      <c r="N1215" s="95">
        <f t="shared" si="284"/>
        <v>264.5189768976889</v>
      </c>
      <c r="O1215" s="95">
        <f t="shared" si="285"/>
        <v>1050148.5635313566</v>
      </c>
      <c r="P1215" s="95">
        <f t="shared" si="293"/>
        <v>29.435679214763375</v>
      </c>
      <c r="Q1215" s="113">
        <f t="shared" si="294"/>
        <v>27.75990506869989</v>
      </c>
      <c r="R1215" s="95">
        <f t="shared" si="286"/>
        <v>325.3599527939258</v>
      </c>
      <c r="S1215" s="95">
        <f t="shared" si="287"/>
        <v>200.44037998477631</v>
      </c>
      <c r="T1215">
        <f t="shared" si="288"/>
        <v>0</v>
      </c>
      <c r="U1215" s="102">
        <f>IF(W1215&lt;180,V1215,IF(#REF!&gt;T1215,W1215-360,360-W1215))</f>
        <v>2.0998336106489432</v>
      </c>
      <c r="V1215" s="102">
        <f t="shared" si="289"/>
        <v>2.0998336106489432</v>
      </c>
      <c r="W1215" s="102">
        <f t="shared" si="290"/>
        <v>2.0998336106489432</v>
      </c>
    </row>
    <row r="1216" spans="1:23" x14ac:dyDescent="0.25">
      <c r="A1216" s="110">
        <v>42638.424120370371</v>
      </c>
      <c r="B1216">
        <v>342</v>
      </c>
      <c r="C1216">
        <v>31.3047</v>
      </c>
      <c r="E1216" s="95">
        <f t="shared" si="297"/>
        <v>263.04492512479203</v>
      </c>
      <c r="F1216" s="95">
        <f t="shared" si="297"/>
        <v>20.107469384359398</v>
      </c>
      <c r="G1216" s="95"/>
      <c r="H1216" s="95"/>
      <c r="I1216" s="95"/>
      <c r="J1216" s="95"/>
      <c r="K1216" s="95"/>
      <c r="L1216" s="95">
        <f t="shared" si="292"/>
        <v>1213</v>
      </c>
      <c r="M1216" s="95">
        <f t="shared" si="283"/>
        <v>1481</v>
      </c>
      <c r="N1216" s="95">
        <f t="shared" si="284"/>
        <v>264.58285243198594</v>
      </c>
      <c r="O1216" s="95">
        <f t="shared" si="285"/>
        <v>1056146.923330589</v>
      </c>
      <c r="P1216" s="95">
        <f t="shared" si="293"/>
        <v>29.507456032766189</v>
      </c>
      <c r="Q1216" s="113">
        <f t="shared" si="294"/>
        <v>27.944554892188094</v>
      </c>
      <c r="R1216" s="95">
        <f t="shared" si="286"/>
        <v>325.92017363221521</v>
      </c>
      <c r="S1216" s="95">
        <f t="shared" si="287"/>
        <v>200.16967661736882</v>
      </c>
      <c r="T1216">
        <f t="shared" si="288"/>
        <v>1</v>
      </c>
      <c r="U1216" s="102">
        <f>IF(W1216&lt;180,V1216,IF(#REF!&gt;T1216,W1216-360,360-W1216))</f>
        <v>78.95507487520797</v>
      </c>
      <c r="V1216" s="102">
        <f t="shared" si="289"/>
        <v>78.95507487520797</v>
      </c>
      <c r="W1216" s="102">
        <f t="shared" si="290"/>
        <v>78.95507487520797</v>
      </c>
    </row>
    <row r="1217" spans="1:23" x14ac:dyDescent="0.25">
      <c r="A1217" s="110">
        <v>42638.424166666664</v>
      </c>
      <c r="B1217">
        <v>325</v>
      </c>
      <c r="C1217">
        <v>27.668900000000001</v>
      </c>
      <c r="E1217" s="95">
        <f t="shared" si="297"/>
        <v>263.18136439267886</v>
      </c>
      <c r="F1217" s="95">
        <f t="shared" si="297"/>
        <v>20.103989850249583</v>
      </c>
      <c r="G1217" s="95"/>
      <c r="H1217" s="95"/>
      <c r="I1217" s="95"/>
      <c r="J1217" s="95"/>
      <c r="K1217" s="95"/>
      <c r="L1217" s="95">
        <f t="shared" si="292"/>
        <v>1214</v>
      </c>
      <c r="M1217" s="95">
        <f t="shared" si="283"/>
        <v>-1156</v>
      </c>
      <c r="N1217" s="95">
        <f t="shared" si="284"/>
        <v>264.63261943986731</v>
      </c>
      <c r="O1217" s="95">
        <f t="shared" si="285"/>
        <v>1059794.1482701849</v>
      </c>
      <c r="P1217" s="95">
        <f t="shared" si="293"/>
        <v>29.546185166332108</v>
      </c>
      <c r="Q1217" s="113">
        <f t="shared" si="294"/>
        <v>28.046349541387151</v>
      </c>
      <c r="R1217" s="95">
        <f t="shared" si="286"/>
        <v>326.28565086079993</v>
      </c>
      <c r="S1217" s="95">
        <f t="shared" si="287"/>
        <v>200.07707792455778</v>
      </c>
      <c r="T1217">
        <f t="shared" si="288"/>
        <v>0</v>
      </c>
      <c r="U1217" s="102">
        <f>IF(W1217&lt;180,V1217,IF(#REF!&gt;T1217,W1217-360,360-W1217))</f>
        <v>61.818635607321141</v>
      </c>
      <c r="V1217" s="102">
        <f t="shared" si="289"/>
        <v>61.818635607321141</v>
      </c>
      <c r="W1217" s="102">
        <f t="shared" si="290"/>
        <v>61.818635607321141</v>
      </c>
    </row>
    <row r="1218" spans="1:23" x14ac:dyDescent="0.25">
      <c r="A1218" s="110">
        <v>42638.424212962964</v>
      </c>
      <c r="B1218">
        <v>333</v>
      </c>
      <c r="C1218">
        <v>27.335100000000001</v>
      </c>
      <c r="E1218" s="95">
        <f t="shared" si="297"/>
        <v>263.27454242928451</v>
      </c>
      <c r="F1218" s="95">
        <f t="shared" si="297"/>
        <v>20.110325457570713</v>
      </c>
      <c r="G1218" s="95"/>
      <c r="H1218" s="95"/>
      <c r="I1218" s="95"/>
      <c r="J1218" s="95"/>
      <c r="K1218" s="95"/>
      <c r="L1218" s="95">
        <f t="shared" si="292"/>
        <v>1215</v>
      </c>
      <c r="M1218" s="95">
        <f t="shared" si="283"/>
        <v>1489</v>
      </c>
      <c r="N1218" s="95">
        <f t="shared" si="284"/>
        <v>264.68888888888802</v>
      </c>
      <c r="O1218" s="95">
        <f t="shared" si="285"/>
        <v>1064464.4000000039</v>
      </c>
      <c r="P1218" s="95">
        <f t="shared" si="293"/>
        <v>29.599026788583419</v>
      </c>
      <c r="Q1218" s="113">
        <f t="shared" si="294"/>
        <v>28.184786626298891</v>
      </c>
      <c r="R1218" s="95">
        <f t="shared" si="286"/>
        <v>326.69031233845703</v>
      </c>
      <c r="S1218" s="95">
        <f t="shared" si="287"/>
        <v>199.85877252011201</v>
      </c>
      <c r="T1218">
        <f t="shared" si="288"/>
        <v>1</v>
      </c>
      <c r="U1218" s="102">
        <f>IF(W1218&lt;180,V1218,IF(#REF!&gt;T1218,W1218-360,360-W1218))</f>
        <v>69.725457570715491</v>
      </c>
      <c r="V1218" s="102">
        <f t="shared" si="289"/>
        <v>69.725457570715491</v>
      </c>
      <c r="W1218" s="102">
        <f t="shared" si="290"/>
        <v>69.725457570715491</v>
      </c>
    </row>
    <row r="1219" spans="1:23" x14ac:dyDescent="0.25">
      <c r="A1219" s="110">
        <v>42638.424259259256</v>
      </c>
      <c r="B1219">
        <v>314</v>
      </c>
      <c r="C1219">
        <v>22.379300000000001</v>
      </c>
      <c r="E1219" s="95">
        <f t="shared" si="297"/>
        <v>263.34442595673875</v>
      </c>
      <c r="F1219" s="95">
        <f t="shared" si="297"/>
        <v>20.112026955074871</v>
      </c>
      <c r="G1219" s="95"/>
      <c r="H1219" s="95"/>
      <c r="I1219" s="95"/>
      <c r="J1219" s="95"/>
      <c r="K1219" s="95"/>
      <c r="L1219" s="95">
        <f t="shared" si="292"/>
        <v>1216</v>
      </c>
      <c r="M1219" s="95">
        <f t="shared" si="283"/>
        <v>-1175</v>
      </c>
      <c r="N1219" s="95">
        <f t="shared" si="284"/>
        <v>264.72944078947279</v>
      </c>
      <c r="O1219" s="95">
        <f t="shared" si="285"/>
        <v>1066893.9860197408</v>
      </c>
      <c r="P1219" s="95">
        <f t="shared" si="293"/>
        <v>29.620599634605689</v>
      </c>
      <c r="Q1219" s="113">
        <f t="shared" si="294"/>
        <v>28.258307683282332</v>
      </c>
      <c r="R1219" s="95">
        <f t="shared" si="286"/>
        <v>326.925618244124</v>
      </c>
      <c r="S1219" s="95">
        <f t="shared" si="287"/>
        <v>199.7632336693535</v>
      </c>
      <c r="T1219">
        <f t="shared" si="288"/>
        <v>0</v>
      </c>
      <c r="U1219" s="102">
        <f>IF(W1219&lt;180,V1219,IF(#REF!&gt;T1219,W1219-360,360-W1219))</f>
        <v>50.655574043261254</v>
      </c>
      <c r="V1219" s="102">
        <f t="shared" si="289"/>
        <v>50.655574043261254</v>
      </c>
      <c r="W1219" s="102">
        <f t="shared" si="290"/>
        <v>50.655574043261254</v>
      </c>
    </row>
    <row r="1220" spans="1:23" x14ac:dyDescent="0.25">
      <c r="A1220" s="110">
        <v>42638.424305555556</v>
      </c>
      <c r="B1220">
        <v>271</v>
      </c>
      <c r="C1220">
        <v>16.3813</v>
      </c>
      <c r="E1220" s="95">
        <f t="shared" si="297"/>
        <v>263.28618968386024</v>
      </c>
      <c r="F1220" s="95">
        <f t="shared" si="297"/>
        <v>20.09502212978369</v>
      </c>
      <c r="G1220" s="95"/>
      <c r="H1220" s="95"/>
      <c r="I1220" s="95"/>
      <c r="J1220" s="95"/>
      <c r="K1220" s="95"/>
      <c r="L1220" s="95">
        <f t="shared" si="292"/>
        <v>1217</v>
      </c>
      <c r="M1220" s="95">
        <f t="shared" ref="M1220:M1283" si="298">B1220-M1219</f>
        <v>1446</v>
      </c>
      <c r="N1220" s="95">
        <f t="shared" ref="N1220:N1283" si="299">N1219+(B1220-N1219)/L1220</f>
        <v>264.73459326211906</v>
      </c>
      <c r="O1220" s="95">
        <f t="shared" ref="O1220:O1283" si="300">O1219+(B1220-N1220)*(B1220-N1219)</f>
        <v>1066933.2736236688</v>
      </c>
      <c r="P1220" s="95">
        <f t="shared" si="293"/>
        <v>29.608972768137029</v>
      </c>
      <c r="Q1220" s="113">
        <f t="shared" si="294"/>
        <v>28.206357934174619</v>
      </c>
      <c r="R1220" s="95">
        <f t="shared" ref="R1220:R1283" si="301">E1220+$T$2*Q1220</f>
        <v>326.75049503575315</v>
      </c>
      <c r="S1220" s="95">
        <f t="shared" ref="S1220:S1283" si="302">E1220-$T$2*Q1220</f>
        <v>199.82188433196734</v>
      </c>
      <c r="T1220">
        <f t="shared" si="288"/>
        <v>0</v>
      </c>
      <c r="U1220" s="102">
        <f>IF(W1220&lt;180,V1220,IF(#REF!&gt;T1220,W1220-360,360-W1220))</f>
        <v>7.7138103161397567</v>
      </c>
      <c r="V1220" s="102">
        <f t="shared" si="289"/>
        <v>7.7138103161397567</v>
      </c>
      <c r="W1220" s="102">
        <f t="shared" si="290"/>
        <v>7.7138103161397567</v>
      </c>
    </row>
    <row r="1221" spans="1:23" x14ac:dyDescent="0.25">
      <c r="A1221" s="110">
        <v>42638.424351851849</v>
      </c>
      <c r="B1221">
        <v>251</v>
      </c>
      <c r="C1221">
        <v>22.387</v>
      </c>
      <c r="E1221" s="95">
        <f t="shared" si="297"/>
        <v>263.24625623960065</v>
      </c>
      <c r="F1221" s="95">
        <f t="shared" si="297"/>
        <v>20.093421464226285</v>
      </c>
      <c r="G1221" s="95"/>
      <c r="H1221" s="95"/>
      <c r="I1221" s="95"/>
      <c r="J1221" s="95"/>
      <c r="K1221" s="95"/>
      <c r="L1221" s="95">
        <f t="shared" si="292"/>
        <v>1218</v>
      </c>
      <c r="M1221" s="95">
        <f t="shared" si="298"/>
        <v>-1195</v>
      </c>
      <c r="N1221" s="95">
        <f t="shared" si="299"/>
        <v>264.7233169129712</v>
      </c>
      <c r="O1221" s="95">
        <f t="shared" si="300"/>
        <v>1067121.7577996757</v>
      </c>
      <c r="P1221" s="95">
        <f t="shared" si="293"/>
        <v>29.599429689282328</v>
      </c>
      <c r="Q1221" s="113">
        <f t="shared" si="294"/>
        <v>28.20673483958009</v>
      </c>
      <c r="R1221" s="95">
        <f t="shared" si="301"/>
        <v>326.71140962865587</v>
      </c>
      <c r="S1221" s="95">
        <f t="shared" si="302"/>
        <v>199.78110285054544</v>
      </c>
      <c r="T1221">
        <f t="shared" si="288"/>
        <v>0</v>
      </c>
      <c r="U1221" s="102">
        <f>IF(W1221&lt;180,V1221,IF(#REF!&gt;T1221,W1221-360,360-W1221))</f>
        <v>-12.246256239600655</v>
      </c>
      <c r="V1221" s="102">
        <f t="shared" si="289"/>
        <v>-12.246256239600655</v>
      </c>
      <c r="W1221" s="102">
        <f t="shared" si="290"/>
        <v>12.246256239600655</v>
      </c>
    </row>
    <row r="1222" spans="1:23" x14ac:dyDescent="0.25">
      <c r="A1222" s="110">
        <v>42638.424398148149</v>
      </c>
      <c r="B1222">
        <v>246</v>
      </c>
      <c r="C1222">
        <v>24.5228</v>
      </c>
      <c r="E1222" s="95">
        <f t="shared" si="297"/>
        <v>263.14309484193012</v>
      </c>
      <c r="F1222" s="95">
        <f t="shared" si="297"/>
        <v>20.088050748752078</v>
      </c>
      <c r="G1222" s="95"/>
      <c r="H1222" s="95"/>
      <c r="I1222" s="95"/>
      <c r="J1222" s="95"/>
      <c r="K1222" s="95"/>
      <c r="L1222" s="95">
        <f t="shared" si="292"/>
        <v>1219</v>
      </c>
      <c r="M1222" s="95">
        <f t="shared" si="298"/>
        <v>1441</v>
      </c>
      <c r="N1222" s="95">
        <f t="shared" si="299"/>
        <v>264.70795734208281</v>
      </c>
      <c r="O1222" s="95">
        <f t="shared" si="300"/>
        <v>1067472.0328137858</v>
      </c>
      <c r="P1222" s="95">
        <f t="shared" si="293"/>
        <v>29.592141841170918</v>
      </c>
      <c r="Q1222" s="113">
        <f t="shared" si="294"/>
        <v>28.156198912093249</v>
      </c>
      <c r="R1222" s="95">
        <f t="shared" si="301"/>
        <v>326.49454239413996</v>
      </c>
      <c r="S1222" s="95">
        <f t="shared" si="302"/>
        <v>199.79164728972032</v>
      </c>
      <c r="T1222">
        <f t="shared" ref="T1222:T1285" si="303">IF(ABS(U1222)&gt;$T$2*Q1222,1,0)</f>
        <v>0</v>
      </c>
      <c r="U1222" s="102">
        <f>IF(W1222&lt;180,V1222,IF(#REF!&gt;T1222,W1222-360,360-W1222))</f>
        <v>-17.143094841930122</v>
      </c>
      <c r="V1222" s="102">
        <f t="shared" ref="V1222:V1285" si="304">$B1222-$E1222</f>
        <v>-17.143094841930122</v>
      </c>
      <c r="W1222" s="102">
        <f t="shared" ref="W1222:W1285" si="305">ABS(V1222)</f>
        <v>17.143094841930122</v>
      </c>
    </row>
    <row r="1223" spans="1:23" x14ac:dyDescent="0.25">
      <c r="A1223" s="110">
        <v>42638.424444444441</v>
      </c>
      <c r="B1223">
        <v>256</v>
      </c>
      <c r="C1223">
        <v>22.814</v>
      </c>
      <c r="E1223" s="95">
        <f t="shared" si="297"/>
        <v>263.01663893510818</v>
      </c>
      <c r="F1223" s="95">
        <f t="shared" si="297"/>
        <v>20.075878868552412</v>
      </c>
      <c r="G1223" s="95"/>
      <c r="H1223" s="95"/>
      <c r="I1223" s="95"/>
      <c r="J1223" s="95"/>
      <c r="K1223" s="95"/>
      <c r="L1223" s="95">
        <f t="shared" si="292"/>
        <v>1220</v>
      </c>
      <c r="M1223" s="95">
        <f t="shared" si="298"/>
        <v>-1185</v>
      </c>
      <c r="N1223" s="95">
        <f t="shared" si="299"/>
        <v>264.70081967213031</v>
      </c>
      <c r="O1223" s="95">
        <f t="shared" si="300"/>
        <v>1067547.7991803319</v>
      </c>
      <c r="P1223" s="95">
        <f t="shared" si="293"/>
        <v>29.581061165144327</v>
      </c>
      <c r="Q1223" s="113">
        <f t="shared" si="294"/>
        <v>28.016985388046745</v>
      </c>
      <c r="R1223" s="95">
        <f t="shared" si="301"/>
        <v>326.05485605821337</v>
      </c>
      <c r="S1223" s="95">
        <f t="shared" si="302"/>
        <v>199.97842181200301</v>
      </c>
      <c r="T1223">
        <f t="shared" si="303"/>
        <v>0</v>
      </c>
      <c r="U1223" s="102">
        <f>IF(W1223&lt;180,V1223,IF(#REF!&gt;T1223,W1223-360,360-W1223))</f>
        <v>-7.0166389351081762</v>
      </c>
      <c r="V1223" s="102">
        <f t="shared" si="304"/>
        <v>-7.0166389351081762</v>
      </c>
      <c r="W1223" s="102">
        <f t="shared" si="305"/>
        <v>7.0166389351081762</v>
      </c>
    </row>
    <row r="1224" spans="1:23" x14ac:dyDescent="0.25">
      <c r="A1224" s="110">
        <v>42638.424490740741</v>
      </c>
      <c r="B1224">
        <v>257</v>
      </c>
      <c r="C1224">
        <v>24.191600000000001</v>
      </c>
      <c r="E1224" s="95">
        <f t="shared" si="297"/>
        <v>262.96339434276206</v>
      </c>
      <c r="F1224" s="95">
        <f t="shared" si="297"/>
        <v>20.073248419301162</v>
      </c>
      <c r="G1224" s="95"/>
      <c r="H1224" s="95"/>
      <c r="I1224" s="95"/>
      <c r="J1224" s="95"/>
      <c r="K1224" s="95"/>
      <c r="L1224" s="95">
        <f t="shared" si="292"/>
        <v>1221</v>
      </c>
      <c r="M1224" s="95">
        <f t="shared" si="298"/>
        <v>1442</v>
      </c>
      <c r="N1224" s="95">
        <f t="shared" si="299"/>
        <v>264.69451269451184</v>
      </c>
      <c r="O1224" s="95">
        <f t="shared" si="300"/>
        <v>1067607.0532350573</v>
      </c>
      <c r="P1224" s="95">
        <f t="shared" si="293"/>
        <v>29.569765825426533</v>
      </c>
      <c r="Q1224" s="113">
        <f t="shared" si="294"/>
        <v>27.997955555131568</v>
      </c>
      <c r="R1224" s="95">
        <f t="shared" si="301"/>
        <v>325.95879434180807</v>
      </c>
      <c r="S1224" s="95">
        <f t="shared" si="302"/>
        <v>199.96799434371604</v>
      </c>
      <c r="T1224">
        <f t="shared" si="303"/>
        <v>0</v>
      </c>
      <c r="U1224" s="102">
        <f>IF(W1224&lt;180,V1224,IF(#REF!&gt;T1224,W1224-360,360-W1224))</f>
        <v>-5.9633943427620579</v>
      </c>
      <c r="V1224" s="102">
        <f t="shared" si="304"/>
        <v>-5.9633943427620579</v>
      </c>
      <c r="W1224" s="102">
        <f t="shared" si="305"/>
        <v>5.9633943427620579</v>
      </c>
    </row>
    <row r="1225" spans="1:23" x14ac:dyDescent="0.25">
      <c r="A1225" s="110">
        <v>42638.424537037034</v>
      </c>
      <c r="B1225">
        <v>256</v>
      </c>
      <c r="C1225">
        <v>24.577000000000002</v>
      </c>
      <c r="E1225" s="95">
        <f t="shared" si="297"/>
        <v>262.95341098169717</v>
      </c>
      <c r="F1225" s="95">
        <f t="shared" si="297"/>
        <v>20.076611980033277</v>
      </c>
      <c r="G1225" s="95"/>
      <c r="H1225" s="95"/>
      <c r="I1225" s="95"/>
      <c r="J1225" s="95"/>
      <c r="K1225" s="95"/>
      <c r="L1225" s="95">
        <f t="shared" si="292"/>
        <v>1222</v>
      </c>
      <c r="M1225" s="95">
        <f t="shared" si="298"/>
        <v>-1186</v>
      </c>
      <c r="N1225" s="95">
        <f t="shared" si="299"/>
        <v>264.68739770867347</v>
      </c>
      <c r="O1225" s="95">
        <f t="shared" si="300"/>
        <v>1067682.5859247176</v>
      </c>
      <c r="P1225" s="95">
        <f t="shared" si="293"/>
        <v>29.558710003831418</v>
      </c>
      <c r="Q1225" s="113">
        <f t="shared" si="294"/>
        <v>27.999366985579464</v>
      </c>
      <c r="R1225" s="95">
        <f t="shared" si="301"/>
        <v>325.95198669925094</v>
      </c>
      <c r="S1225" s="95">
        <f t="shared" si="302"/>
        <v>199.95483526414338</v>
      </c>
      <c r="T1225">
        <f t="shared" si="303"/>
        <v>0</v>
      </c>
      <c r="U1225" s="102">
        <f>IF(W1225&lt;180,V1225,IF(#REF!&gt;T1225,W1225-360,360-W1225))</f>
        <v>-6.953410981697175</v>
      </c>
      <c r="V1225" s="102">
        <f t="shared" si="304"/>
        <v>-6.953410981697175</v>
      </c>
      <c r="W1225" s="102">
        <f t="shared" si="305"/>
        <v>6.953410981697175</v>
      </c>
    </row>
    <row r="1226" spans="1:23" x14ac:dyDescent="0.25">
      <c r="A1226" s="110">
        <v>42638.424583333333</v>
      </c>
      <c r="B1226">
        <v>272</v>
      </c>
      <c r="C1226">
        <v>23.322500000000002</v>
      </c>
      <c r="E1226" s="95">
        <f t="shared" si="297"/>
        <v>262.99833610648921</v>
      </c>
      <c r="F1226" s="95">
        <f t="shared" si="297"/>
        <v>20.081217304492508</v>
      </c>
      <c r="G1226" s="95"/>
      <c r="H1226" s="95"/>
      <c r="I1226" s="95"/>
      <c r="J1226" s="95"/>
      <c r="K1226" s="95"/>
      <c r="L1226" s="95">
        <f t="shared" si="292"/>
        <v>1223</v>
      </c>
      <c r="M1226" s="95">
        <f t="shared" si="298"/>
        <v>1458</v>
      </c>
      <c r="N1226" s="95">
        <f t="shared" si="299"/>
        <v>264.69337694194519</v>
      </c>
      <c r="O1226" s="95">
        <f t="shared" si="300"/>
        <v>1067736.0163532337</v>
      </c>
      <c r="P1226" s="95">
        <f t="shared" si="293"/>
        <v>29.547362320116385</v>
      </c>
      <c r="Q1226" s="113">
        <f t="shared" si="294"/>
        <v>27.992184502787808</v>
      </c>
      <c r="R1226" s="95">
        <f t="shared" si="301"/>
        <v>325.98075123776175</v>
      </c>
      <c r="S1226" s="95">
        <f t="shared" si="302"/>
        <v>200.01592097521663</v>
      </c>
      <c r="T1226">
        <f t="shared" si="303"/>
        <v>0</v>
      </c>
      <c r="U1226" s="102">
        <f>IF(W1226&lt;180,V1226,IF(#REF!&gt;T1226,W1226-360,360-W1226))</f>
        <v>9.0016638935107949</v>
      </c>
      <c r="V1226" s="102">
        <f t="shared" si="304"/>
        <v>9.0016638935107949</v>
      </c>
      <c r="W1226" s="102">
        <f t="shared" si="305"/>
        <v>9.0016638935107949</v>
      </c>
    </row>
    <row r="1227" spans="1:23" x14ac:dyDescent="0.25">
      <c r="A1227" s="110">
        <v>42638.424629629626</v>
      </c>
      <c r="B1227">
        <v>332</v>
      </c>
      <c r="C1227">
        <v>21.365400000000001</v>
      </c>
      <c r="E1227" s="95">
        <f t="shared" si="297"/>
        <v>263.10316139767053</v>
      </c>
      <c r="F1227" s="95">
        <f t="shared" si="297"/>
        <v>20.080824292845257</v>
      </c>
      <c r="G1227" s="95"/>
      <c r="H1227" s="95"/>
      <c r="I1227" s="95"/>
      <c r="J1227" s="95"/>
      <c r="K1227" s="95"/>
      <c r="L1227" s="95">
        <f t="shared" si="292"/>
        <v>1224</v>
      </c>
      <c r="M1227" s="95">
        <f t="shared" si="298"/>
        <v>-1126</v>
      </c>
      <c r="N1227" s="95">
        <f t="shared" si="299"/>
        <v>264.74836601307106</v>
      </c>
      <c r="O1227" s="95">
        <f t="shared" si="300"/>
        <v>1072262.4967320303</v>
      </c>
      <c r="P1227" s="95">
        <f t="shared" si="293"/>
        <v>29.597828494307755</v>
      </c>
      <c r="Q1227" s="113">
        <f t="shared" si="294"/>
        <v>28.132075120248214</v>
      </c>
      <c r="R1227" s="95">
        <f t="shared" si="301"/>
        <v>326.40033041822903</v>
      </c>
      <c r="S1227" s="95">
        <f t="shared" si="302"/>
        <v>199.80599237711206</v>
      </c>
      <c r="T1227">
        <f t="shared" si="303"/>
        <v>1</v>
      </c>
      <c r="U1227" s="102">
        <f>IF(W1227&lt;180,V1227,IF(#REF!&gt;T1227,W1227-360,360-W1227))</f>
        <v>68.896838602329467</v>
      </c>
      <c r="V1227" s="102">
        <f t="shared" si="304"/>
        <v>68.896838602329467</v>
      </c>
      <c r="W1227" s="102">
        <f t="shared" si="305"/>
        <v>68.896838602329467</v>
      </c>
    </row>
    <row r="1228" spans="1:23" x14ac:dyDescent="0.25">
      <c r="A1228" s="110">
        <v>42638.424675925926</v>
      </c>
      <c r="B1228">
        <v>278</v>
      </c>
      <c r="C1228">
        <v>18.322900000000001</v>
      </c>
      <c r="E1228" s="95">
        <f t="shared" si="297"/>
        <v>263.10815307820297</v>
      </c>
      <c r="F1228" s="95">
        <f t="shared" si="297"/>
        <v>20.073433777038268</v>
      </c>
      <c r="G1228" s="95"/>
      <c r="H1228" s="95"/>
      <c r="I1228" s="95"/>
      <c r="J1228" s="95"/>
      <c r="K1228" s="95"/>
      <c r="L1228" s="95">
        <f t="shared" si="292"/>
        <v>1225</v>
      </c>
      <c r="M1228" s="95">
        <f t="shared" si="298"/>
        <v>1404</v>
      </c>
      <c r="N1228" s="95">
        <f t="shared" si="299"/>
        <v>264.75918367346856</v>
      </c>
      <c r="O1228" s="95">
        <f t="shared" si="300"/>
        <v>1072437.9591836776</v>
      </c>
      <c r="P1228" s="95">
        <f t="shared" si="293"/>
        <v>29.588165852537866</v>
      </c>
      <c r="Q1228" s="113">
        <f t="shared" si="294"/>
        <v>28.13445167639329</v>
      </c>
      <c r="R1228" s="95">
        <f t="shared" si="301"/>
        <v>326.41066935008786</v>
      </c>
      <c r="S1228" s="95">
        <f t="shared" si="302"/>
        <v>199.80563680631806</v>
      </c>
      <c r="T1228">
        <f t="shared" si="303"/>
        <v>0</v>
      </c>
      <c r="U1228" s="102">
        <f>IF(W1228&lt;180,V1228,IF(#REF!&gt;T1228,W1228-360,360-W1228))</f>
        <v>14.891846921797026</v>
      </c>
      <c r="V1228" s="102">
        <f t="shared" si="304"/>
        <v>14.891846921797026</v>
      </c>
      <c r="W1228" s="102">
        <f t="shared" si="305"/>
        <v>14.891846921797026</v>
      </c>
    </row>
    <row r="1229" spans="1:23" x14ac:dyDescent="0.25">
      <c r="A1229" s="110">
        <v>42638.424733796295</v>
      </c>
      <c r="B1229">
        <v>300</v>
      </c>
      <c r="C1229">
        <v>16.912600000000001</v>
      </c>
      <c r="E1229" s="95">
        <f t="shared" ref="E1229:F1244" si="306">AVERAGE(B629:B1229)</f>
        <v>263.14143094841933</v>
      </c>
      <c r="F1229" s="95">
        <f t="shared" si="306"/>
        <v>20.066177038269547</v>
      </c>
      <c r="G1229" s="95"/>
      <c r="H1229" s="95"/>
      <c r="I1229" s="95"/>
      <c r="J1229" s="95"/>
      <c r="K1229" s="95"/>
      <c r="L1229" s="95">
        <f t="shared" si="292"/>
        <v>1226</v>
      </c>
      <c r="M1229" s="95">
        <f t="shared" si="298"/>
        <v>-1104</v>
      </c>
      <c r="N1229" s="95">
        <f t="shared" si="299"/>
        <v>264.78792822185886</v>
      </c>
      <c r="O1229" s="95">
        <f t="shared" si="300"/>
        <v>1073678.8613376876</v>
      </c>
      <c r="P1229" s="95">
        <f t="shared" si="293"/>
        <v>29.593202524821677</v>
      </c>
      <c r="Q1229" s="113">
        <f t="shared" si="294"/>
        <v>28.166222155236646</v>
      </c>
      <c r="R1229" s="95">
        <f t="shared" si="301"/>
        <v>326.51543079770181</v>
      </c>
      <c r="S1229" s="95">
        <f t="shared" si="302"/>
        <v>199.76743109913687</v>
      </c>
      <c r="T1229">
        <f t="shared" si="303"/>
        <v>0</v>
      </c>
      <c r="U1229" s="102">
        <f>IF(W1229&lt;180,V1229,IF(#REF!&gt;T1229,W1229-360,360-W1229))</f>
        <v>36.858569051580673</v>
      </c>
      <c r="V1229" s="102">
        <f t="shared" si="304"/>
        <v>36.858569051580673</v>
      </c>
      <c r="W1229" s="102">
        <f t="shared" si="305"/>
        <v>36.858569051580673</v>
      </c>
    </row>
    <row r="1230" spans="1:23" x14ac:dyDescent="0.25">
      <c r="A1230" s="110">
        <v>42638.424780092595</v>
      </c>
      <c r="B1230">
        <v>318</v>
      </c>
      <c r="C1230">
        <v>17.904499999999999</v>
      </c>
      <c r="E1230" s="95">
        <f t="shared" si="306"/>
        <v>263.22628951747089</v>
      </c>
      <c r="F1230" s="95">
        <f t="shared" si="306"/>
        <v>20.061778036605656</v>
      </c>
      <c r="G1230" s="95"/>
      <c r="H1230" s="95"/>
      <c r="I1230" s="95"/>
      <c r="J1230" s="95"/>
      <c r="K1230" s="95"/>
      <c r="L1230" s="95">
        <f t="shared" si="292"/>
        <v>1227</v>
      </c>
      <c r="M1230" s="95">
        <f t="shared" si="298"/>
        <v>1422</v>
      </c>
      <c r="N1230" s="95">
        <f t="shared" si="299"/>
        <v>264.83129584351997</v>
      </c>
      <c r="O1230" s="95">
        <f t="shared" si="300"/>
        <v>1076508.078239613</v>
      </c>
      <c r="P1230" s="95">
        <f t="shared" si="293"/>
        <v>29.6200894160838</v>
      </c>
      <c r="Q1230" s="113">
        <f t="shared" si="294"/>
        <v>28.254407122423228</v>
      </c>
      <c r="R1230" s="95">
        <f t="shared" si="301"/>
        <v>326.79870554292313</v>
      </c>
      <c r="S1230" s="95">
        <f t="shared" si="302"/>
        <v>199.65387349201862</v>
      </c>
      <c r="T1230">
        <f t="shared" si="303"/>
        <v>0</v>
      </c>
      <c r="U1230" s="102">
        <f>IF(W1230&lt;180,V1230,IF(#REF!&gt;T1230,W1230-360,360-W1230))</f>
        <v>54.773710482529111</v>
      </c>
      <c r="V1230" s="102">
        <f t="shared" si="304"/>
        <v>54.773710482529111</v>
      </c>
      <c r="W1230" s="102">
        <f t="shared" si="305"/>
        <v>54.773710482529111</v>
      </c>
    </row>
    <row r="1231" spans="1:23" x14ac:dyDescent="0.25">
      <c r="A1231" s="110">
        <v>42638.424826388888</v>
      </c>
      <c r="B1231">
        <v>291</v>
      </c>
      <c r="C1231">
        <v>16.9803</v>
      </c>
      <c r="E1231" s="95">
        <f t="shared" si="306"/>
        <v>263.2811980033278</v>
      </c>
      <c r="F1231" s="95">
        <f t="shared" si="306"/>
        <v>20.053579034941759</v>
      </c>
      <c r="G1231" s="95"/>
      <c r="H1231" s="95"/>
      <c r="I1231" s="95"/>
      <c r="J1231" s="95"/>
      <c r="K1231" s="95"/>
      <c r="L1231" s="95">
        <f t="shared" si="292"/>
        <v>1228</v>
      </c>
      <c r="M1231" s="95">
        <f t="shared" si="298"/>
        <v>-1131</v>
      </c>
      <c r="N1231" s="95">
        <f t="shared" si="299"/>
        <v>264.85260586319134</v>
      </c>
      <c r="O1231" s="95">
        <f t="shared" si="300"/>
        <v>1077192.3216612421</v>
      </c>
      <c r="P1231" s="95">
        <f t="shared" si="293"/>
        <v>29.617434803668356</v>
      </c>
      <c r="Q1231" s="113">
        <f t="shared" si="294"/>
        <v>28.276254201060492</v>
      </c>
      <c r="R1231" s="95">
        <f t="shared" si="301"/>
        <v>326.90276995571389</v>
      </c>
      <c r="S1231" s="95">
        <f t="shared" si="302"/>
        <v>199.65962605094171</v>
      </c>
      <c r="T1231">
        <f t="shared" si="303"/>
        <v>0</v>
      </c>
      <c r="U1231" s="102">
        <f>IF(W1231&lt;180,V1231,IF(#REF!&gt;T1231,W1231-360,360-W1231))</f>
        <v>27.718801996672198</v>
      </c>
      <c r="V1231" s="102">
        <f t="shared" si="304"/>
        <v>27.718801996672198</v>
      </c>
      <c r="W1231" s="102">
        <f t="shared" si="305"/>
        <v>27.718801996672198</v>
      </c>
    </row>
    <row r="1232" spans="1:23" x14ac:dyDescent="0.25">
      <c r="A1232" s="110">
        <v>42638.424872685187</v>
      </c>
      <c r="B1232">
        <v>271</v>
      </c>
      <c r="C1232">
        <v>19.093499999999999</v>
      </c>
      <c r="E1232" s="95">
        <f t="shared" si="306"/>
        <v>263.35274542429283</v>
      </c>
      <c r="F1232" s="95">
        <f t="shared" si="306"/>
        <v>20.050614642262893</v>
      </c>
      <c r="G1232" s="95"/>
      <c r="H1232" s="95"/>
      <c r="I1232" s="95"/>
      <c r="J1232" s="95"/>
      <c r="K1232" s="95"/>
      <c r="L1232" s="95">
        <f t="shared" si="292"/>
        <v>1229</v>
      </c>
      <c r="M1232" s="95">
        <f t="shared" si="298"/>
        <v>1402</v>
      </c>
      <c r="N1232" s="95">
        <f t="shared" si="299"/>
        <v>264.85760781122781</v>
      </c>
      <c r="O1232" s="95">
        <f t="shared" si="300"/>
        <v>1077230.0813669693</v>
      </c>
      <c r="P1232" s="95">
        <f t="shared" si="293"/>
        <v>29.605901834039944</v>
      </c>
      <c r="Q1232" s="113">
        <f t="shared" si="294"/>
        <v>28.241271470308316</v>
      </c>
      <c r="R1232" s="95">
        <f t="shared" si="301"/>
        <v>326.89560623248656</v>
      </c>
      <c r="S1232" s="95">
        <f t="shared" si="302"/>
        <v>199.80988461609911</v>
      </c>
      <c r="T1232">
        <f t="shared" si="303"/>
        <v>0</v>
      </c>
      <c r="U1232" s="102">
        <f>IF(W1232&lt;180,V1232,IF(#REF!&gt;T1232,W1232-360,360-W1232))</f>
        <v>7.6472545757071657</v>
      </c>
      <c r="V1232" s="102">
        <f t="shared" si="304"/>
        <v>7.6472545757071657</v>
      </c>
      <c r="W1232" s="102">
        <f t="shared" si="305"/>
        <v>7.6472545757071657</v>
      </c>
    </row>
    <row r="1233" spans="1:23" x14ac:dyDescent="0.25">
      <c r="A1233" s="110">
        <v>42638.42491898148</v>
      </c>
      <c r="B1233">
        <v>249</v>
      </c>
      <c r="C1233">
        <v>21.633199999999999</v>
      </c>
      <c r="E1233" s="95">
        <f t="shared" si="306"/>
        <v>263.36272878535772</v>
      </c>
      <c r="F1233" s="95">
        <f t="shared" si="306"/>
        <v>20.048717470881861</v>
      </c>
      <c r="G1233" s="95"/>
      <c r="H1233" s="95"/>
      <c r="I1233" s="95"/>
      <c r="J1233" s="95"/>
      <c r="K1233" s="95"/>
      <c r="L1233" s="95">
        <f t="shared" si="292"/>
        <v>1230</v>
      </c>
      <c r="M1233" s="95">
        <f t="shared" si="298"/>
        <v>-1153</v>
      </c>
      <c r="N1233" s="95">
        <f t="shared" si="299"/>
        <v>264.84471544715365</v>
      </c>
      <c r="O1233" s="95">
        <f t="shared" si="300"/>
        <v>1077481.3406504106</v>
      </c>
      <c r="P1233" s="95">
        <f t="shared" si="293"/>
        <v>29.597315587054233</v>
      </c>
      <c r="Q1233" s="113">
        <f t="shared" si="294"/>
        <v>28.235134799502489</v>
      </c>
      <c r="R1233" s="95">
        <f t="shared" si="301"/>
        <v>326.89178208423834</v>
      </c>
      <c r="S1233" s="95">
        <f t="shared" si="302"/>
        <v>199.83367548647712</v>
      </c>
      <c r="T1233">
        <f t="shared" si="303"/>
        <v>0</v>
      </c>
      <c r="U1233" s="102">
        <f>IF(W1233&lt;180,V1233,IF(#REF!&gt;T1233,W1233-360,360-W1233))</f>
        <v>-14.362728785357717</v>
      </c>
      <c r="V1233" s="102">
        <f t="shared" si="304"/>
        <v>-14.362728785357717</v>
      </c>
      <c r="W1233" s="102">
        <f t="shared" si="305"/>
        <v>14.362728785357717</v>
      </c>
    </row>
    <row r="1234" spans="1:23" x14ac:dyDescent="0.25">
      <c r="A1234" s="110">
        <v>42638.42496527778</v>
      </c>
      <c r="B1234">
        <v>295</v>
      </c>
      <c r="C1234">
        <v>20.402799999999999</v>
      </c>
      <c r="E1234" s="95">
        <f t="shared" si="306"/>
        <v>263.42595673876872</v>
      </c>
      <c r="F1234" s="95">
        <f t="shared" si="306"/>
        <v>20.041033943427617</v>
      </c>
      <c r="G1234" s="95"/>
      <c r="H1234" s="95"/>
      <c r="I1234" s="95"/>
      <c r="J1234" s="95"/>
      <c r="K1234" s="95"/>
      <c r="L1234" s="95">
        <f t="shared" si="292"/>
        <v>1231</v>
      </c>
      <c r="M1234" s="95">
        <f t="shared" si="298"/>
        <v>1448</v>
      </c>
      <c r="N1234" s="95">
        <f t="shared" si="299"/>
        <v>264.86921202274493</v>
      </c>
      <c r="O1234" s="95">
        <f t="shared" si="300"/>
        <v>1078389.9431356662</v>
      </c>
      <c r="P1234" s="95">
        <f t="shared" si="293"/>
        <v>29.597762983503898</v>
      </c>
      <c r="Q1234" s="113">
        <f t="shared" si="294"/>
        <v>28.263349004730255</v>
      </c>
      <c r="R1234" s="95">
        <f t="shared" si="301"/>
        <v>327.01849199941182</v>
      </c>
      <c r="S1234" s="95">
        <f t="shared" si="302"/>
        <v>199.83342147812564</v>
      </c>
      <c r="T1234">
        <f t="shared" si="303"/>
        <v>0</v>
      </c>
      <c r="U1234" s="102">
        <f>IF(W1234&lt;180,V1234,IF(#REF!&gt;T1234,W1234-360,360-W1234))</f>
        <v>31.574043261231282</v>
      </c>
      <c r="V1234" s="102">
        <f t="shared" si="304"/>
        <v>31.574043261231282</v>
      </c>
      <c r="W1234" s="102">
        <f t="shared" si="305"/>
        <v>31.574043261231282</v>
      </c>
    </row>
    <row r="1235" spans="1:23" x14ac:dyDescent="0.25">
      <c r="A1235" s="110">
        <v>42638.425057870372</v>
      </c>
      <c r="B1235">
        <v>272</v>
      </c>
      <c r="C1235">
        <v>19.409800000000001</v>
      </c>
      <c r="E1235" s="95">
        <f t="shared" si="306"/>
        <v>263.46256239600666</v>
      </c>
      <c r="F1235" s="95">
        <f t="shared" si="306"/>
        <v>20.030876206322791</v>
      </c>
      <c r="G1235" s="95"/>
      <c r="H1235" s="95"/>
      <c r="I1235" s="95"/>
      <c r="J1235" s="95"/>
      <c r="K1235" s="95"/>
      <c r="L1235" s="95">
        <f t="shared" si="292"/>
        <v>1232</v>
      </c>
      <c r="M1235" s="95">
        <f t="shared" si="298"/>
        <v>-1176</v>
      </c>
      <c r="N1235" s="95">
        <f t="shared" si="299"/>
        <v>264.8749999999992</v>
      </c>
      <c r="O1235" s="95">
        <f t="shared" si="300"/>
        <v>1078440.7500000042</v>
      </c>
      <c r="P1235" s="95">
        <f t="shared" si="293"/>
        <v>29.586445403653681</v>
      </c>
      <c r="Q1235" s="113">
        <f t="shared" si="294"/>
        <v>28.260183111709274</v>
      </c>
      <c r="R1235" s="95">
        <f t="shared" si="301"/>
        <v>327.0479743973525</v>
      </c>
      <c r="S1235" s="95">
        <f t="shared" si="302"/>
        <v>199.87715039466079</v>
      </c>
      <c r="T1235">
        <f t="shared" si="303"/>
        <v>0</v>
      </c>
      <c r="U1235" s="102">
        <f>IF(W1235&lt;180,V1235,IF(#REF!&gt;T1235,W1235-360,360-W1235))</f>
        <v>8.5374376039933395</v>
      </c>
      <c r="V1235" s="102">
        <f t="shared" si="304"/>
        <v>8.5374376039933395</v>
      </c>
      <c r="W1235" s="102">
        <f t="shared" si="305"/>
        <v>8.5374376039933395</v>
      </c>
    </row>
    <row r="1236" spans="1:23" x14ac:dyDescent="0.25">
      <c r="A1236" s="110">
        <v>42638.425104166665</v>
      </c>
      <c r="B1236">
        <v>262</v>
      </c>
      <c r="C1236">
        <v>22.490200000000002</v>
      </c>
      <c r="E1236" s="95">
        <f t="shared" si="306"/>
        <v>263.36605657237936</v>
      </c>
      <c r="F1236" s="95">
        <f t="shared" si="306"/>
        <v>20.016328785357732</v>
      </c>
      <c r="G1236" s="95"/>
      <c r="H1236" s="95"/>
      <c r="I1236" s="95"/>
      <c r="J1236" s="95"/>
      <c r="K1236" s="95"/>
      <c r="L1236" s="95">
        <f t="shared" si="292"/>
        <v>1233</v>
      </c>
      <c r="M1236" s="95">
        <f t="shared" si="298"/>
        <v>1438</v>
      </c>
      <c r="N1236" s="95">
        <f t="shared" si="299"/>
        <v>264.87266828872589</v>
      </c>
      <c r="O1236" s="95">
        <f t="shared" si="300"/>
        <v>1078449.0089213343</v>
      </c>
      <c r="P1236" s="95">
        <f t="shared" si="293"/>
        <v>29.574558465884405</v>
      </c>
      <c r="Q1236" s="113">
        <f t="shared" si="294"/>
        <v>28.165823082953342</v>
      </c>
      <c r="R1236" s="95">
        <f t="shared" si="301"/>
        <v>326.73915850902438</v>
      </c>
      <c r="S1236" s="95">
        <f t="shared" si="302"/>
        <v>199.99295463573435</v>
      </c>
      <c r="T1236">
        <f t="shared" si="303"/>
        <v>0</v>
      </c>
      <c r="U1236" s="102">
        <f>IF(W1236&lt;180,V1236,IF(#REF!&gt;T1236,W1236-360,360-W1236))</f>
        <v>-1.3660565723793638</v>
      </c>
      <c r="V1236" s="102">
        <f t="shared" si="304"/>
        <v>-1.3660565723793638</v>
      </c>
      <c r="W1236" s="102">
        <f t="shared" si="305"/>
        <v>1.3660565723793638</v>
      </c>
    </row>
    <row r="1237" spans="1:23" x14ac:dyDescent="0.25">
      <c r="A1237" s="110">
        <v>42638.425150462965</v>
      </c>
      <c r="B1237">
        <v>257</v>
      </c>
      <c r="C1237">
        <v>22.7745</v>
      </c>
      <c r="E1237" s="95">
        <f t="shared" si="306"/>
        <v>263.3394342762063</v>
      </c>
      <c r="F1237" s="95">
        <f t="shared" si="306"/>
        <v>20.008012978369379</v>
      </c>
      <c r="G1237" s="95"/>
      <c r="H1237" s="95"/>
      <c r="I1237" s="95"/>
      <c r="J1237" s="95"/>
      <c r="K1237" s="95"/>
      <c r="L1237" s="95">
        <f t="shared" si="292"/>
        <v>1234</v>
      </c>
      <c r="M1237" s="95">
        <f t="shared" si="298"/>
        <v>-1181</v>
      </c>
      <c r="N1237" s="95">
        <f t="shared" si="299"/>
        <v>264.86628849270585</v>
      </c>
      <c r="O1237" s="95">
        <f t="shared" si="300"/>
        <v>1078510.9376013009</v>
      </c>
      <c r="P1237" s="95">
        <f t="shared" si="293"/>
        <v>29.563421614724096</v>
      </c>
      <c r="Q1237" s="113">
        <f t="shared" si="294"/>
        <v>28.164266057219624</v>
      </c>
      <c r="R1237" s="95">
        <f t="shared" si="301"/>
        <v>326.70903290495045</v>
      </c>
      <c r="S1237" s="95">
        <f t="shared" si="302"/>
        <v>199.96983564746216</v>
      </c>
      <c r="T1237">
        <f t="shared" si="303"/>
        <v>0</v>
      </c>
      <c r="U1237" s="102">
        <f>IF(W1237&lt;180,V1237,IF(#REF!&gt;T1237,W1237-360,360-W1237))</f>
        <v>-6.3394342762063047</v>
      </c>
      <c r="V1237" s="102">
        <f t="shared" si="304"/>
        <v>-6.3394342762063047</v>
      </c>
      <c r="W1237" s="102">
        <f t="shared" si="305"/>
        <v>6.3394342762063047</v>
      </c>
    </row>
    <row r="1238" spans="1:23" x14ac:dyDescent="0.25">
      <c r="A1238" s="110">
        <v>42638.425196759257</v>
      </c>
      <c r="B1238">
        <v>269</v>
      </c>
      <c r="C1238">
        <v>22.330400000000001</v>
      </c>
      <c r="E1238" s="95">
        <f t="shared" si="306"/>
        <v>263.32612312811978</v>
      </c>
      <c r="F1238" s="95">
        <f t="shared" si="306"/>
        <v>19.999284525790348</v>
      </c>
      <c r="G1238" s="95"/>
      <c r="H1238" s="95"/>
      <c r="I1238" s="95"/>
      <c r="J1238" s="95"/>
      <c r="K1238" s="95"/>
      <c r="L1238" s="95">
        <f t="shared" si="292"/>
        <v>1235</v>
      </c>
      <c r="M1238" s="95">
        <f t="shared" si="298"/>
        <v>1450</v>
      </c>
      <c r="N1238" s="95">
        <f t="shared" si="299"/>
        <v>264.86963562752959</v>
      </c>
      <c r="O1238" s="95">
        <f t="shared" si="300"/>
        <v>1078528.0113360367</v>
      </c>
      <c r="P1238" s="95">
        <f t="shared" si="293"/>
        <v>29.551684105486697</v>
      </c>
      <c r="Q1238" s="113">
        <f t="shared" si="294"/>
        <v>28.159696712026076</v>
      </c>
      <c r="R1238" s="95">
        <f t="shared" si="301"/>
        <v>326.68544073017847</v>
      </c>
      <c r="S1238" s="95">
        <f t="shared" si="302"/>
        <v>199.96680552606111</v>
      </c>
      <c r="T1238">
        <f t="shared" si="303"/>
        <v>0</v>
      </c>
      <c r="U1238" s="102">
        <f>IF(W1238&lt;180,V1238,IF(#REF!&gt;T1238,W1238-360,360-W1238))</f>
        <v>5.6738768718802248</v>
      </c>
      <c r="V1238" s="102">
        <f t="shared" si="304"/>
        <v>5.6738768718802248</v>
      </c>
      <c r="W1238" s="102">
        <f t="shared" si="305"/>
        <v>5.6738768718802248</v>
      </c>
    </row>
    <row r="1239" spans="1:23" x14ac:dyDescent="0.25">
      <c r="A1239" s="110">
        <v>42638.425243055557</v>
      </c>
      <c r="B1239">
        <v>281</v>
      </c>
      <c r="C1239">
        <v>21.531099999999999</v>
      </c>
      <c r="E1239" s="95">
        <f t="shared" si="306"/>
        <v>263.37603993344425</v>
      </c>
      <c r="F1239" s="95">
        <f t="shared" si="306"/>
        <v>20.00163860232945</v>
      </c>
      <c r="G1239" s="95"/>
      <c r="H1239" s="95"/>
      <c r="I1239" s="95"/>
      <c r="J1239" s="95"/>
      <c r="K1239" s="95"/>
      <c r="L1239" s="95">
        <f t="shared" ref="L1239:L1302" si="307">L1238+1</f>
        <v>1236</v>
      </c>
      <c r="M1239" s="95">
        <f t="shared" si="298"/>
        <v>-1169</v>
      </c>
      <c r="N1239" s="95">
        <f t="shared" si="299"/>
        <v>264.8826860841416</v>
      </c>
      <c r="O1239" s="95">
        <f t="shared" si="300"/>
        <v>1078787.9894822049</v>
      </c>
      <c r="P1239" s="95">
        <f t="shared" ref="P1239:P1302" si="308">SQRT(O1239/L1239)</f>
        <v>29.543287168715256</v>
      </c>
      <c r="Q1239" s="113">
        <f t="shared" si="294"/>
        <v>28.164391880677783</v>
      </c>
      <c r="R1239" s="95">
        <f t="shared" si="301"/>
        <v>326.74592166496927</v>
      </c>
      <c r="S1239" s="95">
        <f t="shared" si="302"/>
        <v>200.00615820191922</v>
      </c>
      <c r="T1239">
        <f t="shared" si="303"/>
        <v>0</v>
      </c>
      <c r="U1239" s="102">
        <f>IF(W1239&lt;180,V1239,IF(#REF!&gt;T1239,W1239-360,360-W1239))</f>
        <v>17.623960066555753</v>
      </c>
      <c r="V1239" s="102">
        <f t="shared" si="304"/>
        <v>17.623960066555753</v>
      </c>
      <c r="W1239" s="102">
        <f t="shared" si="305"/>
        <v>17.623960066555753</v>
      </c>
    </row>
    <row r="1240" spans="1:23" x14ac:dyDescent="0.25">
      <c r="A1240" s="110">
        <v>42638.42528935185</v>
      </c>
      <c r="B1240">
        <v>257</v>
      </c>
      <c r="C1240">
        <v>19.471499999999999</v>
      </c>
      <c r="E1240" s="95">
        <f t="shared" si="306"/>
        <v>263.39767054908486</v>
      </c>
      <c r="F1240" s="95">
        <f t="shared" si="306"/>
        <v>20.003010815307821</v>
      </c>
      <c r="G1240" s="95"/>
      <c r="H1240" s="95"/>
      <c r="I1240" s="95"/>
      <c r="J1240" s="95"/>
      <c r="K1240" s="95"/>
      <c r="L1240" s="95">
        <f t="shared" si="307"/>
        <v>1237</v>
      </c>
      <c r="M1240" s="95">
        <f t="shared" si="298"/>
        <v>1426</v>
      </c>
      <c r="N1240" s="95">
        <f t="shared" si="299"/>
        <v>264.8763136620849</v>
      </c>
      <c r="O1240" s="95">
        <f t="shared" si="300"/>
        <v>1078850.0759903034</v>
      </c>
      <c r="P1240" s="95">
        <f t="shared" si="308"/>
        <v>29.532193030902281</v>
      </c>
      <c r="Q1240" s="113">
        <f t="shared" si="294"/>
        <v>28.154492870291751</v>
      </c>
      <c r="R1240" s="95">
        <f t="shared" si="301"/>
        <v>326.74527950724132</v>
      </c>
      <c r="S1240" s="95">
        <f t="shared" si="302"/>
        <v>200.05006159092841</v>
      </c>
      <c r="T1240">
        <f t="shared" si="303"/>
        <v>0</v>
      </c>
      <c r="U1240" s="102">
        <f>IF(W1240&lt;180,V1240,IF(#REF!&gt;T1240,W1240-360,360-W1240))</f>
        <v>-6.3976705490848644</v>
      </c>
      <c r="V1240" s="102">
        <f t="shared" si="304"/>
        <v>-6.3976705490848644</v>
      </c>
      <c r="W1240" s="102">
        <f t="shared" si="305"/>
        <v>6.3976705490848644</v>
      </c>
    </row>
    <row r="1241" spans="1:23" x14ac:dyDescent="0.25">
      <c r="A1241" s="110">
        <v>42638.425335648149</v>
      </c>
      <c r="B1241">
        <v>255</v>
      </c>
      <c r="C1241">
        <v>21.273399999999999</v>
      </c>
      <c r="E1241" s="95">
        <f t="shared" si="306"/>
        <v>263.4043261231281</v>
      </c>
      <c r="F1241" s="95">
        <f t="shared" si="306"/>
        <v>20.010025956738769</v>
      </c>
      <c r="G1241" s="95"/>
      <c r="H1241" s="95"/>
      <c r="I1241" s="95"/>
      <c r="J1241" s="95"/>
      <c r="K1241" s="95"/>
      <c r="L1241" s="95">
        <f t="shared" si="307"/>
        <v>1238</v>
      </c>
      <c r="M1241" s="95">
        <f t="shared" si="298"/>
        <v>-1171</v>
      </c>
      <c r="N1241" s="95">
        <f t="shared" si="299"/>
        <v>264.86833602584733</v>
      </c>
      <c r="O1241" s="95">
        <f t="shared" si="300"/>
        <v>1078947.5387722175</v>
      </c>
      <c r="P1241" s="95">
        <f t="shared" si="308"/>
        <v>29.521596634141108</v>
      </c>
      <c r="Q1241" s="113">
        <f t="shared" si="294"/>
        <v>28.15203402161573</v>
      </c>
      <c r="R1241" s="95">
        <f t="shared" si="301"/>
        <v>326.74640267176346</v>
      </c>
      <c r="S1241" s="95">
        <f t="shared" si="302"/>
        <v>200.06224957449271</v>
      </c>
      <c r="T1241">
        <f t="shared" si="303"/>
        <v>0</v>
      </c>
      <c r="U1241" s="102">
        <f>IF(W1241&lt;180,V1241,IF(#REF!&gt;T1241,W1241-360,360-W1241))</f>
        <v>-8.4043261231281008</v>
      </c>
      <c r="V1241" s="102">
        <f t="shared" si="304"/>
        <v>-8.4043261231281008</v>
      </c>
      <c r="W1241" s="102">
        <f t="shared" si="305"/>
        <v>8.4043261231281008</v>
      </c>
    </row>
    <row r="1242" spans="1:23" x14ac:dyDescent="0.25">
      <c r="A1242" s="110">
        <v>42638.425381944442</v>
      </c>
      <c r="B1242">
        <v>257</v>
      </c>
      <c r="C1242">
        <v>21.779900000000001</v>
      </c>
      <c r="E1242" s="95">
        <f t="shared" si="306"/>
        <v>263.42429284525792</v>
      </c>
      <c r="F1242" s="95">
        <f t="shared" si="306"/>
        <v>20.01868186356073</v>
      </c>
      <c r="G1242" s="95"/>
      <c r="H1242" s="95"/>
      <c r="I1242" s="95"/>
      <c r="J1242" s="95"/>
      <c r="K1242" s="95"/>
      <c r="L1242" s="95">
        <f t="shared" si="307"/>
        <v>1239</v>
      </c>
      <c r="M1242" s="95">
        <f t="shared" si="298"/>
        <v>1428</v>
      </c>
      <c r="N1242" s="95">
        <f t="shared" si="299"/>
        <v>264.86198547215417</v>
      </c>
      <c r="O1242" s="95">
        <f t="shared" si="300"/>
        <v>1079009.3995157427</v>
      </c>
      <c r="P1242" s="95">
        <f t="shared" si="308"/>
        <v>29.510526698956639</v>
      </c>
      <c r="Q1242" s="113">
        <f t="shared" si="294"/>
        <v>28.143227842918115</v>
      </c>
      <c r="R1242" s="95">
        <f t="shared" si="301"/>
        <v>326.7465554918237</v>
      </c>
      <c r="S1242" s="95">
        <f t="shared" si="302"/>
        <v>200.10203019869215</v>
      </c>
      <c r="T1242">
        <f t="shared" si="303"/>
        <v>0</v>
      </c>
      <c r="U1242" s="102">
        <f>IF(W1242&lt;180,V1242,IF(#REF!&gt;T1242,W1242-360,360-W1242))</f>
        <v>-6.4242928452579235</v>
      </c>
      <c r="V1242" s="102">
        <f t="shared" si="304"/>
        <v>-6.4242928452579235</v>
      </c>
      <c r="W1242" s="102">
        <f t="shared" si="305"/>
        <v>6.4242928452579235</v>
      </c>
    </row>
    <row r="1243" spans="1:23" x14ac:dyDescent="0.25">
      <c r="A1243" s="110">
        <v>42638.425428240742</v>
      </c>
      <c r="B1243">
        <v>263</v>
      </c>
      <c r="C1243">
        <v>23.23</v>
      </c>
      <c r="E1243" s="95">
        <f t="shared" si="306"/>
        <v>263.45590682196337</v>
      </c>
      <c r="F1243" s="95">
        <f t="shared" si="306"/>
        <v>20.031287021630611</v>
      </c>
      <c r="G1243" s="95"/>
      <c r="H1243" s="95"/>
      <c r="I1243" s="95"/>
      <c r="J1243" s="95"/>
      <c r="K1243" s="95"/>
      <c r="L1243" s="95">
        <f t="shared" si="307"/>
        <v>1240</v>
      </c>
      <c r="M1243" s="95">
        <f t="shared" si="298"/>
        <v>-1165</v>
      </c>
      <c r="N1243" s="95">
        <f t="shared" si="299"/>
        <v>264.86048387096696</v>
      </c>
      <c r="O1243" s="95">
        <f t="shared" si="300"/>
        <v>1079012.8637096817</v>
      </c>
      <c r="P1243" s="95">
        <f t="shared" si="308"/>
        <v>29.498672246085945</v>
      </c>
      <c r="Q1243" s="113">
        <f t="shared" si="294"/>
        <v>28.132059669516224</v>
      </c>
      <c r="R1243" s="95">
        <f t="shared" si="301"/>
        <v>326.75304107837485</v>
      </c>
      <c r="S1243" s="95">
        <f t="shared" si="302"/>
        <v>200.15877256555186</v>
      </c>
      <c r="T1243">
        <f t="shared" si="303"/>
        <v>0</v>
      </c>
      <c r="U1243" s="102">
        <f>IF(W1243&lt;180,V1243,IF(#REF!&gt;T1243,W1243-360,360-W1243))</f>
        <v>-0.45590682196336729</v>
      </c>
      <c r="V1243" s="102">
        <f t="shared" si="304"/>
        <v>-0.45590682196336729</v>
      </c>
      <c r="W1243" s="102">
        <f t="shared" si="305"/>
        <v>0.45590682196336729</v>
      </c>
    </row>
    <row r="1244" spans="1:23" x14ac:dyDescent="0.25">
      <c r="A1244" s="110">
        <v>42638.425474537034</v>
      </c>
      <c r="B1244">
        <v>279</v>
      </c>
      <c r="C1244">
        <v>20.899000000000001</v>
      </c>
      <c r="E1244" s="95">
        <f t="shared" si="306"/>
        <v>263.47587354409319</v>
      </c>
      <c r="F1244" s="95">
        <f t="shared" si="306"/>
        <v>20.038846589018299</v>
      </c>
      <c r="G1244" s="95"/>
      <c r="H1244" s="95"/>
      <c r="I1244" s="95"/>
      <c r="J1244" s="95"/>
      <c r="K1244" s="95"/>
      <c r="L1244" s="95">
        <f t="shared" si="307"/>
        <v>1241</v>
      </c>
      <c r="M1244" s="95">
        <f t="shared" si="298"/>
        <v>1444</v>
      </c>
      <c r="N1244" s="95">
        <f t="shared" si="299"/>
        <v>264.87187751812974</v>
      </c>
      <c r="O1244" s="95">
        <f t="shared" si="300"/>
        <v>1079212.628525387</v>
      </c>
      <c r="P1244" s="95">
        <f t="shared" si="308"/>
        <v>29.489514225482679</v>
      </c>
      <c r="Q1244" s="113">
        <f t="shared" ref="Q1244:Q1307" si="309">_xlfn.STDEV.P(B644:B1244)</f>
        <v>28.138825687866969</v>
      </c>
      <c r="R1244" s="95">
        <f t="shared" si="301"/>
        <v>326.7882313417939</v>
      </c>
      <c r="S1244" s="95">
        <f t="shared" si="302"/>
        <v>200.16351574639251</v>
      </c>
      <c r="T1244">
        <f t="shared" si="303"/>
        <v>0</v>
      </c>
      <c r="U1244" s="102">
        <f>IF(W1244&lt;180,V1244,IF(#REF!&gt;T1244,W1244-360,360-W1244))</f>
        <v>15.52412645590681</v>
      </c>
      <c r="V1244" s="102">
        <f t="shared" si="304"/>
        <v>15.52412645590681</v>
      </c>
      <c r="W1244" s="102">
        <f t="shared" si="305"/>
        <v>15.52412645590681</v>
      </c>
    </row>
    <row r="1245" spans="1:23" x14ac:dyDescent="0.25">
      <c r="A1245" s="110">
        <v>42638.425520833334</v>
      </c>
      <c r="B1245">
        <v>268</v>
      </c>
      <c r="C1245">
        <v>21.992899999999999</v>
      </c>
      <c r="E1245" s="95">
        <f t="shared" ref="E1245:F1260" si="310">AVERAGE(B645:B1245)</f>
        <v>263.50415973377704</v>
      </c>
      <c r="F1245" s="95">
        <f t="shared" si="310"/>
        <v>20.047280532445917</v>
      </c>
      <c r="G1245" s="95"/>
      <c r="H1245" s="95"/>
      <c r="I1245" s="95"/>
      <c r="J1245" s="95"/>
      <c r="K1245" s="95"/>
      <c r="L1245" s="95">
        <f t="shared" si="307"/>
        <v>1242</v>
      </c>
      <c r="M1245" s="95">
        <f t="shared" si="298"/>
        <v>-1176</v>
      </c>
      <c r="N1245" s="95">
        <f t="shared" si="299"/>
        <v>264.87439613526487</v>
      </c>
      <c r="O1245" s="95">
        <f t="shared" si="300"/>
        <v>1079222.4057971057</v>
      </c>
      <c r="P1245" s="95">
        <f t="shared" si="308"/>
        <v>29.477773577771092</v>
      </c>
      <c r="Q1245" s="113">
        <f t="shared" si="309"/>
        <v>28.134814489475144</v>
      </c>
      <c r="R1245" s="95">
        <f t="shared" si="301"/>
        <v>326.80749233509613</v>
      </c>
      <c r="S1245" s="95">
        <f t="shared" si="302"/>
        <v>200.20082713245796</v>
      </c>
      <c r="T1245">
        <f t="shared" si="303"/>
        <v>0</v>
      </c>
      <c r="U1245" s="102">
        <f>IF(W1245&lt;180,V1245,IF(#REF!&gt;T1245,W1245-360,360-W1245))</f>
        <v>4.495840266222956</v>
      </c>
      <c r="V1245" s="102">
        <f t="shared" si="304"/>
        <v>4.495840266222956</v>
      </c>
      <c r="W1245" s="102">
        <f t="shared" si="305"/>
        <v>4.495840266222956</v>
      </c>
    </row>
    <row r="1246" spans="1:23" x14ac:dyDescent="0.25">
      <c r="A1246" s="110">
        <v>42638.425567129627</v>
      </c>
      <c r="B1246">
        <v>260</v>
      </c>
      <c r="C1246">
        <v>23.877300000000002</v>
      </c>
      <c r="E1246" s="95">
        <f t="shared" si="310"/>
        <v>263.52911813643925</v>
      </c>
      <c r="F1246" s="95">
        <f t="shared" si="310"/>
        <v>20.056759400998331</v>
      </c>
      <c r="G1246" s="95"/>
      <c r="H1246" s="95"/>
      <c r="I1246" s="95"/>
      <c r="J1246" s="95"/>
      <c r="K1246" s="95"/>
      <c r="L1246" s="95">
        <f t="shared" si="307"/>
        <v>1243</v>
      </c>
      <c r="M1246" s="95">
        <f t="shared" si="298"/>
        <v>1436</v>
      </c>
      <c r="N1246" s="95">
        <f t="shared" si="299"/>
        <v>264.87047465808445</v>
      </c>
      <c r="O1246" s="95">
        <f t="shared" si="300"/>
        <v>1079246.1464199561</v>
      </c>
      <c r="P1246" s="95">
        <f t="shared" si="308"/>
        <v>29.466237772736612</v>
      </c>
      <c r="Q1246" s="113">
        <f t="shared" si="309"/>
        <v>28.125039927725027</v>
      </c>
      <c r="R1246" s="95">
        <f t="shared" si="301"/>
        <v>326.81045797382058</v>
      </c>
      <c r="S1246" s="95">
        <f t="shared" si="302"/>
        <v>200.24777829905793</v>
      </c>
      <c r="T1246">
        <f t="shared" si="303"/>
        <v>0</v>
      </c>
      <c r="U1246" s="102">
        <f>IF(W1246&lt;180,V1246,IF(#REF!&gt;T1246,W1246-360,360-W1246))</f>
        <v>-3.5291181364392514</v>
      </c>
      <c r="V1246" s="102">
        <f t="shared" si="304"/>
        <v>-3.5291181364392514</v>
      </c>
      <c r="W1246" s="102">
        <f t="shared" si="305"/>
        <v>3.5291181364392514</v>
      </c>
    </row>
    <row r="1247" spans="1:23" x14ac:dyDescent="0.25">
      <c r="A1247" s="110">
        <v>42638.425613425927</v>
      </c>
      <c r="B1247">
        <v>261</v>
      </c>
      <c r="C1247">
        <v>23.010400000000001</v>
      </c>
      <c r="E1247" s="95">
        <f t="shared" si="310"/>
        <v>263.56572379367719</v>
      </c>
      <c r="F1247" s="95">
        <f t="shared" si="310"/>
        <v>20.063400499168047</v>
      </c>
      <c r="G1247" s="95"/>
      <c r="H1247" s="95"/>
      <c r="I1247" s="95"/>
      <c r="J1247" s="95"/>
      <c r="K1247" s="95"/>
      <c r="L1247" s="95">
        <f t="shared" si="307"/>
        <v>1244</v>
      </c>
      <c r="M1247" s="95">
        <f t="shared" si="298"/>
        <v>-1175</v>
      </c>
      <c r="N1247" s="95">
        <f t="shared" si="299"/>
        <v>264.8673633440506</v>
      </c>
      <c r="O1247" s="95">
        <f t="shared" si="300"/>
        <v>1079261.1149517728</v>
      </c>
      <c r="P1247" s="95">
        <f t="shared" si="308"/>
        <v>29.454596305676368</v>
      </c>
      <c r="Q1247" s="113">
        <f t="shared" si="309"/>
        <v>28.107401986656772</v>
      </c>
      <c r="R1247" s="95">
        <f t="shared" si="301"/>
        <v>326.80737826365493</v>
      </c>
      <c r="S1247" s="95">
        <f t="shared" si="302"/>
        <v>200.32406932369946</v>
      </c>
      <c r="T1247">
        <f t="shared" si="303"/>
        <v>0</v>
      </c>
      <c r="U1247" s="102">
        <f>IF(W1247&lt;180,V1247,IF(#REF!&gt;T1247,W1247-360,360-W1247))</f>
        <v>-2.5657237936771935</v>
      </c>
      <c r="V1247" s="102">
        <f t="shared" si="304"/>
        <v>-2.5657237936771935</v>
      </c>
      <c r="W1247" s="102">
        <f t="shared" si="305"/>
        <v>2.5657237936771935</v>
      </c>
    </row>
    <row r="1248" spans="1:23" x14ac:dyDescent="0.25">
      <c r="A1248" s="110">
        <v>42638.425659722219</v>
      </c>
      <c r="B1248">
        <v>265</v>
      </c>
      <c r="C1248">
        <v>23.306899999999999</v>
      </c>
      <c r="E1248" s="95">
        <f t="shared" si="310"/>
        <v>263.58569051580702</v>
      </c>
      <c r="F1248" s="95">
        <f t="shared" si="310"/>
        <v>20.066998003327775</v>
      </c>
      <c r="G1248" s="95"/>
      <c r="H1248" s="95"/>
      <c r="I1248" s="95"/>
      <c r="J1248" s="95"/>
      <c r="K1248" s="95"/>
      <c r="L1248" s="95">
        <f t="shared" si="307"/>
        <v>1245</v>
      </c>
      <c r="M1248" s="95">
        <f t="shared" si="298"/>
        <v>1440</v>
      </c>
      <c r="N1248" s="95">
        <f t="shared" si="299"/>
        <v>264.86746987951722</v>
      </c>
      <c r="O1248" s="95">
        <f t="shared" si="300"/>
        <v>1079261.1325301249</v>
      </c>
      <c r="P1248" s="95">
        <f t="shared" si="308"/>
        <v>29.442765014019709</v>
      </c>
      <c r="Q1248" s="113">
        <f t="shared" si="309"/>
        <v>28.104151342691441</v>
      </c>
      <c r="R1248" s="95">
        <f t="shared" si="301"/>
        <v>326.82003103686276</v>
      </c>
      <c r="S1248" s="95">
        <f t="shared" si="302"/>
        <v>200.35134999475127</v>
      </c>
      <c r="T1248">
        <f t="shared" si="303"/>
        <v>0</v>
      </c>
      <c r="U1248" s="102">
        <f>IF(W1248&lt;180,V1248,IF(#REF!&gt;T1248,W1248-360,360-W1248))</f>
        <v>1.4143094841929837</v>
      </c>
      <c r="V1248" s="102">
        <f t="shared" si="304"/>
        <v>1.4143094841929837</v>
      </c>
      <c r="W1248" s="102">
        <f t="shared" si="305"/>
        <v>1.4143094841929837</v>
      </c>
    </row>
    <row r="1249" spans="1:23" x14ac:dyDescent="0.25">
      <c r="A1249" s="110">
        <v>42638.425706018519</v>
      </c>
      <c r="B1249">
        <v>253</v>
      </c>
      <c r="C1249">
        <v>24.2864</v>
      </c>
      <c r="E1249" s="95">
        <f t="shared" si="310"/>
        <v>263.62728785357734</v>
      </c>
      <c r="F1249" s="95">
        <f t="shared" si="310"/>
        <v>20.077841264559058</v>
      </c>
      <c r="G1249" s="95"/>
      <c r="H1249" s="95"/>
      <c r="I1249" s="95"/>
      <c r="J1249" s="95"/>
      <c r="K1249" s="95"/>
      <c r="L1249" s="95">
        <f t="shared" si="307"/>
        <v>1246</v>
      </c>
      <c r="M1249" s="95">
        <f t="shared" si="298"/>
        <v>-1187</v>
      </c>
      <c r="N1249" s="95">
        <f t="shared" si="299"/>
        <v>264.8579454253603</v>
      </c>
      <c r="O1249" s="95">
        <f t="shared" si="300"/>
        <v>1079401.8563402933</v>
      </c>
      <c r="P1249" s="95">
        <f t="shared" si="308"/>
        <v>29.432866402564031</v>
      </c>
      <c r="Q1249" s="113">
        <f t="shared" si="309"/>
        <v>28.069930278187339</v>
      </c>
      <c r="R1249" s="95">
        <f t="shared" si="301"/>
        <v>326.78463097949884</v>
      </c>
      <c r="S1249" s="95">
        <f t="shared" si="302"/>
        <v>200.46994472765584</v>
      </c>
      <c r="T1249">
        <f t="shared" si="303"/>
        <v>0</v>
      </c>
      <c r="U1249" s="102">
        <f>IF(W1249&lt;180,V1249,IF(#REF!&gt;T1249,W1249-360,360-W1249))</f>
        <v>-10.627287853577343</v>
      </c>
      <c r="V1249" s="102">
        <f t="shared" si="304"/>
        <v>-10.627287853577343</v>
      </c>
      <c r="W1249" s="102">
        <f t="shared" si="305"/>
        <v>10.627287853577343</v>
      </c>
    </row>
    <row r="1250" spans="1:23" x14ac:dyDescent="0.25">
      <c r="A1250" s="110">
        <v>42638.425752314812</v>
      </c>
      <c r="B1250">
        <v>257</v>
      </c>
      <c r="C1250">
        <v>22.7226</v>
      </c>
      <c r="E1250" s="95">
        <f t="shared" si="310"/>
        <v>263.67720465890181</v>
      </c>
      <c r="F1250" s="95">
        <f t="shared" si="310"/>
        <v>20.087699500831938</v>
      </c>
      <c r="G1250" s="95"/>
      <c r="H1250" s="95"/>
      <c r="I1250" s="95"/>
      <c r="J1250" s="95"/>
      <c r="K1250" s="95"/>
      <c r="L1250" s="95">
        <f t="shared" si="307"/>
        <v>1247</v>
      </c>
      <c r="M1250" s="95">
        <f t="shared" si="298"/>
        <v>1444</v>
      </c>
      <c r="N1250" s="95">
        <f t="shared" si="299"/>
        <v>264.85164394546825</v>
      </c>
      <c r="O1250" s="95">
        <f t="shared" si="300"/>
        <v>1079463.5541299162</v>
      </c>
      <c r="P1250" s="95">
        <f t="shared" si="308"/>
        <v>29.421903396324367</v>
      </c>
      <c r="Q1250" s="113">
        <f t="shared" si="309"/>
        <v>28.031399606510526</v>
      </c>
      <c r="R1250" s="95">
        <f t="shared" si="301"/>
        <v>326.7478537735505</v>
      </c>
      <c r="S1250" s="95">
        <f t="shared" si="302"/>
        <v>200.60655554425313</v>
      </c>
      <c r="T1250">
        <f t="shared" si="303"/>
        <v>0</v>
      </c>
      <c r="U1250" s="102">
        <f>IF(W1250&lt;180,V1250,IF(#REF!&gt;T1250,W1250-360,360-W1250))</f>
        <v>-6.6772046589018146</v>
      </c>
      <c r="V1250" s="102">
        <f t="shared" si="304"/>
        <v>-6.6772046589018146</v>
      </c>
      <c r="W1250" s="102">
        <f t="shared" si="305"/>
        <v>6.6772046589018146</v>
      </c>
    </row>
    <row r="1251" spans="1:23" x14ac:dyDescent="0.25">
      <c r="A1251" s="110">
        <v>42638.425798611112</v>
      </c>
      <c r="B1251">
        <v>257</v>
      </c>
      <c r="C1251">
        <v>23.003</v>
      </c>
      <c r="E1251" s="95">
        <f t="shared" si="310"/>
        <v>263.72379367720464</v>
      </c>
      <c r="F1251" s="95">
        <f t="shared" si="310"/>
        <v>20.098865723793669</v>
      </c>
      <c r="G1251" s="95"/>
      <c r="H1251" s="95"/>
      <c r="I1251" s="95"/>
      <c r="J1251" s="95"/>
      <c r="K1251" s="95"/>
      <c r="L1251" s="95">
        <f t="shared" si="307"/>
        <v>1248</v>
      </c>
      <c r="M1251" s="95">
        <f t="shared" si="298"/>
        <v>-1187</v>
      </c>
      <c r="N1251" s="95">
        <f t="shared" si="299"/>
        <v>264.84535256410169</v>
      </c>
      <c r="O1251" s="95">
        <f t="shared" si="300"/>
        <v>1079525.1530448762</v>
      </c>
      <c r="P1251" s="95">
        <f t="shared" si="308"/>
        <v>29.41095253544789</v>
      </c>
      <c r="Q1251" s="113">
        <f t="shared" si="309"/>
        <v>27.996973622708619</v>
      </c>
      <c r="R1251" s="95">
        <f t="shared" si="301"/>
        <v>326.71698432829902</v>
      </c>
      <c r="S1251" s="95">
        <f t="shared" si="302"/>
        <v>200.73060302611026</v>
      </c>
      <c r="T1251">
        <f t="shared" si="303"/>
        <v>0</v>
      </c>
      <c r="U1251" s="102">
        <f>IF(W1251&lt;180,V1251,IF(#REF!&gt;T1251,W1251-360,360-W1251))</f>
        <v>-6.7237936772046396</v>
      </c>
      <c r="V1251" s="102">
        <f t="shared" si="304"/>
        <v>-6.7237936772046396</v>
      </c>
      <c r="W1251" s="102">
        <f t="shared" si="305"/>
        <v>6.7237936772046396</v>
      </c>
    </row>
    <row r="1252" spans="1:23" x14ac:dyDescent="0.25">
      <c r="A1252" s="110">
        <v>42638.425844907404</v>
      </c>
      <c r="B1252">
        <v>255</v>
      </c>
      <c r="C1252">
        <v>23.607500000000002</v>
      </c>
      <c r="E1252" s="95">
        <f t="shared" si="310"/>
        <v>263.7504159733777</v>
      </c>
      <c r="F1252" s="95">
        <f t="shared" si="310"/>
        <v>20.111059733777033</v>
      </c>
      <c r="G1252" s="95"/>
      <c r="H1252" s="95"/>
      <c r="I1252" s="95"/>
      <c r="J1252" s="95"/>
      <c r="K1252" s="95"/>
      <c r="L1252" s="95">
        <f t="shared" si="307"/>
        <v>1249</v>
      </c>
      <c r="M1252" s="95">
        <f t="shared" si="298"/>
        <v>1442</v>
      </c>
      <c r="N1252" s="95">
        <f t="shared" si="299"/>
        <v>264.8374699759799</v>
      </c>
      <c r="O1252" s="95">
        <f t="shared" si="300"/>
        <v>1079622.0064051284</v>
      </c>
      <c r="P1252" s="95">
        <f t="shared" si="308"/>
        <v>29.400495172993882</v>
      </c>
      <c r="Q1252" s="113">
        <f t="shared" si="309"/>
        <v>27.981053799082797</v>
      </c>
      <c r="R1252" s="95">
        <f t="shared" si="301"/>
        <v>326.707787021314</v>
      </c>
      <c r="S1252" s="95">
        <f t="shared" si="302"/>
        <v>200.79304492544139</v>
      </c>
      <c r="T1252">
        <f t="shared" si="303"/>
        <v>0</v>
      </c>
      <c r="U1252" s="102">
        <f>IF(W1252&lt;180,V1252,IF(#REF!&gt;T1252,W1252-360,360-W1252))</f>
        <v>-8.7504159733776987</v>
      </c>
      <c r="V1252" s="102">
        <f t="shared" si="304"/>
        <v>-8.7504159733776987</v>
      </c>
      <c r="W1252" s="102">
        <f t="shared" si="305"/>
        <v>8.7504159733776987</v>
      </c>
    </row>
    <row r="1253" spans="1:23" x14ac:dyDescent="0.25">
      <c r="A1253" s="110">
        <v>42638.425891203704</v>
      </c>
      <c r="B1253">
        <v>304</v>
      </c>
      <c r="C1253">
        <v>21.4894</v>
      </c>
      <c r="E1253" s="95">
        <f t="shared" si="310"/>
        <v>263.86189683860232</v>
      </c>
      <c r="F1253" s="95">
        <f t="shared" si="310"/>
        <v>20.119418635607314</v>
      </c>
      <c r="G1253" s="95"/>
      <c r="H1253" s="95"/>
      <c r="I1253" s="95"/>
      <c r="J1253" s="95"/>
      <c r="K1253" s="95"/>
      <c r="L1253" s="95">
        <f t="shared" si="307"/>
        <v>1250</v>
      </c>
      <c r="M1253" s="95">
        <f t="shared" si="298"/>
        <v>-1138</v>
      </c>
      <c r="N1253" s="95">
        <f t="shared" si="299"/>
        <v>264.86879999999911</v>
      </c>
      <c r="O1253" s="95">
        <f t="shared" si="300"/>
        <v>1081154.4832000043</v>
      </c>
      <c r="P1253" s="95">
        <f t="shared" si="308"/>
        <v>29.409583243562011</v>
      </c>
      <c r="Q1253" s="113">
        <f t="shared" si="309"/>
        <v>28.00771041442415</v>
      </c>
      <c r="R1253" s="95">
        <f t="shared" si="301"/>
        <v>326.87924527105667</v>
      </c>
      <c r="S1253" s="95">
        <f t="shared" si="302"/>
        <v>200.84454840614799</v>
      </c>
      <c r="T1253">
        <f t="shared" si="303"/>
        <v>0</v>
      </c>
      <c r="U1253" s="102">
        <f>IF(W1253&lt;180,V1253,IF(#REF!&gt;T1253,W1253-360,360-W1253))</f>
        <v>40.13810316139768</v>
      </c>
      <c r="V1253" s="102">
        <f t="shared" si="304"/>
        <v>40.13810316139768</v>
      </c>
      <c r="W1253" s="102">
        <f t="shared" si="305"/>
        <v>40.13810316139768</v>
      </c>
    </row>
    <row r="1254" spans="1:23" x14ac:dyDescent="0.25">
      <c r="A1254" s="110">
        <v>42638.425937499997</v>
      </c>
      <c r="B1254">
        <v>289</v>
      </c>
      <c r="C1254">
        <v>21.953499999999998</v>
      </c>
      <c r="E1254" s="95">
        <f t="shared" si="310"/>
        <v>263.96173044925126</v>
      </c>
      <c r="F1254" s="95">
        <f t="shared" si="310"/>
        <v>20.130627454242923</v>
      </c>
      <c r="G1254" s="95"/>
      <c r="H1254" s="95"/>
      <c r="I1254" s="95"/>
      <c r="J1254" s="95"/>
      <c r="K1254" s="95"/>
      <c r="L1254" s="95">
        <f t="shared" si="307"/>
        <v>1251</v>
      </c>
      <c r="M1254" s="95">
        <f t="shared" si="298"/>
        <v>1427</v>
      </c>
      <c r="N1254" s="95">
        <f t="shared" si="299"/>
        <v>264.88808952837638</v>
      </c>
      <c r="O1254" s="95">
        <f t="shared" si="300"/>
        <v>1081736.3325339772</v>
      </c>
      <c r="P1254" s="95">
        <f t="shared" si="308"/>
        <v>29.4057359741367</v>
      </c>
      <c r="Q1254" s="113">
        <f t="shared" si="309"/>
        <v>27.990196756657987</v>
      </c>
      <c r="R1254" s="95">
        <f t="shared" si="301"/>
        <v>326.93967315173171</v>
      </c>
      <c r="S1254" s="95">
        <f t="shared" si="302"/>
        <v>200.98378774677079</v>
      </c>
      <c r="T1254">
        <f t="shared" si="303"/>
        <v>0</v>
      </c>
      <c r="U1254" s="102">
        <f>IF(W1254&lt;180,V1254,IF(#REF!&gt;T1254,W1254-360,360-W1254))</f>
        <v>25.038269550748737</v>
      </c>
      <c r="V1254" s="102">
        <f t="shared" si="304"/>
        <v>25.038269550748737</v>
      </c>
      <c r="W1254" s="102">
        <f t="shared" si="305"/>
        <v>25.038269550748737</v>
      </c>
    </row>
    <row r="1255" spans="1:23" x14ac:dyDescent="0.25">
      <c r="A1255" s="110">
        <v>42638.425983796296</v>
      </c>
      <c r="B1255">
        <v>257</v>
      </c>
      <c r="C1255">
        <v>22.678000000000001</v>
      </c>
      <c r="E1255" s="95">
        <f t="shared" si="310"/>
        <v>264.00831946755409</v>
      </c>
      <c r="F1255" s="95">
        <f t="shared" si="310"/>
        <v>20.142776871880187</v>
      </c>
      <c r="G1255" s="95"/>
      <c r="H1255" s="95"/>
      <c r="I1255" s="95"/>
      <c r="J1255" s="95"/>
      <c r="K1255" s="95"/>
      <c r="L1255" s="95">
        <f t="shared" si="307"/>
        <v>1252</v>
      </c>
      <c r="M1255" s="95">
        <f t="shared" si="298"/>
        <v>-1170</v>
      </c>
      <c r="N1255" s="95">
        <f t="shared" si="299"/>
        <v>264.88178913737926</v>
      </c>
      <c r="O1255" s="95">
        <f t="shared" si="300"/>
        <v>1081798.5047923366</v>
      </c>
      <c r="P1255" s="95">
        <f t="shared" si="308"/>
        <v>29.394834813822278</v>
      </c>
      <c r="Q1255" s="113">
        <f t="shared" si="309"/>
        <v>27.955245859278051</v>
      </c>
      <c r="R1255" s="95">
        <f t="shared" si="301"/>
        <v>326.90762265092968</v>
      </c>
      <c r="S1255" s="95">
        <f t="shared" si="302"/>
        <v>201.10901628417847</v>
      </c>
      <c r="T1255">
        <f t="shared" si="303"/>
        <v>0</v>
      </c>
      <c r="U1255" s="102">
        <f>IF(W1255&lt;180,V1255,IF(#REF!&gt;T1255,W1255-360,360-W1255))</f>
        <v>-7.0083194675540881</v>
      </c>
      <c r="V1255" s="102">
        <f t="shared" si="304"/>
        <v>-7.0083194675540881</v>
      </c>
      <c r="W1255" s="102">
        <f t="shared" si="305"/>
        <v>7.0083194675540881</v>
      </c>
    </row>
    <row r="1256" spans="1:23" x14ac:dyDescent="0.25">
      <c r="A1256" s="110">
        <v>42638.426030092596</v>
      </c>
      <c r="B1256">
        <v>259</v>
      </c>
      <c r="C1256">
        <v>20.839600000000001</v>
      </c>
      <c r="E1256" s="95">
        <f t="shared" si="310"/>
        <v>264.02995008319465</v>
      </c>
      <c r="F1256" s="95">
        <f t="shared" si="310"/>
        <v>20.150471547420953</v>
      </c>
      <c r="G1256" s="95"/>
      <c r="H1256" s="95"/>
      <c r="I1256" s="95"/>
      <c r="J1256" s="95"/>
      <c r="K1256" s="95"/>
      <c r="L1256" s="95">
        <f t="shared" si="307"/>
        <v>1253</v>
      </c>
      <c r="M1256" s="95">
        <f t="shared" si="298"/>
        <v>1429</v>
      </c>
      <c r="N1256" s="95">
        <f t="shared" si="299"/>
        <v>264.87709497206612</v>
      </c>
      <c r="O1256" s="95">
        <f t="shared" si="300"/>
        <v>1081833.0726257027</v>
      </c>
      <c r="P1256" s="95">
        <f t="shared" si="308"/>
        <v>29.383572140778877</v>
      </c>
      <c r="Q1256" s="113">
        <f t="shared" si="309"/>
        <v>27.946331406805541</v>
      </c>
      <c r="R1256" s="95">
        <f t="shared" si="301"/>
        <v>326.9091957485071</v>
      </c>
      <c r="S1256" s="95">
        <f t="shared" si="302"/>
        <v>201.1507044178822</v>
      </c>
      <c r="T1256">
        <f t="shared" si="303"/>
        <v>0</v>
      </c>
      <c r="U1256" s="102">
        <f>IF(W1256&lt;180,V1256,IF(#REF!&gt;T1256,W1256-360,360-W1256))</f>
        <v>-5.0299500831946489</v>
      </c>
      <c r="V1256" s="102">
        <f t="shared" si="304"/>
        <v>-5.0299500831946489</v>
      </c>
      <c r="W1256" s="102">
        <f t="shared" si="305"/>
        <v>5.0299500831946489</v>
      </c>
    </row>
    <row r="1257" spans="1:23" x14ac:dyDescent="0.25">
      <c r="A1257" s="110">
        <v>42638.426076388889</v>
      </c>
      <c r="B1257">
        <v>269</v>
      </c>
      <c r="C1257">
        <v>18.773900000000001</v>
      </c>
      <c r="E1257" s="95">
        <f t="shared" si="310"/>
        <v>264.05823627287856</v>
      </c>
      <c r="F1257" s="95">
        <f t="shared" si="310"/>
        <v>20.154493178036596</v>
      </c>
      <c r="G1257" s="95"/>
      <c r="H1257" s="95"/>
      <c r="I1257" s="95"/>
      <c r="J1257" s="95"/>
      <c r="K1257" s="95"/>
      <c r="L1257" s="95">
        <f t="shared" si="307"/>
        <v>1254</v>
      </c>
      <c r="M1257" s="95">
        <f t="shared" si="298"/>
        <v>-1160</v>
      </c>
      <c r="N1257" s="95">
        <f t="shared" si="299"/>
        <v>264.88038277511868</v>
      </c>
      <c r="O1257" s="95">
        <f t="shared" si="300"/>
        <v>1081850.0574162723</v>
      </c>
      <c r="P1257" s="95">
        <f t="shared" si="308"/>
        <v>29.372084434580312</v>
      </c>
      <c r="Q1257" s="113">
        <f t="shared" si="309"/>
        <v>27.942743983281659</v>
      </c>
      <c r="R1257" s="95">
        <f t="shared" si="301"/>
        <v>326.92941023526231</v>
      </c>
      <c r="S1257" s="95">
        <f t="shared" si="302"/>
        <v>201.18706231049481</v>
      </c>
      <c r="T1257">
        <f t="shared" si="303"/>
        <v>0</v>
      </c>
      <c r="U1257" s="102">
        <f>IF(W1257&lt;180,V1257,IF(#REF!&gt;T1257,W1257-360,360-W1257))</f>
        <v>4.9417637271214403</v>
      </c>
      <c r="V1257" s="102">
        <f t="shared" si="304"/>
        <v>4.9417637271214403</v>
      </c>
      <c r="W1257" s="102">
        <f t="shared" si="305"/>
        <v>4.9417637271214403</v>
      </c>
    </row>
    <row r="1258" spans="1:23" x14ac:dyDescent="0.25">
      <c r="A1258" s="110">
        <v>42638.426122685189</v>
      </c>
      <c r="B1258">
        <v>277</v>
      </c>
      <c r="C1258">
        <v>17.014099999999999</v>
      </c>
      <c r="E1258" s="95">
        <f t="shared" si="310"/>
        <v>264.11148086522462</v>
      </c>
      <c r="F1258" s="95">
        <f t="shared" si="310"/>
        <v>20.156109983361056</v>
      </c>
      <c r="G1258" s="95"/>
      <c r="H1258" s="95"/>
      <c r="I1258" s="95"/>
      <c r="J1258" s="95"/>
      <c r="K1258" s="95"/>
      <c r="L1258" s="95">
        <f t="shared" si="307"/>
        <v>1255</v>
      </c>
      <c r="M1258" s="95">
        <f t="shared" si="298"/>
        <v>1437</v>
      </c>
      <c r="N1258" s="95">
        <f t="shared" si="299"/>
        <v>264.89003984063652</v>
      </c>
      <c r="O1258" s="95">
        <f t="shared" si="300"/>
        <v>1081996.8254980124</v>
      </c>
      <c r="P1258" s="95">
        <f t="shared" si="308"/>
        <v>29.362371582327189</v>
      </c>
      <c r="Q1258" s="113">
        <f t="shared" si="309"/>
        <v>27.936865200686249</v>
      </c>
      <c r="R1258" s="95">
        <f t="shared" si="301"/>
        <v>326.96942756676867</v>
      </c>
      <c r="S1258" s="95">
        <f t="shared" si="302"/>
        <v>201.25353416368057</v>
      </c>
      <c r="T1258">
        <f t="shared" si="303"/>
        <v>0</v>
      </c>
      <c r="U1258" s="102">
        <f>IF(W1258&lt;180,V1258,IF(#REF!&gt;T1258,W1258-360,360-W1258))</f>
        <v>12.888519134775379</v>
      </c>
      <c r="V1258" s="102">
        <f t="shared" si="304"/>
        <v>12.888519134775379</v>
      </c>
      <c r="W1258" s="102">
        <f t="shared" si="305"/>
        <v>12.888519134775379</v>
      </c>
    </row>
    <row r="1259" spans="1:23" x14ac:dyDescent="0.25">
      <c r="A1259" s="110">
        <v>42638.426168981481</v>
      </c>
      <c r="B1259">
        <v>261</v>
      </c>
      <c r="C1259">
        <v>20.060199999999998</v>
      </c>
      <c r="E1259" s="95">
        <f t="shared" si="310"/>
        <v>264.13810316139768</v>
      </c>
      <c r="F1259" s="95">
        <f t="shared" si="310"/>
        <v>20.163460898502482</v>
      </c>
      <c r="G1259" s="95"/>
      <c r="H1259" s="95"/>
      <c r="I1259" s="95"/>
      <c r="J1259" s="95"/>
      <c r="K1259" s="95"/>
      <c r="L1259" s="95">
        <f t="shared" si="307"/>
        <v>1256</v>
      </c>
      <c r="M1259" s="95">
        <f t="shared" si="298"/>
        <v>-1176</v>
      </c>
      <c r="N1259" s="95">
        <f t="shared" si="299"/>
        <v>264.88694267515831</v>
      </c>
      <c r="O1259" s="95">
        <f t="shared" si="300"/>
        <v>1082011.9458598769</v>
      </c>
      <c r="P1259" s="95">
        <f t="shared" si="308"/>
        <v>29.350885492396991</v>
      </c>
      <c r="Q1259" s="113">
        <f t="shared" si="309"/>
        <v>27.926261873470114</v>
      </c>
      <c r="R1259" s="95">
        <f t="shared" si="301"/>
        <v>326.97219237670544</v>
      </c>
      <c r="S1259" s="95">
        <f t="shared" si="302"/>
        <v>201.30401394608992</v>
      </c>
      <c r="T1259">
        <f t="shared" si="303"/>
        <v>0</v>
      </c>
      <c r="U1259" s="102">
        <f>IF(W1259&lt;180,V1259,IF(#REF!&gt;T1259,W1259-360,360-W1259))</f>
        <v>-3.1381031613976802</v>
      </c>
      <c r="V1259" s="102">
        <f t="shared" si="304"/>
        <v>-3.1381031613976802</v>
      </c>
      <c r="W1259" s="102">
        <f t="shared" si="305"/>
        <v>3.1381031613976802</v>
      </c>
    </row>
    <row r="1260" spans="1:23" x14ac:dyDescent="0.25">
      <c r="A1260" s="110">
        <v>42638.426215277781</v>
      </c>
      <c r="B1260">
        <v>285</v>
      </c>
      <c r="C1260">
        <v>17.8948</v>
      </c>
      <c r="E1260" s="95">
        <f t="shared" si="310"/>
        <v>264.20798668885192</v>
      </c>
      <c r="F1260" s="95">
        <f t="shared" si="310"/>
        <v>20.169081530782019</v>
      </c>
      <c r="G1260" s="95"/>
      <c r="H1260" s="95"/>
      <c r="I1260" s="95"/>
      <c r="J1260" s="95"/>
      <c r="K1260" s="95"/>
      <c r="L1260" s="95">
        <f t="shared" si="307"/>
        <v>1257</v>
      </c>
      <c r="M1260" s="95">
        <f t="shared" si="298"/>
        <v>1461</v>
      </c>
      <c r="N1260" s="95">
        <f t="shared" si="299"/>
        <v>264.90294351630774</v>
      </c>
      <c r="O1260" s="95">
        <f t="shared" si="300"/>
        <v>1082416.1591089941</v>
      </c>
      <c r="P1260" s="95">
        <f t="shared" si="308"/>
        <v>29.344687889397779</v>
      </c>
      <c r="Q1260" s="113">
        <f t="shared" si="309"/>
        <v>27.925828837226643</v>
      </c>
      <c r="R1260" s="95">
        <f t="shared" si="301"/>
        <v>327.04110157261186</v>
      </c>
      <c r="S1260" s="95">
        <f t="shared" si="302"/>
        <v>201.37487180509197</v>
      </c>
      <c r="T1260">
        <f t="shared" si="303"/>
        <v>0</v>
      </c>
      <c r="U1260" s="102">
        <f>IF(W1260&lt;180,V1260,IF(#REF!&gt;T1260,W1260-360,360-W1260))</f>
        <v>20.792013311148082</v>
      </c>
      <c r="V1260" s="102">
        <f t="shared" si="304"/>
        <v>20.792013311148082</v>
      </c>
      <c r="W1260" s="102">
        <f t="shared" si="305"/>
        <v>20.792013311148082</v>
      </c>
    </row>
    <row r="1261" spans="1:23" x14ac:dyDescent="0.25">
      <c r="A1261" s="110">
        <v>42638.426261574074</v>
      </c>
      <c r="B1261">
        <v>274</v>
      </c>
      <c r="C1261">
        <v>18.803999999999998</v>
      </c>
      <c r="E1261" s="95">
        <f t="shared" ref="E1261:F1276" si="311">AVERAGE(B661:B1261)</f>
        <v>264.26123128119798</v>
      </c>
      <c r="F1261" s="95">
        <f t="shared" si="311"/>
        <v>20.176006156405982</v>
      </c>
      <c r="G1261" s="95"/>
      <c r="H1261" s="95"/>
      <c r="I1261" s="95"/>
      <c r="J1261" s="95"/>
      <c r="K1261" s="95"/>
      <c r="L1261" s="95">
        <f t="shared" si="307"/>
        <v>1258</v>
      </c>
      <c r="M1261" s="95">
        <f t="shared" si="298"/>
        <v>-1187</v>
      </c>
      <c r="N1261" s="95">
        <f t="shared" si="299"/>
        <v>264.91017488076221</v>
      </c>
      <c r="O1261" s="95">
        <f t="shared" si="300"/>
        <v>1082498.8497615308</v>
      </c>
      <c r="P1261" s="95">
        <f t="shared" si="308"/>
        <v>29.33414275972553</v>
      </c>
      <c r="Q1261" s="113">
        <f t="shared" si="309"/>
        <v>27.913939131165083</v>
      </c>
      <c r="R1261" s="95">
        <f t="shared" si="301"/>
        <v>327.06759432631941</v>
      </c>
      <c r="S1261" s="95">
        <f t="shared" si="302"/>
        <v>201.45486823607655</v>
      </c>
      <c r="T1261">
        <f t="shared" si="303"/>
        <v>0</v>
      </c>
      <c r="U1261" s="102">
        <f>IF(W1261&lt;180,V1261,IF(#REF!&gt;T1261,W1261-360,360-W1261))</f>
        <v>9.7387687188020209</v>
      </c>
      <c r="V1261" s="102">
        <f t="shared" si="304"/>
        <v>9.7387687188020209</v>
      </c>
      <c r="W1261" s="102">
        <f t="shared" si="305"/>
        <v>9.7387687188020209</v>
      </c>
    </row>
    <row r="1262" spans="1:23" x14ac:dyDescent="0.25">
      <c r="A1262" s="110">
        <v>42638.426307870373</v>
      </c>
      <c r="B1262">
        <v>288</v>
      </c>
      <c r="C1262">
        <v>18.59</v>
      </c>
      <c r="E1262" s="95">
        <f t="shared" si="311"/>
        <v>264.34109816971716</v>
      </c>
      <c r="F1262" s="95">
        <f t="shared" si="311"/>
        <v>20.182472545757065</v>
      </c>
      <c r="G1262" s="95"/>
      <c r="H1262" s="95"/>
      <c r="I1262" s="95"/>
      <c r="J1262" s="95"/>
      <c r="K1262" s="95"/>
      <c r="L1262" s="95">
        <f t="shared" si="307"/>
        <v>1259</v>
      </c>
      <c r="M1262" s="95">
        <f t="shared" si="298"/>
        <v>1475</v>
      </c>
      <c r="N1262" s="95">
        <f t="shared" si="299"/>
        <v>264.92851469420083</v>
      </c>
      <c r="O1262" s="95">
        <f t="shared" si="300"/>
        <v>1083031.5663224827</v>
      </c>
      <c r="P1262" s="95">
        <f t="shared" si="308"/>
        <v>29.329704833860301</v>
      </c>
      <c r="Q1262" s="113">
        <f t="shared" si="309"/>
        <v>27.913077430467624</v>
      </c>
      <c r="R1262" s="95">
        <f t="shared" si="301"/>
        <v>327.14552238826934</v>
      </c>
      <c r="S1262" s="95">
        <f t="shared" si="302"/>
        <v>201.536673951165</v>
      </c>
      <c r="T1262">
        <f t="shared" si="303"/>
        <v>0</v>
      </c>
      <c r="U1262" s="102">
        <f>IF(W1262&lt;180,V1262,IF(#REF!&gt;T1262,W1262-360,360-W1262))</f>
        <v>23.658901830282844</v>
      </c>
      <c r="V1262" s="102">
        <f t="shared" si="304"/>
        <v>23.658901830282844</v>
      </c>
      <c r="W1262" s="102">
        <f t="shared" si="305"/>
        <v>23.658901830282844</v>
      </c>
    </row>
    <row r="1263" spans="1:23" x14ac:dyDescent="0.25">
      <c r="A1263" s="110">
        <v>42638.426354166666</v>
      </c>
      <c r="B1263">
        <v>259</v>
      </c>
      <c r="C1263">
        <v>22.6632</v>
      </c>
      <c r="E1263" s="95">
        <f t="shared" si="311"/>
        <v>264.35940099833613</v>
      </c>
      <c r="F1263" s="95">
        <f t="shared" si="311"/>
        <v>20.195417470881857</v>
      </c>
      <c r="G1263" s="95"/>
      <c r="H1263" s="95"/>
      <c r="I1263" s="95"/>
      <c r="J1263" s="95"/>
      <c r="K1263" s="95"/>
      <c r="L1263" s="95">
        <f t="shared" si="307"/>
        <v>1260</v>
      </c>
      <c r="M1263" s="95">
        <f t="shared" si="298"/>
        <v>-1216</v>
      </c>
      <c r="N1263" s="95">
        <f t="shared" si="299"/>
        <v>264.92380952380859</v>
      </c>
      <c r="O1263" s="95">
        <f t="shared" si="300"/>
        <v>1083066.6857142902</v>
      </c>
      <c r="P1263" s="95">
        <f t="shared" si="308"/>
        <v>29.318539095491801</v>
      </c>
      <c r="Q1263" s="113">
        <f t="shared" si="309"/>
        <v>27.90596192791179</v>
      </c>
      <c r="R1263" s="95">
        <f t="shared" si="301"/>
        <v>327.14781533613768</v>
      </c>
      <c r="S1263" s="95">
        <f t="shared" si="302"/>
        <v>201.5709866605346</v>
      </c>
      <c r="T1263">
        <f t="shared" si="303"/>
        <v>0</v>
      </c>
      <c r="U1263" s="102">
        <f>IF(W1263&lt;180,V1263,IF(#REF!&gt;T1263,W1263-360,360-W1263))</f>
        <v>-5.3594009983361275</v>
      </c>
      <c r="V1263" s="102">
        <f t="shared" si="304"/>
        <v>-5.3594009983361275</v>
      </c>
      <c r="W1263" s="102">
        <f t="shared" si="305"/>
        <v>5.3594009983361275</v>
      </c>
    </row>
    <row r="1264" spans="1:23" x14ac:dyDescent="0.25">
      <c r="A1264" s="110">
        <v>42638.426400462966</v>
      </c>
      <c r="B1264">
        <v>277</v>
      </c>
      <c r="C1264">
        <v>20.863800000000001</v>
      </c>
      <c r="E1264" s="95">
        <f t="shared" si="311"/>
        <v>264.41264559068219</v>
      </c>
      <c r="F1264" s="95">
        <f t="shared" si="311"/>
        <v>20.204649750415964</v>
      </c>
      <c r="G1264" s="95"/>
      <c r="H1264" s="95"/>
      <c r="I1264" s="95"/>
      <c r="J1264" s="95"/>
      <c r="K1264" s="95"/>
      <c r="L1264" s="95">
        <f t="shared" si="307"/>
        <v>1261</v>
      </c>
      <c r="M1264" s="95">
        <f t="shared" si="298"/>
        <v>1493</v>
      </c>
      <c r="N1264" s="95">
        <f t="shared" si="299"/>
        <v>264.93338620142652</v>
      </c>
      <c r="O1264" s="95">
        <f t="shared" si="300"/>
        <v>1083212.4044409245</v>
      </c>
      <c r="P1264" s="95">
        <f t="shared" si="308"/>
        <v>29.308883124552246</v>
      </c>
      <c r="Q1264" s="113">
        <f t="shared" si="309"/>
        <v>27.899500645389359</v>
      </c>
      <c r="R1264" s="95">
        <f t="shared" si="301"/>
        <v>327.18652204280824</v>
      </c>
      <c r="S1264" s="95">
        <f t="shared" si="302"/>
        <v>201.63876913855614</v>
      </c>
      <c r="T1264">
        <f t="shared" si="303"/>
        <v>0</v>
      </c>
      <c r="U1264" s="102">
        <f>IF(W1264&lt;180,V1264,IF(#REF!&gt;T1264,W1264-360,360-W1264))</f>
        <v>12.587354409317811</v>
      </c>
      <c r="V1264" s="102">
        <f t="shared" si="304"/>
        <v>12.587354409317811</v>
      </c>
      <c r="W1264" s="102">
        <f t="shared" si="305"/>
        <v>12.587354409317811</v>
      </c>
    </row>
    <row r="1265" spans="1:23" x14ac:dyDescent="0.25">
      <c r="A1265" s="110">
        <v>42638.426446759258</v>
      </c>
      <c r="B1265">
        <v>274</v>
      </c>
      <c r="C1265">
        <v>19.785399999999999</v>
      </c>
      <c r="E1265" s="95">
        <f t="shared" si="311"/>
        <v>264.46589018302831</v>
      </c>
      <c r="F1265" s="95">
        <f t="shared" si="311"/>
        <v>20.213677703826946</v>
      </c>
      <c r="G1265" s="95"/>
      <c r="H1265" s="95"/>
      <c r="I1265" s="95"/>
      <c r="J1265" s="95"/>
      <c r="K1265" s="95"/>
      <c r="L1265" s="95">
        <f t="shared" si="307"/>
        <v>1262</v>
      </c>
      <c r="M1265" s="95">
        <f t="shared" si="298"/>
        <v>-1219</v>
      </c>
      <c r="N1265" s="95">
        <f t="shared" si="299"/>
        <v>264.94057052297848</v>
      </c>
      <c r="O1265" s="95">
        <f t="shared" si="300"/>
        <v>1083294.542789228</v>
      </c>
      <c r="P1265" s="95">
        <f t="shared" si="308"/>
        <v>29.298379508597677</v>
      </c>
      <c r="Q1265" s="113">
        <f t="shared" si="309"/>
        <v>27.88720896530873</v>
      </c>
      <c r="R1265" s="95">
        <f t="shared" si="301"/>
        <v>327.21211035497294</v>
      </c>
      <c r="S1265" s="95">
        <f t="shared" si="302"/>
        <v>201.71967001108368</v>
      </c>
      <c r="T1265">
        <f t="shared" si="303"/>
        <v>0</v>
      </c>
      <c r="U1265" s="102">
        <f>IF(W1265&lt;180,V1265,IF(#REF!&gt;T1265,W1265-360,360-W1265))</f>
        <v>9.5341098169716929</v>
      </c>
      <c r="V1265" s="102">
        <f t="shared" si="304"/>
        <v>9.5341098169716929</v>
      </c>
      <c r="W1265" s="102">
        <f t="shared" si="305"/>
        <v>9.5341098169716929</v>
      </c>
    </row>
    <row r="1266" spans="1:23" x14ac:dyDescent="0.25">
      <c r="A1266" s="110">
        <v>42638.426504629628</v>
      </c>
      <c r="B1266">
        <v>263</v>
      </c>
      <c r="C1266">
        <v>21.1113</v>
      </c>
      <c r="E1266" s="95">
        <f t="shared" si="311"/>
        <v>264.49251247920131</v>
      </c>
      <c r="F1266" s="95">
        <f t="shared" si="311"/>
        <v>20.22550549084858</v>
      </c>
      <c r="G1266" s="95"/>
      <c r="H1266" s="95"/>
      <c r="I1266" s="95"/>
      <c r="J1266" s="95"/>
      <c r="K1266" s="95"/>
      <c r="L1266" s="95">
        <f t="shared" si="307"/>
        <v>1263</v>
      </c>
      <c r="M1266" s="95">
        <f t="shared" si="298"/>
        <v>1482</v>
      </c>
      <c r="N1266" s="95">
        <f t="shared" si="299"/>
        <v>264.93903404592146</v>
      </c>
      <c r="O1266" s="95">
        <f t="shared" si="300"/>
        <v>1083298.3056215406</v>
      </c>
      <c r="P1266" s="95">
        <f t="shared" si="308"/>
        <v>29.286829350643774</v>
      </c>
      <c r="Q1266" s="113">
        <f t="shared" si="309"/>
        <v>27.878158254521654</v>
      </c>
      <c r="R1266" s="95">
        <f t="shared" si="301"/>
        <v>327.21836855187502</v>
      </c>
      <c r="S1266" s="95">
        <f t="shared" si="302"/>
        <v>201.7666564065276</v>
      </c>
      <c r="T1266">
        <f t="shared" si="303"/>
        <v>0</v>
      </c>
      <c r="U1266" s="102">
        <f>IF(W1266&lt;180,V1266,IF(#REF!&gt;T1266,W1266-360,360-W1266))</f>
        <v>-1.4925124792013094</v>
      </c>
      <c r="V1266" s="102">
        <f t="shared" si="304"/>
        <v>-1.4925124792013094</v>
      </c>
      <c r="W1266" s="102">
        <f t="shared" si="305"/>
        <v>1.4925124792013094</v>
      </c>
    </row>
    <row r="1267" spans="1:23" x14ac:dyDescent="0.25">
      <c r="A1267" s="110">
        <v>42638.426550925928</v>
      </c>
      <c r="B1267">
        <v>273</v>
      </c>
      <c r="C1267">
        <v>18.446100000000001</v>
      </c>
      <c r="E1267" s="95">
        <f t="shared" si="311"/>
        <v>264.53577371048254</v>
      </c>
      <c r="F1267" s="95">
        <f t="shared" si="311"/>
        <v>20.233488352745418</v>
      </c>
      <c r="G1267" s="95"/>
      <c r="H1267" s="95"/>
      <c r="I1267" s="95"/>
      <c r="J1267" s="95"/>
      <c r="K1267" s="95"/>
      <c r="L1267" s="95">
        <f t="shared" si="307"/>
        <v>1264</v>
      </c>
      <c r="M1267" s="95">
        <f t="shared" si="298"/>
        <v>-1209</v>
      </c>
      <c r="N1267" s="95">
        <f t="shared" si="299"/>
        <v>264.94541139240414</v>
      </c>
      <c r="O1267" s="95">
        <f t="shared" si="300"/>
        <v>1083363.2333860805</v>
      </c>
      <c r="P1267" s="95">
        <f t="shared" si="308"/>
        <v>29.276119374902553</v>
      </c>
      <c r="Q1267" s="113">
        <f t="shared" si="309"/>
        <v>27.871152342291644</v>
      </c>
      <c r="R1267" s="95">
        <f t="shared" si="301"/>
        <v>327.24586648063877</v>
      </c>
      <c r="S1267" s="95">
        <f t="shared" si="302"/>
        <v>201.82568094032635</v>
      </c>
      <c r="T1267">
        <f t="shared" si="303"/>
        <v>0</v>
      </c>
      <c r="U1267" s="102">
        <f>IF(W1267&lt;180,V1267,IF(#REF!&gt;T1267,W1267-360,360-W1267))</f>
        <v>8.4642262895174554</v>
      </c>
      <c r="V1267" s="102">
        <f t="shared" si="304"/>
        <v>8.4642262895174554</v>
      </c>
      <c r="W1267" s="102">
        <f t="shared" si="305"/>
        <v>8.4642262895174554</v>
      </c>
    </row>
    <row r="1268" spans="1:23" x14ac:dyDescent="0.25">
      <c r="A1268" s="110">
        <v>42638.42659722222</v>
      </c>
      <c r="B1268">
        <v>279</v>
      </c>
      <c r="C1268">
        <v>17.596</v>
      </c>
      <c r="E1268" s="95">
        <f t="shared" si="311"/>
        <v>264.59234608985025</v>
      </c>
      <c r="F1268" s="95">
        <f t="shared" si="311"/>
        <v>20.239641597337762</v>
      </c>
      <c r="G1268" s="95"/>
      <c r="H1268" s="95"/>
      <c r="I1268" s="95"/>
      <c r="J1268" s="95"/>
      <c r="K1268" s="95"/>
      <c r="L1268" s="95">
        <f t="shared" si="307"/>
        <v>1265</v>
      </c>
      <c r="M1268" s="95">
        <f t="shared" si="298"/>
        <v>1488</v>
      </c>
      <c r="N1268" s="95">
        <f t="shared" si="299"/>
        <v>264.95652173912953</v>
      </c>
      <c r="O1268" s="95">
        <f t="shared" si="300"/>
        <v>1083560.6086956568</v>
      </c>
      <c r="P1268" s="95">
        <f t="shared" si="308"/>
        <v>29.26721119517218</v>
      </c>
      <c r="Q1268" s="113">
        <f t="shared" si="309"/>
        <v>27.865947372168087</v>
      </c>
      <c r="R1268" s="95">
        <f t="shared" si="301"/>
        <v>327.29072767722846</v>
      </c>
      <c r="S1268" s="95">
        <f t="shared" si="302"/>
        <v>201.89396450247204</v>
      </c>
      <c r="T1268">
        <f t="shared" si="303"/>
        <v>0</v>
      </c>
      <c r="U1268" s="102">
        <f>IF(W1268&lt;180,V1268,IF(#REF!&gt;T1268,W1268-360,360-W1268))</f>
        <v>14.407653910149747</v>
      </c>
      <c r="V1268" s="102">
        <f t="shared" si="304"/>
        <v>14.407653910149747</v>
      </c>
      <c r="W1268" s="102">
        <f t="shared" si="305"/>
        <v>14.407653910149747</v>
      </c>
    </row>
    <row r="1269" spans="1:23" x14ac:dyDescent="0.25">
      <c r="A1269" s="110">
        <v>42638.42664351852</v>
      </c>
      <c r="B1269">
        <v>272</v>
      </c>
      <c r="C1269">
        <v>17.7133</v>
      </c>
      <c r="E1269" s="95">
        <f t="shared" si="311"/>
        <v>264.63893510815308</v>
      </c>
      <c r="F1269" s="95">
        <f t="shared" si="311"/>
        <v>20.244830948419292</v>
      </c>
      <c r="G1269" s="95"/>
      <c r="H1269" s="95"/>
      <c r="I1269" s="95"/>
      <c r="J1269" s="95"/>
      <c r="K1269" s="95"/>
      <c r="L1269" s="95">
        <f t="shared" si="307"/>
        <v>1266</v>
      </c>
      <c r="M1269" s="95">
        <f t="shared" si="298"/>
        <v>-1216</v>
      </c>
      <c r="N1269" s="95">
        <f t="shared" si="299"/>
        <v>264.96208530805598</v>
      </c>
      <c r="O1269" s="95">
        <f t="shared" si="300"/>
        <v>1083610.1800947913</v>
      </c>
      <c r="P1269" s="95">
        <f t="shared" si="308"/>
        <v>29.256319176636659</v>
      </c>
      <c r="Q1269" s="113">
        <f t="shared" si="309"/>
        <v>27.854884500685653</v>
      </c>
      <c r="R1269" s="95">
        <f t="shared" si="301"/>
        <v>327.31242523469581</v>
      </c>
      <c r="S1269" s="95">
        <f t="shared" si="302"/>
        <v>201.96544498161035</v>
      </c>
      <c r="T1269">
        <f t="shared" si="303"/>
        <v>0</v>
      </c>
      <c r="U1269" s="102">
        <f>IF(W1269&lt;180,V1269,IF(#REF!&gt;T1269,W1269-360,360-W1269))</f>
        <v>7.3610648918469224</v>
      </c>
      <c r="V1269" s="102">
        <f t="shared" si="304"/>
        <v>7.3610648918469224</v>
      </c>
      <c r="W1269" s="102">
        <f t="shared" si="305"/>
        <v>7.3610648918469224</v>
      </c>
    </row>
    <row r="1270" spans="1:23" x14ac:dyDescent="0.25">
      <c r="A1270" s="110">
        <v>42638.426689814813</v>
      </c>
      <c r="B1270">
        <v>269</v>
      </c>
      <c r="C1270">
        <v>17.727399999999999</v>
      </c>
      <c r="E1270" s="95">
        <f t="shared" si="311"/>
        <v>264.68053244592346</v>
      </c>
      <c r="F1270" s="95">
        <f t="shared" si="311"/>
        <v>20.246431281197992</v>
      </c>
      <c r="G1270" s="95"/>
      <c r="H1270" s="95"/>
      <c r="I1270" s="95"/>
      <c r="J1270" s="95"/>
      <c r="K1270" s="95"/>
      <c r="L1270" s="95">
        <f t="shared" si="307"/>
        <v>1267</v>
      </c>
      <c r="M1270" s="95">
        <f t="shared" si="298"/>
        <v>1485</v>
      </c>
      <c r="N1270" s="95">
        <f t="shared" si="299"/>
        <v>264.96527229676309</v>
      </c>
      <c r="O1270" s="95">
        <f t="shared" si="300"/>
        <v>1083626.4719810623</v>
      </c>
      <c r="P1270" s="95">
        <f t="shared" si="308"/>
        <v>29.244991233007337</v>
      </c>
      <c r="Q1270" s="113">
        <f t="shared" si="309"/>
        <v>27.842696423702538</v>
      </c>
      <c r="R1270" s="95">
        <f t="shared" si="301"/>
        <v>327.32659939925418</v>
      </c>
      <c r="S1270" s="95">
        <f t="shared" si="302"/>
        <v>202.03446549259274</v>
      </c>
      <c r="T1270">
        <f t="shared" si="303"/>
        <v>0</v>
      </c>
      <c r="U1270" s="102">
        <f>IF(W1270&lt;180,V1270,IF(#REF!&gt;T1270,W1270-360,360-W1270))</f>
        <v>4.3194675540765388</v>
      </c>
      <c r="V1270" s="102">
        <f t="shared" si="304"/>
        <v>4.3194675540765388</v>
      </c>
      <c r="W1270" s="102">
        <f t="shared" si="305"/>
        <v>4.3194675540765388</v>
      </c>
    </row>
    <row r="1271" spans="1:23" x14ac:dyDescent="0.25">
      <c r="A1271" s="110">
        <v>42638.426736111112</v>
      </c>
      <c r="B1271">
        <v>275</v>
      </c>
      <c r="C1271">
        <v>15.902699999999999</v>
      </c>
      <c r="E1271" s="95">
        <f t="shared" si="311"/>
        <v>264.73544093178037</v>
      </c>
      <c r="F1271" s="95">
        <f t="shared" si="311"/>
        <v>20.245653244592333</v>
      </c>
      <c r="G1271" s="95"/>
      <c r="H1271" s="95"/>
      <c r="I1271" s="95"/>
      <c r="J1271" s="95"/>
      <c r="K1271" s="95"/>
      <c r="L1271" s="95">
        <f t="shared" si="307"/>
        <v>1268</v>
      </c>
      <c r="M1271" s="95">
        <f t="shared" si="298"/>
        <v>-1210</v>
      </c>
      <c r="N1271" s="95">
        <f t="shared" si="299"/>
        <v>264.97318611987288</v>
      </c>
      <c r="O1271" s="95">
        <f t="shared" si="300"/>
        <v>1083727.0883280805</v>
      </c>
      <c r="P1271" s="95">
        <f t="shared" si="308"/>
        <v>29.234814175571387</v>
      </c>
      <c r="Q1271" s="113">
        <f t="shared" si="309"/>
        <v>27.830450981682795</v>
      </c>
      <c r="R1271" s="95">
        <f t="shared" si="301"/>
        <v>327.35395564056665</v>
      </c>
      <c r="S1271" s="95">
        <f t="shared" si="302"/>
        <v>202.1169262229941</v>
      </c>
      <c r="T1271">
        <f t="shared" si="303"/>
        <v>0</v>
      </c>
      <c r="U1271" s="102">
        <f>IF(W1271&lt;180,V1271,IF(#REF!&gt;T1271,W1271-360,360-W1271))</f>
        <v>10.264559068219626</v>
      </c>
      <c r="V1271" s="102">
        <f t="shared" si="304"/>
        <v>10.264559068219626</v>
      </c>
      <c r="W1271" s="102">
        <f t="shared" si="305"/>
        <v>10.264559068219626</v>
      </c>
    </row>
    <row r="1272" spans="1:23" x14ac:dyDescent="0.25">
      <c r="A1272" s="110">
        <v>42638.426782407405</v>
      </c>
      <c r="B1272">
        <v>297</v>
      </c>
      <c r="C1272">
        <v>13.0747</v>
      </c>
      <c r="E1272" s="95">
        <f t="shared" si="311"/>
        <v>264.83527454242926</v>
      </c>
      <c r="F1272" s="95">
        <f t="shared" si="311"/>
        <v>20.241500332778692</v>
      </c>
      <c r="G1272" s="95"/>
      <c r="H1272" s="95"/>
      <c r="I1272" s="95"/>
      <c r="J1272" s="95"/>
      <c r="K1272" s="95"/>
      <c r="L1272" s="95">
        <f t="shared" si="307"/>
        <v>1269</v>
      </c>
      <c r="M1272" s="95">
        <f t="shared" si="298"/>
        <v>1507</v>
      </c>
      <c r="N1272" s="95">
        <f t="shared" si="299"/>
        <v>264.99842395586984</v>
      </c>
      <c r="O1272" s="95">
        <f t="shared" si="300"/>
        <v>1084751.9968479166</v>
      </c>
      <c r="P1272" s="95">
        <f t="shared" si="308"/>
        <v>29.237108409594587</v>
      </c>
      <c r="Q1272" s="113">
        <f t="shared" si="309"/>
        <v>27.838394230103319</v>
      </c>
      <c r="R1272" s="95">
        <f t="shared" si="301"/>
        <v>327.47166156016175</v>
      </c>
      <c r="S1272" s="95">
        <f t="shared" si="302"/>
        <v>202.1988875246968</v>
      </c>
      <c r="T1272">
        <f t="shared" si="303"/>
        <v>0</v>
      </c>
      <c r="U1272" s="102">
        <f>IF(W1272&lt;180,V1272,IF(#REF!&gt;T1272,W1272-360,360-W1272))</f>
        <v>32.164725457570739</v>
      </c>
      <c r="V1272" s="102">
        <f t="shared" si="304"/>
        <v>32.164725457570739</v>
      </c>
      <c r="W1272" s="102">
        <f t="shared" si="305"/>
        <v>32.164725457570739</v>
      </c>
    </row>
    <row r="1273" spans="1:23" x14ac:dyDescent="0.25">
      <c r="A1273" s="110">
        <v>42638.426828703705</v>
      </c>
      <c r="B1273">
        <v>274</v>
      </c>
      <c r="C1273">
        <v>13.8771</v>
      </c>
      <c r="E1273" s="95">
        <f t="shared" si="311"/>
        <v>264.9034941763727</v>
      </c>
      <c r="F1273" s="95">
        <f t="shared" si="311"/>
        <v>20.23736472545756</v>
      </c>
      <c r="G1273" s="95"/>
      <c r="H1273" s="95"/>
      <c r="I1273" s="95"/>
      <c r="J1273" s="95"/>
      <c r="K1273" s="95"/>
      <c r="L1273" s="95">
        <f t="shared" si="307"/>
        <v>1270</v>
      </c>
      <c r="M1273" s="95">
        <f t="shared" si="298"/>
        <v>-1233</v>
      </c>
      <c r="N1273" s="95">
        <f t="shared" si="299"/>
        <v>265.0055118110227</v>
      </c>
      <c r="O1273" s="95">
        <f t="shared" si="300"/>
        <v>1084832.9614173276</v>
      </c>
      <c r="P1273" s="95">
        <f t="shared" si="308"/>
        <v>29.226686131314448</v>
      </c>
      <c r="Q1273" s="113">
        <f t="shared" si="309"/>
        <v>27.810518924182784</v>
      </c>
      <c r="R1273" s="95">
        <f t="shared" si="301"/>
        <v>327.47716175578398</v>
      </c>
      <c r="S1273" s="95">
        <f t="shared" si="302"/>
        <v>202.32982659696142</v>
      </c>
      <c r="T1273">
        <f t="shared" si="303"/>
        <v>0</v>
      </c>
      <c r="U1273" s="102">
        <f>IF(W1273&lt;180,V1273,IF(#REF!&gt;T1273,W1273-360,360-W1273))</f>
        <v>9.0965058236272966</v>
      </c>
      <c r="V1273" s="102">
        <f t="shared" si="304"/>
        <v>9.0965058236272966</v>
      </c>
      <c r="W1273" s="102">
        <f t="shared" si="305"/>
        <v>9.0965058236272966</v>
      </c>
    </row>
    <row r="1274" spans="1:23" x14ac:dyDescent="0.25">
      <c r="A1274" s="110">
        <v>42638.426874999997</v>
      </c>
      <c r="B1274">
        <v>259</v>
      </c>
      <c r="C1274">
        <v>17.54</v>
      </c>
      <c r="E1274" s="95">
        <f t="shared" si="311"/>
        <v>264.94509151414309</v>
      </c>
      <c r="F1274" s="95">
        <f t="shared" si="311"/>
        <v>20.24096589018302</v>
      </c>
      <c r="G1274" s="95"/>
      <c r="H1274" s="95"/>
      <c r="I1274" s="95"/>
      <c r="J1274" s="95"/>
      <c r="K1274" s="95"/>
      <c r="L1274" s="95">
        <f t="shared" si="307"/>
        <v>1271</v>
      </c>
      <c r="M1274" s="95">
        <f t="shared" si="298"/>
        <v>1492</v>
      </c>
      <c r="N1274" s="95">
        <f t="shared" si="299"/>
        <v>265.00078678206046</v>
      </c>
      <c r="O1274" s="95">
        <f t="shared" si="300"/>
        <v>1084868.9992132226</v>
      </c>
      <c r="P1274" s="95">
        <f t="shared" si="308"/>
        <v>29.215671608167838</v>
      </c>
      <c r="Q1274" s="113">
        <f t="shared" si="309"/>
        <v>27.78294728366664</v>
      </c>
      <c r="R1274" s="95">
        <f t="shared" si="301"/>
        <v>327.45672290239304</v>
      </c>
      <c r="S1274" s="95">
        <f t="shared" si="302"/>
        <v>202.43346012589313</v>
      </c>
      <c r="T1274">
        <f t="shared" si="303"/>
        <v>0</v>
      </c>
      <c r="U1274" s="102">
        <f>IF(W1274&lt;180,V1274,IF(#REF!&gt;T1274,W1274-360,360-W1274))</f>
        <v>-5.9450915141430869</v>
      </c>
      <c r="V1274" s="102">
        <f t="shared" si="304"/>
        <v>-5.9450915141430869</v>
      </c>
      <c r="W1274" s="102">
        <f t="shared" si="305"/>
        <v>5.9450915141430869</v>
      </c>
    </row>
    <row r="1275" spans="1:23" x14ac:dyDescent="0.25">
      <c r="A1275" s="110">
        <v>42638.426921296297</v>
      </c>
      <c r="B1275">
        <v>255</v>
      </c>
      <c r="C1275">
        <v>17.0336</v>
      </c>
      <c r="E1275" s="95">
        <f t="shared" si="311"/>
        <v>264.97836938435938</v>
      </c>
      <c r="F1275" s="95">
        <f t="shared" si="311"/>
        <v>20.240119301164718</v>
      </c>
      <c r="G1275" s="95"/>
      <c r="H1275" s="95"/>
      <c r="I1275" s="95"/>
      <c r="J1275" s="95"/>
      <c r="K1275" s="95"/>
      <c r="L1275" s="95">
        <f t="shared" si="307"/>
        <v>1272</v>
      </c>
      <c r="M1275" s="95">
        <f t="shared" si="298"/>
        <v>-1237</v>
      </c>
      <c r="N1275" s="95">
        <f t="shared" si="299"/>
        <v>264.99292452830099</v>
      </c>
      <c r="O1275" s="95">
        <f t="shared" si="300"/>
        <v>1084968.9363207594</v>
      </c>
      <c r="P1275" s="95">
        <f t="shared" si="308"/>
        <v>29.205530302532932</v>
      </c>
      <c r="Q1275" s="113">
        <f t="shared" si="309"/>
        <v>27.759027216684547</v>
      </c>
      <c r="R1275" s="95">
        <f t="shared" si="301"/>
        <v>327.43618062189961</v>
      </c>
      <c r="S1275" s="95">
        <f t="shared" si="302"/>
        <v>202.52055814681916</v>
      </c>
      <c r="T1275">
        <f t="shared" si="303"/>
        <v>0</v>
      </c>
      <c r="U1275" s="102">
        <f>IF(W1275&lt;180,V1275,IF(#REF!&gt;T1275,W1275-360,360-W1275))</f>
        <v>-9.9783693843593824</v>
      </c>
      <c r="V1275" s="102">
        <f t="shared" si="304"/>
        <v>-9.9783693843593824</v>
      </c>
      <c r="W1275" s="102">
        <f t="shared" si="305"/>
        <v>9.9783693843593824</v>
      </c>
    </row>
    <row r="1276" spans="1:23" x14ac:dyDescent="0.25">
      <c r="A1276" s="110">
        <v>42638.42696759259</v>
      </c>
      <c r="B1276">
        <v>246</v>
      </c>
      <c r="C1276">
        <v>18.296700000000001</v>
      </c>
      <c r="E1276" s="95">
        <f t="shared" si="311"/>
        <v>265.00499168053244</v>
      </c>
      <c r="F1276" s="95">
        <f t="shared" si="311"/>
        <v>20.241960399334438</v>
      </c>
      <c r="G1276" s="95"/>
      <c r="H1276" s="95"/>
      <c r="I1276" s="95"/>
      <c r="J1276" s="95"/>
      <c r="K1276" s="95"/>
      <c r="L1276" s="95">
        <f t="shared" si="307"/>
        <v>1273</v>
      </c>
      <c r="M1276" s="95">
        <f t="shared" si="298"/>
        <v>1483</v>
      </c>
      <c r="N1276" s="95">
        <f t="shared" si="299"/>
        <v>264.97800471327486</v>
      </c>
      <c r="O1276" s="95">
        <f t="shared" si="300"/>
        <v>1085329.3841319764</v>
      </c>
      <c r="P1276" s="95">
        <f t="shared" si="308"/>
        <v>29.198905920221108</v>
      </c>
      <c r="Q1276" s="113">
        <f t="shared" si="309"/>
        <v>27.733128763086711</v>
      </c>
      <c r="R1276" s="95">
        <f t="shared" si="301"/>
        <v>327.40453139747751</v>
      </c>
      <c r="S1276" s="95">
        <f t="shared" si="302"/>
        <v>202.60545196358734</v>
      </c>
      <c r="T1276">
        <f t="shared" si="303"/>
        <v>0</v>
      </c>
      <c r="U1276" s="102">
        <f>IF(W1276&lt;180,V1276,IF(#REF!&gt;T1276,W1276-360,360-W1276))</f>
        <v>-19.004991680532441</v>
      </c>
      <c r="V1276" s="102">
        <f t="shared" si="304"/>
        <v>-19.004991680532441</v>
      </c>
      <c r="W1276" s="102">
        <f t="shared" si="305"/>
        <v>19.004991680532441</v>
      </c>
    </row>
    <row r="1277" spans="1:23" x14ac:dyDescent="0.25">
      <c r="A1277" s="110">
        <v>42638.42701388889</v>
      </c>
      <c r="B1277">
        <v>253</v>
      </c>
      <c r="C1277">
        <v>18.058599999999998</v>
      </c>
      <c r="E1277" s="95">
        <f t="shared" ref="E1277:F1292" si="312">AVERAGE(B677:B1277)</f>
        <v>265.04492512479203</v>
      </c>
      <c r="F1277" s="95">
        <f t="shared" si="312"/>
        <v>20.24365257903494</v>
      </c>
      <c r="G1277" s="95"/>
      <c r="H1277" s="95"/>
      <c r="I1277" s="95"/>
      <c r="J1277" s="95"/>
      <c r="K1277" s="95"/>
      <c r="L1277" s="95">
        <f t="shared" si="307"/>
        <v>1274</v>
      </c>
      <c r="M1277" s="95">
        <f t="shared" si="298"/>
        <v>-1230</v>
      </c>
      <c r="N1277" s="95">
        <f t="shared" si="299"/>
        <v>264.96860282574482</v>
      </c>
      <c r="O1277" s="95">
        <f t="shared" si="300"/>
        <v>1085472.7441130346</v>
      </c>
      <c r="P1277" s="95">
        <f t="shared" si="308"/>
        <v>29.18937173665644</v>
      </c>
      <c r="Q1277" s="113">
        <f t="shared" si="309"/>
        <v>27.698513178788591</v>
      </c>
      <c r="R1277" s="95">
        <f t="shared" si="301"/>
        <v>327.36657977706636</v>
      </c>
      <c r="S1277" s="95">
        <f t="shared" si="302"/>
        <v>202.7232704725177</v>
      </c>
      <c r="T1277">
        <f t="shared" si="303"/>
        <v>0</v>
      </c>
      <c r="U1277" s="102">
        <f>IF(W1277&lt;180,V1277,IF(#REF!&gt;T1277,W1277-360,360-W1277))</f>
        <v>-12.04492512479203</v>
      </c>
      <c r="V1277" s="102">
        <f t="shared" si="304"/>
        <v>-12.04492512479203</v>
      </c>
      <c r="W1277" s="102">
        <f t="shared" si="305"/>
        <v>12.04492512479203</v>
      </c>
    </row>
    <row r="1278" spans="1:23" x14ac:dyDescent="0.25">
      <c r="A1278" s="110">
        <v>42638.427060185182</v>
      </c>
      <c r="B1278">
        <v>253</v>
      </c>
      <c r="C1278">
        <v>19.001200000000001</v>
      </c>
      <c r="E1278" s="95">
        <f t="shared" si="312"/>
        <v>265.07820299500833</v>
      </c>
      <c r="F1278" s="95">
        <f t="shared" si="312"/>
        <v>20.248667554076537</v>
      </c>
      <c r="G1278" s="95"/>
      <c r="H1278" s="95"/>
      <c r="I1278" s="95"/>
      <c r="J1278" s="95"/>
      <c r="K1278" s="95"/>
      <c r="L1278" s="95">
        <f t="shared" si="307"/>
        <v>1275</v>
      </c>
      <c r="M1278" s="95">
        <f t="shared" si="298"/>
        <v>1483</v>
      </c>
      <c r="N1278" s="95">
        <f t="shared" si="299"/>
        <v>264.95921568627364</v>
      </c>
      <c r="O1278" s="95">
        <f t="shared" si="300"/>
        <v>1085615.879215691</v>
      </c>
      <c r="P1278" s="95">
        <f t="shared" si="308"/>
        <v>29.179846378604761</v>
      </c>
      <c r="Q1278" s="113">
        <f t="shared" si="309"/>
        <v>27.671995023568812</v>
      </c>
      <c r="R1278" s="95">
        <f t="shared" si="301"/>
        <v>327.34019179803818</v>
      </c>
      <c r="S1278" s="95">
        <f t="shared" si="302"/>
        <v>202.8162141919785</v>
      </c>
      <c r="T1278">
        <f t="shared" si="303"/>
        <v>0</v>
      </c>
      <c r="U1278" s="102">
        <f>IF(W1278&lt;180,V1278,IF(#REF!&gt;T1278,W1278-360,360-W1278))</f>
        <v>-12.078202995008326</v>
      </c>
      <c r="V1278" s="102">
        <f t="shared" si="304"/>
        <v>-12.078202995008326</v>
      </c>
      <c r="W1278" s="102">
        <f t="shared" si="305"/>
        <v>12.078202995008326</v>
      </c>
    </row>
    <row r="1279" spans="1:23" x14ac:dyDescent="0.25">
      <c r="A1279" s="110">
        <v>42638.427106481482</v>
      </c>
      <c r="B1279">
        <v>261</v>
      </c>
      <c r="C1279">
        <v>19.2379</v>
      </c>
      <c r="E1279" s="95">
        <f t="shared" si="312"/>
        <v>265.12479201331115</v>
      </c>
      <c r="F1279" s="95">
        <f t="shared" si="312"/>
        <v>20.2544462562396</v>
      </c>
      <c r="G1279" s="95"/>
      <c r="H1279" s="95"/>
      <c r="I1279" s="95"/>
      <c r="J1279" s="95"/>
      <c r="K1279" s="95"/>
      <c r="L1279" s="95">
        <f t="shared" si="307"/>
        <v>1276</v>
      </c>
      <c r="M1279" s="95">
        <f t="shared" si="298"/>
        <v>-1222</v>
      </c>
      <c r="N1279" s="95">
        <f t="shared" si="299"/>
        <v>264.95611285266369</v>
      </c>
      <c r="O1279" s="95">
        <f t="shared" si="300"/>
        <v>1085631.5423197539</v>
      </c>
      <c r="P1279" s="95">
        <f t="shared" si="308"/>
        <v>29.168620446395622</v>
      </c>
      <c r="Q1279" s="113">
        <f t="shared" si="309"/>
        <v>27.641502249106455</v>
      </c>
      <c r="R1279" s="95">
        <f t="shared" si="301"/>
        <v>327.31817207380067</v>
      </c>
      <c r="S1279" s="95">
        <f t="shared" si="302"/>
        <v>202.93141195282163</v>
      </c>
      <c r="T1279">
        <f t="shared" si="303"/>
        <v>0</v>
      </c>
      <c r="U1279" s="102">
        <f>IF(W1279&lt;180,V1279,IF(#REF!&gt;T1279,W1279-360,360-W1279))</f>
        <v>-4.1247920133111506</v>
      </c>
      <c r="V1279" s="102">
        <f t="shared" si="304"/>
        <v>-4.1247920133111506</v>
      </c>
      <c r="W1279" s="102">
        <f t="shared" si="305"/>
        <v>4.1247920133111506</v>
      </c>
    </row>
    <row r="1280" spans="1:23" x14ac:dyDescent="0.25">
      <c r="A1280" s="110">
        <v>42638.427152777775</v>
      </c>
      <c r="B1280">
        <v>254</v>
      </c>
      <c r="C1280">
        <v>19.863900000000001</v>
      </c>
      <c r="E1280" s="95">
        <f t="shared" si="312"/>
        <v>265.15806988352745</v>
      </c>
      <c r="F1280" s="95">
        <f t="shared" si="312"/>
        <v>20.261357237936764</v>
      </c>
      <c r="G1280" s="95"/>
      <c r="H1280" s="95"/>
      <c r="I1280" s="95"/>
      <c r="J1280" s="95"/>
      <c r="K1280" s="95"/>
      <c r="L1280" s="95">
        <f t="shared" si="307"/>
        <v>1277</v>
      </c>
      <c r="M1280" s="95">
        <f t="shared" si="298"/>
        <v>1476</v>
      </c>
      <c r="N1280" s="95">
        <f t="shared" si="299"/>
        <v>264.94753328112677</v>
      </c>
      <c r="O1280" s="95">
        <f t="shared" si="300"/>
        <v>1085751.4847298402</v>
      </c>
      <c r="P1280" s="95">
        <f t="shared" si="308"/>
        <v>29.158808073669388</v>
      </c>
      <c r="Q1280" s="113">
        <f t="shared" si="309"/>
        <v>27.616038148090325</v>
      </c>
      <c r="R1280" s="95">
        <f t="shared" si="301"/>
        <v>327.2941557167307</v>
      </c>
      <c r="S1280" s="95">
        <f t="shared" si="302"/>
        <v>203.02198405032422</v>
      </c>
      <c r="T1280">
        <f t="shared" si="303"/>
        <v>0</v>
      </c>
      <c r="U1280" s="102">
        <f>IF(W1280&lt;180,V1280,IF(#REF!&gt;T1280,W1280-360,360-W1280))</f>
        <v>-11.158069883527446</v>
      </c>
      <c r="V1280" s="102">
        <f t="shared" si="304"/>
        <v>-11.158069883527446</v>
      </c>
      <c r="W1280" s="102">
        <f t="shared" si="305"/>
        <v>11.158069883527446</v>
      </c>
    </row>
    <row r="1281" spans="1:23" x14ac:dyDescent="0.25">
      <c r="A1281" s="110">
        <v>42638.427199074074</v>
      </c>
      <c r="B1281">
        <v>265</v>
      </c>
      <c r="C1281">
        <v>18.869299999999999</v>
      </c>
      <c r="E1281" s="95">
        <f t="shared" si="312"/>
        <v>265.21297836938436</v>
      </c>
      <c r="F1281" s="95">
        <f t="shared" si="312"/>
        <v>20.269478535773704</v>
      </c>
      <c r="G1281" s="95"/>
      <c r="H1281" s="95"/>
      <c r="I1281" s="95"/>
      <c r="J1281" s="95"/>
      <c r="K1281" s="95"/>
      <c r="L1281" s="95">
        <f t="shared" si="307"/>
        <v>1278</v>
      </c>
      <c r="M1281" s="95">
        <f t="shared" si="298"/>
        <v>-1211</v>
      </c>
      <c r="N1281" s="95">
        <f t="shared" si="299"/>
        <v>264.94757433489741</v>
      </c>
      <c r="O1281" s="95">
        <f t="shared" si="300"/>
        <v>1085751.4874804427</v>
      </c>
      <c r="P1281" s="95">
        <f t="shared" si="308"/>
        <v>29.147397893728133</v>
      </c>
      <c r="Q1281" s="113">
        <f t="shared" si="309"/>
        <v>27.582842661077468</v>
      </c>
      <c r="R1281" s="95">
        <f t="shared" si="301"/>
        <v>327.27437435680866</v>
      </c>
      <c r="S1281" s="95">
        <f t="shared" si="302"/>
        <v>203.15158238196005</v>
      </c>
      <c r="T1281">
        <f t="shared" si="303"/>
        <v>0</v>
      </c>
      <c r="U1281" s="102">
        <f>IF(W1281&lt;180,V1281,IF(#REF!&gt;T1281,W1281-360,360-W1281))</f>
        <v>-0.21297836938435921</v>
      </c>
      <c r="V1281" s="102">
        <f t="shared" si="304"/>
        <v>-0.21297836938435921</v>
      </c>
      <c r="W1281" s="102">
        <f t="shared" si="305"/>
        <v>0.21297836938435921</v>
      </c>
    </row>
    <row r="1282" spans="1:23" x14ac:dyDescent="0.25">
      <c r="A1282" s="110">
        <v>42638.427245370367</v>
      </c>
      <c r="B1282">
        <v>252</v>
      </c>
      <c r="C1282">
        <v>19.9558</v>
      </c>
      <c r="E1282" s="95">
        <f t="shared" si="312"/>
        <v>265.24792013311151</v>
      </c>
      <c r="F1282" s="95">
        <f t="shared" si="312"/>
        <v>20.278525956738765</v>
      </c>
      <c r="G1282" s="95"/>
      <c r="H1282" s="95"/>
      <c r="I1282" s="95"/>
      <c r="J1282" s="95"/>
      <c r="K1282" s="95"/>
      <c r="L1282" s="95">
        <f t="shared" si="307"/>
        <v>1279</v>
      </c>
      <c r="M1282" s="95">
        <f t="shared" si="298"/>
        <v>1463</v>
      </c>
      <c r="N1282" s="95">
        <f t="shared" si="299"/>
        <v>264.93745113369732</v>
      </c>
      <c r="O1282" s="95">
        <f t="shared" si="300"/>
        <v>1085918.9960907004</v>
      </c>
      <c r="P1282" s="95">
        <f t="shared" si="308"/>
        <v>29.138248510561731</v>
      </c>
      <c r="Q1282" s="113">
        <f t="shared" si="309"/>
        <v>27.552764684582996</v>
      </c>
      <c r="R1282" s="95">
        <f t="shared" si="301"/>
        <v>327.24164067342326</v>
      </c>
      <c r="S1282" s="95">
        <f t="shared" si="302"/>
        <v>203.25419959279975</v>
      </c>
      <c r="T1282">
        <f t="shared" si="303"/>
        <v>0</v>
      </c>
      <c r="U1282" s="102">
        <f>IF(W1282&lt;180,V1282,IF(#REF!&gt;T1282,W1282-360,360-W1282))</f>
        <v>-13.247920133111506</v>
      </c>
      <c r="V1282" s="102">
        <f t="shared" si="304"/>
        <v>-13.247920133111506</v>
      </c>
      <c r="W1282" s="102">
        <f t="shared" si="305"/>
        <v>13.247920133111506</v>
      </c>
    </row>
    <row r="1283" spans="1:23" x14ac:dyDescent="0.25">
      <c r="A1283" s="110">
        <v>42638.427291666667</v>
      </c>
      <c r="B1283">
        <v>255</v>
      </c>
      <c r="C1283">
        <v>20.898299999999999</v>
      </c>
      <c r="E1283" s="95">
        <f t="shared" si="312"/>
        <v>265.28785357737104</v>
      </c>
      <c r="F1283" s="95">
        <f t="shared" si="312"/>
        <v>20.289329617304489</v>
      </c>
      <c r="G1283" s="95"/>
      <c r="H1283" s="95"/>
      <c r="I1283" s="95"/>
      <c r="J1283" s="95"/>
      <c r="K1283" s="95"/>
      <c r="L1283" s="95">
        <f t="shared" si="307"/>
        <v>1280</v>
      </c>
      <c r="M1283" s="95">
        <f t="shared" si="298"/>
        <v>-1208</v>
      </c>
      <c r="N1283" s="95">
        <f t="shared" si="299"/>
        <v>264.92968749999915</v>
      </c>
      <c r="O1283" s="95">
        <f t="shared" si="300"/>
        <v>1086017.6718750044</v>
      </c>
      <c r="P1283" s="95">
        <f t="shared" si="308"/>
        <v>29.128187484846137</v>
      </c>
      <c r="Q1283" s="113">
        <f t="shared" si="309"/>
        <v>27.520471924132764</v>
      </c>
      <c r="R1283" s="95">
        <f t="shared" si="301"/>
        <v>327.20891540666975</v>
      </c>
      <c r="S1283" s="95">
        <f t="shared" si="302"/>
        <v>203.36679174807233</v>
      </c>
      <c r="T1283">
        <f t="shared" si="303"/>
        <v>0</v>
      </c>
      <c r="U1283" s="102">
        <f>IF(W1283&lt;180,V1283,IF(#REF!&gt;T1283,W1283-360,360-W1283))</f>
        <v>-10.287853577371038</v>
      </c>
      <c r="V1283" s="102">
        <f t="shared" si="304"/>
        <v>-10.287853577371038</v>
      </c>
      <c r="W1283" s="102">
        <f t="shared" si="305"/>
        <v>10.287853577371038</v>
      </c>
    </row>
    <row r="1284" spans="1:23" x14ac:dyDescent="0.25">
      <c r="A1284" s="110">
        <v>42638.427337962959</v>
      </c>
      <c r="B1284">
        <v>251</v>
      </c>
      <c r="C1284">
        <v>21.43</v>
      </c>
      <c r="E1284" s="95">
        <f t="shared" si="312"/>
        <v>265.31946755407654</v>
      </c>
      <c r="F1284" s="95">
        <f t="shared" si="312"/>
        <v>20.299084359400997</v>
      </c>
      <c r="G1284" s="95"/>
      <c r="H1284" s="95"/>
      <c r="I1284" s="95"/>
      <c r="J1284" s="95"/>
      <c r="K1284" s="95"/>
      <c r="L1284" s="95">
        <f t="shared" si="307"/>
        <v>1281</v>
      </c>
      <c r="M1284" s="95">
        <f t="shared" ref="M1284:M1347" si="313">B1284-M1283</f>
        <v>1459</v>
      </c>
      <c r="N1284" s="95">
        <f t="shared" ref="N1284:N1347" si="314">N1283+(B1284-N1283)/L1284</f>
        <v>264.9188134270093</v>
      </c>
      <c r="O1284" s="95">
        <f t="shared" ref="O1284:O1347" si="315">O1283+(B1284-N1284)*(B1284-N1283)</f>
        <v>1086211.5565964135</v>
      </c>
      <c r="P1284" s="95">
        <f t="shared" si="308"/>
        <v>29.11941491877672</v>
      </c>
      <c r="Q1284" s="113">
        <f t="shared" si="309"/>
        <v>27.493114013980289</v>
      </c>
      <c r="R1284" s="95">
        <f t="shared" ref="R1284:R1347" si="316">E1284+$T$2*Q1284</f>
        <v>327.17897408553222</v>
      </c>
      <c r="S1284" s="95">
        <f t="shared" ref="S1284:S1347" si="317">E1284-$T$2*Q1284</f>
        <v>203.45996102262089</v>
      </c>
      <c r="T1284">
        <f t="shared" si="303"/>
        <v>0</v>
      </c>
      <c r="U1284" s="102">
        <f>IF(W1284&lt;180,V1284,IF(#REF!&gt;T1284,W1284-360,360-W1284))</f>
        <v>-14.319467554076539</v>
      </c>
      <c r="V1284" s="102">
        <f t="shared" si="304"/>
        <v>-14.319467554076539</v>
      </c>
      <c r="W1284" s="102">
        <f t="shared" si="305"/>
        <v>14.319467554076539</v>
      </c>
    </row>
    <row r="1285" spans="1:23" x14ac:dyDescent="0.25">
      <c r="A1285" s="110">
        <v>42638.427384259259</v>
      </c>
      <c r="B1285">
        <v>265</v>
      </c>
      <c r="C1285">
        <v>19.506599999999999</v>
      </c>
      <c r="E1285" s="95">
        <f t="shared" si="312"/>
        <v>265.37437603993345</v>
      </c>
      <c r="F1285" s="95">
        <f t="shared" si="312"/>
        <v>20.305683194675542</v>
      </c>
      <c r="G1285" s="95"/>
      <c r="H1285" s="95"/>
      <c r="I1285" s="95"/>
      <c r="J1285" s="95"/>
      <c r="K1285" s="95"/>
      <c r="L1285" s="95">
        <f t="shared" si="307"/>
        <v>1282</v>
      </c>
      <c r="M1285" s="95">
        <f t="shared" si="313"/>
        <v>-1194</v>
      </c>
      <c r="N1285" s="95">
        <f t="shared" si="314"/>
        <v>264.91887675506933</v>
      </c>
      <c r="O1285" s="95">
        <f t="shared" si="315"/>
        <v>1086211.5631825316</v>
      </c>
      <c r="P1285" s="95">
        <f t="shared" si="308"/>
        <v>29.108055765351146</v>
      </c>
      <c r="Q1285" s="113">
        <f t="shared" si="309"/>
        <v>27.459447194932253</v>
      </c>
      <c r="R1285" s="95">
        <f t="shared" si="316"/>
        <v>327.15813222853103</v>
      </c>
      <c r="S1285" s="95">
        <f t="shared" si="317"/>
        <v>203.59061985133587</v>
      </c>
      <c r="T1285">
        <f t="shared" si="303"/>
        <v>0</v>
      </c>
      <c r="U1285" s="102">
        <f>IF(W1285&lt;180,V1285,IF(#REF!&gt;T1285,W1285-360,360-W1285))</f>
        <v>-0.37437603993345192</v>
      </c>
      <c r="V1285" s="102">
        <f t="shared" si="304"/>
        <v>-0.37437603993345192</v>
      </c>
      <c r="W1285" s="102">
        <f t="shared" si="305"/>
        <v>0.37437603993345192</v>
      </c>
    </row>
    <row r="1286" spans="1:23" x14ac:dyDescent="0.25">
      <c r="A1286" s="110">
        <v>42638.427430555559</v>
      </c>
      <c r="B1286">
        <v>261</v>
      </c>
      <c r="C1286">
        <v>20.618500000000001</v>
      </c>
      <c r="E1286" s="95">
        <f t="shared" si="312"/>
        <v>265.42762063227951</v>
      </c>
      <c r="F1286" s="95">
        <f t="shared" si="312"/>
        <v>20.313669217970048</v>
      </c>
      <c r="G1286" s="95"/>
      <c r="H1286" s="95"/>
      <c r="I1286" s="95"/>
      <c r="J1286" s="95"/>
      <c r="K1286" s="95"/>
      <c r="L1286" s="95">
        <f t="shared" si="307"/>
        <v>1283</v>
      </c>
      <c r="M1286" s="95">
        <f t="shared" si="313"/>
        <v>1455</v>
      </c>
      <c r="N1286" s="95">
        <f t="shared" si="314"/>
        <v>264.91582229150345</v>
      </c>
      <c r="O1286" s="95">
        <f t="shared" si="315"/>
        <v>1086226.9088074868</v>
      </c>
      <c r="P1286" s="95">
        <f t="shared" si="308"/>
        <v>29.096915340168415</v>
      </c>
      <c r="Q1286" s="113">
        <f t="shared" si="309"/>
        <v>27.419860586289534</v>
      </c>
      <c r="R1286" s="95">
        <f t="shared" si="316"/>
        <v>327.12230695143097</v>
      </c>
      <c r="S1286" s="95">
        <f t="shared" si="317"/>
        <v>203.73293431312806</v>
      </c>
      <c r="T1286">
        <f t="shared" ref="T1286:T1349" si="318">IF(ABS(U1286)&gt;$T$2*Q1286,1,0)</f>
        <v>0</v>
      </c>
      <c r="U1286" s="102">
        <f>IF(W1286&lt;180,V1286,IF(#REF!&gt;T1286,W1286-360,360-W1286))</f>
        <v>-4.4276206322795133</v>
      </c>
      <c r="V1286" s="102">
        <f t="shared" ref="V1286:V1349" si="319">$B1286-$E1286</f>
        <v>-4.4276206322795133</v>
      </c>
      <c r="W1286" s="102">
        <f t="shared" ref="W1286:W1349" si="320">ABS(V1286)</f>
        <v>4.4276206322795133</v>
      </c>
    </row>
    <row r="1287" spans="1:23" x14ac:dyDescent="0.25">
      <c r="A1287" s="110">
        <v>42638.427476851852</v>
      </c>
      <c r="B1287">
        <v>258</v>
      </c>
      <c r="C1287">
        <v>20.2121</v>
      </c>
      <c r="E1287" s="95">
        <f t="shared" si="312"/>
        <v>265.47420965058234</v>
      </c>
      <c r="F1287" s="95">
        <f t="shared" si="312"/>
        <v>20.322338435940104</v>
      </c>
      <c r="G1287" s="95"/>
      <c r="H1287" s="95"/>
      <c r="I1287" s="95"/>
      <c r="J1287" s="95"/>
      <c r="K1287" s="95"/>
      <c r="L1287" s="95">
        <f t="shared" si="307"/>
        <v>1284</v>
      </c>
      <c r="M1287" s="95">
        <f t="shared" si="313"/>
        <v>-1197</v>
      </c>
      <c r="N1287" s="95">
        <f t="shared" si="314"/>
        <v>264.9104361370708</v>
      </c>
      <c r="O1287" s="95">
        <f t="shared" si="315"/>
        <v>1086274.7001557676</v>
      </c>
      <c r="P1287" s="95">
        <f t="shared" si="308"/>
        <v>29.086222399181501</v>
      </c>
      <c r="Q1287" s="113">
        <f t="shared" si="309"/>
        <v>27.383389133109166</v>
      </c>
      <c r="R1287" s="95">
        <f t="shared" si="316"/>
        <v>327.08683520007799</v>
      </c>
      <c r="S1287" s="95">
        <f t="shared" si="317"/>
        <v>203.86158410108672</v>
      </c>
      <c r="T1287">
        <f t="shared" si="318"/>
        <v>0</v>
      </c>
      <c r="U1287" s="102">
        <f>IF(W1287&lt;180,V1287,IF(#REF!&gt;T1287,W1287-360,360-W1287))</f>
        <v>-7.4742096505823383</v>
      </c>
      <c r="V1287" s="102">
        <f t="shared" si="319"/>
        <v>-7.4742096505823383</v>
      </c>
      <c r="W1287" s="102">
        <f t="shared" si="320"/>
        <v>7.4742096505823383</v>
      </c>
    </row>
    <row r="1288" spans="1:23" x14ac:dyDescent="0.25">
      <c r="A1288" s="110">
        <v>42638.427523148152</v>
      </c>
      <c r="B1288">
        <v>258</v>
      </c>
      <c r="C1288">
        <v>19.776900000000001</v>
      </c>
      <c r="E1288" s="95">
        <f t="shared" si="312"/>
        <v>265.51580698835272</v>
      </c>
      <c r="F1288" s="95">
        <f t="shared" si="312"/>
        <v>20.33056821963395</v>
      </c>
      <c r="G1288" s="95"/>
      <c r="H1288" s="95"/>
      <c r="I1288" s="95"/>
      <c r="J1288" s="95"/>
      <c r="K1288" s="95"/>
      <c r="L1288" s="95">
        <f t="shared" si="307"/>
        <v>1285</v>
      </c>
      <c r="M1288" s="95">
        <f t="shared" si="313"/>
        <v>1455</v>
      </c>
      <c r="N1288" s="95">
        <f t="shared" si="314"/>
        <v>264.9050583657579</v>
      </c>
      <c r="O1288" s="95">
        <f t="shared" si="315"/>
        <v>1086322.4171206269</v>
      </c>
      <c r="P1288" s="95">
        <f t="shared" si="308"/>
        <v>29.075541182160432</v>
      </c>
      <c r="Q1288" s="113">
        <f t="shared" si="309"/>
        <v>27.352998413075451</v>
      </c>
      <c r="R1288" s="95">
        <f t="shared" si="316"/>
        <v>327.06005341777251</v>
      </c>
      <c r="S1288" s="95">
        <f t="shared" si="317"/>
        <v>203.97156055893296</v>
      </c>
      <c r="T1288">
        <f t="shared" si="318"/>
        <v>0</v>
      </c>
      <c r="U1288" s="102">
        <f>IF(W1288&lt;180,V1288,IF(#REF!&gt;T1288,W1288-360,360-W1288))</f>
        <v>-7.5158069883527219</v>
      </c>
      <c r="V1288" s="102">
        <f t="shared" si="319"/>
        <v>-7.5158069883527219</v>
      </c>
      <c r="W1288" s="102">
        <f t="shared" si="320"/>
        <v>7.5158069883527219</v>
      </c>
    </row>
    <row r="1289" spans="1:23" x14ac:dyDescent="0.25">
      <c r="A1289" s="110">
        <v>42638.427569444444</v>
      </c>
      <c r="B1289">
        <v>282</v>
      </c>
      <c r="C1289">
        <v>19.935199999999998</v>
      </c>
      <c r="E1289" s="95">
        <f t="shared" si="312"/>
        <v>265.60066555740434</v>
      </c>
      <c r="F1289" s="95">
        <f t="shared" si="312"/>
        <v>20.339898336106497</v>
      </c>
      <c r="G1289" s="95"/>
      <c r="H1289" s="95"/>
      <c r="I1289" s="95"/>
      <c r="J1289" s="95"/>
      <c r="K1289" s="95"/>
      <c r="L1289" s="95">
        <f t="shared" si="307"/>
        <v>1286</v>
      </c>
      <c r="M1289" s="95">
        <f t="shared" si="313"/>
        <v>-1173</v>
      </c>
      <c r="N1289" s="95">
        <f t="shared" si="314"/>
        <v>264.9183514774486</v>
      </c>
      <c r="O1289" s="95">
        <f t="shared" si="315"/>
        <v>1086614.4269051366</v>
      </c>
      <c r="P1289" s="95">
        <f t="shared" si="308"/>
        <v>29.06814039605673</v>
      </c>
      <c r="Q1289" s="113">
        <f t="shared" si="309"/>
        <v>27.324882145202622</v>
      </c>
      <c r="R1289" s="95">
        <f t="shared" si="316"/>
        <v>327.08165038411022</v>
      </c>
      <c r="S1289" s="95">
        <f t="shared" si="317"/>
        <v>204.11968073069843</v>
      </c>
      <c r="T1289">
        <f t="shared" si="318"/>
        <v>0</v>
      </c>
      <c r="U1289" s="102">
        <f>IF(W1289&lt;180,V1289,IF(#REF!&gt;T1289,W1289-360,360-W1289))</f>
        <v>16.399334442595659</v>
      </c>
      <c r="V1289" s="102">
        <f t="shared" si="319"/>
        <v>16.399334442595659</v>
      </c>
      <c r="W1289" s="102">
        <f t="shared" si="320"/>
        <v>16.399334442595659</v>
      </c>
    </row>
    <row r="1290" spans="1:23" x14ac:dyDescent="0.25">
      <c r="A1290" s="110">
        <v>42638.427615740744</v>
      </c>
      <c r="B1290">
        <v>249</v>
      </c>
      <c r="C1290">
        <v>24.555299999999999</v>
      </c>
      <c r="E1290" s="95">
        <f t="shared" si="312"/>
        <v>265.63560732113143</v>
      </c>
      <c r="F1290" s="95">
        <f t="shared" si="312"/>
        <v>20.357996838602336</v>
      </c>
      <c r="G1290" s="95"/>
      <c r="H1290" s="95"/>
      <c r="I1290" s="95"/>
      <c r="J1290" s="95"/>
      <c r="K1290" s="95"/>
      <c r="L1290" s="95">
        <f t="shared" si="307"/>
        <v>1287</v>
      </c>
      <c r="M1290" s="95">
        <f t="shared" si="313"/>
        <v>1422</v>
      </c>
      <c r="N1290" s="95">
        <f t="shared" si="314"/>
        <v>264.90598290598206</v>
      </c>
      <c r="O1290" s="95">
        <f t="shared" si="315"/>
        <v>1086867.6239316282</v>
      </c>
      <c r="P1290" s="95">
        <f t="shared" si="308"/>
        <v>29.060230355106675</v>
      </c>
      <c r="Q1290" s="113">
        <f t="shared" si="309"/>
        <v>27.290182725970372</v>
      </c>
      <c r="R1290" s="95">
        <f t="shared" si="316"/>
        <v>327.03851845456478</v>
      </c>
      <c r="S1290" s="95">
        <f t="shared" si="317"/>
        <v>204.23269618769808</v>
      </c>
      <c r="T1290">
        <f t="shared" si="318"/>
        <v>0</v>
      </c>
      <c r="U1290" s="102">
        <f>IF(W1290&lt;180,V1290,IF(#REF!&gt;T1290,W1290-360,360-W1290))</f>
        <v>-16.635607321131431</v>
      </c>
      <c r="V1290" s="102">
        <f t="shared" si="319"/>
        <v>-16.635607321131431</v>
      </c>
      <c r="W1290" s="102">
        <f t="shared" si="320"/>
        <v>16.635607321131431</v>
      </c>
    </row>
    <row r="1291" spans="1:23" x14ac:dyDescent="0.25">
      <c r="A1291" s="110">
        <v>42638.427662037036</v>
      </c>
      <c r="B1291">
        <v>284</v>
      </c>
      <c r="C1291">
        <v>22.410900000000002</v>
      </c>
      <c r="E1291" s="95">
        <f t="shared" si="312"/>
        <v>265.73211314475873</v>
      </c>
      <c r="F1291" s="95">
        <f t="shared" si="312"/>
        <v>20.373229118136447</v>
      </c>
      <c r="G1291" s="95"/>
      <c r="H1291" s="95"/>
      <c r="I1291" s="95"/>
      <c r="J1291" s="95"/>
      <c r="K1291" s="95"/>
      <c r="L1291" s="95">
        <f t="shared" si="307"/>
        <v>1288</v>
      </c>
      <c r="M1291" s="95">
        <f t="shared" si="313"/>
        <v>-1138</v>
      </c>
      <c r="N1291" s="95">
        <f t="shared" si="314"/>
        <v>264.92080745341531</v>
      </c>
      <c r="O1291" s="95">
        <f t="shared" si="315"/>
        <v>1087231.9223602528</v>
      </c>
      <c r="P1291" s="95">
        <f t="shared" si="308"/>
        <v>29.053814953000195</v>
      </c>
      <c r="Q1291" s="113">
        <f t="shared" si="309"/>
        <v>27.252375378198746</v>
      </c>
      <c r="R1291" s="95">
        <f t="shared" si="316"/>
        <v>327.04995774570591</v>
      </c>
      <c r="S1291" s="95">
        <f t="shared" si="317"/>
        <v>204.41426854381154</v>
      </c>
      <c r="T1291">
        <f t="shared" si="318"/>
        <v>0</v>
      </c>
      <c r="U1291" s="102">
        <f>IF(W1291&lt;180,V1291,IF(#REF!&gt;T1291,W1291-360,360-W1291))</f>
        <v>18.267886855241272</v>
      </c>
      <c r="V1291" s="102">
        <f t="shared" si="319"/>
        <v>18.267886855241272</v>
      </c>
      <c r="W1291" s="102">
        <f t="shared" si="320"/>
        <v>18.267886855241272</v>
      </c>
    </row>
    <row r="1292" spans="1:23" x14ac:dyDescent="0.25">
      <c r="A1292" s="110">
        <v>42638.427708333336</v>
      </c>
      <c r="B1292">
        <v>296</v>
      </c>
      <c r="C1292">
        <v>19.5746</v>
      </c>
      <c r="E1292" s="95">
        <f t="shared" si="312"/>
        <v>265.85524126455908</v>
      </c>
      <c r="F1292" s="95">
        <f t="shared" si="312"/>
        <v>20.385800166389359</v>
      </c>
      <c r="G1292" s="95"/>
      <c r="H1292" s="95"/>
      <c r="I1292" s="95"/>
      <c r="J1292" s="95"/>
      <c r="K1292" s="95"/>
      <c r="L1292" s="95">
        <f t="shared" si="307"/>
        <v>1289</v>
      </c>
      <c r="M1292" s="95">
        <f t="shared" si="313"/>
        <v>1434</v>
      </c>
      <c r="N1292" s="95">
        <f t="shared" si="314"/>
        <v>264.94491854150419</v>
      </c>
      <c r="O1292" s="95">
        <f t="shared" si="315"/>
        <v>1088197.0892164514</v>
      </c>
      <c r="P1292" s="95">
        <f t="shared" si="308"/>
        <v>29.055430949516193</v>
      </c>
      <c r="Q1292" s="113">
        <f t="shared" si="309"/>
        <v>27.22166376900525</v>
      </c>
      <c r="R1292" s="95">
        <f t="shared" si="316"/>
        <v>327.10398474482088</v>
      </c>
      <c r="S1292" s="95">
        <f t="shared" si="317"/>
        <v>204.60649778429726</v>
      </c>
      <c r="T1292">
        <f t="shared" si="318"/>
        <v>0</v>
      </c>
      <c r="U1292" s="102">
        <f>IF(W1292&lt;180,V1292,IF(#REF!&gt;T1292,W1292-360,360-W1292))</f>
        <v>30.144758735440917</v>
      </c>
      <c r="V1292" s="102">
        <f t="shared" si="319"/>
        <v>30.144758735440917</v>
      </c>
      <c r="W1292" s="102">
        <f t="shared" si="320"/>
        <v>30.144758735440917</v>
      </c>
    </row>
    <row r="1293" spans="1:23" x14ac:dyDescent="0.25">
      <c r="A1293" s="110">
        <v>42638.427754629629</v>
      </c>
      <c r="B1293">
        <v>267</v>
      </c>
      <c r="C1293">
        <v>20.418800000000001</v>
      </c>
      <c r="E1293" s="95">
        <f t="shared" ref="E1293:F1308" si="321">AVERAGE(B693:B1293)</f>
        <v>265.92346089850247</v>
      </c>
      <c r="F1293" s="95">
        <f t="shared" si="321"/>
        <v>20.398293843594018</v>
      </c>
      <c r="G1293" s="95"/>
      <c r="H1293" s="95"/>
      <c r="I1293" s="95"/>
      <c r="J1293" s="95"/>
      <c r="K1293" s="95"/>
      <c r="L1293" s="95">
        <f t="shared" si="307"/>
        <v>1290</v>
      </c>
      <c r="M1293" s="95">
        <f t="shared" si="313"/>
        <v>-1167</v>
      </c>
      <c r="N1293" s="95">
        <f t="shared" si="314"/>
        <v>264.94651162790615</v>
      </c>
      <c r="O1293" s="95">
        <f t="shared" si="315"/>
        <v>1088201.30930233</v>
      </c>
      <c r="P1293" s="95">
        <f t="shared" si="308"/>
        <v>29.04422328856316</v>
      </c>
      <c r="Q1293" s="113">
        <f t="shared" si="309"/>
        <v>27.173029081911494</v>
      </c>
      <c r="R1293" s="95">
        <f t="shared" si="316"/>
        <v>327.06277633280331</v>
      </c>
      <c r="S1293" s="95">
        <f t="shared" si="317"/>
        <v>204.7841454642016</v>
      </c>
      <c r="T1293">
        <f t="shared" si="318"/>
        <v>0</v>
      </c>
      <c r="U1293" s="102">
        <f>IF(W1293&lt;180,V1293,IF(#REF!&gt;T1293,W1293-360,360-W1293))</f>
        <v>1.0765391014975307</v>
      </c>
      <c r="V1293" s="102">
        <f t="shared" si="319"/>
        <v>1.0765391014975307</v>
      </c>
      <c r="W1293" s="102">
        <f t="shared" si="320"/>
        <v>1.0765391014975307</v>
      </c>
    </row>
    <row r="1294" spans="1:23" x14ac:dyDescent="0.25">
      <c r="A1294" s="110">
        <v>42638.427800925929</v>
      </c>
      <c r="B1294">
        <v>307</v>
      </c>
      <c r="C1294">
        <v>17.597799999999999</v>
      </c>
      <c r="E1294" s="95">
        <f t="shared" si="321"/>
        <v>266.04159733777038</v>
      </c>
      <c r="F1294" s="95">
        <f t="shared" si="321"/>
        <v>20.404438103161404</v>
      </c>
      <c r="G1294" s="95"/>
      <c r="H1294" s="95"/>
      <c r="I1294" s="95"/>
      <c r="J1294" s="95"/>
      <c r="K1294" s="95"/>
      <c r="L1294" s="95">
        <f t="shared" si="307"/>
        <v>1291</v>
      </c>
      <c r="M1294" s="95">
        <f t="shared" si="313"/>
        <v>1474</v>
      </c>
      <c r="N1294" s="95">
        <f t="shared" si="314"/>
        <v>264.97908597985975</v>
      </c>
      <c r="O1294" s="95">
        <f t="shared" si="315"/>
        <v>1089968.4353214607</v>
      </c>
      <c r="P1294" s="95">
        <f t="shared" si="308"/>
        <v>29.056536083509965</v>
      </c>
      <c r="Q1294" s="113">
        <f t="shared" si="309"/>
        <v>27.197006052393029</v>
      </c>
      <c r="R1294" s="95">
        <f t="shared" si="316"/>
        <v>327.23486095565471</v>
      </c>
      <c r="S1294" s="95">
        <f t="shared" si="317"/>
        <v>204.84833371988606</v>
      </c>
      <c r="T1294">
        <f t="shared" si="318"/>
        <v>0</v>
      </c>
      <c r="U1294" s="102">
        <f>IF(W1294&lt;180,V1294,IF(#REF!&gt;T1294,W1294-360,360-W1294))</f>
        <v>40.958402662229616</v>
      </c>
      <c r="V1294" s="102">
        <f t="shared" si="319"/>
        <v>40.958402662229616</v>
      </c>
      <c r="W1294" s="102">
        <f t="shared" si="320"/>
        <v>40.958402662229616</v>
      </c>
    </row>
    <row r="1295" spans="1:23" x14ac:dyDescent="0.25">
      <c r="A1295" s="110">
        <v>42638.427847222221</v>
      </c>
      <c r="B1295">
        <v>250</v>
      </c>
      <c r="C1295">
        <v>20.673999999999999</v>
      </c>
      <c r="E1295" s="95">
        <f t="shared" si="321"/>
        <v>266.05823627287856</v>
      </c>
      <c r="F1295" s="95">
        <f t="shared" si="321"/>
        <v>20.415329783693849</v>
      </c>
      <c r="G1295" s="95"/>
      <c r="H1295" s="95"/>
      <c r="I1295" s="95"/>
      <c r="J1295" s="95"/>
      <c r="K1295" s="95"/>
      <c r="L1295" s="95">
        <f t="shared" si="307"/>
        <v>1292</v>
      </c>
      <c r="M1295" s="95">
        <f t="shared" si="313"/>
        <v>-1224</v>
      </c>
      <c r="N1295" s="95">
        <f t="shared" si="314"/>
        <v>264.96749226006108</v>
      </c>
      <c r="O1295" s="95">
        <f t="shared" si="315"/>
        <v>1090192.634674927</v>
      </c>
      <c r="P1295" s="95">
        <f t="shared" si="308"/>
        <v>29.048276176386146</v>
      </c>
      <c r="Q1295" s="113">
        <f t="shared" si="309"/>
        <v>27.184124812367813</v>
      </c>
      <c r="R1295" s="95">
        <f t="shared" si="316"/>
        <v>327.22251710070611</v>
      </c>
      <c r="S1295" s="95">
        <f t="shared" si="317"/>
        <v>204.89395544505098</v>
      </c>
      <c r="T1295">
        <f t="shared" si="318"/>
        <v>0</v>
      </c>
      <c r="U1295" s="102">
        <f>IF(W1295&lt;180,V1295,IF(#REF!&gt;T1295,W1295-360,360-W1295))</f>
        <v>-16.05823627287856</v>
      </c>
      <c r="V1295" s="102">
        <f t="shared" si="319"/>
        <v>-16.05823627287856</v>
      </c>
      <c r="W1295" s="102">
        <f t="shared" si="320"/>
        <v>16.05823627287856</v>
      </c>
    </row>
    <row r="1296" spans="1:23" x14ac:dyDescent="0.25">
      <c r="A1296" s="110">
        <v>42638.427893518521</v>
      </c>
      <c r="B1296">
        <v>301</v>
      </c>
      <c r="C1296">
        <v>17.3779</v>
      </c>
      <c r="E1296" s="95">
        <f t="shared" si="321"/>
        <v>266.16306156405989</v>
      </c>
      <c r="F1296" s="95">
        <f t="shared" si="321"/>
        <v>20.422374209650588</v>
      </c>
      <c r="G1296" s="95"/>
      <c r="H1296" s="95"/>
      <c r="I1296" s="95"/>
      <c r="J1296" s="95"/>
      <c r="K1296" s="95"/>
      <c r="L1296" s="95">
        <f t="shared" si="307"/>
        <v>1293</v>
      </c>
      <c r="M1296" s="95">
        <f t="shared" si="313"/>
        <v>1525</v>
      </c>
      <c r="N1296" s="95">
        <f t="shared" si="314"/>
        <v>264.99535962876945</v>
      </c>
      <c r="O1296" s="95">
        <f t="shared" si="315"/>
        <v>1091489.9721577771</v>
      </c>
      <c r="P1296" s="95">
        <f t="shared" si="308"/>
        <v>29.054313117290146</v>
      </c>
      <c r="Q1296" s="113">
        <f t="shared" si="309"/>
        <v>27.197191421955065</v>
      </c>
      <c r="R1296" s="95">
        <f t="shared" si="316"/>
        <v>327.35674226345878</v>
      </c>
      <c r="S1296" s="95">
        <f t="shared" si="317"/>
        <v>204.96938086466099</v>
      </c>
      <c r="T1296">
        <f t="shared" si="318"/>
        <v>0</v>
      </c>
      <c r="U1296" s="102">
        <f>IF(W1296&lt;180,V1296,IF(#REF!&gt;T1296,W1296-360,360-W1296))</f>
        <v>34.836938435940112</v>
      </c>
      <c r="V1296" s="102">
        <f t="shared" si="319"/>
        <v>34.836938435940112</v>
      </c>
      <c r="W1296" s="102">
        <f t="shared" si="320"/>
        <v>34.836938435940112</v>
      </c>
    </row>
    <row r="1297" spans="1:23" x14ac:dyDescent="0.25">
      <c r="A1297" s="110">
        <v>42638.427939814814</v>
      </c>
      <c r="B1297">
        <v>291</v>
      </c>
      <c r="C1297">
        <v>18.521799999999999</v>
      </c>
      <c r="E1297" s="95">
        <f t="shared" si="321"/>
        <v>266.26955074875207</v>
      </c>
      <c r="F1297" s="95">
        <f t="shared" si="321"/>
        <v>20.430697836938442</v>
      </c>
      <c r="G1297" s="95"/>
      <c r="H1297" s="95"/>
      <c r="I1297" s="95"/>
      <c r="J1297" s="95"/>
      <c r="K1297" s="95"/>
      <c r="L1297" s="95">
        <f t="shared" si="307"/>
        <v>1294</v>
      </c>
      <c r="M1297" s="95">
        <f t="shared" si="313"/>
        <v>-1234</v>
      </c>
      <c r="N1297" s="95">
        <f t="shared" si="314"/>
        <v>265.01545595054012</v>
      </c>
      <c r="O1297" s="95">
        <f t="shared" si="315"/>
        <v>1092165.6908809936</v>
      </c>
      <c r="P1297" s="95">
        <f t="shared" si="308"/>
        <v>29.05207299039791</v>
      </c>
      <c r="Q1297" s="113">
        <f t="shared" si="309"/>
        <v>27.168921659210113</v>
      </c>
      <c r="R1297" s="95">
        <f t="shared" si="316"/>
        <v>327.3996244819748</v>
      </c>
      <c r="S1297" s="95">
        <f t="shared" si="317"/>
        <v>205.13947701552931</v>
      </c>
      <c r="T1297">
        <f t="shared" si="318"/>
        <v>0</v>
      </c>
      <c r="U1297" s="102">
        <f>IF(W1297&lt;180,V1297,IF(#REF!&gt;T1297,W1297-360,360-W1297))</f>
        <v>24.730449251247933</v>
      </c>
      <c r="V1297" s="102">
        <f t="shared" si="319"/>
        <v>24.730449251247933</v>
      </c>
      <c r="W1297" s="102">
        <f t="shared" si="320"/>
        <v>24.730449251247933</v>
      </c>
    </row>
    <row r="1298" spans="1:23" x14ac:dyDescent="0.25">
      <c r="A1298" s="110">
        <v>42638.427986111114</v>
      </c>
      <c r="B1298">
        <v>319</v>
      </c>
      <c r="C1298">
        <v>17.261099999999999</v>
      </c>
      <c r="E1298" s="95">
        <f t="shared" si="321"/>
        <v>266.41264559068219</v>
      </c>
      <c r="F1298" s="95">
        <f t="shared" si="321"/>
        <v>20.436160399334451</v>
      </c>
      <c r="G1298" s="95"/>
      <c r="H1298" s="95"/>
      <c r="I1298" s="95"/>
      <c r="J1298" s="95"/>
      <c r="K1298" s="95"/>
      <c r="L1298" s="95">
        <f t="shared" si="307"/>
        <v>1295</v>
      </c>
      <c r="M1298" s="95">
        <f t="shared" si="313"/>
        <v>1553</v>
      </c>
      <c r="N1298" s="95">
        <f t="shared" si="314"/>
        <v>265.05714285714203</v>
      </c>
      <c r="O1298" s="95">
        <f t="shared" si="315"/>
        <v>1095077.771428576</v>
      </c>
      <c r="P1298" s="95">
        <f t="shared" si="308"/>
        <v>29.079544369144561</v>
      </c>
      <c r="Q1298" s="113">
        <f t="shared" si="309"/>
        <v>27.219746181504746</v>
      </c>
      <c r="R1298" s="95">
        <f t="shared" si="316"/>
        <v>327.65707449906785</v>
      </c>
      <c r="S1298" s="95">
        <f t="shared" si="317"/>
        <v>205.1682166822965</v>
      </c>
      <c r="T1298">
        <f t="shared" si="318"/>
        <v>0</v>
      </c>
      <c r="U1298" s="102">
        <f>IF(W1298&lt;180,V1298,IF(#REF!&gt;T1298,W1298-360,360-W1298))</f>
        <v>52.587354409317811</v>
      </c>
      <c r="V1298" s="102">
        <f t="shared" si="319"/>
        <v>52.587354409317811</v>
      </c>
      <c r="W1298" s="102">
        <f t="shared" si="320"/>
        <v>52.587354409317811</v>
      </c>
    </row>
    <row r="1299" spans="1:23" x14ac:dyDescent="0.25">
      <c r="A1299" s="110">
        <v>42638.428043981483</v>
      </c>
      <c r="B1299">
        <v>276</v>
      </c>
      <c r="C1299">
        <v>18.9709</v>
      </c>
      <c r="E1299" s="95">
        <f t="shared" si="321"/>
        <v>266.49417637271216</v>
      </c>
      <c r="F1299" s="95">
        <f t="shared" si="321"/>
        <v>20.441593843594021</v>
      </c>
      <c r="G1299" s="95"/>
      <c r="H1299" s="95"/>
      <c r="I1299" s="95"/>
      <c r="J1299" s="95"/>
      <c r="K1299" s="95"/>
      <c r="L1299" s="95">
        <f t="shared" si="307"/>
        <v>1296</v>
      </c>
      <c r="M1299" s="95">
        <f t="shared" si="313"/>
        <v>-1277</v>
      </c>
      <c r="N1299" s="95">
        <f t="shared" si="314"/>
        <v>265.06558641975226</v>
      </c>
      <c r="O1299" s="95">
        <f t="shared" si="315"/>
        <v>1095197.4251543256</v>
      </c>
      <c r="P1299" s="95">
        <f t="shared" si="308"/>
        <v>29.069911276634883</v>
      </c>
      <c r="Q1299" s="113">
        <f t="shared" si="309"/>
        <v>27.174919606189015</v>
      </c>
      <c r="R1299" s="95">
        <f t="shared" si="316"/>
        <v>327.63774548663741</v>
      </c>
      <c r="S1299" s="95">
        <f t="shared" si="317"/>
        <v>205.35060725878688</v>
      </c>
      <c r="T1299">
        <f t="shared" si="318"/>
        <v>0</v>
      </c>
      <c r="U1299" s="102">
        <f>IF(W1299&lt;180,V1299,IF(#REF!&gt;T1299,W1299-360,360-W1299))</f>
        <v>9.5058236272878389</v>
      </c>
      <c r="V1299" s="102">
        <f t="shared" si="319"/>
        <v>9.5058236272878389</v>
      </c>
      <c r="W1299" s="102">
        <f t="shared" si="320"/>
        <v>9.5058236272878389</v>
      </c>
    </row>
    <row r="1300" spans="1:23" x14ac:dyDescent="0.25">
      <c r="A1300" s="110">
        <v>42638.428090277775</v>
      </c>
      <c r="B1300">
        <v>276</v>
      </c>
      <c r="C1300">
        <v>18.4893</v>
      </c>
      <c r="E1300" s="95">
        <f t="shared" si="321"/>
        <v>266.58901830282861</v>
      </c>
      <c r="F1300" s="95">
        <f t="shared" si="321"/>
        <v>20.445871880199675</v>
      </c>
      <c r="G1300" s="95"/>
      <c r="H1300" s="95"/>
      <c r="I1300" s="95"/>
      <c r="J1300" s="95"/>
      <c r="K1300" s="95"/>
      <c r="L1300" s="95">
        <f t="shared" si="307"/>
        <v>1297</v>
      </c>
      <c r="M1300" s="95">
        <f t="shared" si="313"/>
        <v>1553</v>
      </c>
      <c r="N1300" s="95">
        <f t="shared" si="314"/>
        <v>265.07401696221967</v>
      </c>
      <c r="O1300" s="95">
        <f t="shared" si="315"/>
        <v>1095316.8943716313</v>
      </c>
      <c r="P1300" s="95">
        <f t="shared" si="308"/>
        <v>29.060287405056417</v>
      </c>
      <c r="Q1300" s="113">
        <f t="shared" si="309"/>
        <v>27.108381949404624</v>
      </c>
      <c r="R1300" s="95">
        <f t="shared" si="316"/>
        <v>327.58287768898902</v>
      </c>
      <c r="S1300" s="95">
        <f t="shared" si="317"/>
        <v>205.5951589166682</v>
      </c>
      <c r="T1300">
        <f t="shared" si="318"/>
        <v>0</v>
      </c>
      <c r="U1300" s="102">
        <f>IF(W1300&lt;180,V1300,IF(#REF!&gt;T1300,W1300-360,360-W1300))</f>
        <v>9.410981697171394</v>
      </c>
      <c r="V1300" s="102">
        <f t="shared" si="319"/>
        <v>9.410981697171394</v>
      </c>
      <c r="W1300" s="102">
        <f t="shared" si="320"/>
        <v>9.410981697171394</v>
      </c>
    </row>
    <row r="1301" spans="1:23" x14ac:dyDescent="0.25">
      <c r="A1301" s="110">
        <v>42638.428136574075</v>
      </c>
      <c r="B1301">
        <v>293</v>
      </c>
      <c r="C1301">
        <v>16.6844</v>
      </c>
      <c r="E1301" s="95">
        <f t="shared" si="321"/>
        <v>266.70881863560732</v>
      </c>
      <c r="F1301" s="95">
        <f t="shared" si="321"/>
        <v>20.446817304492519</v>
      </c>
      <c r="G1301" s="95"/>
      <c r="H1301" s="95"/>
      <c r="I1301" s="95"/>
      <c r="J1301" s="95"/>
      <c r="K1301" s="95"/>
      <c r="L1301" s="95">
        <f t="shared" si="307"/>
        <v>1298</v>
      </c>
      <c r="M1301" s="95">
        <f t="shared" si="313"/>
        <v>-1260</v>
      </c>
      <c r="N1301" s="95">
        <f t="shared" si="314"/>
        <v>265.0955315870562</v>
      </c>
      <c r="O1301" s="95">
        <f t="shared" si="315"/>
        <v>1096096.1540832096</v>
      </c>
      <c r="P1301" s="95">
        <f t="shared" si="308"/>
        <v>29.059422596923213</v>
      </c>
      <c r="Q1301" s="113">
        <f t="shared" si="309"/>
        <v>27.065706800814802</v>
      </c>
      <c r="R1301" s="95">
        <f t="shared" si="316"/>
        <v>327.60665893744061</v>
      </c>
      <c r="S1301" s="95">
        <f t="shared" si="317"/>
        <v>205.81097833377402</v>
      </c>
      <c r="T1301">
        <f t="shared" si="318"/>
        <v>0</v>
      </c>
      <c r="U1301" s="102">
        <f>IF(W1301&lt;180,V1301,IF(#REF!&gt;T1301,W1301-360,360-W1301))</f>
        <v>26.291181364392685</v>
      </c>
      <c r="V1301" s="102">
        <f t="shared" si="319"/>
        <v>26.291181364392685</v>
      </c>
      <c r="W1301" s="102">
        <f t="shared" si="320"/>
        <v>26.291181364392685</v>
      </c>
    </row>
    <row r="1302" spans="1:23" x14ac:dyDescent="0.25">
      <c r="A1302" s="110">
        <v>42638.428182870368</v>
      </c>
      <c r="B1302">
        <v>291</v>
      </c>
      <c r="C1302">
        <v>15.3687</v>
      </c>
      <c r="E1302" s="95">
        <f t="shared" si="321"/>
        <v>266.81530782029949</v>
      </c>
      <c r="F1302" s="95">
        <f t="shared" si="321"/>
        <v>20.439729450915152</v>
      </c>
      <c r="G1302" s="95"/>
      <c r="H1302" s="95"/>
      <c r="I1302" s="95"/>
      <c r="J1302" s="95"/>
      <c r="K1302" s="95"/>
      <c r="L1302" s="95">
        <f t="shared" si="307"/>
        <v>1299</v>
      </c>
      <c r="M1302" s="95">
        <f t="shared" si="313"/>
        <v>1551</v>
      </c>
      <c r="N1302" s="95">
        <f t="shared" si="314"/>
        <v>265.11547344110772</v>
      </c>
      <c r="O1302" s="95">
        <f t="shared" si="315"/>
        <v>1096766.6789838383</v>
      </c>
      <c r="P1302" s="95">
        <f t="shared" si="308"/>
        <v>29.057118750884985</v>
      </c>
      <c r="Q1302" s="113">
        <f t="shared" si="309"/>
        <v>27.035149954426455</v>
      </c>
      <c r="R1302" s="95">
        <f t="shared" si="316"/>
        <v>327.64439521775904</v>
      </c>
      <c r="S1302" s="95">
        <f t="shared" si="317"/>
        <v>205.98622042283998</v>
      </c>
      <c r="T1302">
        <f t="shared" si="318"/>
        <v>0</v>
      </c>
      <c r="U1302" s="102">
        <f>IF(W1302&lt;180,V1302,IF(#REF!&gt;T1302,W1302-360,360-W1302))</f>
        <v>24.184692179700505</v>
      </c>
      <c r="V1302" s="102">
        <f t="shared" si="319"/>
        <v>24.184692179700505</v>
      </c>
      <c r="W1302" s="102">
        <f t="shared" si="320"/>
        <v>24.184692179700505</v>
      </c>
    </row>
    <row r="1303" spans="1:23" x14ac:dyDescent="0.25">
      <c r="A1303" s="110">
        <v>42638.428229166668</v>
      </c>
      <c r="B1303">
        <v>258</v>
      </c>
      <c r="C1303">
        <v>16.050799999999999</v>
      </c>
      <c r="E1303" s="95">
        <f t="shared" si="321"/>
        <v>266.86522462562397</v>
      </c>
      <c r="F1303" s="95">
        <f t="shared" si="321"/>
        <v>20.435084692179711</v>
      </c>
      <c r="G1303" s="95"/>
      <c r="H1303" s="95"/>
      <c r="I1303" s="95"/>
      <c r="J1303" s="95"/>
      <c r="K1303" s="95"/>
      <c r="L1303" s="95">
        <f t="shared" ref="L1303:L1366" si="322">L1302+1</f>
        <v>1300</v>
      </c>
      <c r="M1303" s="95">
        <f t="shared" si="313"/>
        <v>-1293</v>
      </c>
      <c r="N1303" s="95">
        <f t="shared" si="314"/>
        <v>265.10999999999916</v>
      </c>
      <c r="O1303" s="95">
        <f t="shared" si="315"/>
        <v>1096817.2700000047</v>
      </c>
      <c r="P1303" s="95">
        <f t="shared" ref="P1303:P1366" si="323">SQRT(O1303/L1303)</f>
        <v>29.046610685374223</v>
      </c>
      <c r="Q1303" s="113">
        <f t="shared" si="309"/>
        <v>26.99109618378726</v>
      </c>
      <c r="R1303" s="95">
        <f t="shared" si="316"/>
        <v>327.59519103914528</v>
      </c>
      <c r="S1303" s="95">
        <f t="shared" si="317"/>
        <v>206.13525821210263</v>
      </c>
      <c r="T1303">
        <f t="shared" si="318"/>
        <v>0</v>
      </c>
      <c r="U1303" s="102">
        <f>IF(W1303&lt;180,V1303,IF(#REF!&gt;T1303,W1303-360,360-W1303))</f>
        <v>-8.8652246256239664</v>
      </c>
      <c r="V1303" s="102">
        <f t="shared" si="319"/>
        <v>-8.8652246256239664</v>
      </c>
      <c r="W1303" s="102">
        <f t="shared" si="320"/>
        <v>8.8652246256239664</v>
      </c>
    </row>
    <row r="1304" spans="1:23" x14ac:dyDescent="0.25">
      <c r="A1304" s="110">
        <v>42638.42827546296</v>
      </c>
      <c r="B1304">
        <v>274</v>
      </c>
      <c r="C1304">
        <v>14.541700000000001</v>
      </c>
      <c r="E1304" s="95">
        <f t="shared" si="321"/>
        <v>266.93178036605656</v>
      </c>
      <c r="F1304" s="95">
        <f t="shared" si="321"/>
        <v>20.426642096505834</v>
      </c>
      <c r="G1304" s="95"/>
      <c r="H1304" s="95"/>
      <c r="I1304" s="95"/>
      <c r="J1304" s="95"/>
      <c r="K1304" s="95"/>
      <c r="L1304" s="95">
        <f t="shared" si="322"/>
        <v>1301</v>
      </c>
      <c r="M1304" s="95">
        <f t="shared" si="313"/>
        <v>1567</v>
      </c>
      <c r="N1304" s="95">
        <f t="shared" si="314"/>
        <v>265.11683320522593</v>
      </c>
      <c r="O1304" s="95">
        <f t="shared" si="315"/>
        <v>1096896.2413528103</v>
      </c>
      <c r="P1304" s="95">
        <f t="shared" si="323"/>
        <v>29.036490617119007</v>
      </c>
      <c r="Q1304" s="113">
        <f t="shared" si="309"/>
        <v>26.959271771216116</v>
      </c>
      <c r="R1304" s="95">
        <f t="shared" si="316"/>
        <v>327.5901418512928</v>
      </c>
      <c r="S1304" s="95">
        <f t="shared" si="317"/>
        <v>206.27341888082029</v>
      </c>
      <c r="T1304">
        <f t="shared" si="318"/>
        <v>0</v>
      </c>
      <c r="U1304" s="102">
        <f>IF(W1304&lt;180,V1304,IF(#REF!&gt;T1304,W1304-360,360-W1304))</f>
        <v>7.0682196339434427</v>
      </c>
      <c r="V1304" s="102">
        <f t="shared" si="319"/>
        <v>7.0682196339434427</v>
      </c>
      <c r="W1304" s="102">
        <f t="shared" si="320"/>
        <v>7.0682196339434427</v>
      </c>
    </row>
    <row r="1305" spans="1:23" x14ac:dyDescent="0.25">
      <c r="A1305" s="110">
        <v>42638.42832175926</v>
      </c>
      <c r="B1305">
        <v>316</v>
      </c>
      <c r="C1305">
        <v>14.5909</v>
      </c>
      <c r="E1305" s="95">
        <f t="shared" si="321"/>
        <v>267.07321131447588</v>
      </c>
      <c r="F1305" s="95">
        <f t="shared" si="321"/>
        <v>20.418445424292852</v>
      </c>
      <c r="G1305" s="95"/>
      <c r="H1305" s="95"/>
      <c r="I1305" s="95"/>
      <c r="J1305" s="95"/>
      <c r="K1305" s="95"/>
      <c r="L1305" s="95">
        <f t="shared" si="322"/>
        <v>1302</v>
      </c>
      <c r="M1305" s="95">
        <f t="shared" si="313"/>
        <v>-1251</v>
      </c>
      <c r="N1305" s="95">
        <f t="shared" si="314"/>
        <v>265.1559139784938</v>
      </c>
      <c r="O1305" s="95">
        <f t="shared" si="315"/>
        <v>1099483.3494623704</v>
      </c>
      <c r="P1305" s="95">
        <f t="shared" si="323"/>
        <v>29.059546755783892</v>
      </c>
      <c r="Q1305" s="113">
        <f t="shared" si="309"/>
        <v>26.993336784948042</v>
      </c>
      <c r="R1305" s="95">
        <f t="shared" si="316"/>
        <v>327.80821908060898</v>
      </c>
      <c r="S1305" s="95">
        <f t="shared" si="317"/>
        <v>206.33820354834279</v>
      </c>
      <c r="T1305">
        <f t="shared" si="318"/>
        <v>0</v>
      </c>
      <c r="U1305" s="102">
        <f>IF(W1305&lt;180,V1305,IF(#REF!&gt;T1305,W1305-360,360-W1305))</f>
        <v>48.926788685524116</v>
      </c>
      <c r="V1305" s="102">
        <f t="shared" si="319"/>
        <v>48.926788685524116</v>
      </c>
      <c r="W1305" s="102">
        <f t="shared" si="320"/>
        <v>48.926788685524116</v>
      </c>
    </row>
    <row r="1306" spans="1:23" x14ac:dyDescent="0.25">
      <c r="A1306" s="110">
        <v>42638.428368055553</v>
      </c>
      <c r="B1306">
        <v>274</v>
      </c>
      <c r="C1306">
        <v>16.245200000000001</v>
      </c>
      <c r="E1306" s="95">
        <f t="shared" si="321"/>
        <v>267.14475873544092</v>
      </c>
      <c r="F1306" s="95">
        <f t="shared" si="321"/>
        <v>20.413446755407662</v>
      </c>
      <c r="G1306" s="95"/>
      <c r="H1306" s="95"/>
      <c r="I1306" s="95"/>
      <c r="J1306" s="95"/>
      <c r="K1306" s="95"/>
      <c r="L1306" s="95">
        <f t="shared" si="322"/>
        <v>1303</v>
      </c>
      <c r="M1306" s="95">
        <f t="shared" si="313"/>
        <v>1525</v>
      </c>
      <c r="N1306" s="95">
        <f t="shared" si="314"/>
        <v>265.16270145817265</v>
      </c>
      <c r="O1306" s="95">
        <f t="shared" si="315"/>
        <v>1099561.507290872</v>
      </c>
      <c r="P1306" s="95">
        <f t="shared" si="323"/>
        <v>29.049426047947559</v>
      </c>
      <c r="Q1306" s="113">
        <f t="shared" si="309"/>
        <v>26.954587000781949</v>
      </c>
      <c r="R1306" s="95">
        <f t="shared" si="316"/>
        <v>327.79257948720033</v>
      </c>
      <c r="S1306" s="95">
        <f t="shared" si="317"/>
        <v>206.49693798368153</v>
      </c>
      <c r="T1306">
        <f t="shared" si="318"/>
        <v>0</v>
      </c>
      <c r="U1306" s="102">
        <f>IF(W1306&lt;180,V1306,IF(#REF!&gt;T1306,W1306-360,360-W1306))</f>
        <v>6.8552412645590834</v>
      </c>
      <c r="V1306" s="102">
        <f t="shared" si="319"/>
        <v>6.8552412645590834</v>
      </c>
      <c r="W1306" s="102">
        <f t="shared" si="320"/>
        <v>6.8552412645590834</v>
      </c>
    </row>
    <row r="1307" spans="1:23" x14ac:dyDescent="0.25">
      <c r="A1307" s="110">
        <v>42638.428414351853</v>
      </c>
      <c r="B1307">
        <v>272</v>
      </c>
      <c r="C1307">
        <v>16.482399999999998</v>
      </c>
      <c r="E1307" s="95">
        <f t="shared" si="321"/>
        <v>267.20965058236271</v>
      </c>
      <c r="F1307" s="95">
        <f t="shared" si="321"/>
        <v>20.409111314475883</v>
      </c>
      <c r="G1307" s="95"/>
      <c r="H1307" s="95"/>
      <c r="I1307" s="95"/>
      <c r="J1307" s="95"/>
      <c r="K1307" s="95"/>
      <c r="L1307" s="95">
        <f t="shared" si="322"/>
        <v>1304</v>
      </c>
      <c r="M1307" s="95">
        <f t="shared" si="313"/>
        <v>-1253</v>
      </c>
      <c r="N1307" s="95">
        <f t="shared" si="314"/>
        <v>265.16794478527527</v>
      </c>
      <c r="O1307" s="95">
        <f t="shared" si="315"/>
        <v>1099608.2200920293</v>
      </c>
      <c r="P1307" s="95">
        <f t="shared" si="323"/>
        <v>29.038902139955077</v>
      </c>
      <c r="Q1307" s="113">
        <f t="shared" si="309"/>
        <v>26.919229159595051</v>
      </c>
      <c r="R1307" s="95">
        <f t="shared" si="316"/>
        <v>327.7779161914516</v>
      </c>
      <c r="S1307" s="95">
        <f t="shared" si="317"/>
        <v>206.64138497327383</v>
      </c>
      <c r="T1307">
        <f t="shared" si="318"/>
        <v>0</v>
      </c>
      <c r="U1307" s="102">
        <f>IF(W1307&lt;180,V1307,IF(#REF!&gt;T1307,W1307-360,360-W1307))</f>
        <v>4.7903494176372874</v>
      </c>
      <c r="V1307" s="102">
        <f t="shared" si="319"/>
        <v>4.7903494176372874</v>
      </c>
      <c r="W1307" s="102">
        <f t="shared" si="320"/>
        <v>4.7903494176372874</v>
      </c>
    </row>
    <row r="1308" spans="1:23" x14ac:dyDescent="0.25">
      <c r="A1308" s="110">
        <v>42638.428460648145</v>
      </c>
      <c r="B1308">
        <v>292</v>
      </c>
      <c r="C1308">
        <v>15.9129</v>
      </c>
      <c r="E1308" s="95">
        <f t="shared" si="321"/>
        <v>267.3128119800333</v>
      </c>
      <c r="F1308" s="95">
        <f t="shared" si="321"/>
        <v>20.407496006655585</v>
      </c>
      <c r="G1308" s="95"/>
      <c r="H1308" s="95"/>
      <c r="I1308" s="95"/>
      <c r="J1308" s="95"/>
      <c r="K1308" s="95"/>
      <c r="L1308" s="95">
        <f t="shared" si="322"/>
        <v>1305</v>
      </c>
      <c r="M1308" s="95">
        <f t="shared" si="313"/>
        <v>1545</v>
      </c>
      <c r="N1308" s="95">
        <f t="shared" si="314"/>
        <v>265.18850574712565</v>
      </c>
      <c r="O1308" s="95">
        <f t="shared" si="315"/>
        <v>1100327.6275862118</v>
      </c>
      <c r="P1308" s="95">
        <f t="shared" si="323"/>
        <v>29.037268001935963</v>
      </c>
      <c r="Q1308" s="113">
        <f t="shared" ref="Q1308:Q1371" si="324">_xlfn.STDEV.P(B708:B1308)</f>
        <v>26.895223810308376</v>
      </c>
      <c r="R1308" s="95">
        <f t="shared" si="316"/>
        <v>327.82706555322716</v>
      </c>
      <c r="S1308" s="95">
        <f t="shared" si="317"/>
        <v>206.79855840683945</v>
      </c>
      <c r="T1308">
        <f t="shared" si="318"/>
        <v>0</v>
      </c>
      <c r="U1308" s="102">
        <f>IF(W1308&lt;180,V1308,IF(#REF!&gt;T1308,W1308-360,360-W1308))</f>
        <v>24.687188019966698</v>
      </c>
      <c r="V1308" s="102">
        <f t="shared" si="319"/>
        <v>24.687188019966698</v>
      </c>
      <c r="W1308" s="102">
        <f t="shared" si="320"/>
        <v>24.687188019966698</v>
      </c>
    </row>
    <row r="1309" spans="1:23" x14ac:dyDescent="0.25">
      <c r="A1309" s="110">
        <v>42638.428506944445</v>
      </c>
      <c r="B1309">
        <v>257</v>
      </c>
      <c r="C1309">
        <v>19.116900000000001</v>
      </c>
      <c r="E1309" s="95">
        <f t="shared" ref="E1309:F1324" si="325">AVERAGE(B709:B1309)</f>
        <v>267.34941763727119</v>
      </c>
      <c r="F1309" s="95">
        <f t="shared" si="325"/>
        <v>20.412977870216316</v>
      </c>
      <c r="G1309" s="95"/>
      <c r="H1309" s="95"/>
      <c r="I1309" s="95"/>
      <c r="J1309" s="95"/>
      <c r="K1309" s="95"/>
      <c r="L1309" s="95">
        <f t="shared" si="322"/>
        <v>1306</v>
      </c>
      <c r="M1309" s="95">
        <f t="shared" si="313"/>
        <v>-1288</v>
      </c>
      <c r="N1309" s="95">
        <f t="shared" si="314"/>
        <v>265.18223583460872</v>
      </c>
      <c r="O1309" s="95">
        <f t="shared" si="315"/>
        <v>1100394.6278713678</v>
      </c>
      <c r="P1309" s="95">
        <f t="shared" si="323"/>
        <v>29.027032706993488</v>
      </c>
      <c r="Q1309" s="113">
        <f t="shared" si="324"/>
        <v>26.866175478698135</v>
      </c>
      <c r="R1309" s="95">
        <f t="shared" si="316"/>
        <v>327.79831246434196</v>
      </c>
      <c r="S1309" s="95">
        <f t="shared" si="317"/>
        <v>206.90052281020039</v>
      </c>
      <c r="T1309">
        <f t="shared" si="318"/>
        <v>0</v>
      </c>
      <c r="U1309" s="102">
        <f>IF(W1309&lt;180,V1309,IF(#REF!&gt;T1309,W1309-360,360-W1309))</f>
        <v>-10.349417637271188</v>
      </c>
      <c r="V1309" s="102">
        <f t="shared" si="319"/>
        <v>-10.349417637271188</v>
      </c>
      <c r="W1309" s="102">
        <f t="shared" si="320"/>
        <v>10.349417637271188</v>
      </c>
    </row>
    <row r="1310" spans="1:23" x14ac:dyDescent="0.25">
      <c r="A1310" s="110">
        <v>42638.428553240738</v>
      </c>
      <c r="B1310">
        <v>269</v>
      </c>
      <c r="C1310">
        <v>16.062100000000001</v>
      </c>
      <c r="E1310" s="95">
        <f t="shared" si="325"/>
        <v>267.41098169717139</v>
      </c>
      <c r="F1310" s="95">
        <f t="shared" si="325"/>
        <v>20.413319134775385</v>
      </c>
      <c r="G1310" s="95"/>
      <c r="H1310" s="95"/>
      <c r="I1310" s="95"/>
      <c r="J1310" s="95"/>
      <c r="K1310" s="95"/>
      <c r="L1310" s="95">
        <f t="shared" si="322"/>
        <v>1307</v>
      </c>
      <c r="M1310" s="95">
        <f t="shared" si="313"/>
        <v>1557</v>
      </c>
      <c r="N1310" s="95">
        <f t="shared" si="314"/>
        <v>265.18515684774212</v>
      </c>
      <c r="O1310" s="95">
        <f t="shared" si="315"/>
        <v>1100409.1920428511</v>
      </c>
      <c r="P1310" s="95">
        <f t="shared" si="323"/>
        <v>29.016118150160853</v>
      </c>
      <c r="Q1310" s="113">
        <f t="shared" si="324"/>
        <v>26.82746647757337</v>
      </c>
      <c r="R1310" s="95">
        <f t="shared" si="316"/>
        <v>327.77278127171149</v>
      </c>
      <c r="S1310" s="95">
        <f t="shared" si="317"/>
        <v>207.04918212263129</v>
      </c>
      <c r="T1310">
        <f t="shared" si="318"/>
        <v>0</v>
      </c>
      <c r="U1310" s="102">
        <f>IF(W1310&lt;180,V1310,IF(#REF!&gt;T1310,W1310-360,360-W1310))</f>
        <v>1.589018302828606</v>
      </c>
      <c r="V1310" s="102">
        <f t="shared" si="319"/>
        <v>1.589018302828606</v>
      </c>
      <c r="W1310" s="102">
        <f t="shared" si="320"/>
        <v>1.589018302828606</v>
      </c>
    </row>
    <row r="1311" spans="1:23" x14ac:dyDescent="0.25">
      <c r="A1311" s="110">
        <v>42638.428599537037</v>
      </c>
      <c r="B1311">
        <v>272</v>
      </c>
      <c r="C1311">
        <v>15.703099999999999</v>
      </c>
      <c r="E1311" s="95">
        <f t="shared" si="325"/>
        <v>267.47587354409319</v>
      </c>
      <c r="F1311" s="95">
        <f t="shared" si="325"/>
        <v>20.414020965058246</v>
      </c>
      <c r="G1311" s="95"/>
      <c r="H1311" s="95"/>
      <c r="I1311" s="95"/>
      <c r="J1311" s="95"/>
      <c r="K1311" s="95"/>
      <c r="L1311" s="95">
        <f t="shared" si="322"/>
        <v>1308</v>
      </c>
      <c r="M1311" s="95">
        <f t="shared" si="313"/>
        <v>-1285</v>
      </c>
      <c r="N1311" s="95">
        <f t="shared" si="314"/>
        <v>265.19036697247628</v>
      </c>
      <c r="O1311" s="95">
        <f t="shared" si="315"/>
        <v>1100455.5986238581</v>
      </c>
      <c r="P1311" s="95">
        <f t="shared" si="323"/>
        <v>29.00563583621101</v>
      </c>
      <c r="Q1311" s="113">
        <f t="shared" si="324"/>
        <v>26.79129605618273</v>
      </c>
      <c r="R1311" s="95">
        <f t="shared" si="316"/>
        <v>327.75628967050432</v>
      </c>
      <c r="S1311" s="95">
        <f t="shared" si="317"/>
        <v>207.19545741768206</v>
      </c>
      <c r="T1311">
        <f t="shared" si="318"/>
        <v>0</v>
      </c>
      <c r="U1311" s="102">
        <f>IF(W1311&lt;180,V1311,IF(#REF!&gt;T1311,W1311-360,360-W1311))</f>
        <v>4.52412645590681</v>
      </c>
      <c r="V1311" s="102">
        <f t="shared" si="319"/>
        <v>4.52412645590681</v>
      </c>
      <c r="W1311" s="102">
        <f t="shared" si="320"/>
        <v>4.52412645590681</v>
      </c>
    </row>
    <row r="1312" spans="1:23" x14ac:dyDescent="0.25">
      <c r="A1312" s="110">
        <v>42638.42864583333</v>
      </c>
      <c r="B1312">
        <v>283</v>
      </c>
      <c r="C1312">
        <v>18.471800000000002</v>
      </c>
      <c r="E1312" s="95">
        <f t="shared" si="325"/>
        <v>267.55740432612311</v>
      </c>
      <c r="F1312" s="95">
        <f t="shared" si="325"/>
        <v>20.419291014975048</v>
      </c>
      <c r="G1312" s="95"/>
      <c r="H1312" s="95"/>
      <c r="I1312" s="95"/>
      <c r="J1312" s="95"/>
      <c r="K1312" s="95"/>
      <c r="L1312" s="95">
        <f t="shared" si="322"/>
        <v>1309</v>
      </c>
      <c r="M1312" s="95">
        <f t="shared" si="313"/>
        <v>1568</v>
      </c>
      <c r="N1312" s="95">
        <f t="shared" si="314"/>
        <v>265.20397249808934</v>
      </c>
      <c r="O1312" s="95">
        <f t="shared" si="315"/>
        <v>1100772.5393430148</v>
      </c>
      <c r="P1312" s="95">
        <f t="shared" si="323"/>
        <v>28.998729449038439</v>
      </c>
      <c r="Q1312" s="113">
        <f t="shared" si="324"/>
        <v>26.763842719660229</v>
      </c>
      <c r="R1312" s="95">
        <f t="shared" si="316"/>
        <v>327.77605044535863</v>
      </c>
      <c r="S1312" s="95">
        <f t="shared" si="317"/>
        <v>207.33875820688758</v>
      </c>
      <c r="T1312">
        <f t="shared" si="318"/>
        <v>0</v>
      </c>
      <c r="U1312" s="102">
        <f>IF(W1312&lt;180,V1312,IF(#REF!&gt;T1312,W1312-360,360-W1312))</f>
        <v>15.442595673876895</v>
      </c>
      <c r="V1312" s="102">
        <f t="shared" si="319"/>
        <v>15.442595673876895</v>
      </c>
      <c r="W1312" s="102">
        <f t="shared" si="320"/>
        <v>15.442595673876895</v>
      </c>
    </row>
    <row r="1313" spans="1:23" x14ac:dyDescent="0.25">
      <c r="A1313" s="110">
        <v>42638.42869212963</v>
      </c>
      <c r="B1313">
        <v>287</v>
      </c>
      <c r="C1313">
        <v>19.064900000000002</v>
      </c>
      <c r="E1313" s="95">
        <f t="shared" si="325"/>
        <v>267.64725457570717</v>
      </c>
      <c r="F1313" s="95">
        <f t="shared" si="325"/>
        <v>20.422559234608993</v>
      </c>
      <c r="G1313" s="95"/>
      <c r="H1313" s="95"/>
      <c r="I1313" s="95"/>
      <c r="J1313" s="95"/>
      <c r="K1313" s="95"/>
      <c r="L1313" s="95">
        <f t="shared" si="322"/>
        <v>1310</v>
      </c>
      <c r="M1313" s="95">
        <f t="shared" si="313"/>
        <v>-1281</v>
      </c>
      <c r="N1313" s="95">
        <f t="shared" si="314"/>
        <v>265.22061068702209</v>
      </c>
      <c r="O1313" s="95">
        <f t="shared" si="315"/>
        <v>1101247.2435114554</v>
      </c>
      <c r="P1313" s="95">
        <f t="shared" si="323"/>
        <v>28.993908856380564</v>
      </c>
      <c r="Q1313" s="113">
        <f t="shared" si="324"/>
        <v>26.738308374419283</v>
      </c>
      <c r="R1313" s="95">
        <f t="shared" si="316"/>
        <v>327.80844841815053</v>
      </c>
      <c r="S1313" s="95">
        <f t="shared" si="317"/>
        <v>207.48606073326377</v>
      </c>
      <c r="T1313">
        <f t="shared" si="318"/>
        <v>0</v>
      </c>
      <c r="U1313" s="102">
        <f>IF(W1313&lt;180,V1313,IF(#REF!&gt;T1313,W1313-360,360-W1313))</f>
        <v>19.352745424292834</v>
      </c>
      <c r="V1313" s="102">
        <f t="shared" si="319"/>
        <v>19.352745424292834</v>
      </c>
      <c r="W1313" s="102">
        <f t="shared" si="320"/>
        <v>19.352745424292834</v>
      </c>
    </row>
    <row r="1314" spans="1:23" x14ac:dyDescent="0.25">
      <c r="A1314" s="110">
        <v>42638.428738425922</v>
      </c>
      <c r="B1314">
        <v>331</v>
      </c>
      <c r="C1314">
        <v>18.702200000000001</v>
      </c>
      <c r="E1314" s="95">
        <f t="shared" si="325"/>
        <v>267.8136439267887</v>
      </c>
      <c r="F1314" s="95">
        <f t="shared" si="325"/>
        <v>20.425679700499174</v>
      </c>
      <c r="G1314" s="95"/>
      <c r="H1314" s="95"/>
      <c r="I1314" s="95"/>
      <c r="J1314" s="95"/>
      <c r="K1314" s="95"/>
      <c r="L1314" s="95">
        <f t="shared" si="322"/>
        <v>1311</v>
      </c>
      <c r="M1314" s="95">
        <f t="shared" si="313"/>
        <v>1612</v>
      </c>
      <c r="N1314" s="95">
        <f t="shared" si="314"/>
        <v>265.27078565980088</v>
      </c>
      <c r="O1314" s="95">
        <f t="shared" si="315"/>
        <v>1105570.8710907756</v>
      </c>
      <c r="P1314" s="95">
        <f t="shared" si="323"/>
        <v>29.03968813056801</v>
      </c>
      <c r="Q1314" s="113">
        <f t="shared" si="324"/>
        <v>26.820756115404315</v>
      </c>
      <c r="R1314" s="95">
        <f t="shared" si="316"/>
        <v>328.16034518644841</v>
      </c>
      <c r="S1314" s="95">
        <f t="shared" si="317"/>
        <v>207.46694266712899</v>
      </c>
      <c r="T1314">
        <f t="shared" si="318"/>
        <v>1</v>
      </c>
      <c r="U1314" s="102">
        <f>IF(W1314&lt;180,V1314,IF(#REF!&gt;T1314,W1314-360,360-W1314))</f>
        <v>63.1863560732113</v>
      </c>
      <c r="V1314" s="102">
        <f t="shared" si="319"/>
        <v>63.1863560732113</v>
      </c>
      <c r="W1314" s="102">
        <f t="shared" si="320"/>
        <v>63.1863560732113</v>
      </c>
    </row>
    <row r="1315" spans="1:23" x14ac:dyDescent="0.25">
      <c r="A1315" s="110">
        <v>42638.428784722222</v>
      </c>
      <c r="B1315">
        <v>276</v>
      </c>
      <c r="C1315">
        <v>20.477399999999999</v>
      </c>
      <c r="E1315" s="95">
        <f t="shared" si="325"/>
        <v>267.88685524126458</v>
      </c>
      <c r="F1315" s="95">
        <f t="shared" si="325"/>
        <v>20.431987853577379</v>
      </c>
      <c r="G1315" s="95"/>
      <c r="H1315" s="95"/>
      <c r="I1315" s="95"/>
      <c r="J1315" s="95"/>
      <c r="K1315" s="95"/>
      <c r="L1315" s="95">
        <f t="shared" si="322"/>
        <v>1312</v>
      </c>
      <c r="M1315" s="95">
        <f t="shared" si="313"/>
        <v>-1336</v>
      </c>
      <c r="N1315" s="95">
        <f t="shared" si="314"/>
        <v>265.27896341463332</v>
      </c>
      <c r="O1315" s="95">
        <f t="shared" si="315"/>
        <v>1105685.899390249</v>
      </c>
      <c r="P1315" s="95">
        <f t="shared" si="323"/>
        <v>29.030129157919617</v>
      </c>
      <c r="Q1315" s="113">
        <f t="shared" si="324"/>
        <v>26.782923078825178</v>
      </c>
      <c r="R1315" s="95">
        <f t="shared" si="316"/>
        <v>328.14843216862124</v>
      </c>
      <c r="S1315" s="95">
        <f t="shared" si="317"/>
        <v>207.62527831390793</v>
      </c>
      <c r="T1315">
        <f t="shared" si="318"/>
        <v>0</v>
      </c>
      <c r="U1315" s="102">
        <f>IF(W1315&lt;180,V1315,IF(#REF!&gt;T1315,W1315-360,360-W1315))</f>
        <v>8.113144758735416</v>
      </c>
      <c r="V1315" s="102">
        <f t="shared" si="319"/>
        <v>8.113144758735416</v>
      </c>
      <c r="W1315" s="102">
        <f t="shared" si="320"/>
        <v>8.113144758735416</v>
      </c>
    </row>
    <row r="1316" spans="1:23" x14ac:dyDescent="0.25">
      <c r="A1316" s="110">
        <v>42638.428831018522</v>
      </c>
      <c r="B1316">
        <v>282</v>
      </c>
      <c r="C1316">
        <v>17.543099999999999</v>
      </c>
      <c r="E1316" s="95">
        <f t="shared" si="325"/>
        <v>267.9667221297837</v>
      </c>
      <c r="F1316" s="95">
        <f t="shared" si="325"/>
        <v>20.433971048252918</v>
      </c>
      <c r="G1316" s="95"/>
      <c r="H1316" s="95"/>
      <c r="I1316" s="95"/>
      <c r="J1316" s="95"/>
      <c r="K1316" s="95"/>
      <c r="L1316" s="95">
        <f t="shared" si="322"/>
        <v>1313</v>
      </c>
      <c r="M1316" s="95">
        <f t="shared" si="313"/>
        <v>1618</v>
      </c>
      <c r="N1316" s="95">
        <f t="shared" si="314"/>
        <v>265.29169840060848</v>
      </c>
      <c r="O1316" s="95">
        <f t="shared" si="315"/>
        <v>1105965.2795125719</v>
      </c>
      <c r="P1316" s="95">
        <f t="shared" si="323"/>
        <v>29.022738144563469</v>
      </c>
      <c r="Q1316" s="113">
        <f t="shared" si="324"/>
        <v>26.753304939683005</v>
      </c>
      <c r="R1316" s="95">
        <f t="shared" si="316"/>
        <v>328.16165824407045</v>
      </c>
      <c r="S1316" s="95">
        <f t="shared" si="317"/>
        <v>207.77178601549696</v>
      </c>
      <c r="T1316">
        <f t="shared" si="318"/>
        <v>0</v>
      </c>
      <c r="U1316" s="102">
        <f>IF(W1316&lt;180,V1316,IF(#REF!&gt;T1316,W1316-360,360-W1316))</f>
        <v>14.033277870216295</v>
      </c>
      <c r="V1316" s="102">
        <f t="shared" si="319"/>
        <v>14.033277870216295</v>
      </c>
      <c r="W1316" s="102">
        <f t="shared" si="320"/>
        <v>14.033277870216295</v>
      </c>
    </row>
    <row r="1317" spans="1:23" x14ac:dyDescent="0.25">
      <c r="A1317" s="110">
        <v>42638.428877314815</v>
      </c>
      <c r="B1317">
        <v>320</v>
      </c>
      <c r="C1317">
        <v>16.587</v>
      </c>
      <c r="E1317" s="95">
        <f t="shared" si="325"/>
        <v>268.11813643926791</v>
      </c>
      <c r="F1317" s="95">
        <f t="shared" si="325"/>
        <v>20.434516472545763</v>
      </c>
      <c r="G1317" s="95"/>
      <c r="H1317" s="95"/>
      <c r="I1317" s="95"/>
      <c r="J1317" s="95"/>
      <c r="K1317" s="95"/>
      <c r="L1317" s="95">
        <f t="shared" si="322"/>
        <v>1314</v>
      </c>
      <c r="M1317" s="95">
        <f t="shared" si="313"/>
        <v>-1298</v>
      </c>
      <c r="N1317" s="95">
        <f t="shared" si="314"/>
        <v>265.33333333333252</v>
      </c>
      <c r="O1317" s="95">
        <f t="shared" si="315"/>
        <v>1108956.0000000054</v>
      </c>
      <c r="P1317" s="95">
        <f t="shared" si="323"/>
        <v>29.050892204879826</v>
      </c>
      <c r="Q1317" s="113">
        <f t="shared" si="324"/>
        <v>26.789827592153785</v>
      </c>
      <c r="R1317" s="95">
        <f t="shared" si="316"/>
        <v>328.39524852161395</v>
      </c>
      <c r="S1317" s="95">
        <f t="shared" si="317"/>
        <v>207.84102435692191</v>
      </c>
      <c r="T1317">
        <f t="shared" si="318"/>
        <v>0</v>
      </c>
      <c r="U1317" s="102">
        <f>IF(W1317&lt;180,V1317,IF(#REF!&gt;T1317,W1317-360,360-W1317))</f>
        <v>51.881863560732086</v>
      </c>
      <c r="V1317" s="102">
        <f t="shared" si="319"/>
        <v>51.881863560732086</v>
      </c>
      <c r="W1317" s="102">
        <f t="shared" si="320"/>
        <v>51.881863560732086</v>
      </c>
    </row>
    <row r="1318" spans="1:23" x14ac:dyDescent="0.25">
      <c r="A1318" s="110">
        <v>42638.428923611114</v>
      </c>
      <c r="B1318">
        <v>304</v>
      </c>
      <c r="C1318">
        <v>17.184999999999999</v>
      </c>
      <c r="E1318" s="95">
        <f t="shared" si="325"/>
        <v>268.23793677204657</v>
      </c>
      <c r="F1318" s="95">
        <f t="shared" si="325"/>
        <v>20.436109816971719</v>
      </c>
      <c r="G1318" s="95"/>
      <c r="H1318" s="95"/>
      <c r="I1318" s="95"/>
      <c r="J1318" s="95"/>
      <c r="K1318" s="95"/>
      <c r="L1318" s="95">
        <f t="shared" si="322"/>
        <v>1315</v>
      </c>
      <c r="M1318" s="95">
        <f t="shared" si="313"/>
        <v>1602</v>
      </c>
      <c r="N1318" s="95">
        <f t="shared" si="314"/>
        <v>265.36273764258476</v>
      </c>
      <c r="O1318" s="95">
        <f t="shared" si="315"/>
        <v>1110449.9741444921</v>
      </c>
      <c r="P1318" s="95">
        <f t="shared" si="323"/>
        <v>29.059398643804343</v>
      </c>
      <c r="Q1318" s="113">
        <f t="shared" si="324"/>
        <v>26.789031425718182</v>
      </c>
      <c r="R1318" s="95">
        <f t="shared" si="316"/>
        <v>328.51325747991245</v>
      </c>
      <c r="S1318" s="95">
        <f t="shared" si="317"/>
        <v>207.96261606418065</v>
      </c>
      <c r="T1318">
        <f t="shared" si="318"/>
        <v>0</v>
      </c>
      <c r="U1318" s="102">
        <f>IF(W1318&lt;180,V1318,IF(#REF!&gt;T1318,W1318-360,360-W1318))</f>
        <v>35.762063227953433</v>
      </c>
      <c r="V1318" s="102">
        <f t="shared" si="319"/>
        <v>35.762063227953433</v>
      </c>
      <c r="W1318" s="102">
        <f t="shared" si="320"/>
        <v>35.762063227953433</v>
      </c>
    </row>
    <row r="1319" spans="1:23" x14ac:dyDescent="0.25">
      <c r="A1319" s="110">
        <v>42638.428969907407</v>
      </c>
      <c r="B1319">
        <v>266</v>
      </c>
      <c r="C1319">
        <v>18.554300000000001</v>
      </c>
      <c r="E1319" s="95">
        <f t="shared" si="325"/>
        <v>268.30116472545757</v>
      </c>
      <c r="F1319" s="95">
        <f t="shared" si="325"/>
        <v>20.439963893510821</v>
      </c>
      <c r="G1319" s="95"/>
      <c r="H1319" s="95"/>
      <c r="I1319" s="95"/>
      <c r="J1319" s="95"/>
      <c r="K1319" s="95"/>
      <c r="L1319" s="95">
        <f t="shared" si="322"/>
        <v>1316</v>
      </c>
      <c r="M1319" s="95">
        <f t="shared" si="313"/>
        <v>-1336</v>
      </c>
      <c r="N1319" s="95">
        <f t="shared" si="314"/>
        <v>265.3632218844977</v>
      </c>
      <c r="O1319" s="95">
        <f t="shared" si="315"/>
        <v>1110450.379939215</v>
      </c>
      <c r="P1319" s="95">
        <f t="shared" si="323"/>
        <v>29.048361048242793</v>
      </c>
      <c r="Q1319" s="113">
        <f t="shared" si="324"/>
        <v>26.738783525068719</v>
      </c>
      <c r="R1319" s="95">
        <f t="shared" si="316"/>
        <v>328.46342765686217</v>
      </c>
      <c r="S1319" s="95">
        <f t="shared" si="317"/>
        <v>208.13890179405294</v>
      </c>
      <c r="T1319">
        <f t="shared" si="318"/>
        <v>0</v>
      </c>
      <c r="U1319" s="102">
        <f>IF(W1319&lt;180,V1319,IF(#REF!&gt;T1319,W1319-360,360-W1319))</f>
        <v>-2.3011647254575678</v>
      </c>
      <c r="V1319" s="102">
        <f t="shared" si="319"/>
        <v>-2.3011647254575678</v>
      </c>
      <c r="W1319" s="102">
        <f t="shared" si="320"/>
        <v>2.3011647254575678</v>
      </c>
    </row>
    <row r="1320" spans="1:23" x14ac:dyDescent="0.25">
      <c r="A1320" s="110">
        <v>42638.429016203707</v>
      </c>
      <c r="B1320">
        <v>303</v>
      </c>
      <c r="C1320">
        <v>17.321400000000001</v>
      </c>
      <c r="E1320" s="95">
        <f t="shared" si="325"/>
        <v>268.42928452579037</v>
      </c>
      <c r="F1320" s="95">
        <f t="shared" si="325"/>
        <v>20.441562562396012</v>
      </c>
      <c r="G1320" s="95"/>
      <c r="H1320" s="95"/>
      <c r="I1320" s="95"/>
      <c r="J1320" s="95"/>
      <c r="K1320" s="95"/>
      <c r="L1320" s="95">
        <f t="shared" si="322"/>
        <v>1317</v>
      </c>
      <c r="M1320" s="95">
        <f t="shared" si="313"/>
        <v>1639</v>
      </c>
      <c r="N1320" s="95">
        <f t="shared" si="314"/>
        <v>265.39179954441835</v>
      </c>
      <c r="O1320" s="95">
        <f t="shared" si="315"/>
        <v>1111865.831435085</v>
      </c>
      <c r="P1320" s="95">
        <f t="shared" si="323"/>
        <v>29.055831254107783</v>
      </c>
      <c r="Q1320" s="113">
        <f t="shared" si="324"/>
        <v>26.720256750000239</v>
      </c>
      <c r="R1320" s="95">
        <f t="shared" si="316"/>
        <v>328.54986221329091</v>
      </c>
      <c r="S1320" s="95">
        <f t="shared" si="317"/>
        <v>208.30870683828982</v>
      </c>
      <c r="T1320">
        <f t="shared" si="318"/>
        <v>0</v>
      </c>
      <c r="U1320" s="102">
        <f>IF(W1320&lt;180,V1320,IF(#REF!&gt;T1320,W1320-360,360-W1320))</f>
        <v>34.570715474209635</v>
      </c>
      <c r="V1320" s="102">
        <f t="shared" si="319"/>
        <v>34.570715474209635</v>
      </c>
      <c r="W1320" s="102">
        <f t="shared" si="320"/>
        <v>34.570715474209635</v>
      </c>
    </row>
    <row r="1321" spans="1:23" x14ac:dyDescent="0.25">
      <c r="A1321" s="110">
        <v>42638.429062499999</v>
      </c>
      <c r="B1321">
        <v>355</v>
      </c>
      <c r="C1321">
        <v>18.042200000000001</v>
      </c>
      <c r="E1321" s="95">
        <f t="shared" si="325"/>
        <v>268.63893510815308</v>
      </c>
      <c r="F1321" s="95">
        <f t="shared" si="325"/>
        <v>20.442277537437608</v>
      </c>
      <c r="G1321" s="95"/>
      <c r="H1321" s="95"/>
      <c r="I1321" s="95"/>
      <c r="J1321" s="95"/>
      <c r="K1321" s="95"/>
      <c r="L1321" s="95">
        <f t="shared" si="322"/>
        <v>1318</v>
      </c>
      <c r="M1321" s="95">
        <f t="shared" si="313"/>
        <v>-1284</v>
      </c>
      <c r="N1321" s="95">
        <f t="shared" si="314"/>
        <v>265.45978755690362</v>
      </c>
      <c r="O1321" s="95">
        <f t="shared" si="315"/>
        <v>1119889.3687405214</v>
      </c>
      <c r="P1321" s="95">
        <f t="shared" si="323"/>
        <v>29.149415837327712</v>
      </c>
      <c r="Q1321" s="113">
        <f t="shared" si="324"/>
        <v>26.903743157244815</v>
      </c>
      <c r="R1321" s="95">
        <f t="shared" si="316"/>
        <v>329.17235721195391</v>
      </c>
      <c r="S1321" s="95">
        <f t="shared" si="317"/>
        <v>208.10551300435225</v>
      </c>
      <c r="T1321">
        <f t="shared" si="318"/>
        <v>1</v>
      </c>
      <c r="U1321" s="102">
        <f>IF(W1321&lt;180,V1321,IF(#REF!&gt;T1321,W1321-360,360-W1321))</f>
        <v>86.361064891846922</v>
      </c>
      <c r="V1321" s="102">
        <f t="shared" si="319"/>
        <v>86.361064891846922</v>
      </c>
      <c r="W1321" s="102">
        <f t="shared" si="320"/>
        <v>86.361064891846922</v>
      </c>
    </row>
    <row r="1322" spans="1:23" x14ac:dyDescent="0.25">
      <c r="A1322" s="110">
        <v>42638.429108796299</v>
      </c>
      <c r="B1322">
        <v>286</v>
      </c>
      <c r="C1322">
        <v>17.1295</v>
      </c>
      <c r="E1322" s="95">
        <f t="shared" si="325"/>
        <v>268.7188019966722</v>
      </c>
      <c r="F1322" s="95">
        <f t="shared" si="325"/>
        <v>20.441710316139769</v>
      </c>
      <c r="G1322" s="95"/>
      <c r="H1322" s="95"/>
      <c r="I1322" s="95"/>
      <c r="J1322" s="95"/>
      <c r="K1322" s="95"/>
      <c r="L1322" s="95">
        <f t="shared" si="322"/>
        <v>1319</v>
      </c>
      <c r="M1322" s="95">
        <f t="shared" si="313"/>
        <v>1570</v>
      </c>
      <c r="N1322" s="95">
        <f t="shared" si="314"/>
        <v>265.47536012130325</v>
      </c>
      <c r="O1322" s="95">
        <f t="shared" si="315"/>
        <v>1120310.9492039478</v>
      </c>
      <c r="P1322" s="95">
        <f t="shared" si="323"/>
        <v>29.143847953617144</v>
      </c>
      <c r="Q1322" s="113">
        <f t="shared" si="324"/>
        <v>26.88390884843157</v>
      </c>
      <c r="R1322" s="95">
        <f t="shared" si="316"/>
        <v>329.20759690564324</v>
      </c>
      <c r="S1322" s="95">
        <f t="shared" si="317"/>
        <v>208.23000708770115</v>
      </c>
      <c r="T1322">
        <f t="shared" si="318"/>
        <v>0</v>
      </c>
      <c r="U1322" s="102">
        <f>IF(W1322&lt;180,V1322,IF(#REF!&gt;T1322,W1322-360,360-W1322))</f>
        <v>17.281198003327802</v>
      </c>
      <c r="V1322" s="102">
        <f t="shared" si="319"/>
        <v>17.281198003327802</v>
      </c>
      <c r="W1322" s="102">
        <f t="shared" si="320"/>
        <v>17.281198003327802</v>
      </c>
    </row>
    <row r="1323" spans="1:23" x14ac:dyDescent="0.25">
      <c r="A1323" s="110">
        <v>42638.429155092592</v>
      </c>
      <c r="B1323">
        <v>293</v>
      </c>
      <c r="C1323">
        <v>20.408100000000001</v>
      </c>
      <c r="E1323" s="95">
        <f t="shared" si="325"/>
        <v>268.8136439267887</v>
      </c>
      <c r="F1323" s="95">
        <f t="shared" si="325"/>
        <v>20.447309816971718</v>
      </c>
      <c r="G1323" s="95"/>
      <c r="H1323" s="95"/>
      <c r="I1323" s="95"/>
      <c r="J1323" s="95"/>
      <c r="K1323" s="95"/>
      <c r="L1323" s="95">
        <f t="shared" si="322"/>
        <v>1320</v>
      </c>
      <c r="M1323" s="95">
        <f t="shared" si="313"/>
        <v>-1277</v>
      </c>
      <c r="N1323" s="95">
        <f t="shared" si="314"/>
        <v>265.49621212121139</v>
      </c>
      <c r="O1323" s="95">
        <f t="shared" si="315"/>
        <v>1121067.9810606115</v>
      </c>
      <c r="P1323" s="95">
        <f t="shared" si="323"/>
        <v>29.142647872935601</v>
      </c>
      <c r="Q1323" s="113">
        <f t="shared" si="324"/>
        <v>26.868854112722836</v>
      </c>
      <c r="R1323" s="95">
        <f t="shared" si="316"/>
        <v>329.26856568041507</v>
      </c>
      <c r="S1323" s="95">
        <f t="shared" si="317"/>
        <v>208.35872217316233</v>
      </c>
      <c r="T1323">
        <f t="shared" si="318"/>
        <v>0</v>
      </c>
      <c r="U1323" s="102">
        <f>IF(W1323&lt;180,V1323,IF(#REF!&gt;T1323,W1323-360,360-W1323))</f>
        <v>24.1863560732113</v>
      </c>
      <c r="V1323" s="102">
        <f t="shared" si="319"/>
        <v>24.1863560732113</v>
      </c>
      <c r="W1323" s="102">
        <f t="shared" si="320"/>
        <v>24.1863560732113</v>
      </c>
    </row>
    <row r="1324" spans="1:23" x14ac:dyDescent="0.25">
      <c r="A1324" s="110">
        <v>42638.429201388892</v>
      </c>
      <c r="B1324">
        <v>294</v>
      </c>
      <c r="C1324">
        <v>22.988700000000001</v>
      </c>
      <c r="E1324" s="95">
        <f t="shared" si="325"/>
        <v>268.90682196339435</v>
      </c>
      <c r="F1324" s="95">
        <f t="shared" si="325"/>
        <v>20.458373544093181</v>
      </c>
      <c r="G1324" s="95"/>
      <c r="H1324" s="95"/>
      <c r="I1324" s="95"/>
      <c r="J1324" s="95"/>
      <c r="K1324" s="95"/>
      <c r="L1324" s="95">
        <f t="shared" si="322"/>
        <v>1321</v>
      </c>
      <c r="M1324" s="95">
        <f t="shared" si="313"/>
        <v>1571</v>
      </c>
      <c r="N1324" s="95">
        <f t="shared" si="314"/>
        <v>265.51778955336795</v>
      </c>
      <c r="O1324" s="95">
        <f t="shared" si="315"/>
        <v>1121879.8319455013</v>
      </c>
      <c r="P1324" s="95">
        <f t="shared" si="323"/>
        <v>29.142161563265795</v>
      </c>
      <c r="Q1324" s="113">
        <f t="shared" si="324"/>
        <v>26.858933328609034</v>
      </c>
      <c r="R1324" s="95">
        <f t="shared" si="316"/>
        <v>329.33942195276467</v>
      </c>
      <c r="S1324" s="95">
        <f t="shared" si="317"/>
        <v>208.47422197402403</v>
      </c>
      <c r="T1324">
        <f t="shared" si="318"/>
        <v>0</v>
      </c>
      <c r="U1324" s="102">
        <f>IF(W1324&lt;180,V1324,IF(#REF!&gt;T1324,W1324-360,360-W1324))</f>
        <v>25.09317803660565</v>
      </c>
      <c r="V1324" s="102">
        <f t="shared" si="319"/>
        <v>25.09317803660565</v>
      </c>
      <c r="W1324" s="102">
        <f t="shared" si="320"/>
        <v>25.09317803660565</v>
      </c>
    </row>
    <row r="1325" spans="1:23" x14ac:dyDescent="0.25">
      <c r="A1325" s="110">
        <v>42638.429247685184</v>
      </c>
      <c r="B1325">
        <v>253</v>
      </c>
      <c r="C1325">
        <v>23.249400000000001</v>
      </c>
      <c r="E1325" s="95">
        <f t="shared" ref="E1325:F1340" si="326">AVERAGE(B725:B1325)</f>
        <v>268.93843594009985</v>
      </c>
      <c r="F1325" s="95">
        <f t="shared" si="326"/>
        <v>20.469295341098178</v>
      </c>
      <c r="G1325" s="95"/>
      <c r="H1325" s="95"/>
      <c r="I1325" s="95"/>
      <c r="J1325" s="95"/>
      <c r="K1325" s="95"/>
      <c r="L1325" s="95">
        <f t="shared" si="322"/>
        <v>1322</v>
      </c>
      <c r="M1325" s="95">
        <f t="shared" si="313"/>
        <v>-1318</v>
      </c>
      <c r="N1325" s="95">
        <f t="shared" si="314"/>
        <v>265.50832072617175</v>
      </c>
      <c r="O1325" s="95">
        <f t="shared" si="315"/>
        <v>1122036.4084720176</v>
      </c>
      <c r="P1325" s="95">
        <f t="shared" si="323"/>
        <v>29.133170271004623</v>
      </c>
      <c r="Q1325" s="113">
        <f t="shared" si="324"/>
        <v>26.828993248940971</v>
      </c>
      <c r="R1325" s="95">
        <f t="shared" si="316"/>
        <v>329.30367075021707</v>
      </c>
      <c r="S1325" s="95">
        <f t="shared" si="317"/>
        <v>208.57320112998266</v>
      </c>
      <c r="T1325">
        <f t="shared" si="318"/>
        <v>0</v>
      </c>
      <c r="U1325" s="102">
        <f>IF(W1325&lt;180,V1325,IF(#REF!&gt;T1325,W1325-360,360-W1325))</f>
        <v>-15.938435940099851</v>
      </c>
      <c r="V1325" s="102">
        <f t="shared" si="319"/>
        <v>-15.938435940099851</v>
      </c>
      <c r="W1325" s="102">
        <f t="shared" si="320"/>
        <v>15.938435940099851</v>
      </c>
    </row>
    <row r="1326" spans="1:23" x14ac:dyDescent="0.25">
      <c r="A1326" s="110">
        <v>42638.429293981484</v>
      </c>
      <c r="B1326">
        <v>258</v>
      </c>
      <c r="C1326">
        <v>25.522600000000001</v>
      </c>
      <c r="E1326" s="95">
        <f t="shared" si="326"/>
        <v>268.98336106489182</v>
      </c>
      <c r="F1326" s="95">
        <f t="shared" si="326"/>
        <v>20.482963893510821</v>
      </c>
      <c r="G1326" s="95"/>
      <c r="H1326" s="95"/>
      <c r="I1326" s="95"/>
      <c r="J1326" s="95"/>
      <c r="K1326" s="95"/>
      <c r="L1326" s="95">
        <f t="shared" si="322"/>
        <v>1323</v>
      </c>
      <c r="M1326" s="95">
        <f t="shared" si="313"/>
        <v>1576</v>
      </c>
      <c r="N1326" s="95">
        <f t="shared" si="314"/>
        <v>265.50264550264478</v>
      </c>
      <c r="O1326" s="95">
        <f t="shared" si="315"/>
        <v>1122092.7407407463</v>
      </c>
      <c r="P1326" s="95">
        <f t="shared" si="323"/>
        <v>29.122888956621427</v>
      </c>
      <c r="Q1326" s="113">
        <f t="shared" si="324"/>
        <v>26.788002182249819</v>
      </c>
      <c r="R1326" s="95">
        <f t="shared" si="316"/>
        <v>329.25636597495389</v>
      </c>
      <c r="S1326" s="95">
        <f t="shared" si="317"/>
        <v>208.71035615482973</v>
      </c>
      <c r="T1326">
        <f t="shared" si="318"/>
        <v>0</v>
      </c>
      <c r="U1326" s="102">
        <f>IF(W1326&lt;180,V1326,IF(#REF!&gt;T1326,W1326-360,360-W1326))</f>
        <v>-10.983361064891824</v>
      </c>
      <c r="V1326" s="102">
        <f t="shared" si="319"/>
        <v>-10.983361064891824</v>
      </c>
      <c r="W1326" s="102">
        <f t="shared" si="320"/>
        <v>10.983361064891824</v>
      </c>
    </row>
    <row r="1327" spans="1:23" x14ac:dyDescent="0.25">
      <c r="A1327" s="110">
        <v>42638.429340277777</v>
      </c>
      <c r="B1327">
        <v>298</v>
      </c>
      <c r="C1327">
        <v>27.7163</v>
      </c>
      <c r="E1327" s="95">
        <f t="shared" si="326"/>
        <v>269.09484193011644</v>
      </c>
      <c r="F1327" s="95">
        <f t="shared" si="326"/>
        <v>20.498053910149753</v>
      </c>
      <c r="G1327" s="95"/>
      <c r="H1327" s="95"/>
      <c r="I1327" s="95"/>
      <c r="J1327" s="95"/>
      <c r="K1327" s="95"/>
      <c r="L1327" s="95">
        <f t="shared" si="322"/>
        <v>1324</v>
      </c>
      <c r="M1327" s="95">
        <f t="shared" si="313"/>
        <v>-1278</v>
      </c>
      <c r="N1327" s="95">
        <f t="shared" si="314"/>
        <v>265.52719033232557</v>
      </c>
      <c r="O1327" s="95">
        <f t="shared" si="315"/>
        <v>1123148.0211480418</v>
      </c>
      <c r="P1327" s="95">
        <f t="shared" si="323"/>
        <v>29.125574837733769</v>
      </c>
      <c r="Q1327" s="113">
        <f t="shared" si="324"/>
        <v>26.76910560686801</v>
      </c>
      <c r="R1327" s="95">
        <f t="shared" si="316"/>
        <v>329.32532954556945</v>
      </c>
      <c r="S1327" s="95">
        <f t="shared" si="317"/>
        <v>208.86435431466342</v>
      </c>
      <c r="T1327">
        <f t="shared" si="318"/>
        <v>0</v>
      </c>
      <c r="U1327" s="102">
        <f>IF(W1327&lt;180,V1327,IF(#REF!&gt;T1327,W1327-360,360-W1327))</f>
        <v>28.905158069883555</v>
      </c>
      <c r="V1327" s="102">
        <f t="shared" si="319"/>
        <v>28.905158069883555</v>
      </c>
      <c r="W1327" s="102">
        <f t="shared" si="320"/>
        <v>28.905158069883555</v>
      </c>
    </row>
    <row r="1328" spans="1:23" x14ac:dyDescent="0.25">
      <c r="A1328" s="110">
        <v>42638.429386574076</v>
      </c>
      <c r="B1328">
        <v>298</v>
      </c>
      <c r="C1328">
        <v>27.360399999999998</v>
      </c>
      <c r="E1328" s="95">
        <f t="shared" si="326"/>
        <v>269.19633943427618</v>
      </c>
      <c r="F1328" s="95">
        <f t="shared" si="326"/>
        <v>20.512660399334447</v>
      </c>
      <c r="G1328" s="95"/>
      <c r="H1328" s="95"/>
      <c r="I1328" s="95"/>
      <c r="J1328" s="95"/>
      <c r="K1328" s="95"/>
      <c r="L1328" s="95">
        <f t="shared" si="322"/>
        <v>1325</v>
      </c>
      <c r="M1328" s="95">
        <f t="shared" si="313"/>
        <v>1576</v>
      </c>
      <c r="N1328" s="95">
        <f t="shared" si="314"/>
        <v>265.55169811320684</v>
      </c>
      <c r="O1328" s="95">
        <f t="shared" si="315"/>
        <v>1124201.7086792509</v>
      </c>
      <c r="P1328" s="95">
        <f t="shared" si="323"/>
        <v>29.12823578176209</v>
      </c>
      <c r="Q1328" s="113">
        <f t="shared" si="324"/>
        <v>26.762865472468196</v>
      </c>
      <c r="R1328" s="95">
        <f t="shared" si="316"/>
        <v>329.41278674732962</v>
      </c>
      <c r="S1328" s="95">
        <f t="shared" si="317"/>
        <v>208.97989212122275</v>
      </c>
      <c r="T1328">
        <f t="shared" si="318"/>
        <v>0</v>
      </c>
      <c r="U1328" s="102">
        <f>IF(W1328&lt;180,V1328,IF(#REF!&gt;T1328,W1328-360,360-W1328))</f>
        <v>28.803660565723817</v>
      </c>
      <c r="V1328" s="102">
        <f t="shared" si="319"/>
        <v>28.803660565723817</v>
      </c>
      <c r="W1328" s="102">
        <f t="shared" si="320"/>
        <v>28.803660565723817</v>
      </c>
    </row>
    <row r="1329" spans="1:23" x14ac:dyDescent="0.25">
      <c r="A1329" s="110">
        <v>42638.429432870369</v>
      </c>
      <c r="B1329">
        <v>273</v>
      </c>
      <c r="C1329">
        <v>25.608699999999999</v>
      </c>
      <c r="E1329" s="95">
        <f t="shared" si="326"/>
        <v>269.24625623960065</v>
      </c>
      <c r="F1329" s="95">
        <f t="shared" si="326"/>
        <v>20.52503893510816</v>
      </c>
      <c r="G1329" s="95"/>
      <c r="H1329" s="95"/>
      <c r="I1329" s="95"/>
      <c r="J1329" s="95"/>
      <c r="K1329" s="95"/>
      <c r="L1329" s="95">
        <f t="shared" si="322"/>
        <v>1326</v>
      </c>
      <c r="M1329" s="95">
        <f t="shared" si="313"/>
        <v>-1303</v>
      </c>
      <c r="N1329" s="95">
        <f t="shared" si="314"/>
        <v>265.55731523378512</v>
      </c>
      <c r="O1329" s="95">
        <f t="shared" si="315"/>
        <v>1124257.1440422379</v>
      </c>
      <c r="P1329" s="95">
        <f t="shared" si="323"/>
        <v>29.11796810213345</v>
      </c>
      <c r="Q1329" s="113">
        <f t="shared" si="324"/>
        <v>26.741927859041905</v>
      </c>
      <c r="R1329" s="95">
        <f t="shared" si="316"/>
        <v>329.41559392244494</v>
      </c>
      <c r="S1329" s="95">
        <f t="shared" si="317"/>
        <v>209.07691855675637</v>
      </c>
      <c r="T1329">
        <f t="shared" si="318"/>
        <v>0</v>
      </c>
      <c r="U1329" s="102">
        <f>IF(W1329&lt;180,V1329,IF(#REF!&gt;T1329,W1329-360,360-W1329))</f>
        <v>3.7537437603993453</v>
      </c>
      <c r="V1329" s="102">
        <f t="shared" si="319"/>
        <v>3.7537437603993453</v>
      </c>
      <c r="W1329" s="102">
        <f t="shared" si="320"/>
        <v>3.7537437603993453</v>
      </c>
    </row>
    <row r="1330" spans="1:23" x14ac:dyDescent="0.25">
      <c r="A1330" s="110">
        <v>42638.429479166669</v>
      </c>
      <c r="B1330">
        <v>285</v>
      </c>
      <c r="C1330">
        <v>27.818300000000001</v>
      </c>
      <c r="E1330" s="95">
        <f t="shared" si="326"/>
        <v>269.33610648918471</v>
      </c>
      <c r="F1330" s="95">
        <f t="shared" si="326"/>
        <v>20.540243926788694</v>
      </c>
      <c r="G1330" s="95"/>
      <c r="H1330" s="95"/>
      <c r="I1330" s="95"/>
      <c r="J1330" s="95"/>
      <c r="K1330" s="95"/>
      <c r="L1330" s="95">
        <f t="shared" si="322"/>
        <v>1327</v>
      </c>
      <c r="M1330" s="95">
        <f t="shared" si="313"/>
        <v>1588</v>
      </c>
      <c r="N1330" s="95">
        <f t="shared" si="314"/>
        <v>265.57196684250118</v>
      </c>
      <c r="O1330" s="95">
        <f t="shared" si="315"/>
        <v>1124634.8771665466</v>
      </c>
      <c r="P1330" s="95">
        <f t="shared" si="323"/>
        <v>29.111884023264174</v>
      </c>
      <c r="Q1330" s="113">
        <f t="shared" si="324"/>
        <v>26.7039636513163</v>
      </c>
      <c r="R1330" s="95">
        <f t="shared" si="316"/>
        <v>329.42002470464638</v>
      </c>
      <c r="S1330" s="95">
        <f t="shared" si="317"/>
        <v>209.25218827372305</v>
      </c>
      <c r="T1330">
        <f t="shared" si="318"/>
        <v>0</v>
      </c>
      <c r="U1330" s="102">
        <f>IF(W1330&lt;180,V1330,IF(#REF!&gt;T1330,W1330-360,360-W1330))</f>
        <v>15.663893510815285</v>
      </c>
      <c r="V1330" s="102">
        <f t="shared" si="319"/>
        <v>15.663893510815285</v>
      </c>
      <c r="W1330" s="102">
        <f t="shared" si="320"/>
        <v>15.663893510815285</v>
      </c>
    </row>
    <row r="1331" spans="1:23" x14ac:dyDescent="0.25">
      <c r="A1331" s="110">
        <v>42638.429525462961</v>
      </c>
      <c r="B1331">
        <v>271</v>
      </c>
      <c r="C1331">
        <v>26.704999999999998</v>
      </c>
      <c r="E1331" s="95">
        <f t="shared" si="326"/>
        <v>269.40099833610651</v>
      </c>
      <c r="F1331" s="95">
        <f t="shared" si="326"/>
        <v>20.555204825291185</v>
      </c>
      <c r="G1331" s="95"/>
      <c r="H1331" s="95"/>
      <c r="I1331" s="95"/>
      <c r="J1331" s="95"/>
      <c r="K1331" s="95"/>
      <c r="L1331" s="95">
        <f t="shared" si="322"/>
        <v>1328</v>
      </c>
      <c r="M1331" s="95">
        <f t="shared" si="313"/>
        <v>-1317</v>
      </c>
      <c r="N1331" s="95">
        <f t="shared" si="314"/>
        <v>265.57605421686679</v>
      </c>
      <c r="O1331" s="95">
        <f t="shared" si="315"/>
        <v>1124664.318524102</v>
      </c>
      <c r="P1331" s="95">
        <f t="shared" si="323"/>
        <v>29.10130206745329</v>
      </c>
      <c r="Q1331" s="113">
        <f t="shared" si="324"/>
        <v>26.660506896063922</v>
      </c>
      <c r="R1331" s="95">
        <f t="shared" si="316"/>
        <v>329.38713885225036</v>
      </c>
      <c r="S1331" s="95">
        <f t="shared" si="317"/>
        <v>209.41485781996269</v>
      </c>
      <c r="T1331">
        <f t="shared" si="318"/>
        <v>0</v>
      </c>
      <c r="U1331" s="102">
        <f>IF(W1331&lt;180,V1331,IF(#REF!&gt;T1331,W1331-360,360-W1331))</f>
        <v>1.599001663893489</v>
      </c>
      <c r="V1331" s="102">
        <f t="shared" si="319"/>
        <v>1.599001663893489</v>
      </c>
      <c r="W1331" s="102">
        <f t="shared" si="320"/>
        <v>1.599001663893489</v>
      </c>
    </row>
    <row r="1332" spans="1:23" x14ac:dyDescent="0.25">
      <c r="A1332" s="110">
        <v>42638.429571759261</v>
      </c>
      <c r="B1332">
        <v>269</v>
      </c>
      <c r="C1332">
        <v>23.634799999999998</v>
      </c>
      <c r="E1332" s="95">
        <f t="shared" si="326"/>
        <v>269.46422628951746</v>
      </c>
      <c r="F1332" s="95">
        <f t="shared" si="326"/>
        <v>20.564768552412652</v>
      </c>
      <c r="G1332" s="95"/>
      <c r="H1332" s="95"/>
      <c r="I1332" s="95"/>
      <c r="J1332" s="95"/>
      <c r="K1332" s="95"/>
      <c r="L1332" s="95">
        <f t="shared" si="322"/>
        <v>1329</v>
      </c>
      <c r="M1332" s="95">
        <f t="shared" si="313"/>
        <v>1586</v>
      </c>
      <c r="N1332" s="95">
        <f t="shared" si="314"/>
        <v>265.57863054928453</v>
      </c>
      <c r="O1332" s="95">
        <f t="shared" si="315"/>
        <v>1124676.0331076053</v>
      </c>
      <c r="P1332" s="95">
        <f t="shared" si="323"/>
        <v>29.090502939185875</v>
      </c>
      <c r="Q1332" s="113">
        <f t="shared" si="324"/>
        <v>26.614380686822955</v>
      </c>
      <c r="R1332" s="95">
        <f t="shared" si="316"/>
        <v>329.34658283486908</v>
      </c>
      <c r="S1332" s="95">
        <f t="shared" si="317"/>
        <v>209.5818697441658</v>
      </c>
      <c r="T1332">
        <f t="shared" si="318"/>
        <v>0</v>
      </c>
      <c r="U1332" s="102">
        <f>IF(W1332&lt;180,V1332,IF(#REF!&gt;T1332,W1332-360,360-W1332))</f>
        <v>-0.46422628951745537</v>
      </c>
      <c r="V1332" s="102">
        <f t="shared" si="319"/>
        <v>-0.46422628951745537</v>
      </c>
      <c r="W1332" s="102">
        <f t="shared" si="320"/>
        <v>0.46422628951745537</v>
      </c>
    </row>
    <row r="1333" spans="1:23" x14ac:dyDescent="0.25">
      <c r="A1333" s="110">
        <v>42638.429618055554</v>
      </c>
      <c r="B1333">
        <v>295</v>
      </c>
      <c r="C1333">
        <v>26.784700000000001</v>
      </c>
      <c r="E1333" s="95">
        <f t="shared" si="326"/>
        <v>269.57071547420963</v>
      </c>
      <c r="F1333" s="95">
        <f t="shared" si="326"/>
        <v>20.581981198003337</v>
      </c>
      <c r="G1333" s="95"/>
      <c r="H1333" s="95"/>
      <c r="I1333" s="95"/>
      <c r="J1333" s="95"/>
      <c r="K1333" s="95"/>
      <c r="L1333" s="95">
        <f t="shared" si="322"/>
        <v>1330</v>
      </c>
      <c r="M1333" s="95">
        <f t="shared" si="313"/>
        <v>-1291</v>
      </c>
      <c r="N1333" s="95">
        <f t="shared" si="314"/>
        <v>265.60075187969858</v>
      </c>
      <c r="O1333" s="95">
        <f t="shared" si="315"/>
        <v>1125540.9992481258</v>
      </c>
      <c r="P1333" s="95">
        <f t="shared" si="323"/>
        <v>29.090744713845151</v>
      </c>
      <c r="Q1333" s="113">
        <f t="shared" si="324"/>
        <v>26.588290261357663</v>
      </c>
      <c r="R1333" s="95">
        <f t="shared" si="316"/>
        <v>329.39436856226439</v>
      </c>
      <c r="S1333" s="95">
        <f t="shared" si="317"/>
        <v>209.74706238615488</v>
      </c>
      <c r="T1333">
        <f t="shared" si="318"/>
        <v>0</v>
      </c>
      <c r="U1333" s="102">
        <f>IF(W1333&lt;180,V1333,IF(#REF!&gt;T1333,W1333-360,360-W1333))</f>
        <v>25.429284525790365</v>
      </c>
      <c r="V1333" s="102">
        <f t="shared" si="319"/>
        <v>25.429284525790365</v>
      </c>
      <c r="W1333" s="102">
        <f t="shared" si="320"/>
        <v>25.429284525790365</v>
      </c>
    </row>
    <row r="1334" spans="1:23" x14ac:dyDescent="0.25">
      <c r="A1334" s="110">
        <v>42638.429664351854</v>
      </c>
      <c r="B1334">
        <v>251</v>
      </c>
      <c r="C1334">
        <v>18.7378</v>
      </c>
      <c r="E1334" s="95">
        <f t="shared" si="326"/>
        <v>269.60399334442593</v>
      </c>
      <c r="F1334" s="95">
        <f t="shared" si="326"/>
        <v>20.586528785357746</v>
      </c>
      <c r="G1334" s="95"/>
      <c r="H1334" s="95"/>
      <c r="I1334" s="95"/>
      <c r="J1334" s="95"/>
      <c r="K1334" s="95"/>
      <c r="L1334" s="95">
        <f t="shared" si="322"/>
        <v>1331</v>
      </c>
      <c r="M1334" s="95">
        <f t="shared" si="313"/>
        <v>1542</v>
      </c>
      <c r="N1334" s="95">
        <f t="shared" si="314"/>
        <v>265.58978211870709</v>
      </c>
      <c r="O1334" s="95">
        <f t="shared" si="315"/>
        <v>1125754.02103682</v>
      </c>
      <c r="P1334" s="95">
        <f t="shared" si="323"/>
        <v>29.082566224104589</v>
      </c>
      <c r="Q1334" s="113">
        <f t="shared" si="324"/>
        <v>26.552486258022729</v>
      </c>
      <c r="R1334" s="95">
        <f t="shared" si="316"/>
        <v>329.34708742497708</v>
      </c>
      <c r="S1334" s="95">
        <f t="shared" si="317"/>
        <v>209.86089926387478</v>
      </c>
      <c r="T1334">
        <f t="shared" si="318"/>
        <v>0</v>
      </c>
      <c r="U1334" s="102">
        <f>IF(W1334&lt;180,V1334,IF(#REF!&gt;T1334,W1334-360,360-W1334))</f>
        <v>-18.60399334442593</v>
      </c>
      <c r="V1334" s="102">
        <f t="shared" si="319"/>
        <v>-18.60399334442593</v>
      </c>
      <c r="W1334" s="102">
        <f t="shared" si="320"/>
        <v>18.60399334442593</v>
      </c>
    </row>
    <row r="1335" spans="1:23" x14ac:dyDescent="0.25">
      <c r="A1335" s="110">
        <v>42638.429710648146</v>
      </c>
      <c r="B1335">
        <v>267</v>
      </c>
      <c r="C1335">
        <v>17.868500000000001</v>
      </c>
      <c r="E1335" s="95">
        <f t="shared" si="326"/>
        <v>269.66555740432614</v>
      </c>
      <c r="F1335" s="95">
        <f t="shared" si="326"/>
        <v>20.588877204658914</v>
      </c>
      <c r="G1335" s="95"/>
      <c r="H1335" s="95"/>
      <c r="I1335" s="95"/>
      <c r="J1335" s="95"/>
      <c r="K1335" s="95"/>
      <c r="L1335" s="95">
        <f t="shared" si="322"/>
        <v>1332</v>
      </c>
      <c r="M1335" s="95">
        <f t="shared" si="313"/>
        <v>-1275</v>
      </c>
      <c r="N1335" s="95">
        <f t="shared" si="314"/>
        <v>265.5908408408402</v>
      </c>
      <c r="O1335" s="95">
        <f t="shared" si="315"/>
        <v>1125756.0082582638</v>
      </c>
      <c r="P1335" s="95">
        <f t="shared" si="323"/>
        <v>29.071672954304848</v>
      </c>
      <c r="Q1335" s="113">
        <f t="shared" si="324"/>
        <v>26.503438292573193</v>
      </c>
      <c r="R1335" s="95">
        <f t="shared" si="316"/>
        <v>329.29829356261581</v>
      </c>
      <c r="S1335" s="95">
        <f t="shared" si="317"/>
        <v>210.03282124603646</v>
      </c>
      <c r="T1335">
        <f t="shared" si="318"/>
        <v>0</v>
      </c>
      <c r="U1335" s="102">
        <f>IF(W1335&lt;180,V1335,IF(#REF!&gt;T1335,W1335-360,360-W1335))</f>
        <v>-2.6655574043261367</v>
      </c>
      <c r="V1335" s="102">
        <f t="shared" si="319"/>
        <v>-2.6655574043261367</v>
      </c>
      <c r="W1335" s="102">
        <f t="shared" si="320"/>
        <v>2.6655574043261367</v>
      </c>
    </row>
    <row r="1336" spans="1:23" x14ac:dyDescent="0.25">
      <c r="A1336" s="110">
        <v>42638.429756944446</v>
      </c>
      <c r="B1336">
        <v>268</v>
      </c>
      <c r="C1336">
        <v>17.955300000000001</v>
      </c>
      <c r="E1336" s="95">
        <f t="shared" si="326"/>
        <v>269.73044925124793</v>
      </c>
      <c r="F1336" s="95">
        <f t="shared" si="326"/>
        <v>20.593417970049927</v>
      </c>
      <c r="G1336" s="95"/>
      <c r="H1336" s="95"/>
      <c r="I1336" s="95"/>
      <c r="J1336" s="95"/>
      <c r="K1336" s="95"/>
      <c r="L1336" s="95">
        <f t="shared" si="322"/>
        <v>1333</v>
      </c>
      <c r="M1336" s="95">
        <f t="shared" si="313"/>
        <v>1543</v>
      </c>
      <c r="N1336" s="95">
        <f t="shared" si="314"/>
        <v>265.59264816203989</v>
      </c>
      <c r="O1336" s="95">
        <f t="shared" si="315"/>
        <v>1125761.8079519935</v>
      </c>
      <c r="P1336" s="95">
        <f t="shared" si="323"/>
        <v>29.060841162744527</v>
      </c>
      <c r="Q1336" s="113">
        <f t="shared" si="324"/>
        <v>26.451485518855979</v>
      </c>
      <c r="R1336" s="95">
        <f t="shared" si="316"/>
        <v>329.2462916686739</v>
      </c>
      <c r="S1336" s="95">
        <f t="shared" si="317"/>
        <v>210.21460683382199</v>
      </c>
      <c r="T1336">
        <f t="shared" si="318"/>
        <v>0</v>
      </c>
      <c r="U1336" s="102">
        <f>IF(W1336&lt;180,V1336,IF(#REF!&gt;T1336,W1336-360,360-W1336))</f>
        <v>-1.7304492512479328</v>
      </c>
      <c r="V1336" s="102">
        <f t="shared" si="319"/>
        <v>-1.7304492512479328</v>
      </c>
      <c r="W1336" s="102">
        <f t="shared" si="320"/>
        <v>1.7304492512479328</v>
      </c>
    </row>
    <row r="1337" spans="1:23" x14ac:dyDescent="0.25">
      <c r="A1337" s="110">
        <v>42638.429803240739</v>
      </c>
      <c r="B1337">
        <v>285</v>
      </c>
      <c r="C1337">
        <v>19.872699999999998</v>
      </c>
      <c r="E1337" s="95">
        <f t="shared" si="326"/>
        <v>269.82196339434279</v>
      </c>
      <c r="F1337" s="95">
        <f t="shared" si="326"/>
        <v>20.601920133111491</v>
      </c>
      <c r="G1337" s="95"/>
      <c r="H1337" s="95"/>
      <c r="I1337" s="95"/>
      <c r="J1337" s="95"/>
      <c r="K1337" s="95"/>
      <c r="L1337" s="95">
        <f t="shared" si="322"/>
        <v>1334</v>
      </c>
      <c r="M1337" s="95">
        <f t="shared" si="313"/>
        <v>-1258</v>
      </c>
      <c r="N1337" s="95">
        <f t="shared" si="314"/>
        <v>265.60719640179849</v>
      </c>
      <c r="O1337" s="95">
        <f t="shared" si="315"/>
        <v>1126138.1709145482</v>
      </c>
      <c r="P1337" s="95">
        <f t="shared" si="323"/>
        <v>29.05480231247844</v>
      </c>
      <c r="Q1337" s="113">
        <f t="shared" si="324"/>
        <v>26.408979403795094</v>
      </c>
      <c r="R1337" s="95">
        <f t="shared" si="316"/>
        <v>329.24216705288177</v>
      </c>
      <c r="S1337" s="95">
        <f t="shared" si="317"/>
        <v>210.40175973580384</v>
      </c>
      <c r="T1337">
        <f t="shared" si="318"/>
        <v>0</v>
      </c>
      <c r="U1337" s="102">
        <f>IF(W1337&lt;180,V1337,IF(#REF!&gt;T1337,W1337-360,360-W1337))</f>
        <v>15.178036605657212</v>
      </c>
      <c r="V1337" s="102">
        <f t="shared" si="319"/>
        <v>15.178036605657212</v>
      </c>
      <c r="W1337" s="102">
        <f t="shared" si="320"/>
        <v>15.178036605657212</v>
      </c>
    </row>
    <row r="1338" spans="1:23" x14ac:dyDescent="0.25">
      <c r="A1338" s="110">
        <v>42638.429849537039</v>
      </c>
      <c r="B1338">
        <v>273</v>
      </c>
      <c r="C1338">
        <v>20.3428</v>
      </c>
      <c r="E1338" s="95">
        <f t="shared" si="326"/>
        <v>269.88519134775373</v>
      </c>
      <c r="F1338" s="95">
        <f t="shared" si="326"/>
        <v>20.61054143094843</v>
      </c>
      <c r="G1338" s="95"/>
      <c r="H1338" s="95"/>
      <c r="I1338" s="95"/>
      <c r="J1338" s="95"/>
      <c r="K1338" s="95"/>
      <c r="L1338" s="95">
        <f t="shared" si="322"/>
        <v>1335</v>
      </c>
      <c r="M1338" s="95">
        <f t="shared" si="313"/>
        <v>1531</v>
      </c>
      <c r="N1338" s="95">
        <f t="shared" si="314"/>
        <v>265.6127340823964</v>
      </c>
      <c r="O1338" s="95">
        <f t="shared" si="315"/>
        <v>1126192.7835206047</v>
      </c>
      <c r="P1338" s="95">
        <f t="shared" si="323"/>
        <v>29.04462256624166</v>
      </c>
      <c r="Q1338" s="113">
        <f t="shared" si="324"/>
        <v>26.370995708301297</v>
      </c>
      <c r="R1338" s="95">
        <f t="shared" si="316"/>
        <v>329.21993169143167</v>
      </c>
      <c r="S1338" s="95">
        <f t="shared" si="317"/>
        <v>210.5504510040758</v>
      </c>
      <c r="T1338">
        <f t="shared" si="318"/>
        <v>0</v>
      </c>
      <c r="U1338" s="102">
        <f>IF(W1338&lt;180,V1338,IF(#REF!&gt;T1338,W1338-360,360-W1338))</f>
        <v>3.1148086522462677</v>
      </c>
      <c r="V1338" s="102">
        <f t="shared" si="319"/>
        <v>3.1148086522462677</v>
      </c>
      <c r="W1338" s="102">
        <f t="shared" si="320"/>
        <v>3.1148086522462677</v>
      </c>
    </row>
    <row r="1339" spans="1:23" x14ac:dyDescent="0.25">
      <c r="A1339" s="110">
        <v>42638.429895833331</v>
      </c>
      <c r="B1339">
        <v>272</v>
      </c>
      <c r="C1339">
        <v>19.535</v>
      </c>
      <c r="E1339" s="95">
        <f t="shared" si="326"/>
        <v>269.95008319467553</v>
      </c>
      <c r="F1339" s="95">
        <f t="shared" si="326"/>
        <v>20.61699850249585</v>
      </c>
      <c r="G1339" s="95"/>
      <c r="H1339" s="95"/>
      <c r="I1339" s="95"/>
      <c r="J1339" s="95"/>
      <c r="K1339" s="95"/>
      <c r="L1339" s="95">
        <f t="shared" si="322"/>
        <v>1336</v>
      </c>
      <c r="M1339" s="95">
        <f t="shared" si="313"/>
        <v>-1259</v>
      </c>
      <c r="N1339" s="95">
        <f t="shared" si="314"/>
        <v>265.61751497005929</v>
      </c>
      <c r="O1339" s="95">
        <f t="shared" si="315"/>
        <v>1126233.550149706</v>
      </c>
      <c r="P1339" s="95">
        <f t="shared" si="323"/>
        <v>29.034276024102819</v>
      </c>
      <c r="Q1339" s="113">
        <f t="shared" si="324"/>
        <v>26.328100754596026</v>
      </c>
      <c r="R1339" s="95">
        <f t="shared" si="316"/>
        <v>329.1883098925166</v>
      </c>
      <c r="S1339" s="95">
        <f t="shared" si="317"/>
        <v>210.71185649683446</v>
      </c>
      <c r="T1339">
        <f t="shared" si="318"/>
        <v>0</v>
      </c>
      <c r="U1339" s="102">
        <f>IF(W1339&lt;180,V1339,IF(#REF!&gt;T1339,W1339-360,360-W1339))</f>
        <v>2.0499168053244716</v>
      </c>
      <c r="V1339" s="102">
        <f t="shared" si="319"/>
        <v>2.0499168053244716</v>
      </c>
      <c r="W1339" s="102">
        <f t="shared" si="320"/>
        <v>2.0499168053244716</v>
      </c>
    </row>
    <row r="1340" spans="1:23" x14ac:dyDescent="0.25">
      <c r="A1340" s="110">
        <v>42638.4299537037</v>
      </c>
      <c r="B1340">
        <v>278</v>
      </c>
      <c r="C1340">
        <v>19.110600000000002</v>
      </c>
      <c r="E1340" s="95">
        <f t="shared" si="326"/>
        <v>270.01331114808653</v>
      </c>
      <c r="F1340" s="95">
        <f t="shared" si="326"/>
        <v>20.620961896838612</v>
      </c>
      <c r="G1340" s="95"/>
      <c r="H1340" s="95"/>
      <c r="I1340" s="95"/>
      <c r="J1340" s="95"/>
      <c r="K1340" s="95"/>
      <c r="L1340" s="95">
        <f t="shared" si="322"/>
        <v>1337</v>
      </c>
      <c r="M1340" s="95">
        <f t="shared" si="313"/>
        <v>1537</v>
      </c>
      <c r="N1340" s="95">
        <f t="shared" si="314"/>
        <v>265.62677636499569</v>
      </c>
      <c r="O1340" s="95">
        <f t="shared" si="315"/>
        <v>1126386.7614061385</v>
      </c>
      <c r="P1340" s="95">
        <f t="shared" si="323"/>
        <v>29.025390084601874</v>
      </c>
      <c r="Q1340" s="113">
        <f t="shared" si="324"/>
        <v>26.3017145614104</v>
      </c>
      <c r="R1340" s="95">
        <f t="shared" si="316"/>
        <v>329.19216891125996</v>
      </c>
      <c r="S1340" s="95">
        <f t="shared" si="317"/>
        <v>210.83445338491313</v>
      </c>
      <c r="T1340">
        <f t="shared" si="318"/>
        <v>0</v>
      </c>
      <c r="U1340" s="102">
        <f>IF(W1340&lt;180,V1340,IF(#REF!&gt;T1340,W1340-360,360-W1340))</f>
        <v>7.9866888519134704</v>
      </c>
      <c r="V1340" s="102">
        <f t="shared" si="319"/>
        <v>7.9866888519134704</v>
      </c>
      <c r="W1340" s="102">
        <f t="shared" si="320"/>
        <v>7.9866888519134704</v>
      </c>
    </row>
    <row r="1341" spans="1:23" x14ac:dyDescent="0.25">
      <c r="A1341" s="110">
        <v>42638.43</v>
      </c>
      <c r="B1341">
        <v>285</v>
      </c>
      <c r="C1341">
        <v>20.116</v>
      </c>
      <c r="E1341" s="95">
        <f t="shared" ref="E1341:F1356" si="327">AVERAGE(B741:B1341)</f>
        <v>270.09317803660565</v>
      </c>
      <c r="F1341" s="95">
        <f t="shared" si="327"/>
        <v>20.628276039933453</v>
      </c>
      <c r="G1341" s="95"/>
      <c r="H1341" s="95"/>
      <c r="I1341" s="95"/>
      <c r="J1341" s="95"/>
      <c r="K1341" s="95"/>
      <c r="L1341" s="95">
        <f t="shared" si="322"/>
        <v>1338</v>
      </c>
      <c r="M1341" s="95">
        <f t="shared" si="313"/>
        <v>-1252</v>
      </c>
      <c r="N1341" s="95">
        <f t="shared" si="314"/>
        <v>265.64125560538059</v>
      </c>
      <c r="O1341" s="95">
        <f t="shared" si="315"/>
        <v>1126761.8026905884</v>
      </c>
      <c r="P1341" s="95">
        <f t="shared" si="323"/>
        <v>29.019371431922465</v>
      </c>
      <c r="Q1341" s="113">
        <f t="shared" si="324"/>
        <v>26.274209406121482</v>
      </c>
      <c r="R1341" s="95">
        <f t="shared" si="316"/>
        <v>329.21014920037896</v>
      </c>
      <c r="S1341" s="95">
        <f t="shared" si="317"/>
        <v>210.97620687283231</v>
      </c>
      <c r="T1341">
        <f t="shared" si="318"/>
        <v>0</v>
      </c>
      <c r="U1341" s="102">
        <f>IF(W1341&lt;180,V1341,IF(#REF!&gt;T1341,W1341-360,360-W1341))</f>
        <v>14.90682196339435</v>
      </c>
      <c r="V1341" s="102">
        <f t="shared" si="319"/>
        <v>14.90682196339435</v>
      </c>
      <c r="W1341" s="102">
        <f t="shared" si="320"/>
        <v>14.90682196339435</v>
      </c>
    </row>
    <row r="1342" spans="1:23" x14ac:dyDescent="0.25">
      <c r="A1342" s="110">
        <v>42638.430046296293</v>
      </c>
      <c r="B1342">
        <v>284</v>
      </c>
      <c r="C1342">
        <v>22.200500000000002</v>
      </c>
      <c r="E1342" s="95">
        <f t="shared" si="327"/>
        <v>270.18302828618971</v>
      </c>
      <c r="F1342" s="95">
        <f t="shared" si="327"/>
        <v>20.635134608985037</v>
      </c>
      <c r="G1342" s="95"/>
      <c r="H1342" s="95"/>
      <c r="I1342" s="95"/>
      <c r="J1342" s="95"/>
      <c r="K1342" s="95"/>
      <c r="L1342" s="95">
        <f t="shared" si="322"/>
        <v>1339</v>
      </c>
      <c r="M1342" s="95">
        <f t="shared" si="313"/>
        <v>1536</v>
      </c>
      <c r="N1342" s="95">
        <f t="shared" si="314"/>
        <v>265.65496639282992</v>
      </c>
      <c r="O1342" s="95">
        <f t="shared" si="315"/>
        <v>1127098.5944734931</v>
      </c>
      <c r="P1342" s="95">
        <f t="shared" si="323"/>
        <v>29.012868233454782</v>
      </c>
      <c r="Q1342" s="113">
        <f t="shared" si="324"/>
        <v>26.22924238746705</v>
      </c>
      <c r="R1342" s="95">
        <f t="shared" si="316"/>
        <v>329.1988236579906</v>
      </c>
      <c r="S1342" s="95">
        <f t="shared" si="317"/>
        <v>211.16723291438885</v>
      </c>
      <c r="T1342">
        <f t="shared" si="318"/>
        <v>0</v>
      </c>
      <c r="U1342" s="102">
        <f>IF(W1342&lt;180,V1342,IF(#REF!&gt;T1342,W1342-360,360-W1342))</f>
        <v>13.81697171381029</v>
      </c>
      <c r="V1342" s="102">
        <f t="shared" si="319"/>
        <v>13.81697171381029</v>
      </c>
      <c r="W1342" s="102">
        <f t="shared" si="320"/>
        <v>13.81697171381029</v>
      </c>
    </row>
    <row r="1343" spans="1:23" x14ac:dyDescent="0.25">
      <c r="A1343" s="110">
        <v>42638.430092592593</v>
      </c>
      <c r="B1343">
        <v>291</v>
      </c>
      <c r="C1343">
        <v>23.245699999999999</v>
      </c>
      <c r="E1343" s="95">
        <f t="shared" si="327"/>
        <v>270.27121464226292</v>
      </c>
      <c r="F1343" s="95">
        <f t="shared" si="327"/>
        <v>20.643678868552424</v>
      </c>
      <c r="G1343" s="95"/>
      <c r="H1343" s="95"/>
      <c r="I1343" s="95"/>
      <c r="J1343" s="95"/>
      <c r="K1343" s="95"/>
      <c r="L1343" s="95">
        <f t="shared" si="322"/>
        <v>1340</v>
      </c>
      <c r="M1343" s="95">
        <f t="shared" si="313"/>
        <v>-1245</v>
      </c>
      <c r="N1343" s="95">
        <f t="shared" si="314"/>
        <v>265.67388059701437</v>
      </c>
      <c r="O1343" s="95">
        <f t="shared" si="315"/>
        <v>1127740.4858209009</v>
      </c>
      <c r="P1343" s="95">
        <f t="shared" si="323"/>
        <v>29.010297783343834</v>
      </c>
      <c r="Q1343" s="113">
        <f t="shared" si="324"/>
        <v>26.209979936563489</v>
      </c>
      <c r="R1343" s="95">
        <f t="shared" si="316"/>
        <v>329.24366949953077</v>
      </c>
      <c r="S1343" s="95">
        <f t="shared" si="317"/>
        <v>211.29875978499507</v>
      </c>
      <c r="T1343">
        <f t="shared" si="318"/>
        <v>0</v>
      </c>
      <c r="U1343" s="102">
        <f>IF(W1343&lt;180,V1343,IF(#REF!&gt;T1343,W1343-360,360-W1343))</f>
        <v>20.728785357737081</v>
      </c>
      <c r="V1343" s="102">
        <f t="shared" si="319"/>
        <v>20.728785357737081</v>
      </c>
      <c r="W1343" s="102">
        <f t="shared" si="320"/>
        <v>20.728785357737081</v>
      </c>
    </row>
    <row r="1344" spans="1:23" x14ac:dyDescent="0.25">
      <c r="A1344" s="110">
        <v>42638.430138888885</v>
      </c>
      <c r="B1344">
        <v>289</v>
      </c>
      <c r="C1344">
        <v>23.709199999999999</v>
      </c>
      <c r="E1344" s="95">
        <f t="shared" si="327"/>
        <v>270.37104825291181</v>
      </c>
      <c r="F1344" s="95">
        <f t="shared" si="327"/>
        <v>20.653942595673886</v>
      </c>
      <c r="G1344" s="95"/>
      <c r="H1344" s="95"/>
      <c r="I1344" s="95"/>
      <c r="J1344" s="95"/>
      <c r="K1344" s="95"/>
      <c r="L1344" s="95">
        <f t="shared" si="322"/>
        <v>1341</v>
      </c>
      <c r="M1344" s="95">
        <f t="shared" si="313"/>
        <v>1534</v>
      </c>
      <c r="N1344" s="95">
        <f t="shared" si="314"/>
        <v>265.69127516778468</v>
      </c>
      <c r="O1344" s="95">
        <f t="shared" si="315"/>
        <v>1128284.1879194684</v>
      </c>
      <c r="P1344" s="95">
        <f t="shared" si="323"/>
        <v>29.006468819003995</v>
      </c>
      <c r="Q1344" s="113">
        <f t="shared" si="324"/>
        <v>26.166822302621561</v>
      </c>
      <c r="R1344" s="95">
        <f t="shared" si="316"/>
        <v>329.24639843381033</v>
      </c>
      <c r="S1344" s="95">
        <f t="shared" si="317"/>
        <v>211.49569807201328</v>
      </c>
      <c r="T1344">
        <f t="shared" si="318"/>
        <v>0</v>
      </c>
      <c r="U1344" s="102">
        <f>IF(W1344&lt;180,V1344,IF(#REF!&gt;T1344,W1344-360,360-W1344))</f>
        <v>18.628951747088195</v>
      </c>
      <c r="V1344" s="102">
        <f t="shared" si="319"/>
        <v>18.628951747088195</v>
      </c>
      <c r="W1344" s="102">
        <f t="shared" si="320"/>
        <v>18.628951747088195</v>
      </c>
    </row>
    <row r="1345" spans="1:23" x14ac:dyDescent="0.25">
      <c r="A1345" s="110">
        <v>42638.430185185185</v>
      </c>
      <c r="B1345">
        <v>267</v>
      </c>
      <c r="C1345">
        <v>21.027000000000001</v>
      </c>
      <c r="E1345" s="95">
        <f t="shared" si="327"/>
        <v>270.42595673876872</v>
      </c>
      <c r="F1345" s="95">
        <f t="shared" si="327"/>
        <v>20.661574542429292</v>
      </c>
      <c r="G1345" s="95"/>
      <c r="H1345" s="95"/>
      <c r="I1345" s="95"/>
      <c r="J1345" s="95"/>
      <c r="K1345" s="95"/>
      <c r="L1345" s="95">
        <f t="shared" si="322"/>
        <v>1342</v>
      </c>
      <c r="M1345" s="95">
        <f t="shared" si="313"/>
        <v>-1267</v>
      </c>
      <c r="N1345" s="95">
        <f t="shared" si="314"/>
        <v>265.69225037257769</v>
      </c>
      <c r="O1345" s="95">
        <f t="shared" si="315"/>
        <v>1128285.8994038801</v>
      </c>
      <c r="P1345" s="95">
        <f t="shared" si="323"/>
        <v>28.995681617473792</v>
      </c>
      <c r="Q1345" s="113">
        <f t="shared" si="324"/>
        <v>26.125033897226615</v>
      </c>
      <c r="R1345" s="95">
        <f t="shared" si="316"/>
        <v>329.20728300752859</v>
      </c>
      <c r="S1345" s="95">
        <f t="shared" si="317"/>
        <v>211.64463047000885</v>
      </c>
      <c r="T1345">
        <f t="shared" si="318"/>
        <v>0</v>
      </c>
      <c r="U1345" s="102">
        <f>IF(W1345&lt;180,V1345,IF(#REF!&gt;T1345,W1345-360,360-W1345))</f>
        <v>-3.4259567387687184</v>
      </c>
      <c r="V1345" s="102">
        <f t="shared" si="319"/>
        <v>-3.4259567387687184</v>
      </c>
      <c r="W1345" s="102">
        <f t="shared" si="320"/>
        <v>3.4259567387687184</v>
      </c>
    </row>
    <row r="1346" spans="1:23" x14ac:dyDescent="0.25">
      <c r="A1346" s="110">
        <v>42638.430231481485</v>
      </c>
      <c r="B1346">
        <v>267</v>
      </c>
      <c r="C1346">
        <v>21.098400000000002</v>
      </c>
      <c r="E1346" s="95">
        <f t="shared" si="327"/>
        <v>270.47920133111484</v>
      </c>
      <c r="F1346" s="95">
        <f t="shared" si="327"/>
        <v>20.670128951747099</v>
      </c>
      <c r="G1346" s="95"/>
      <c r="H1346" s="95"/>
      <c r="I1346" s="95"/>
      <c r="J1346" s="95"/>
      <c r="K1346" s="95"/>
      <c r="L1346" s="95">
        <f t="shared" si="322"/>
        <v>1343</v>
      </c>
      <c r="M1346" s="95">
        <f t="shared" si="313"/>
        <v>1534</v>
      </c>
      <c r="N1346" s="95">
        <f t="shared" si="314"/>
        <v>265.69322412509251</v>
      </c>
      <c r="O1346" s="95">
        <f t="shared" si="315"/>
        <v>1128287.6083395437</v>
      </c>
      <c r="P1346" s="95">
        <f t="shared" si="323"/>
        <v>28.984906441873974</v>
      </c>
      <c r="Q1346" s="113">
        <f t="shared" si="324"/>
        <v>26.085358093184173</v>
      </c>
      <c r="R1346" s="95">
        <f t="shared" si="316"/>
        <v>329.17125704077921</v>
      </c>
      <c r="S1346" s="95">
        <f t="shared" si="317"/>
        <v>211.78714562145046</v>
      </c>
      <c r="T1346">
        <f t="shared" si="318"/>
        <v>0</v>
      </c>
      <c r="U1346" s="102">
        <f>IF(W1346&lt;180,V1346,IF(#REF!&gt;T1346,W1346-360,360-W1346))</f>
        <v>-3.4792013311148366</v>
      </c>
      <c r="V1346" s="102">
        <f t="shared" si="319"/>
        <v>-3.4792013311148366</v>
      </c>
      <c r="W1346" s="102">
        <f t="shared" si="320"/>
        <v>3.4792013311148366</v>
      </c>
    </row>
    <row r="1347" spans="1:23" x14ac:dyDescent="0.25">
      <c r="A1347" s="110">
        <v>42638.430277777778</v>
      </c>
      <c r="B1347">
        <v>276</v>
      </c>
      <c r="C1347">
        <v>20.497199999999999</v>
      </c>
      <c r="E1347" s="95">
        <f t="shared" si="327"/>
        <v>270.54575707154743</v>
      </c>
      <c r="F1347" s="95">
        <f t="shared" si="327"/>
        <v>20.67914775374377</v>
      </c>
      <c r="G1347" s="95"/>
      <c r="H1347" s="95"/>
      <c r="I1347" s="95"/>
      <c r="J1347" s="95"/>
      <c r="K1347" s="95"/>
      <c r="L1347" s="95">
        <f t="shared" si="322"/>
        <v>1344</v>
      </c>
      <c r="M1347" s="95">
        <f t="shared" si="313"/>
        <v>-1258</v>
      </c>
      <c r="N1347" s="95">
        <f t="shared" si="314"/>
        <v>265.70089285714232</v>
      </c>
      <c r="O1347" s="95">
        <f t="shared" si="315"/>
        <v>1128393.7589285767</v>
      </c>
      <c r="P1347" s="95">
        <f t="shared" si="323"/>
        <v>28.975484287221164</v>
      </c>
      <c r="Q1347" s="113">
        <f t="shared" si="324"/>
        <v>26.048303769192614</v>
      </c>
      <c r="R1347" s="95">
        <f t="shared" si="316"/>
        <v>329.15444055223082</v>
      </c>
      <c r="S1347" s="95">
        <f t="shared" si="317"/>
        <v>211.93707359086403</v>
      </c>
      <c r="T1347">
        <f t="shared" si="318"/>
        <v>0</v>
      </c>
      <c r="U1347" s="102">
        <f>IF(W1347&lt;180,V1347,IF(#REF!&gt;T1347,W1347-360,360-W1347))</f>
        <v>5.4542429284525724</v>
      </c>
      <c r="V1347" s="102">
        <f t="shared" si="319"/>
        <v>5.4542429284525724</v>
      </c>
      <c r="W1347" s="102">
        <f t="shared" si="320"/>
        <v>5.4542429284525724</v>
      </c>
    </row>
    <row r="1348" spans="1:23" x14ac:dyDescent="0.25">
      <c r="A1348" s="110">
        <v>42638.430324074077</v>
      </c>
      <c r="B1348">
        <v>279</v>
      </c>
      <c r="C1348">
        <v>21.680599999999998</v>
      </c>
      <c r="E1348" s="95">
        <f t="shared" si="327"/>
        <v>270.60732113144758</v>
      </c>
      <c r="F1348" s="95">
        <f t="shared" si="327"/>
        <v>20.68961580698836</v>
      </c>
      <c r="G1348" s="95"/>
      <c r="H1348" s="95"/>
      <c r="I1348" s="95"/>
      <c r="J1348" s="95"/>
      <c r="K1348" s="95"/>
      <c r="L1348" s="95">
        <f t="shared" si="322"/>
        <v>1345</v>
      </c>
      <c r="M1348" s="95">
        <f t="shared" ref="M1348:M1411" si="328">B1348-M1347</f>
        <v>1537</v>
      </c>
      <c r="N1348" s="95">
        <f t="shared" ref="N1348:N1411" si="329">N1347+(B1348-N1347)/L1348</f>
        <v>265.71078066914447</v>
      </c>
      <c r="O1348" s="95">
        <f t="shared" ref="O1348:O1411" si="330">O1347+(B1348-N1348)*(B1348-N1347)</f>
        <v>1128570.4936803028</v>
      </c>
      <c r="P1348" s="95">
        <f t="shared" si="323"/>
        <v>28.966978939946227</v>
      </c>
      <c r="Q1348" s="113">
        <f t="shared" si="324"/>
        <v>26.024477399910879</v>
      </c>
      <c r="R1348" s="95">
        <f t="shared" ref="R1348:R1411" si="331">E1348+$T$2*Q1348</f>
        <v>329.16239528124709</v>
      </c>
      <c r="S1348" s="95">
        <f t="shared" ref="S1348:S1411" si="332">E1348-$T$2*Q1348</f>
        <v>212.0522469816481</v>
      </c>
      <c r="T1348">
        <f t="shared" si="318"/>
        <v>0</v>
      </c>
      <c r="U1348" s="102">
        <f>IF(W1348&lt;180,V1348,IF(#REF!&gt;T1348,W1348-360,360-W1348))</f>
        <v>8.392678868552423</v>
      </c>
      <c r="V1348" s="102">
        <f t="shared" si="319"/>
        <v>8.392678868552423</v>
      </c>
      <c r="W1348" s="102">
        <f t="shared" si="320"/>
        <v>8.392678868552423</v>
      </c>
    </row>
    <row r="1349" spans="1:23" x14ac:dyDescent="0.25">
      <c r="A1349" s="110">
        <v>42638.43037037037</v>
      </c>
      <c r="B1349">
        <v>287</v>
      </c>
      <c r="C1349">
        <v>23.218800000000002</v>
      </c>
      <c r="E1349" s="95">
        <f t="shared" si="327"/>
        <v>270.68219633943426</v>
      </c>
      <c r="F1349" s="95">
        <f t="shared" si="327"/>
        <v>20.702344425956749</v>
      </c>
      <c r="G1349" s="95"/>
      <c r="H1349" s="95"/>
      <c r="I1349" s="95"/>
      <c r="J1349" s="95"/>
      <c r="K1349" s="95"/>
      <c r="L1349" s="95">
        <f t="shared" si="322"/>
        <v>1346</v>
      </c>
      <c r="M1349" s="95">
        <f t="shared" si="328"/>
        <v>-1250</v>
      </c>
      <c r="N1349" s="95">
        <f t="shared" si="329"/>
        <v>265.72659732540808</v>
      </c>
      <c r="O1349" s="95">
        <f t="shared" si="330"/>
        <v>1129023.3878157558</v>
      </c>
      <c r="P1349" s="95">
        <f t="shared" si="323"/>
        <v>28.962026013884834</v>
      </c>
      <c r="Q1349" s="113">
        <f t="shared" si="324"/>
        <v>26.006792262056898</v>
      </c>
      <c r="R1349" s="95">
        <f t="shared" si="331"/>
        <v>329.1974789290623</v>
      </c>
      <c r="S1349" s="95">
        <f t="shared" si="332"/>
        <v>212.16691374980624</v>
      </c>
      <c r="T1349">
        <f t="shared" si="318"/>
        <v>0</v>
      </c>
      <c r="U1349" s="102">
        <f>IF(W1349&lt;180,V1349,IF(#REF!&gt;T1349,W1349-360,360-W1349))</f>
        <v>16.317803660565744</v>
      </c>
      <c r="V1349" s="102">
        <f t="shared" si="319"/>
        <v>16.317803660565744</v>
      </c>
      <c r="W1349" s="102">
        <f t="shared" si="320"/>
        <v>16.317803660565744</v>
      </c>
    </row>
    <row r="1350" spans="1:23" x14ac:dyDescent="0.25">
      <c r="A1350" s="110">
        <v>42638.43041666667</v>
      </c>
      <c r="B1350">
        <v>273</v>
      </c>
      <c r="C1350">
        <v>19.554400000000001</v>
      </c>
      <c r="E1350" s="95">
        <f t="shared" si="327"/>
        <v>270.73044925124793</v>
      </c>
      <c r="F1350" s="95">
        <f t="shared" si="327"/>
        <v>20.70972296173046</v>
      </c>
      <c r="G1350" s="95"/>
      <c r="H1350" s="95"/>
      <c r="I1350" s="95"/>
      <c r="J1350" s="95"/>
      <c r="K1350" s="95"/>
      <c r="L1350" s="95">
        <f t="shared" si="322"/>
        <v>1347</v>
      </c>
      <c r="M1350" s="95">
        <f t="shared" si="328"/>
        <v>1523</v>
      </c>
      <c r="N1350" s="95">
        <f t="shared" si="329"/>
        <v>265.73199703043747</v>
      </c>
      <c r="O1350" s="95">
        <f t="shared" si="330"/>
        <v>1129076.2509279936</v>
      </c>
      <c r="P1350" s="95">
        <f t="shared" si="323"/>
        <v>28.951951221477358</v>
      </c>
      <c r="Q1350" s="113">
        <f t="shared" si="324"/>
        <v>25.984134823521824</v>
      </c>
      <c r="R1350" s="95">
        <f t="shared" si="331"/>
        <v>329.19475260417204</v>
      </c>
      <c r="S1350" s="95">
        <f t="shared" si="332"/>
        <v>212.26614589832383</v>
      </c>
      <c r="T1350">
        <f t="shared" ref="T1350:T1413" si="333">IF(ABS(U1350)&gt;$T$2*Q1350,1,0)</f>
        <v>0</v>
      </c>
      <c r="U1350" s="102">
        <f>IF(W1350&lt;180,V1350,IF(#REF!&gt;T1350,W1350-360,360-W1350))</f>
        <v>2.2695507487520672</v>
      </c>
      <c r="V1350" s="102">
        <f t="shared" ref="V1350:V1413" si="334">$B1350-$E1350</f>
        <v>2.2695507487520672</v>
      </c>
      <c r="W1350" s="102">
        <f t="shared" ref="W1350:W1413" si="335">ABS(V1350)</f>
        <v>2.2695507487520672</v>
      </c>
    </row>
    <row r="1351" spans="1:23" x14ac:dyDescent="0.25">
      <c r="A1351" s="110">
        <v>42638.430462962962</v>
      </c>
      <c r="B1351">
        <v>274</v>
      </c>
      <c r="C1351">
        <v>17.809899999999999</v>
      </c>
      <c r="E1351" s="95">
        <f t="shared" si="327"/>
        <v>270.78702163061564</v>
      </c>
      <c r="F1351" s="95">
        <f t="shared" si="327"/>
        <v>20.716774209650595</v>
      </c>
      <c r="G1351" s="95"/>
      <c r="H1351" s="95"/>
      <c r="I1351" s="95"/>
      <c r="J1351" s="95"/>
      <c r="K1351" s="95"/>
      <c r="L1351" s="95">
        <f t="shared" si="322"/>
        <v>1348</v>
      </c>
      <c r="M1351" s="95">
        <f t="shared" si="328"/>
        <v>-1249</v>
      </c>
      <c r="N1351" s="95">
        <f t="shared" si="329"/>
        <v>265.73813056379765</v>
      </c>
      <c r="O1351" s="95">
        <f t="shared" si="330"/>
        <v>1129144.5600890261</v>
      </c>
      <c r="P1351" s="95">
        <f t="shared" si="323"/>
        <v>28.942085833786354</v>
      </c>
      <c r="Q1351" s="113">
        <f t="shared" si="324"/>
        <v>25.954162165729599</v>
      </c>
      <c r="R1351" s="95">
        <f t="shared" si="331"/>
        <v>329.18388650350721</v>
      </c>
      <c r="S1351" s="95">
        <f t="shared" si="332"/>
        <v>212.39015675772404</v>
      </c>
      <c r="T1351">
        <f t="shared" si="333"/>
        <v>0</v>
      </c>
      <c r="U1351" s="102">
        <f>IF(W1351&lt;180,V1351,IF(#REF!&gt;T1351,W1351-360,360-W1351))</f>
        <v>3.2129783693843592</v>
      </c>
      <c r="V1351" s="102">
        <f t="shared" si="334"/>
        <v>3.2129783693843592</v>
      </c>
      <c r="W1351" s="102">
        <f t="shared" si="335"/>
        <v>3.2129783693843592</v>
      </c>
    </row>
    <row r="1352" spans="1:23" x14ac:dyDescent="0.25">
      <c r="A1352" s="110">
        <v>42638.430509259262</v>
      </c>
      <c r="B1352">
        <v>249</v>
      </c>
      <c r="C1352">
        <v>15.482100000000001</v>
      </c>
      <c r="E1352" s="95">
        <f t="shared" si="327"/>
        <v>270.80532445923461</v>
      </c>
      <c r="F1352" s="95">
        <f t="shared" si="327"/>
        <v>20.720405324459247</v>
      </c>
      <c r="G1352" s="95"/>
      <c r="H1352" s="95"/>
      <c r="I1352" s="95"/>
      <c r="J1352" s="95"/>
      <c r="K1352" s="95"/>
      <c r="L1352" s="95">
        <f t="shared" si="322"/>
        <v>1349</v>
      </c>
      <c r="M1352" s="95">
        <f t="shared" si="328"/>
        <v>1498</v>
      </c>
      <c r="N1352" s="95">
        <f t="shared" si="329"/>
        <v>265.72572275759768</v>
      </c>
      <c r="O1352" s="95">
        <f t="shared" si="330"/>
        <v>1129424.5174203166</v>
      </c>
      <c r="P1352" s="95">
        <f t="shared" si="323"/>
        <v>28.934942970395024</v>
      </c>
      <c r="Q1352" s="113">
        <f t="shared" si="324"/>
        <v>25.934905809942688</v>
      </c>
      <c r="R1352" s="95">
        <f t="shared" si="331"/>
        <v>329.15886253160568</v>
      </c>
      <c r="S1352" s="95">
        <f t="shared" si="332"/>
        <v>212.45178638686357</v>
      </c>
      <c r="T1352">
        <f t="shared" si="333"/>
        <v>0</v>
      </c>
      <c r="U1352" s="102">
        <f>IF(W1352&lt;180,V1352,IF(#REF!&gt;T1352,W1352-360,360-W1352))</f>
        <v>-21.805324459234612</v>
      </c>
      <c r="V1352" s="102">
        <f t="shared" si="334"/>
        <v>-21.805324459234612</v>
      </c>
      <c r="W1352" s="102">
        <f t="shared" si="335"/>
        <v>21.805324459234612</v>
      </c>
    </row>
    <row r="1353" spans="1:23" x14ac:dyDescent="0.25">
      <c r="A1353" s="110">
        <v>42638.430555555555</v>
      </c>
      <c r="B1353">
        <v>253</v>
      </c>
      <c r="C1353">
        <v>15.6539</v>
      </c>
      <c r="E1353" s="95">
        <f t="shared" si="327"/>
        <v>270.82196339434279</v>
      </c>
      <c r="F1353" s="95">
        <f t="shared" si="327"/>
        <v>20.721871048252922</v>
      </c>
      <c r="G1353" s="95"/>
      <c r="H1353" s="95"/>
      <c r="I1353" s="95"/>
      <c r="J1353" s="95"/>
      <c r="K1353" s="95"/>
      <c r="L1353" s="95">
        <f t="shared" si="322"/>
        <v>1350</v>
      </c>
      <c r="M1353" s="95">
        <f t="shared" si="328"/>
        <v>-1245</v>
      </c>
      <c r="N1353" s="95">
        <f t="shared" si="329"/>
        <v>265.71629629629575</v>
      </c>
      <c r="O1353" s="95">
        <f t="shared" si="330"/>
        <v>1129586.3414814868</v>
      </c>
      <c r="P1353" s="95">
        <f t="shared" si="323"/>
        <v>28.926296398253612</v>
      </c>
      <c r="Q1353" s="113">
        <f t="shared" si="324"/>
        <v>25.920265235696252</v>
      </c>
      <c r="R1353" s="95">
        <f t="shared" si="331"/>
        <v>329.14256017465937</v>
      </c>
      <c r="S1353" s="95">
        <f t="shared" si="332"/>
        <v>212.50136661402621</v>
      </c>
      <c r="T1353">
        <f t="shared" si="333"/>
        <v>0</v>
      </c>
      <c r="U1353" s="102">
        <f>IF(W1353&lt;180,V1353,IF(#REF!&gt;T1353,W1353-360,360-W1353))</f>
        <v>-17.821963394342788</v>
      </c>
      <c r="V1353" s="102">
        <f t="shared" si="334"/>
        <v>-17.821963394342788</v>
      </c>
      <c r="W1353" s="102">
        <f t="shared" si="335"/>
        <v>17.821963394342788</v>
      </c>
    </row>
    <row r="1354" spans="1:23" x14ac:dyDescent="0.25">
      <c r="A1354" s="110">
        <v>42638.430601851855</v>
      </c>
      <c r="B1354">
        <v>272</v>
      </c>
      <c r="C1354">
        <v>17.8537</v>
      </c>
      <c r="E1354" s="95">
        <f t="shared" si="327"/>
        <v>270.87021630615641</v>
      </c>
      <c r="F1354" s="95">
        <f t="shared" si="327"/>
        <v>20.729023294509162</v>
      </c>
      <c r="G1354" s="95"/>
      <c r="H1354" s="95"/>
      <c r="I1354" s="95"/>
      <c r="J1354" s="95"/>
      <c r="K1354" s="95"/>
      <c r="L1354" s="95">
        <f t="shared" si="322"/>
        <v>1351</v>
      </c>
      <c r="M1354" s="95">
        <f t="shared" si="328"/>
        <v>1517</v>
      </c>
      <c r="N1354" s="95">
        <f t="shared" si="329"/>
        <v>265.72094744633551</v>
      </c>
      <c r="O1354" s="95">
        <f t="shared" si="330"/>
        <v>1129625.7971872741</v>
      </c>
      <c r="P1354" s="95">
        <f t="shared" si="323"/>
        <v>28.916093900197836</v>
      </c>
      <c r="Q1354" s="113">
        <f t="shared" si="324"/>
        <v>25.895408367037597</v>
      </c>
      <c r="R1354" s="95">
        <f t="shared" si="331"/>
        <v>329.13488513199098</v>
      </c>
      <c r="S1354" s="95">
        <f t="shared" si="332"/>
        <v>212.60554748032183</v>
      </c>
      <c r="T1354">
        <f t="shared" si="333"/>
        <v>0</v>
      </c>
      <c r="U1354" s="102">
        <f>IF(W1354&lt;180,V1354,IF(#REF!&gt;T1354,W1354-360,360-W1354))</f>
        <v>1.1297836938435921</v>
      </c>
      <c r="V1354" s="102">
        <f t="shared" si="334"/>
        <v>1.1297836938435921</v>
      </c>
      <c r="W1354" s="102">
        <f t="shared" si="335"/>
        <v>1.1297836938435921</v>
      </c>
    </row>
    <row r="1355" spans="1:23" x14ac:dyDescent="0.25">
      <c r="A1355" s="110">
        <v>42638.430648148147</v>
      </c>
      <c r="B1355">
        <v>292</v>
      </c>
      <c r="C1355">
        <v>19.861699999999999</v>
      </c>
      <c r="E1355" s="95">
        <f t="shared" si="327"/>
        <v>270.94009983361065</v>
      </c>
      <c r="F1355" s="95">
        <f t="shared" si="327"/>
        <v>20.739742096505829</v>
      </c>
      <c r="G1355" s="95"/>
      <c r="H1355" s="95"/>
      <c r="I1355" s="95"/>
      <c r="J1355" s="95"/>
      <c r="K1355" s="95"/>
      <c r="L1355" s="95">
        <f t="shared" si="322"/>
        <v>1352</v>
      </c>
      <c r="M1355" s="95">
        <f t="shared" si="328"/>
        <v>-1225</v>
      </c>
      <c r="N1355" s="95">
        <f t="shared" si="329"/>
        <v>265.74038461538407</v>
      </c>
      <c r="O1355" s="95">
        <f t="shared" si="330"/>
        <v>1130315.8750000054</v>
      </c>
      <c r="P1355" s="95">
        <f t="shared" si="323"/>
        <v>28.914225770770361</v>
      </c>
      <c r="Q1355" s="113">
        <f t="shared" si="324"/>
        <v>25.895664314183861</v>
      </c>
      <c r="R1355" s="95">
        <f t="shared" si="331"/>
        <v>329.20534454052432</v>
      </c>
      <c r="S1355" s="95">
        <f t="shared" si="332"/>
        <v>212.67485512669697</v>
      </c>
      <c r="T1355">
        <f t="shared" si="333"/>
        <v>0</v>
      </c>
      <c r="U1355" s="102">
        <f>IF(W1355&lt;180,V1355,IF(#REF!&gt;T1355,W1355-360,360-W1355))</f>
        <v>21.059900166389355</v>
      </c>
      <c r="V1355" s="102">
        <f t="shared" si="334"/>
        <v>21.059900166389355</v>
      </c>
      <c r="W1355" s="102">
        <f t="shared" si="335"/>
        <v>21.059900166389355</v>
      </c>
    </row>
    <row r="1356" spans="1:23" x14ac:dyDescent="0.25">
      <c r="A1356" s="110">
        <v>42638.430694444447</v>
      </c>
      <c r="B1356">
        <v>296</v>
      </c>
      <c r="C1356">
        <v>22.224699999999999</v>
      </c>
      <c r="E1356" s="95">
        <f t="shared" si="327"/>
        <v>271.02329450915141</v>
      </c>
      <c r="F1356" s="95">
        <f t="shared" si="327"/>
        <v>20.752737770382701</v>
      </c>
      <c r="G1356" s="95"/>
      <c r="H1356" s="95"/>
      <c r="I1356" s="95"/>
      <c r="J1356" s="95"/>
      <c r="K1356" s="95"/>
      <c r="L1356" s="95">
        <f t="shared" si="322"/>
        <v>1353</v>
      </c>
      <c r="M1356" s="95">
        <f t="shared" si="328"/>
        <v>1521</v>
      </c>
      <c r="N1356" s="95">
        <f t="shared" si="329"/>
        <v>265.76274944567575</v>
      </c>
      <c r="O1356" s="95">
        <f t="shared" si="330"/>
        <v>1131230.8425720674</v>
      </c>
      <c r="P1356" s="95">
        <f t="shared" si="323"/>
        <v>28.915234613196411</v>
      </c>
      <c r="Q1356" s="113">
        <f t="shared" si="324"/>
        <v>25.895723115384751</v>
      </c>
      <c r="R1356" s="95">
        <f t="shared" si="331"/>
        <v>329.2886715187671</v>
      </c>
      <c r="S1356" s="95">
        <f t="shared" si="332"/>
        <v>212.75791749953572</v>
      </c>
      <c r="T1356">
        <f t="shared" si="333"/>
        <v>0</v>
      </c>
      <c r="U1356" s="102">
        <f>IF(W1356&lt;180,V1356,IF(#REF!&gt;T1356,W1356-360,360-W1356))</f>
        <v>24.976705490848587</v>
      </c>
      <c r="V1356" s="102">
        <f t="shared" si="334"/>
        <v>24.976705490848587</v>
      </c>
      <c r="W1356" s="102">
        <f t="shared" si="335"/>
        <v>24.976705490848587</v>
      </c>
    </row>
    <row r="1357" spans="1:23" x14ac:dyDescent="0.25">
      <c r="A1357" s="110">
        <v>42638.43074074074</v>
      </c>
      <c r="B1357">
        <v>279</v>
      </c>
      <c r="C1357">
        <v>22.929500000000001</v>
      </c>
      <c r="E1357" s="95">
        <f t="shared" ref="E1357:F1372" si="336">AVERAGE(B757:B1357)</f>
        <v>271.08485856905156</v>
      </c>
      <c r="F1357" s="95">
        <f t="shared" si="336"/>
        <v>20.767172212978377</v>
      </c>
      <c r="G1357" s="95"/>
      <c r="H1357" s="95"/>
      <c r="I1357" s="95"/>
      <c r="J1357" s="95"/>
      <c r="K1357" s="95"/>
      <c r="L1357" s="95">
        <f t="shared" si="322"/>
        <v>1354</v>
      </c>
      <c r="M1357" s="95">
        <f t="shared" si="328"/>
        <v>-1242</v>
      </c>
      <c r="N1357" s="95">
        <f t="shared" si="329"/>
        <v>265.77252584933478</v>
      </c>
      <c r="O1357" s="95">
        <f t="shared" si="330"/>
        <v>1131405.9379616005</v>
      </c>
      <c r="P1357" s="95">
        <f t="shared" si="323"/>
        <v>28.906791813865524</v>
      </c>
      <c r="Q1357" s="113">
        <f t="shared" si="324"/>
        <v>25.870619862465311</v>
      </c>
      <c r="R1357" s="95">
        <f t="shared" si="331"/>
        <v>329.29375325959853</v>
      </c>
      <c r="S1357" s="95">
        <f t="shared" si="332"/>
        <v>212.87596387850462</v>
      </c>
      <c r="T1357">
        <f t="shared" si="333"/>
        <v>0</v>
      </c>
      <c r="U1357" s="102">
        <f>IF(W1357&lt;180,V1357,IF(#REF!&gt;T1357,W1357-360,360-W1357))</f>
        <v>7.915141430948438</v>
      </c>
      <c r="V1357" s="102">
        <f t="shared" si="334"/>
        <v>7.915141430948438</v>
      </c>
      <c r="W1357" s="102">
        <f t="shared" si="335"/>
        <v>7.915141430948438</v>
      </c>
    </row>
    <row r="1358" spans="1:23" x14ac:dyDescent="0.25">
      <c r="A1358" s="110">
        <v>42638.430787037039</v>
      </c>
      <c r="B1358">
        <v>275</v>
      </c>
      <c r="C1358">
        <v>21.793900000000001</v>
      </c>
      <c r="E1358" s="95">
        <f t="shared" si="336"/>
        <v>271.14808652246256</v>
      </c>
      <c r="F1358" s="95">
        <f t="shared" si="336"/>
        <v>20.777018635607327</v>
      </c>
      <c r="G1358" s="95"/>
      <c r="H1358" s="95"/>
      <c r="I1358" s="95"/>
      <c r="J1358" s="95"/>
      <c r="K1358" s="95"/>
      <c r="L1358" s="95">
        <f t="shared" si="322"/>
        <v>1355</v>
      </c>
      <c r="M1358" s="95">
        <f t="shared" si="328"/>
        <v>1517</v>
      </c>
      <c r="N1358" s="95">
        <f t="shared" si="329"/>
        <v>265.7793357933574</v>
      </c>
      <c r="O1358" s="95">
        <f t="shared" si="330"/>
        <v>1131491.0214022193</v>
      </c>
      <c r="P1358" s="95">
        <f t="shared" si="323"/>
        <v>28.897209627956826</v>
      </c>
      <c r="Q1358" s="113">
        <f t="shared" si="324"/>
        <v>25.833648693602324</v>
      </c>
      <c r="R1358" s="95">
        <f t="shared" si="331"/>
        <v>329.27379608306779</v>
      </c>
      <c r="S1358" s="95">
        <f t="shared" si="332"/>
        <v>213.02237696185733</v>
      </c>
      <c r="T1358">
        <f t="shared" si="333"/>
        <v>0</v>
      </c>
      <c r="U1358" s="102">
        <f>IF(W1358&lt;180,V1358,IF(#REF!&gt;T1358,W1358-360,360-W1358))</f>
        <v>3.8519134775374368</v>
      </c>
      <c r="V1358" s="102">
        <f t="shared" si="334"/>
        <v>3.8519134775374368</v>
      </c>
      <c r="W1358" s="102">
        <f t="shared" si="335"/>
        <v>3.8519134775374368</v>
      </c>
    </row>
    <row r="1359" spans="1:23" x14ac:dyDescent="0.25">
      <c r="A1359" s="110">
        <v>42638.430833333332</v>
      </c>
      <c r="B1359">
        <v>255</v>
      </c>
      <c r="C1359">
        <v>17.942699999999999</v>
      </c>
      <c r="E1359" s="95">
        <f t="shared" si="336"/>
        <v>271.16472545757074</v>
      </c>
      <c r="F1359" s="95">
        <f t="shared" si="336"/>
        <v>20.780179034941771</v>
      </c>
      <c r="G1359" s="95"/>
      <c r="H1359" s="95"/>
      <c r="I1359" s="95"/>
      <c r="J1359" s="95"/>
      <c r="K1359" s="95"/>
      <c r="L1359" s="95">
        <f t="shared" si="322"/>
        <v>1356</v>
      </c>
      <c r="M1359" s="95">
        <f t="shared" si="328"/>
        <v>-1262</v>
      </c>
      <c r="N1359" s="95">
        <f t="shared" si="329"/>
        <v>265.77138643067792</v>
      </c>
      <c r="O1359" s="95">
        <f t="shared" si="330"/>
        <v>1131607.1297935157</v>
      </c>
      <c r="P1359" s="95">
        <f t="shared" si="323"/>
        <v>28.888034413855557</v>
      </c>
      <c r="Q1359" s="113">
        <f t="shared" si="324"/>
        <v>25.820018681086989</v>
      </c>
      <c r="R1359" s="95">
        <f t="shared" si="331"/>
        <v>329.25976749001649</v>
      </c>
      <c r="S1359" s="95">
        <f t="shared" si="332"/>
        <v>213.06968342512502</v>
      </c>
      <c r="T1359">
        <f t="shared" si="333"/>
        <v>0</v>
      </c>
      <c r="U1359" s="102">
        <f>IF(W1359&lt;180,V1359,IF(#REF!&gt;T1359,W1359-360,360-W1359))</f>
        <v>-16.164725457570739</v>
      </c>
      <c r="V1359" s="102">
        <f t="shared" si="334"/>
        <v>-16.164725457570739</v>
      </c>
      <c r="W1359" s="102">
        <f t="shared" si="335"/>
        <v>16.164725457570739</v>
      </c>
    </row>
    <row r="1360" spans="1:23" x14ac:dyDescent="0.25">
      <c r="A1360" s="110">
        <v>42638.430879629632</v>
      </c>
      <c r="B1360">
        <v>254</v>
      </c>
      <c r="C1360">
        <v>18.4373</v>
      </c>
      <c r="E1360" s="95">
        <f t="shared" si="336"/>
        <v>271.16805324459233</v>
      </c>
      <c r="F1360" s="95">
        <f t="shared" si="336"/>
        <v>20.783999334442605</v>
      </c>
      <c r="G1360" s="95"/>
      <c r="H1360" s="95"/>
      <c r="I1360" s="95"/>
      <c r="J1360" s="95"/>
      <c r="K1360" s="95"/>
      <c r="L1360" s="95">
        <f t="shared" si="322"/>
        <v>1357</v>
      </c>
      <c r="M1360" s="95">
        <f t="shared" si="328"/>
        <v>1516</v>
      </c>
      <c r="N1360" s="95">
        <f t="shared" si="329"/>
        <v>265.76271186440624</v>
      </c>
      <c r="O1360" s="95">
        <f t="shared" si="330"/>
        <v>1131745.5932203443</v>
      </c>
      <c r="P1360" s="95">
        <f t="shared" si="323"/>
        <v>28.879155036002594</v>
      </c>
      <c r="Q1360" s="113">
        <f t="shared" si="324"/>
        <v>25.817677218182428</v>
      </c>
      <c r="R1360" s="95">
        <f t="shared" si="331"/>
        <v>329.25782698550279</v>
      </c>
      <c r="S1360" s="95">
        <f t="shared" si="332"/>
        <v>213.07827950368187</v>
      </c>
      <c r="T1360">
        <f t="shared" si="333"/>
        <v>0</v>
      </c>
      <c r="U1360" s="102">
        <f>IF(W1360&lt;180,V1360,IF(#REF!&gt;T1360,W1360-360,360-W1360))</f>
        <v>-17.168053244592329</v>
      </c>
      <c r="V1360" s="102">
        <f t="shared" si="334"/>
        <v>-17.168053244592329</v>
      </c>
      <c r="W1360" s="102">
        <f t="shared" si="335"/>
        <v>17.168053244592329</v>
      </c>
    </row>
    <row r="1361" spans="1:23" x14ac:dyDescent="0.25">
      <c r="A1361" s="110">
        <v>42638.430925925924</v>
      </c>
      <c r="B1361">
        <v>237</v>
      </c>
      <c r="C1361">
        <v>18.431100000000001</v>
      </c>
      <c r="E1361" s="95">
        <f t="shared" si="336"/>
        <v>271.10815307820297</v>
      </c>
      <c r="F1361" s="95">
        <f t="shared" si="336"/>
        <v>20.791471214642272</v>
      </c>
      <c r="G1361" s="95"/>
      <c r="H1361" s="95"/>
      <c r="I1361" s="95"/>
      <c r="J1361" s="95"/>
      <c r="K1361" s="95"/>
      <c r="L1361" s="95">
        <f t="shared" si="322"/>
        <v>1358</v>
      </c>
      <c r="M1361" s="95">
        <f t="shared" si="328"/>
        <v>-1279</v>
      </c>
      <c r="N1361" s="95">
        <f t="shared" si="329"/>
        <v>265.74153166421155</v>
      </c>
      <c r="O1361" s="95">
        <f t="shared" si="330"/>
        <v>1132572.2776141437</v>
      </c>
      <c r="P1361" s="95">
        <f t="shared" si="323"/>
        <v>28.879061695780166</v>
      </c>
      <c r="Q1361" s="113">
        <f t="shared" si="324"/>
        <v>25.855092478492672</v>
      </c>
      <c r="R1361" s="95">
        <f t="shared" si="331"/>
        <v>329.2821111548115</v>
      </c>
      <c r="S1361" s="95">
        <f t="shared" si="332"/>
        <v>212.93419500159445</v>
      </c>
      <c r="T1361">
        <f t="shared" si="333"/>
        <v>0</v>
      </c>
      <c r="U1361" s="102">
        <f>IF(W1361&lt;180,V1361,IF(#REF!&gt;T1361,W1361-360,360-W1361))</f>
        <v>-34.108153078202974</v>
      </c>
      <c r="V1361" s="102">
        <f t="shared" si="334"/>
        <v>-34.108153078202974</v>
      </c>
      <c r="W1361" s="102">
        <f t="shared" si="335"/>
        <v>34.108153078202974</v>
      </c>
    </row>
    <row r="1362" spans="1:23" x14ac:dyDescent="0.25">
      <c r="A1362" s="110">
        <v>42638.430972222224</v>
      </c>
      <c r="B1362">
        <v>245</v>
      </c>
      <c r="C1362">
        <v>20.5777</v>
      </c>
      <c r="E1362" s="95">
        <f t="shared" si="336"/>
        <v>271.08652246256241</v>
      </c>
      <c r="F1362" s="95">
        <f t="shared" si="336"/>
        <v>20.798062895174716</v>
      </c>
      <c r="G1362" s="95"/>
      <c r="H1362" s="95"/>
      <c r="I1362" s="95"/>
      <c r="J1362" s="95"/>
      <c r="K1362" s="95"/>
      <c r="L1362" s="95">
        <f t="shared" si="322"/>
        <v>1359</v>
      </c>
      <c r="M1362" s="95">
        <f t="shared" si="328"/>
        <v>1524</v>
      </c>
      <c r="N1362" s="95">
        <f t="shared" si="329"/>
        <v>265.72626931567277</v>
      </c>
      <c r="O1362" s="95">
        <f t="shared" si="330"/>
        <v>1133002.1721854357</v>
      </c>
      <c r="P1362" s="95">
        <f t="shared" si="323"/>
        <v>28.873912954260973</v>
      </c>
      <c r="Q1362" s="113">
        <f t="shared" si="324"/>
        <v>25.871482602146862</v>
      </c>
      <c r="R1362" s="95">
        <f t="shared" si="331"/>
        <v>329.29735831739288</v>
      </c>
      <c r="S1362" s="95">
        <f t="shared" si="332"/>
        <v>212.87568660773198</v>
      </c>
      <c r="T1362">
        <f t="shared" si="333"/>
        <v>0</v>
      </c>
      <c r="U1362" s="102">
        <f>IF(W1362&lt;180,V1362,IF(#REF!&gt;T1362,W1362-360,360-W1362))</f>
        <v>-26.086522462562414</v>
      </c>
      <c r="V1362" s="102">
        <f t="shared" si="334"/>
        <v>-26.086522462562414</v>
      </c>
      <c r="W1362" s="102">
        <f t="shared" si="335"/>
        <v>26.086522462562414</v>
      </c>
    </row>
    <row r="1363" spans="1:23" x14ac:dyDescent="0.25">
      <c r="A1363" s="110">
        <v>42638.431018518517</v>
      </c>
      <c r="B1363">
        <v>252</v>
      </c>
      <c r="C1363">
        <v>21.781600000000001</v>
      </c>
      <c r="E1363" s="95">
        <f t="shared" si="336"/>
        <v>271.08485856905156</v>
      </c>
      <c r="F1363" s="95">
        <f t="shared" si="336"/>
        <v>20.811497836938443</v>
      </c>
      <c r="G1363" s="95"/>
      <c r="H1363" s="95"/>
      <c r="I1363" s="95"/>
      <c r="J1363" s="95"/>
      <c r="K1363" s="95"/>
      <c r="L1363" s="95">
        <f t="shared" si="322"/>
        <v>1360</v>
      </c>
      <c r="M1363" s="95">
        <f t="shared" si="328"/>
        <v>-1272</v>
      </c>
      <c r="N1363" s="95">
        <f t="shared" si="329"/>
        <v>265.7161764705877</v>
      </c>
      <c r="O1363" s="95">
        <f t="shared" si="330"/>
        <v>1133190.4441176523</v>
      </c>
      <c r="P1363" s="95">
        <f t="shared" si="323"/>
        <v>28.865693612549272</v>
      </c>
      <c r="Q1363" s="113">
        <f t="shared" si="324"/>
        <v>25.872677891027763</v>
      </c>
      <c r="R1363" s="95">
        <f t="shared" si="331"/>
        <v>329.29838382386401</v>
      </c>
      <c r="S1363" s="95">
        <f t="shared" si="332"/>
        <v>212.87133331423911</v>
      </c>
      <c r="T1363">
        <f t="shared" si="333"/>
        <v>0</v>
      </c>
      <c r="U1363" s="102">
        <f>IF(W1363&lt;180,V1363,IF(#REF!&gt;T1363,W1363-360,360-W1363))</f>
        <v>-19.084858569051562</v>
      </c>
      <c r="V1363" s="102">
        <f t="shared" si="334"/>
        <v>-19.084858569051562</v>
      </c>
      <c r="W1363" s="102">
        <f t="shared" si="335"/>
        <v>19.084858569051562</v>
      </c>
    </row>
    <row r="1364" spans="1:23" x14ac:dyDescent="0.25">
      <c r="A1364" s="110">
        <v>42638.431064814817</v>
      </c>
      <c r="B1364">
        <v>260</v>
      </c>
      <c r="C1364">
        <v>22.378599999999999</v>
      </c>
      <c r="E1364" s="95">
        <f t="shared" si="336"/>
        <v>271.10648918469218</v>
      </c>
      <c r="F1364" s="95">
        <f t="shared" si="336"/>
        <v>20.827599833610655</v>
      </c>
      <c r="G1364" s="95"/>
      <c r="H1364" s="95"/>
      <c r="I1364" s="95"/>
      <c r="J1364" s="95"/>
      <c r="K1364" s="95"/>
      <c r="L1364" s="95">
        <f t="shared" si="322"/>
        <v>1361</v>
      </c>
      <c r="M1364" s="95">
        <f t="shared" si="328"/>
        <v>1532</v>
      </c>
      <c r="N1364" s="95">
        <f t="shared" si="329"/>
        <v>265.71197648787603</v>
      </c>
      <c r="O1364" s="95">
        <f t="shared" si="330"/>
        <v>1133223.0947832528</v>
      </c>
      <c r="P1364" s="95">
        <f t="shared" si="323"/>
        <v>28.855502772473162</v>
      </c>
      <c r="Q1364" s="113">
        <f t="shared" si="324"/>
        <v>25.857963004377211</v>
      </c>
      <c r="R1364" s="95">
        <f t="shared" si="331"/>
        <v>329.28690594454088</v>
      </c>
      <c r="S1364" s="95">
        <f t="shared" si="332"/>
        <v>212.92607242484345</v>
      </c>
      <c r="T1364">
        <f t="shared" si="333"/>
        <v>0</v>
      </c>
      <c r="U1364" s="102">
        <f>IF(W1364&lt;180,V1364,IF(#REF!&gt;T1364,W1364-360,360-W1364))</f>
        <v>-11.10648918469218</v>
      </c>
      <c r="V1364" s="102">
        <f t="shared" si="334"/>
        <v>-11.10648918469218</v>
      </c>
      <c r="W1364" s="102">
        <f t="shared" si="335"/>
        <v>11.10648918469218</v>
      </c>
    </row>
    <row r="1365" spans="1:23" x14ac:dyDescent="0.25">
      <c r="A1365" s="110">
        <v>42638.431111111109</v>
      </c>
      <c r="B1365">
        <v>264</v>
      </c>
      <c r="C1365">
        <v>22.823799999999999</v>
      </c>
      <c r="E1365" s="95">
        <f t="shared" si="336"/>
        <v>271.15806988352745</v>
      </c>
      <c r="F1365" s="95">
        <f t="shared" si="336"/>
        <v>20.843451414309492</v>
      </c>
      <c r="G1365" s="95"/>
      <c r="H1365" s="95"/>
      <c r="I1365" s="95"/>
      <c r="J1365" s="95"/>
      <c r="K1365" s="95"/>
      <c r="L1365" s="95">
        <f t="shared" si="322"/>
        <v>1362</v>
      </c>
      <c r="M1365" s="95">
        <f t="shared" si="328"/>
        <v>-1268</v>
      </c>
      <c r="N1365" s="95">
        <f t="shared" si="329"/>
        <v>265.71071953010227</v>
      </c>
      <c r="O1365" s="95">
        <f t="shared" si="330"/>
        <v>1133226.0234948657</v>
      </c>
      <c r="P1365" s="95">
        <f t="shared" si="323"/>
        <v>28.844945038163512</v>
      </c>
      <c r="Q1365" s="113">
        <f t="shared" si="324"/>
        <v>25.812777323382527</v>
      </c>
      <c r="R1365" s="95">
        <f t="shared" si="331"/>
        <v>329.23681886113815</v>
      </c>
      <c r="S1365" s="95">
        <f t="shared" si="332"/>
        <v>213.07932090591675</v>
      </c>
      <c r="T1365">
        <f t="shared" si="333"/>
        <v>0</v>
      </c>
      <c r="U1365" s="102">
        <f>IF(W1365&lt;180,V1365,IF(#REF!&gt;T1365,W1365-360,360-W1365))</f>
        <v>-7.1580698835274461</v>
      </c>
      <c r="V1365" s="102">
        <f t="shared" si="334"/>
        <v>-7.1580698835274461</v>
      </c>
      <c r="W1365" s="102">
        <f t="shared" si="335"/>
        <v>7.1580698835274461</v>
      </c>
    </row>
    <row r="1366" spans="1:23" x14ac:dyDescent="0.25">
      <c r="A1366" s="110">
        <v>42638.431157407409</v>
      </c>
      <c r="B1366">
        <v>302</v>
      </c>
      <c r="C1366">
        <v>26.988800000000001</v>
      </c>
      <c r="E1366" s="95">
        <f t="shared" si="336"/>
        <v>271.22129783693845</v>
      </c>
      <c r="F1366" s="95">
        <f t="shared" si="336"/>
        <v>20.862712479201338</v>
      </c>
      <c r="G1366" s="95"/>
      <c r="H1366" s="95"/>
      <c r="I1366" s="95"/>
      <c r="J1366" s="95"/>
      <c r="K1366" s="95"/>
      <c r="L1366" s="95">
        <f t="shared" si="322"/>
        <v>1363</v>
      </c>
      <c r="M1366" s="95">
        <f t="shared" si="328"/>
        <v>1570</v>
      </c>
      <c r="N1366" s="95">
        <f t="shared" si="329"/>
        <v>265.73734409391</v>
      </c>
      <c r="O1366" s="95">
        <f t="shared" si="330"/>
        <v>1134541.9691856252</v>
      </c>
      <c r="P1366" s="95">
        <f t="shared" si="323"/>
        <v>28.851098606786312</v>
      </c>
      <c r="Q1366" s="113">
        <f t="shared" si="324"/>
        <v>25.841690296569972</v>
      </c>
      <c r="R1366" s="95">
        <f t="shared" si="331"/>
        <v>329.36510100422089</v>
      </c>
      <c r="S1366" s="95">
        <f t="shared" si="332"/>
        <v>213.07749466965601</v>
      </c>
      <c r="T1366">
        <f t="shared" si="333"/>
        <v>0</v>
      </c>
      <c r="U1366" s="102">
        <f>IF(W1366&lt;180,V1366,IF(#REF!&gt;T1366,W1366-360,360-W1366))</f>
        <v>30.778702163061553</v>
      </c>
      <c r="V1366" s="102">
        <f t="shared" si="334"/>
        <v>30.778702163061553</v>
      </c>
      <c r="W1366" s="102">
        <f t="shared" si="335"/>
        <v>30.778702163061553</v>
      </c>
    </row>
    <row r="1367" spans="1:23" x14ac:dyDescent="0.25">
      <c r="A1367" s="110">
        <v>42638.431203703702</v>
      </c>
      <c r="B1367">
        <v>271</v>
      </c>
      <c r="C1367">
        <v>24.287299999999998</v>
      </c>
      <c r="E1367" s="95">
        <f t="shared" si="336"/>
        <v>271.23960066555742</v>
      </c>
      <c r="F1367" s="95">
        <f t="shared" si="336"/>
        <v>20.868551580698842</v>
      </c>
      <c r="G1367" s="95"/>
      <c r="H1367" s="95"/>
      <c r="I1367" s="95"/>
      <c r="J1367" s="95"/>
      <c r="K1367" s="95"/>
      <c r="L1367" s="95">
        <f t="shared" ref="L1367:L1430" si="337">L1366+1</f>
        <v>1364</v>
      </c>
      <c r="M1367" s="95">
        <f t="shared" si="328"/>
        <v>-1299</v>
      </c>
      <c r="N1367" s="95">
        <f t="shared" si="329"/>
        <v>265.74120234604055</v>
      </c>
      <c r="O1367" s="95">
        <f t="shared" si="330"/>
        <v>1134569.6444281577</v>
      </c>
      <c r="P1367" s="95">
        <f t="shared" ref="P1367:P1430" si="338">SQRT(O1367/L1367)</f>
        <v>28.840872507608289</v>
      </c>
      <c r="Q1367" s="113">
        <f t="shared" si="324"/>
        <v>25.837631286995482</v>
      </c>
      <c r="R1367" s="95">
        <f t="shared" si="331"/>
        <v>329.37427106129724</v>
      </c>
      <c r="S1367" s="95">
        <f t="shared" si="332"/>
        <v>213.1049302698176</v>
      </c>
      <c r="T1367">
        <f t="shared" si="333"/>
        <v>0</v>
      </c>
      <c r="U1367" s="102">
        <f>IF(W1367&lt;180,V1367,IF(#REF!&gt;T1367,W1367-360,360-W1367))</f>
        <v>-0.23960066555741832</v>
      </c>
      <c r="V1367" s="102">
        <f t="shared" si="334"/>
        <v>-0.23960066555741832</v>
      </c>
      <c r="W1367" s="102">
        <f t="shared" si="335"/>
        <v>0.23960066555741832</v>
      </c>
    </row>
    <row r="1368" spans="1:23" x14ac:dyDescent="0.25">
      <c r="A1368" s="110">
        <v>42638.431250000001</v>
      </c>
      <c r="B1368">
        <v>263</v>
      </c>
      <c r="C1368">
        <v>23.253799999999998</v>
      </c>
      <c r="E1368" s="95">
        <f t="shared" si="336"/>
        <v>271.24459234608986</v>
      </c>
      <c r="F1368" s="95">
        <f t="shared" si="336"/>
        <v>20.87468918469219</v>
      </c>
      <c r="G1368" s="95"/>
      <c r="H1368" s="95"/>
      <c r="I1368" s="95"/>
      <c r="J1368" s="95"/>
      <c r="K1368" s="95"/>
      <c r="L1368" s="95">
        <f t="shared" si="337"/>
        <v>1365</v>
      </c>
      <c r="M1368" s="95">
        <f t="shared" si="328"/>
        <v>1562</v>
      </c>
      <c r="N1368" s="95">
        <f t="shared" si="329"/>
        <v>265.73919413919361</v>
      </c>
      <c r="O1368" s="95">
        <f t="shared" si="330"/>
        <v>1134577.1531135584</v>
      </c>
      <c r="P1368" s="95">
        <f t="shared" si="338"/>
        <v>28.830401550499541</v>
      </c>
      <c r="Q1368" s="113">
        <f t="shared" si="324"/>
        <v>25.835749101889459</v>
      </c>
      <c r="R1368" s="95">
        <f t="shared" si="331"/>
        <v>329.37502782534114</v>
      </c>
      <c r="S1368" s="95">
        <f t="shared" si="332"/>
        <v>213.11415686683858</v>
      </c>
      <c r="T1368">
        <f t="shared" si="333"/>
        <v>0</v>
      </c>
      <c r="U1368" s="102">
        <f>IF(W1368&lt;180,V1368,IF(#REF!&gt;T1368,W1368-360,360-W1368))</f>
        <v>-8.2445923460898598</v>
      </c>
      <c r="V1368" s="102">
        <f t="shared" si="334"/>
        <v>-8.2445923460898598</v>
      </c>
      <c r="W1368" s="102">
        <f t="shared" si="335"/>
        <v>8.2445923460898598</v>
      </c>
    </row>
    <row r="1369" spans="1:23" x14ac:dyDescent="0.25">
      <c r="A1369" s="110">
        <v>42638.431296296294</v>
      </c>
      <c r="B1369">
        <v>250</v>
      </c>
      <c r="C1369">
        <v>20.548400000000001</v>
      </c>
      <c r="E1369" s="95">
        <f t="shared" si="336"/>
        <v>271.19467554076539</v>
      </c>
      <c r="F1369" s="95">
        <f t="shared" si="336"/>
        <v>20.881382695507497</v>
      </c>
      <c r="G1369" s="95"/>
      <c r="H1369" s="95"/>
      <c r="I1369" s="95"/>
      <c r="J1369" s="95"/>
      <c r="K1369" s="95"/>
      <c r="L1369" s="95">
        <f t="shared" si="337"/>
        <v>1366</v>
      </c>
      <c r="M1369" s="95">
        <f t="shared" si="328"/>
        <v>-1312</v>
      </c>
      <c r="N1369" s="95">
        <f t="shared" si="329"/>
        <v>265.7276720351386</v>
      </c>
      <c r="O1369" s="95">
        <f t="shared" si="330"/>
        <v>1134824.6939970769</v>
      </c>
      <c r="P1369" s="95">
        <f t="shared" si="338"/>
        <v>28.822990533717892</v>
      </c>
      <c r="Q1369" s="113">
        <f t="shared" si="324"/>
        <v>25.847763156011553</v>
      </c>
      <c r="R1369" s="95">
        <f t="shared" si="331"/>
        <v>329.35214264179137</v>
      </c>
      <c r="S1369" s="95">
        <f t="shared" si="332"/>
        <v>213.0372084397394</v>
      </c>
      <c r="T1369">
        <f t="shared" si="333"/>
        <v>0</v>
      </c>
      <c r="U1369" s="102">
        <f>IF(W1369&lt;180,V1369,IF(#REF!&gt;T1369,W1369-360,360-W1369))</f>
        <v>-21.194675540765388</v>
      </c>
      <c r="V1369" s="102">
        <f t="shared" si="334"/>
        <v>-21.194675540765388</v>
      </c>
      <c r="W1369" s="102">
        <f t="shared" si="335"/>
        <v>21.194675540765388</v>
      </c>
    </row>
    <row r="1370" spans="1:23" x14ac:dyDescent="0.25">
      <c r="A1370" s="110">
        <v>42638.431342592594</v>
      </c>
      <c r="B1370">
        <v>267</v>
      </c>
      <c r="C1370">
        <v>20.297499999999999</v>
      </c>
      <c r="E1370" s="95">
        <f t="shared" si="336"/>
        <v>271.20798668885192</v>
      </c>
      <c r="F1370" s="95">
        <f t="shared" si="336"/>
        <v>20.889558402662239</v>
      </c>
      <c r="G1370" s="95"/>
      <c r="H1370" s="95"/>
      <c r="I1370" s="95"/>
      <c r="J1370" s="95"/>
      <c r="K1370" s="95"/>
      <c r="L1370" s="95">
        <f t="shared" si="337"/>
        <v>1367</v>
      </c>
      <c r="M1370" s="95">
        <f t="shared" si="328"/>
        <v>1579</v>
      </c>
      <c r="N1370" s="95">
        <f t="shared" si="329"/>
        <v>265.72860277980931</v>
      </c>
      <c r="O1370" s="95">
        <f t="shared" si="330"/>
        <v>1134826.3116313147</v>
      </c>
      <c r="P1370" s="95">
        <f t="shared" si="338"/>
        <v>28.81246671509949</v>
      </c>
      <c r="Q1370" s="113">
        <f t="shared" si="324"/>
        <v>25.843539268128854</v>
      </c>
      <c r="R1370" s="95">
        <f t="shared" si="331"/>
        <v>329.35595004214184</v>
      </c>
      <c r="S1370" s="95">
        <f t="shared" si="332"/>
        <v>213.06002333556199</v>
      </c>
      <c r="T1370">
        <f t="shared" si="333"/>
        <v>0</v>
      </c>
      <c r="U1370" s="102">
        <f>IF(W1370&lt;180,V1370,IF(#REF!&gt;T1370,W1370-360,360-W1370))</f>
        <v>-4.2079866888519177</v>
      </c>
      <c r="V1370" s="102">
        <f t="shared" si="334"/>
        <v>-4.2079866888519177</v>
      </c>
      <c r="W1370" s="102">
        <f t="shared" si="335"/>
        <v>4.2079866888519177</v>
      </c>
    </row>
    <row r="1371" spans="1:23" x14ac:dyDescent="0.25">
      <c r="A1371" s="110">
        <v>42638.431388888886</v>
      </c>
      <c r="B1371">
        <v>329</v>
      </c>
      <c r="C1371">
        <v>22.144200000000001</v>
      </c>
      <c r="E1371" s="95">
        <f t="shared" si="336"/>
        <v>271.33111480865227</v>
      </c>
      <c r="F1371" s="95">
        <f t="shared" si="336"/>
        <v>20.901707321131457</v>
      </c>
      <c r="G1371" s="95"/>
      <c r="H1371" s="95"/>
      <c r="I1371" s="95"/>
      <c r="J1371" s="95"/>
      <c r="K1371" s="95"/>
      <c r="L1371" s="95">
        <f t="shared" si="337"/>
        <v>1368</v>
      </c>
      <c r="M1371" s="95">
        <f t="shared" si="328"/>
        <v>-1250</v>
      </c>
      <c r="N1371" s="95">
        <f t="shared" si="329"/>
        <v>265.77485380116912</v>
      </c>
      <c r="O1371" s="95">
        <f t="shared" si="330"/>
        <v>1138826.6549707656</v>
      </c>
      <c r="P1371" s="95">
        <f t="shared" si="338"/>
        <v>28.852653690408268</v>
      </c>
      <c r="Q1371" s="113">
        <f t="shared" si="324"/>
        <v>25.942118733464344</v>
      </c>
      <c r="R1371" s="95">
        <f t="shared" si="331"/>
        <v>329.70088195894704</v>
      </c>
      <c r="S1371" s="95">
        <f t="shared" si="332"/>
        <v>212.96134765835751</v>
      </c>
      <c r="T1371">
        <f t="shared" si="333"/>
        <v>0</v>
      </c>
      <c r="U1371" s="102">
        <f>IF(W1371&lt;180,V1371,IF(#REF!&gt;T1371,W1371-360,360-W1371))</f>
        <v>57.668885191347727</v>
      </c>
      <c r="V1371" s="102">
        <f t="shared" si="334"/>
        <v>57.668885191347727</v>
      </c>
      <c r="W1371" s="102">
        <f t="shared" si="335"/>
        <v>57.668885191347727</v>
      </c>
    </row>
    <row r="1372" spans="1:23" x14ac:dyDescent="0.25">
      <c r="A1372" s="110">
        <v>42638.431435185186</v>
      </c>
      <c r="B1372">
        <v>290</v>
      </c>
      <c r="C1372">
        <v>16.439399999999999</v>
      </c>
      <c r="E1372" s="95">
        <f t="shared" si="336"/>
        <v>271.33111480865227</v>
      </c>
      <c r="F1372" s="95">
        <f t="shared" si="336"/>
        <v>20.90725973377705</v>
      </c>
      <c r="G1372" s="95"/>
      <c r="H1372" s="95"/>
      <c r="I1372" s="95"/>
      <c r="J1372" s="95"/>
      <c r="K1372" s="95"/>
      <c r="L1372" s="95">
        <f t="shared" si="337"/>
        <v>1369</v>
      </c>
      <c r="M1372" s="95">
        <f t="shared" si="328"/>
        <v>1540</v>
      </c>
      <c r="N1372" s="95">
        <f t="shared" si="329"/>
        <v>265.79254930606237</v>
      </c>
      <c r="O1372" s="95">
        <f t="shared" si="330"/>
        <v>1139413.0840029272</v>
      </c>
      <c r="P1372" s="95">
        <f t="shared" si="338"/>
        <v>28.849538951908947</v>
      </c>
      <c r="Q1372" s="113">
        <f t="shared" ref="Q1372:Q1435" si="339">_xlfn.STDEV.P(B772:B1372)</f>
        <v>25.942118733464344</v>
      </c>
      <c r="R1372" s="95">
        <f t="shared" si="331"/>
        <v>329.70088195894704</v>
      </c>
      <c r="S1372" s="95">
        <f t="shared" si="332"/>
        <v>212.96134765835751</v>
      </c>
      <c r="T1372">
        <f t="shared" si="333"/>
        <v>0</v>
      </c>
      <c r="U1372" s="102">
        <f>IF(W1372&lt;180,V1372,IF(#REF!&gt;T1372,W1372-360,360-W1372))</f>
        <v>18.668885191347727</v>
      </c>
      <c r="V1372" s="102">
        <f t="shared" si="334"/>
        <v>18.668885191347727</v>
      </c>
      <c r="W1372" s="102">
        <f t="shared" si="335"/>
        <v>18.668885191347727</v>
      </c>
    </row>
    <row r="1373" spans="1:23" x14ac:dyDescent="0.25">
      <c r="A1373" s="110">
        <v>42638.431481481479</v>
      </c>
      <c r="B1373">
        <v>256</v>
      </c>
      <c r="C1373">
        <v>17.890699999999999</v>
      </c>
      <c r="E1373" s="95">
        <f t="shared" ref="E1373:F1388" si="340">AVERAGE(B773:B1373)</f>
        <v>271.19301164725459</v>
      </c>
      <c r="F1373" s="95">
        <f t="shared" si="340"/>
        <v>20.91219400998337</v>
      </c>
      <c r="G1373" s="95"/>
      <c r="H1373" s="95"/>
      <c r="I1373" s="95"/>
      <c r="J1373" s="95"/>
      <c r="K1373" s="95"/>
      <c r="L1373" s="95">
        <f t="shared" si="337"/>
        <v>1370</v>
      </c>
      <c r="M1373" s="95">
        <f t="shared" si="328"/>
        <v>-1284</v>
      </c>
      <c r="N1373" s="95">
        <f t="shared" si="329"/>
        <v>265.78540145985357</v>
      </c>
      <c r="O1373" s="95">
        <f t="shared" si="330"/>
        <v>1139508.9080292024</v>
      </c>
      <c r="P1373" s="95">
        <f t="shared" si="338"/>
        <v>28.840220648057027</v>
      </c>
      <c r="Q1373" s="113">
        <f t="shared" si="339"/>
        <v>25.802062714977243</v>
      </c>
      <c r="R1373" s="95">
        <f t="shared" si="331"/>
        <v>329.24765275595337</v>
      </c>
      <c r="S1373" s="95">
        <f t="shared" si="332"/>
        <v>213.13837053855579</v>
      </c>
      <c r="T1373">
        <f t="shared" si="333"/>
        <v>0</v>
      </c>
      <c r="U1373" s="102">
        <f>IF(W1373&lt;180,V1373,IF(#REF!&gt;T1373,W1373-360,360-W1373))</f>
        <v>-15.193011647254593</v>
      </c>
      <c r="V1373" s="102">
        <f t="shared" si="334"/>
        <v>-15.193011647254593</v>
      </c>
      <c r="W1373" s="102">
        <f t="shared" si="335"/>
        <v>15.193011647254593</v>
      </c>
    </row>
    <row r="1374" spans="1:23" x14ac:dyDescent="0.25">
      <c r="A1374" s="110">
        <v>42638.431527777779</v>
      </c>
      <c r="B1374">
        <v>268</v>
      </c>
      <c r="C1374">
        <v>18.321300000000001</v>
      </c>
      <c r="E1374" s="95">
        <f t="shared" si="340"/>
        <v>271.1214642262895</v>
      </c>
      <c r="F1374" s="95">
        <f t="shared" si="340"/>
        <v>20.917958901830293</v>
      </c>
      <c r="G1374" s="95"/>
      <c r="H1374" s="95"/>
      <c r="I1374" s="95"/>
      <c r="J1374" s="95"/>
      <c r="K1374" s="95"/>
      <c r="L1374" s="95">
        <f t="shared" si="337"/>
        <v>1371</v>
      </c>
      <c r="M1374" s="95">
        <f t="shared" si="328"/>
        <v>1552</v>
      </c>
      <c r="N1374" s="95">
        <f t="shared" si="329"/>
        <v>265.7870167760754</v>
      </c>
      <c r="O1374" s="95">
        <f t="shared" si="330"/>
        <v>1139513.8088986194</v>
      </c>
      <c r="P1374" s="95">
        <f t="shared" si="338"/>
        <v>28.829762774986765</v>
      </c>
      <c r="Q1374" s="113">
        <f t="shared" si="339"/>
        <v>25.751149211435571</v>
      </c>
      <c r="R1374" s="95">
        <f t="shared" si="331"/>
        <v>329.06154995201956</v>
      </c>
      <c r="S1374" s="95">
        <f t="shared" si="332"/>
        <v>213.18137850055948</v>
      </c>
      <c r="T1374">
        <f t="shared" si="333"/>
        <v>0</v>
      </c>
      <c r="U1374" s="102">
        <f>IF(W1374&lt;180,V1374,IF(#REF!&gt;T1374,W1374-360,360-W1374))</f>
        <v>-3.121464226289504</v>
      </c>
      <c r="V1374" s="102">
        <f t="shared" si="334"/>
        <v>-3.121464226289504</v>
      </c>
      <c r="W1374" s="102">
        <f t="shared" si="335"/>
        <v>3.121464226289504</v>
      </c>
    </row>
    <row r="1375" spans="1:23" x14ac:dyDescent="0.25">
      <c r="A1375" s="110">
        <v>42638.431585648148</v>
      </c>
      <c r="B1375">
        <v>270</v>
      </c>
      <c r="C1375">
        <v>17.246200000000002</v>
      </c>
      <c r="E1375" s="95">
        <f t="shared" si="340"/>
        <v>271.01331114808653</v>
      </c>
      <c r="F1375" s="95">
        <f t="shared" si="340"/>
        <v>20.920961231281211</v>
      </c>
      <c r="G1375" s="95"/>
      <c r="H1375" s="95"/>
      <c r="I1375" s="95"/>
      <c r="J1375" s="95"/>
      <c r="K1375" s="95"/>
      <c r="L1375" s="95">
        <f t="shared" si="337"/>
        <v>1372</v>
      </c>
      <c r="M1375" s="95">
        <f t="shared" si="328"/>
        <v>-1282</v>
      </c>
      <c r="N1375" s="95">
        <f t="shared" si="329"/>
        <v>265.7900874635564</v>
      </c>
      <c r="O1375" s="95">
        <f t="shared" si="330"/>
        <v>1139531.5451895096</v>
      </c>
      <c r="P1375" s="95">
        <f t="shared" si="338"/>
        <v>28.81947866844952</v>
      </c>
      <c r="Q1375" s="113">
        <f t="shared" si="339"/>
        <v>25.618794236935432</v>
      </c>
      <c r="R1375" s="95">
        <f t="shared" si="331"/>
        <v>328.65559818119124</v>
      </c>
      <c r="S1375" s="95">
        <f t="shared" si="332"/>
        <v>213.37102411498182</v>
      </c>
      <c r="T1375">
        <f t="shared" si="333"/>
        <v>0</v>
      </c>
      <c r="U1375" s="102">
        <f>IF(W1375&lt;180,V1375,IF(#REF!&gt;T1375,W1375-360,360-W1375))</f>
        <v>-1.0133111480865296</v>
      </c>
      <c r="V1375" s="102">
        <f t="shared" si="334"/>
        <v>-1.0133111480865296</v>
      </c>
      <c r="W1375" s="102">
        <f t="shared" si="335"/>
        <v>1.0133111480865296</v>
      </c>
    </row>
    <row r="1376" spans="1:23" x14ac:dyDescent="0.25">
      <c r="A1376" s="110">
        <v>42638.431631944448</v>
      </c>
      <c r="B1376">
        <v>248</v>
      </c>
      <c r="C1376">
        <v>20.347100000000001</v>
      </c>
      <c r="E1376" s="95">
        <f t="shared" si="340"/>
        <v>270.910149750416</v>
      </c>
      <c r="F1376" s="95">
        <f t="shared" si="340"/>
        <v>20.928630782029963</v>
      </c>
      <c r="G1376" s="95"/>
      <c r="H1376" s="95"/>
      <c r="I1376" s="95"/>
      <c r="J1376" s="95"/>
      <c r="K1376" s="95"/>
      <c r="L1376" s="95">
        <f t="shared" si="337"/>
        <v>1373</v>
      </c>
      <c r="M1376" s="95">
        <f t="shared" si="328"/>
        <v>1530</v>
      </c>
      <c r="N1376" s="95">
        <f t="shared" si="329"/>
        <v>265.77713037144895</v>
      </c>
      <c r="O1376" s="95">
        <f t="shared" si="330"/>
        <v>1139847.8018936687</v>
      </c>
      <c r="P1376" s="95">
        <f t="shared" si="338"/>
        <v>28.812979113580273</v>
      </c>
      <c r="Q1376" s="113">
        <f t="shared" si="339"/>
        <v>25.586405372990942</v>
      </c>
      <c r="R1376" s="95">
        <f t="shared" si="331"/>
        <v>328.47956183964561</v>
      </c>
      <c r="S1376" s="95">
        <f t="shared" si="332"/>
        <v>213.34073766118638</v>
      </c>
      <c r="T1376">
        <f t="shared" si="333"/>
        <v>0</v>
      </c>
      <c r="U1376" s="102">
        <f>IF(W1376&lt;180,V1376,IF(#REF!&gt;T1376,W1376-360,360-W1376))</f>
        <v>-22.910149750415997</v>
      </c>
      <c r="V1376" s="102">
        <f t="shared" si="334"/>
        <v>-22.910149750415997</v>
      </c>
      <c r="W1376" s="102">
        <f t="shared" si="335"/>
        <v>22.910149750415997</v>
      </c>
    </row>
    <row r="1377" spans="1:23" x14ac:dyDescent="0.25">
      <c r="A1377" s="110">
        <v>42638.43167824074</v>
      </c>
      <c r="B1377">
        <v>282</v>
      </c>
      <c r="C1377">
        <v>20.966799999999999</v>
      </c>
      <c r="E1377" s="95">
        <f t="shared" si="340"/>
        <v>270.86522462562397</v>
      </c>
      <c r="F1377" s="95">
        <f t="shared" si="340"/>
        <v>20.938463727121476</v>
      </c>
      <c r="G1377" s="95"/>
      <c r="H1377" s="95"/>
      <c r="I1377" s="95"/>
      <c r="J1377" s="95"/>
      <c r="K1377" s="95"/>
      <c r="L1377" s="95">
        <f t="shared" si="337"/>
        <v>1374</v>
      </c>
      <c r="M1377" s="95">
        <f t="shared" si="328"/>
        <v>-1248</v>
      </c>
      <c r="N1377" s="95">
        <f t="shared" si="329"/>
        <v>265.7889374090243</v>
      </c>
      <c r="O1377" s="95">
        <f t="shared" si="330"/>
        <v>1140110.7918486225</v>
      </c>
      <c r="P1377" s="95">
        <f t="shared" si="338"/>
        <v>28.805814650471333</v>
      </c>
      <c r="Q1377" s="113">
        <f t="shared" si="339"/>
        <v>25.543154023378143</v>
      </c>
      <c r="R1377" s="95">
        <f t="shared" si="331"/>
        <v>328.33732117822478</v>
      </c>
      <c r="S1377" s="95">
        <f t="shared" si="332"/>
        <v>213.39312807302315</v>
      </c>
      <c r="T1377">
        <f t="shared" si="333"/>
        <v>0</v>
      </c>
      <c r="U1377" s="102">
        <f>IF(W1377&lt;180,V1377,IF(#REF!&gt;T1377,W1377-360,360-W1377))</f>
        <v>11.134775374376034</v>
      </c>
      <c r="V1377" s="102">
        <f t="shared" si="334"/>
        <v>11.134775374376034</v>
      </c>
      <c r="W1377" s="102">
        <f t="shared" si="335"/>
        <v>11.134775374376034</v>
      </c>
    </row>
    <row r="1378" spans="1:23" x14ac:dyDescent="0.25">
      <c r="A1378" s="110">
        <v>42638.43172453704</v>
      </c>
      <c r="B1378">
        <v>265</v>
      </c>
      <c r="C1378">
        <v>22.4803</v>
      </c>
      <c r="E1378" s="95">
        <f t="shared" si="340"/>
        <v>270.85690515806988</v>
      </c>
      <c r="F1378" s="95">
        <f t="shared" si="340"/>
        <v>20.949227953410993</v>
      </c>
      <c r="G1378" s="95"/>
      <c r="H1378" s="95"/>
      <c r="I1378" s="95"/>
      <c r="J1378" s="95"/>
      <c r="K1378" s="95"/>
      <c r="L1378" s="95">
        <f t="shared" si="337"/>
        <v>1375</v>
      </c>
      <c r="M1378" s="95">
        <f t="shared" si="328"/>
        <v>1513</v>
      </c>
      <c r="N1378" s="95">
        <f t="shared" si="329"/>
        <v>265.78836363636321</v>
      </c>
      <c r="O1378" s="95">
        <f t="shared" si="330"/>
        <v>1140111.4138181871</v>
      </c>
      <c r="P1378" s="95">
        <f t="shared" si="338"/>
        <v>28.795345757992173</v>
      </c>
      <c r="Q1378" s="113">
        <f t="shared" si="339"/>
        <v>25.544248706952644</v>
      </c>
      <c r="R1378" s="95">
        <f t="shared" si="331"/>
        <v>328.3314647487133</v>
      </c>
      <c r="S1378" s="95">
        <f t="shared" si="332"/>
        <v>213.38234556742643</v>
      </c>
      <c r="T1378">
        <f t="shared" si="333"/>
        <v>0</v>
      </c>
      <c r="U1378" s="102">
        <f>IF(W1378&lt;180,V1378,IF(#REF!&gt;T1378,W1378-360,360-W1378))</f>
        <v>-5.8569051580698783</v>
      </c>
      <c r="V1378" s="102">
        <f t="shared" si="334"/>
        <v>-5.8569051580698783</v>
      </c>
      <c r="W1378" s="102">
        <f t="shared" si="335"/>
        <v>5.8569051580698783</v>
      </c>
    </row>
    <row r="1379" spans="1:23" x14ac:dyDescent="0.25">
      <c r="A1379" s="110">
        <v>42638.431770833333</v>
      </c>
      <c r="B1379">
        <v>282</v>
      </c>
      <c r="C1379">
        <v>21.700399999999998</v>
      </c>
      <c r="E1379" s="95">
        <f t="shared" si="340"/>
        <v>270.88186356073209</v>
      </c>
      <c r="F1379" s="95">
        <f t="shared" si="340"/>
        <v>20.960273211314487</v>
      </c>
      <c r="G1379" s="95"/>
      <c r="H1379" s="95"/>
      <c r="I1379" s="95"/>
      <c r="J1379" s="95"/>
      <c r="K1379" s="95"/>
      <c r="L1379" s="95">
        <f t="shared" si="337"/>
        <v>1376</v>
      </c>
      <c r="M1379" s="95">
        <f t="shared" si="328"/>
        <v>-1231</v>
      </c>
      <c r="N1379" s="95">
        <f t="shared" si="329"/>
        <v>265.80014534883679</v>
      </c>
      <c r="O1379" s="95">
        <f t="shared" si="330"/>
        <v>1140374.0399709356</v>
      </c>
      <c r="P1379" s="95">
        <f t="shared" si="338"/>
        <v>28.788195557680403</v>
      </c>
      <c r="Q1379" s="113">
        <f t="shared" si="339"/>
        <v>25.547795809752202</v>
      </c>
      <c r="R1379" s="95">
        <f t="shared" si="331"/>
        <v>328.36440413267451</v>
      </c>
      <c r="S1379" s="95">
        <f t="shared" si="332"/>
        <v>213.39932298878963</v>
      </c>
      <c r="T1379">
        <f t="shared" si="333"/>
        <v>0</v>
      </c>
      <c r="U1379" s="102">
        <f>IF(W1379&lt;180,V1379,IF(#REF!&gt;T1379,W1379-360,360-W1379))</f>
        <v>11.118136439267914</v>
      </c>
      <c r="V1379" s="102">
        <f t="shared" si="334"/>
        <v>11.118136439267914</v>
      </c>
      <c r="W1379" s="102">
        <f t="shared" si="335"/>
        <v>11.118136439267914</v>
      </c>
    </row>
    <row r="1380" spans="1:23" x14ac:dyDescent="0.25">
      <c r="A1380" s="110">
        <v>42638.431817129633</v>
      </c>
      <c r="B1380">
        <v>279</v>
      </c>
      <c r="C1380">
        <v>20.5855</v>
      </c>
      <c r="E1380" s="95">
        <f t="shared" si="340"/>
        <v>270.91181364392679</v>
      </c>
      <c r="F1380" s="95">
        <f t="shared" si="340"/>
        <v>20.969192678868563</v>
      </c>
      <c r="G1380" s="95"/>
      <c r="H1380" s="95"/>
      <c r="I1380" s="95"/>
      <c r="J1380" s="95"/>
      <c r="K1380" s="95"/>
      <c r="L1380" s="95">
        <f t="shared" si="337"/>
        <v>1377</v>
      </c>
      <c r="M1380" s="95">
        <f t="shared" si="328"/>
        <v>1510</v>
      </c>
      <c r="N1380" s="95">
        <f t="shared" si="329"/>
        <v>265.80973129992697</v>
      </c>
      <c r="O1380" s="95">
        <f t="shared" si="330"/>
        <v>1140548.1496005864</v>
      </c>
      <c r="P1380" s="95">
        <f t="shared" si="338"/>
        <v>28.779937204172242</v>
      </c>
      <c r="Q1380" s="113">
        <f t="shared" si="339"/>
        <v>25.546744410106122</v>
      </c>
      <c r="R1380" s="95">
        <f t="shared" si="331"/>
        <v>328.39198856666559</v>
      </c>
      <c r="S1380" s="95">
        <f t="shared" si="332"/>
        <v>213.43163872118802</v>
      </c>
      <c r="T1380">
        <f t="shared" si="333"/>
        <v>0</v>
      </c>
      <c r="U1380" s="102">
        <f>IF(W1380&lt;180,V1380,IF(#REF!&gt;T1380,W1380-360,360-W1380))</f>
        <v>8.0881863560732086</v>
      </c>
      <c r="V1380" s="102">
        <f t="shared" si="334"/>
        <v>8.0881863560732086</v>
      </c>
      <c r="W1380" s="102">
        <f t="shared" si="335"/>
        <v>8.0881863560732086</v>
      </c>
    </row>
    <row r="1381" spans="1:23" x14ac:dyDescent="0.25">
      <c r="A1381" s="110">
        <v>42638.431863425925</v>
      </c>
      <c r="B1381">
        <v>293</v>
      </c>
      <c r="C1381">
        <v>20.669599999999999</v>
      </c>
      <c r="E1381" s="95">
        <f t="shared" si="340"/>
        <v>270.93011647254576</v>
      </c>
      <c r="F1381" s="95">
        <f t="shared" si="340"/>
        <v>20.976939767054915</v>
      </c>
      <c r="G1381" s="95"/>
      <c r="H1381" s="95"/>
      <c r="I1381" s="95"/>
      <c r="J1381" s="95"/>
      <c r="K1381" s="95"/>
      <c r="L1381" s="95">
        <f t="shared" si="337"/>
        <v>1378</v>
      </c>
      <c r="M1381" s="95">
        <f t="shared" si="328"/>
        <v>-1217</v>
      </c>
      <c r="N1381" s="95">
        <f t="shared" si="329"/>
        <v>265.82946298983995</v>
      </c>
      <c r="O1381" s="95">
        <f t="shared" si="330"/>
        <v>1141286.9238026179</v>
      </c>
      <c r="P1381" s="95">
        <f t="shared" si="338"/>
        <v>28.778808672251575</v>
      </c>
      <c r="Q1381" s="113">
        <f t="shared" si="339"/>
        <v>25.558619611115599</v>
      </c>
      <c r="R1381" s="95">
        <f t="shared" si="331"/>
        <v>328.43701059755585</v>
      </c>
      <c r="S1381" s="95">
        <f t="shared" si="332"/>
        <v>213.42322234753567</v>
      </c>
      <c r="T1381">
        <f t="shared" si="333"/>
        <v>0</v>
      </c>
      <c r="U1381" s="102">
        <f>IF(W1381&lt;180,V1381,IF(#REF!&gt;T1381,W1381-360,360-W1381))</f>
        <v>22.069883527454238</v>
      </c>
      <c r="V1381" s="102">
        <f t="shared" si="334"/>
        <v>22.069883527454238</v>
      </c>
      <c r="W1381" s="102">
        <f t="shared" si="335"/>
        <v>22.069883527454238</v>
      </c>
    </row>
    <row r="1382" spans="1:23" x14ac:dyDescent="0.25">
      <c r="A1382" s="110">
        <v>42638.431909722225</v>
      </c>
      <c r="B1382">
        <v>251</v>
      </c>
      <c r="C1382">
        <v>20.0092</v>
      </c>
      <c r="E1382" s="95">
        <f t="shared" si="340"/>
        <v>270.92013311148088</v>
      </c>
      <c r="F1382" s="95">
        <f t="shared" si="340"/>
        <v>20.984810149750423</v>
      </c>
      <c r="G1382" s="95"/>
      <c r="H1382" s="95"/>
      <c r="I1382" s="95"/>
      <c r="J1382" s="95"/>
      <c r="K1382" s="95"/>
      <c r="L1382" s="95">
        <f t="shared" si="337"/>
        <v>1379</v>
      </c>
      <c r="M1382" s="95">
        <f t="shared" si="328"/>
        <v>1468</v>
      </c>
      <c r="N1382" s="95">
        <f t="shared" si="329"/>
        <v>265.81870920957175</v>
      </c>
      <c r="O1382" s="95">
        <f t="shared" si="330"/>
        <v>1141506.6773023985</v>
      </c>
      <c r="P1382" s="95">
        <f t="shared" si="338"/>
        <v>28.771141639275719</v>
      </c>
      <c r="Q1382" s="113">
        <f t="shared" si="339"/>
        <v>25.565229818826893</v>
      </c>
      <c r="R1382" s="95">
        <f t="shared" si="331"/>
        <v>328.44190020384139</v>
      </c>
      <c r="S1382" s="95">
        <f t="shared" si="332"/>
        <v>213.39836601912037</v>
      </c>
      <c r="T1382">
        <f t="shared" si="333"/>
        <v>0</v>
      </c>
      <c r="U1382" s="102">
        <f>IF(W1382&lt;180,V1382,IF(#REF!&gt;T1382,W1382-360,360-W1382))</f>
        <v>-19.92013311148088</v>
      </c>
      <c r="V1382" s="102">
        <f t="shared" si="334"/>
        <v>-19.92013311148088</v>
      </c>
      <c r="W1382" s="102">
        <f t="shared" si="335"/>
        <v>19.92013311148088</v>
      </c>
    </row>
    <row r="1383" spans="1:23" x14ac:dyDescent="0.25">
      <c r="A1383" s="110">
        <v>42638.431956018518</v>
      </c>
      <c r="B1383">
        <v>262</v>
      </c>
      <c r="C1383">
        <v>18.218499999999999</v>
      </c>
      <c r="E1383" s="95">
        <f t="shared" si="340"/>
        <v>270.9351081530782</v>
      </c>
      <c r="F1383" s="95">
        <f t="shared" si="340"/>
        <v>20.98894808652247</v>
      </c>
      <c r="G1383" s="95"/>
      <c r="H1383" s="95"/>
      <c r="I1383" s="95"/>
      <c r="J1383" s="95"/>
      <c r="K1383" s="95"/>
      <c r="L1383" s="95">
        <f t="shared" si="337"/>
        <v>1380</v>
      </c>
      <c r="M1383" s="95">
        <f t="shared" si="328"/>
        <v>-1206</v>
      </c>
      <c r="N1383" s="95">
        <f t="shared" si="329"/>
        <v>265.81594202898509</v>
      </c>
      <c r="O1383" s="95">
        <f t="shared" si="330"/>
        <v>1141521.2492753677</v>
      </c>
      <c r="P1383" s="95">
        <f t="shared" si="338"/>
        <v>28.760898996191113</v>
      </c>
      <c r="Q1383" s="113">
        <f t="shared" si="339"/>
        <v>25.557363270384375</v>
      </c>
      <c r="R1383" s="95">
        <f t="shared" si="331"/>
        <v>328.43917551144307</v>
      </c>
      <c r="S1383" s="95">
        <f t="shared" si="332"/>
        <v>213.43104079471337</v>
      </c>
      <c r="T1383">
        <f t="shared" si="333"/>
        <v>0</v>
      </c>
      <c r="U1383" s="102">
        <f>IF(W1383&lt;180,V1383,IF(#REF!&gt;T1383,W1383-360,360-W1383))</f>
        <v>-8.9351081530782039</v>
      </c>
      <c r="V1383" s="102">
        <f t="shared" si="334"/>
        <v>-8.9351081530782039</v>
      </c>
      <c r="W1383" s="102">
        <f t="shared" si="335"/>
        <v>8.9351081530782039</v>
      </c>
    </row>
    <row r="1384" spans="1:23" x14ac:dyDescent="0.25">
      <c r="A1384" s="110">
        <v>42638.432002314818</v>
      </c>
      <c r="B1384">
        <v>282</v>
      </c>
      <c r="C1384">
        <v>15.7818</v>
      </c>
      <c r="E1384" s="95">
        <f t="shared" si="340"/>
        <v>271.00166389351079</v>
      </c>
      <c r="F1384" s="95">
        <f t="shared" si="340"/>
        <v>20.989117970049932</v>
      </c>
      <c r="G1384" s="95"/>
      <c r="H1384" s="95"/>
      <c r="I1384" s="95"/>
      <c r="J1384" s="95"/>
      <c r="K1384" s="95"/>
      <c r="L1384" s="95">
        <f t="shared" si="337"/>
        <v>1381</v>
      </c>
      <c r="M1384" s="95">
        <f t="shared" si="328"/>
        <v>1488</v>
      </c>
      <c r="N1384" s="95">
        <f t="shared" si="329"/>
        <v>265.82766111513354</v>
      </c>
      <c r="O1384" s="95">
        <f t="shared" si="330"/>
        <v>1141782.9833454073</v>
      </c>
      <c r="P1384" s="95">
        <f t="shared" si="338"/>
        <v>28.753779883692864</v>
      </c>
      <c r="Q1384" s="113">
        <f t="shared" si="339"/>
        <v>25.533997379765285</v>
      </c>
      <c r="R1384" s="95">
        <f t="shared" si="331"/>
        <v>328.45315799798266</v>
      </c>
      <c r="S1384" s="95">
        <f t="shared" si="332"/>
        <v>213.5501697890389</v>
      </c>
      <c r="T1384">
        <f t="shared" si="333"/>
        <v>0</v>
      </c>
      <c r="U1384" s="102">
        <f>IF(W1384&lt;180,V1384,IF(#REF!&gt;T1384,W1384-360,360-W1384))</f>
        <v>10.998336106489205</v>
      </c>
      <c r="V1384" s="102">
        <f t="shared" si="334"/>
        <v>10.998336106489205</v>
      </c>
      <c r="W1384" s="102">
        <f t="shared" si="335"/>
        <v>10.998336106489205</v>
      </c>
    </row>
    <row r="1385" spans="1:23" x14ac:dyDescent="0.25">
      <c r="A1385" s="110">
        <v>42638.43204861111</v>
      </c>
      <c r="B1385">
        <v>283</v>
      </c>
      <c r="C1385">
        <v>16.0288</v>
      </c>
      <c r="E1385" s="95">
        <f t="shared" si="340"/>
        <v>271.04159733777038</v>
      </c>
      <c r="F1385" s="95">
        <f t="shared" si="340"/>
        <v>20.990518136439285</v>
      </c>
      <c r="G1385" s="95"/>
      <c r="H1385" s="95"/>
      <c r="I1385" s="95"/>
      <c r="J1385" s="95"/>
      <c r="K1385" s="95"/>
      <c r="L1385" s="95">
        <f t="shared" si="337"/>
        <v>1382</v>
      </c>
      <c r="M1385" s="95">
        <f t="shared" si="328"/>
        <v>-1205</v>
      </c>
      <c r="N1385" s="95">
        <f t="shared" si="329"/>
        <v>265.84008683067975</v>
      </c>
      <c r="O1385" s="95">
        <f t="shared" si="330"/>
        <v>1142077.6591895858</v>
      </c>
      <c r="P1385" s="95">
        <f t="shared" si="338"/>
        <v>28.747083904078391</v>
      </c>
      <c r="Q1385" s="113">
        <f t="shared" si="339"/>
        <v>25.533963550923556</v>
      </c>
      <c r="R1385" s="95">
        <f t="shared" si="331"/>
        <v>328.49301532734836</v>
      </c>
      <c r="S1385" s="95">
        <f t="shared" si="332"/>
        <v>213.59017934819238</v>
      </c>
      <c r="T1385">
        <f t="shared" si="333"/>
        <v>0</v>
      </c>
      <c r="U1385" s="102">
        <f>IF(W1385&lt;180,V1385,IF(#REF!&gt;T1385,W1385-360,360-W1385))</f>
        <v>11.958402662229616</v>
      </c>
      <c r="V1385" s="102">
        <f t="shared" si="334"/>
        <v>11.958402662229616</v>
      </c>
      <c r="W1385" s="102">
        <f t="shared" si="335"/>
        <v>11.958402662229616</v>
      </c>
    </row>
    <row r="1386" spans="1:23" x14ac:dyDescent="0.25">
      <c r="A1386" s="110">
        <v>42638.43209490741</v>
      </c>
      <c r="B1386">
        <v>264</v>
      </c>
      <c r="C1386">
        <v>15.7736</v>
      </c>
      <c r="E1386" s="95">
        <f t="shared" si="340"/>
        <v>271.05823627287856</v>
      </c>
      <c r="F1386" s="95">
        <f t="shared" si="340"/>
        <v>20.991930282861912</v>
      </c>
      <c r="G1386" s="95"/>
      <c r="H1386" s="95"/>
      <c r="I1386" s="95"/>
      <c r="J1386" s="95"/>
      <c r="K1386" s="95"/>
      <c r="L1386" s="95">
        <f t="shared" si="337"/>
        <v>1383</v>
      </c>
      <c r="M1386" s="95">
        <f t="shared" si="328"/>
        <v>1469</v>
      </c>
      <c r="N1386" s="95">
        <f t="shared" si="329"/>
        <v>265.83875632682532</v>
      </c>
      <c r="O1386" s="95">
        <f t="shared" si="330"/>
        <v>1142081.0426608876</v>
      </c>
      <c r="P1386" s="95">
        <f t="shared" si="338"/>
        <v>28.7367315751167</v>
      </c>
      <c r="Q1386" s="113">
        <f t="shared" si="339"/>
        <v>25.526110143387072</v>
      </c>
      <c r="R1386" s="95">
        <f t="shared" si="331"/>
        <v>328.49198409549945</v>
      </c>
      <c r="S1386" s="95">
        <f t="shared" si="332"/>
        <v>213.62448845025764</v>
      </c>
      <c r="T1386">
        <f t="shared" si="333"/>
        <v>0</v>
      </c>
      <c r="U1386" s="102">
        <f>IF(W1386&lt;180,V1386,IF(#REF!&gt;T1386,W1386-360,360-W1386))</f>
        <v>-7.0582362728785597</v>
      </c>
      <c r="V1386" s="102">
        <f t="shared" si="334"/>
        <v>-7.0582362728785597</v>
      </c>
      <c r="W1386" s="102">
        <f t="shared" si="335"/>
        <v>7.0582362728785597</v>
      </c>
    </row>
    <row r="1387" spans="1:23" x14ac:dyDescent="0.25">
      <c r="A1387" s="110">
        <v>42638.432141203702</v>
      </c>
      <c r="B1387">
        <v>260</v>
      </c>
      <c r="C1387">
        <v>15.644</v>
      </c>
      <c r="E1387" s="95">
        <f t="shared" si="340"/>
        <v>270.99001663893512</v>
      </c>
      <c r="F1387" s="95">
        <f t="shared" si="340"/>
        <v>20.991365058236287</v>
      </c>
      <c r="G1387" s="95"/>
      <c r="H1387" s="95"/>
      <c r="I1387" s="95"/>
      <c r="J1387" s="95"/>
      <c r="K1387" s="95"/>
      <c r="L1387" s="95">
        <f t="shared" si="337"/>
        <v>1384</v>
      </c>
      <c r="M1387" s="95">
        <f t="shared" si="328"/>
        <v>-1209</v>
      </c>
      <c r="N1387" s="95">
        <f t="shared" si="329"/>
        <v>265.83453757225391</v>
      </c>
      <c r="O1387" s="95">
        <f t="shared" si="330"/>
        <v>1142115.1091040517</v>
      </c>
      <c r="P1387" s="95">
        <f t="shared" si="338"/>
        <v>28.726776359147518</v>
      </c>
      <c r="Q1387" s="113">
        <f t="shared" si="339"/>
        <v>25.500772886392731</v>
      </c>
      <c r="R1387" s="95">
        <f t="shared" si="331"/>
        <v>328.36675563331875</v>
      </c>
      <c r="S1387" s="95">
        <f t="shared" si="332"/>
        <v>213.61327764455149</v>
      </c>
      <c r="T1387">
        <f t="shared" si="333"/>
        <v>0</v>
      </c>
      <c r="U1387" s="102">
        <f>IF(W1387&lt;180,V1387,IF(#REF!&gt;T1387,W1387-360,360-W1387))</f>
        <v>-10.990016638935117</v>
      </c>
      <c r="V1387" s="102">
        <f t="shared" si="334"/>
        <v>-10.990016638935117</v>
      </c>
      <c r="W1387" s="102">
        <f t="shared" si="335"/>
        <v>10.990016638935117</v>
      </c>
    </row>
    <row r="1388" spans="1:23" x14ac:dyDescent="0.25">
      <c r="A1388" s="110">
        <v>42638.432187500002</v>
      </c>
      <c r="B1388">
        <v>278</v>
      </c>
      <c r="C1388">
        <v>16.797899999999998</v>
      </c>
      <c r="E1388" s="95">
        <f t="shared" si="340"/>
        <v>271.00665557404324</v>
      </c>
      <c r="F1388" s="95">
        <f t="shared" si="340"/>
        <v>20.995009816971727</v>
      </c>
      <c r="G1388" s="95"/>
      <c r="H1388" s="95"/>
      <c r="I1388" s="95"/>
      <c r="J1388" s="95"/>
      <c r="K1388" s="95"/>
      <c r="L1388" s="95">
        <f t="shared" si="337"/>
        <v>1385</v>
      </c>
      <c r="M1388" s="95">
        <f t="shared" si="328"/>
        <v>1487</v>
      </c>
      <c r="N1388" s="95">
        <f t="shared" si="329"/>
        <v>265.84332129963855</v>
      </c>
      <c r="O1388" s="95">
        <f t="shared" si="330"/>
        <v>1142263.0007220272</v>
      </c>
      <c r="P1388" s="95">
        <f t="shared" si="338"/>
        <v>28.71826298159699</v>
      </c>
      <c r="Q1388" s="113">
        <f t="shared" si="339"/>
        <v>25.502078913583659</v>
      </c>
      <c r="R1388" s="95">
        <f t="shared" si="331"/>
        <v>328.38633312960644</v>
      </c>
      <c r="S1388" s="95">
        <f t="shared" si="332"/>
        <v>213.62697801848</v>
      </c>
      <c r="T1388">
        <f t="shared" si="333"/>
        <v>0</v>
      </c>
      <c r="U1388" s="102">
        <f>IF(W1388&lt;180,V1388,IF(#REF!&gt;T1388,W1388-360,360-W1388))</f>
        <v>6.9933444259567636</v>
      </c>
      <c r="V1388" s="102">
        <f t="shared" si="334"/>
        <v>6.9933444259567636</v>
      </c>
      <c r="W1388" s="102">
        <f t="shared" si="335"/>
        <v>6.9933444259567636</v>
      </c>
    </row>
    <row r="1389" spans="1:23" x14ac:dyDescent="0.25">
      <c r="A1389" s="110">
        <v>42638.432233796295</v>
      </c>
      <c r="B1389">
        <v>281</v>
      </c>
      <c r="C1389">
        <v>17.447900000000001</v>
      </c>
      <c r="E1389" s="95">
        <f t="shared" ref="E1389:F1404" si="341">AVERAGE(B789:B1389)</f>
        <v>270.98003327787023</v>
      </c>
      <c r="F1389" s="95">
        <f t="shared" si="341"/>
        <v>21.000324126455919</v>
      </c>
      <c r="G1389" s="95"/>
      <c r="H1389" s="95"/>
      <c r="I1389" s="95"/>
      <c r="J1389" s="95"/>
      <c r="K1389" s="95"/>
      <c r="L1389" s="95">
        <f t="shared" si="337"/>
        <v>1386</v>
      </c>
      <c r="M1389" s="95">
        <f t="shared" si="328"/>
        <v>-1206</v>
      </c>
      <c r="N1389" s="95">
        <f t="shared" si="329"/>
        <v>265.85425685425639</v>
      </c>
      <c r="O1389" s="95">
        <f t="shared" si="330"/>
        <v>1142492.5598845654</v>
      </c>
      <c r="P1389" s="95">
        <f t="shared" si="338"/>
        <v>28.710785538990748</v>
      </c>
      <c r="Q1389" s="113">
        <f t="shared" si="339"/>
        <v>25.483274355527627</v>
      </c>
      <c r="R1389" s="95">
        <f t="shared" si="331"/>
        <v>328.3174005778074</v>
      </c>
      <c r="S1389" s="95">
        <f t="shared" si="332"/>
        <v>213.64266597793306</v>
      </c>
      <c r="T1389">
        <f t="shared" si="333"/>
        <v>0</v>
      </c>
      <c r="U1389" s="102">
        <f>IF(W1389&lt;180,V1389,IF(#REF!&gt;T1389,W1389-360,360-W1389))</f>
        <v>10.019966722129766</v>
      </c>
      <c r="V1389" s="102">
        <f t="shared" si="334"/>
        <v>10.019966722129766</v>
      </c>
      <c r="W1389" s="102">
        <f t="shared" si="335"/>
        <v>10.019966722129766</v>
      </c>
    </row>
    <row r="1390" spans="1:23" x14ac:dyDescent="0.25">
      <c r="A1390" s="110">
        <v>42638.432280092595</v>
      </c>
      <c r="B1390">
        <v>284</v>
      </c>
      <c r="C1390">
        <v>17.504899999999999</v>
      </c>
      <c r="E1390" s="95">
        <f t="shared" si="341"/>
        <v>270.93843594009985</v>
      </c>
      <c r="F1390" s="95">
        <f t="shared" si="341"/>
        <v>21.004858569051589</v>
      </c>
      <c r="G1390" s="95"/>
      <c r="H1390" s="95"/>
      <c r="I1390" s="95"/>
      <c r="J1390" s="95"/>
      <c r="K1390" s="95"/>
      <c r="L1390" s="95">
        <f t="shared" si="337"/>
        <v>1387</v>
      </c>
      <c r="M1390" s="95">
        <f t="shared" si="328"/>
        <v>1490</v>
      </c>
      <c r="N1390" s="95">
        <f t="shared" si="329"/>
        <v>265.86733958183083</v>
      </c>
      <c r="O1390" s="95">
        <f t="shared" si="330"/>
        <v>1142821.5904830624</v>
      </c>
      <c r="P1390" s="95">
        <f t="shared" si="338"/>
        <v>28.704566187821882</v>
      </c>
      <c r="Q1390" s="113">
        <f t="shared" si="339"/>
        <v>25.441549013165918</v>
      </c>
      <c r="R1390" s="95">
        <f t="shared" si="331"/>
        <v>328.18192121972316</v>
      </c>
      <c r="S1390" s="95">
        <f t="shared" si="332"/>
        <v>213.69495066047654</v>
      </c>
      <c r="T1390">
        <f t="shared" si="333"/>
        <v>0</v>
      </c>
      <c r="U1390" s="102">
        <f>IF(W1390&lt;180,V1390,IF(#REF!&gt;T1390,W1390-360,360-W1390))</f>
        <v>13.061564059900149</v>
      </c>
      <c r="V1390" s="102">
        <f t="shared" si="334"/>
        <v>13.061564059900149</v>
      </c>
      <c r="W1390" s="102">
        <f t="shared" si="335"/>
        <v>13.061564059900149</v>
      </c>
    </row>
    <row r="1391" spans="1:23" x14ac:dyDescent="0.25">
      <c r="A1391" s="110">
        <v>42638.432326388887</v>
      </c>
      <c r="B1391">
        <v>304</v>
      </c>
      <c r="C1391">
        <v>17.353200000000001</v>
      </c>
      <c r="E1391" s="95">
        <f t="shared" si="341"/>
        <v>270.96505823627285</v>
      </c>
      <c r="F1391" s="95">
        <f t="shared" si="341"/>
        <v>21.013906489184702</v>
      </c>
      <c r="G1391" s="95"/>
      <c r="H1391" s="95"/>
      <c r="I1391" s="95"/>
      <c r="J1391" s="95"/>
      <c r="K1391" s="95"/>
      <c r="L1391" s="95">
        <f t="shared" si="337"/>
        <v>1388</v>
      </c>
      <c r="M1391" s="95">
        <f t="shared" si="328"/>
        <v>-1186</v>
      </c>
      <c r="N1391" s="95">
        <f t="shared" si="329"/>
        <v>265.8948126801148</v>
      </c>
      <c r="O1391" s="95">
        <f t="shared" si="330"/>
        <v>1144274.6426513023</v>
      </c>
      <c r="P1391" s="95">
        <f t="shared" si="338"/>
        <v>28.712460050311044</v>
      </c>
      <c r="Q1391" s="113">
        <f t="shared" si="339"/>
        <v>25.467746272581614</v>
      </c>
      <c r="R1391" s="95">
        <f t="shared" si="331"/>
        <v>328.26748734958147</v>
      </c>
      <c r="S1391" s="95">
        <f t="shared" si="332"/>
        <v>213.66262912296423</v>
      </c>
      <c r="T1391">
        <f t="shared" si="333"/>
        <v>0</v>
      </c>
      <c r="U1391" s="102">
        <f>IF(W1391&lt;180,V1391,IF(#REF!&gt;T1391,W1391-360,360-W1391))</f>
        <v>33.034941763727147</v>
      </c>
      <c r="V1391" s="102">
        <f t="shared" si="334"/>
        <v>33.034941763727147</v>
      </c>
      <c r="W1391" s="102">
        <f t="shared" si="335"/>
        <v>33.034941763727147</v>
      </c>
    </row>
    <row r="1392" spans="1:23" x14ac:dyDescent="0.25">
      <c r="A1392" s="110">
        <v>42638.432372685187</v>
      </c>
      <c r="B1392">
        <v>292</v>
      </c>
      <c r="C1392">
        <v>16.9679</v>
      </c>
      <c r="E1392" s="95">
        <f t="shared" si="341"/>
        <v>270.95174708818638</v>
      </c>
      <c r="F1392" s="95">
        <f t="shared" si="341"/>
        <v>21.022774043261236</v>
      </c>
      <c r="G1392" s="95"/>
      <c r="H1392" s="95"/>
      <c r="I1392" s="95"/>
      <c r="J1392" s="95"/>
      <c r="K1392" s="95"/>
      <c r="L1392" s="95">
        <f t="shared" si="337"/>
        <v>1389</v>
      </c>
      <c r="M1392" s="95">
        <f t="shared" si="328"/>
        <v>1478</v>
      </c>
      <c r="N1392" s="95">
        <f t="shared" si="329"/>
        <v>265.91360691144661</v>
      </c>
      <c r="O1392" s="95">
        <f t="shared" si="330"/>
        <v>1144955.6328293791</v>
      </c>
      <c r="P1392" s="95">
        <f t="shared" si="338"/>
        <v>28.710661982410567</v>
      </c>
      <c r="Q1392" s="113">
        <f t="shared" si="339"/>
        <v>25.454654493503202</v>
      </c>
      <c r="R1392" s="95">
        <f t="shared" si="331"/>
        <v>328.22471969856861</v>
      </c>
      <c r="S1392" s="95">
        <f t="shared" si="332"/>
        <v>213.67877447780418</v>
      </c>
      <c r="T1392">
        <f t="shared" si="333"/>
        <v>0</v>
      </c>
      <c r="U1392" s="102">
        <f>IF(W1392&lt;180,V1392,IF(#REF!&gt;T1392,W1392-360,360-W1392))</f>
        <v>21.04825291181362</v>
      </c>
      <c r="V1392" s="102">
        <f t="shared" si="334"/>
        <v>21.04825291181362</v>
      </c>
      <c r="W1392" s="102">
        <f t="shared" si="335"/>
        <v>21.04825291181362</v>
      </c>
    </row>
    <row r="1393" spans="1:23" x14ac:dyDescent="0.25">
      <c r="A1393" s="110">
        <v>42638.43241898148</v>
      </c>
      <c r="B1393">
        <v>287</v>
      </c>
      <c r="C1393">
        <v>17.790900000000001</v>
      </c>
      <c r="E1393" s="95">
        <f t="shared" si="341"/>
        <v>271.03660565723794</v>
      </c>
      <c r="F1393" s="95">
        <f t="shared" si="341"/>
        <v>21.029137437604003</v>
      </c>
      <c r="G1393" s="95"/>
      <c r="H1393" s="95"/>
      <c r="I1393" s="95"/>
      <c r="J1393" s="95"/>
      <c r="K1393" s="95"/>
      <c r="L1393" s="95">
        <f t="shared" si="337"/>
        <v>1390</v>
      </c>
      <c r="M1393" s="95">
        <f t="shared" si="328"/>
        <v>-1191</v>
      </c>
      <c r="N1393" s="95">
        <f t="shared" si="329"/>
        <v>265.92877697841681</v>
      </c>
      <c r="O1393" s="95">
        <f t="shared" si="330"/>
        <v>1145399.9489208688</v>
      </c>
      <c r="P1393" s="95">
        <f t="shared" si="338"/>
        <v>28.705900791141197</v>
      </c>
      <c r="Q1393" s="113">
        <f t="shared" si="339"/>
        <v>25.422983911039985</v>
      </c>
      <c r="R1393" s="95">
        <f t="shared" si="331"/>
        <v>328.23831945707792</v>
      </c>
      <c r="S1393" s="95">
        <f t="shared" si="332"/>
        <v>213.83489185739796</v>
      </c>
      <c r="T1393">
        <f t="shared" si="333"/>
        <v>0</v>
      </c>
      <c r="U1393" s="102">
        <f>IF(W1393&lt;180,V1393,IF(#REF!&gt;T1393,W1393-360,360-W1393))</f>
        <v>15.963394342762058</v>
      </c>
      <c r="V1393" s="102">
        <f t="shared" si="334"/>
        <v>15.963394342762058</v>
      </c>
      <c r="W1393" s="102">
        <f t="shared" si="335"/>
        <v>15.963394342762058</v>
      </c>
    </row>
    <row r="1394" spans="1:23" x14ac:dyDescent="0.25">
      <c r="A1394" s="110">
        <v>42638.43246527778</v>
      </c>
      <c r="B1394">
        <v>285</v>
      </c>
      <c r="C1394">
        <v>19.070900000000002</v>
      </c>
      <c r="E1394" s="95">
        <f t="shared" si="341"/>
        <v>271.07487520798668</v>
      </c>
      <c r="F1394" s="95">
        <f t="shared" si="341"/>
        <v>21.03712562396008</v>
      </c>
      <c r="G1394" s="95"/>
      <c r="H1394" s="95"/>
      <c r="I1394" s="95"/>
      <c r="J1394" s="95"/>
      <c r="K1394" s="95"/>
      <c r="L1394" s="95">
        <f t="shared" si="337"/>
        <v>1391</v>
      </c>
      <c r="M1394" s="95">
        <f t="shared" si="328"/>
        <v>1476</v>
      </c>
      <c r="N1394" s="95">
        <f t="shared" si="329"/>
        <v>265.94248741912247</v>
      </c>
      <c r="O1394" s="95">
        <f t="shared" si="330"/>
        <v>1145763.3989935354</v>
      </c>
      <c r="P1394" s="95">
        <f t="shared" si="338"/>
        <v>28.700132872209565</v>
      </c>
      <c r="Q1394" s="113">
        <f t="shared" si="339"/>
        <v>25.426663020776324</v>
      </c>
      <c r="R1394" s="95">
        <f t="shared" si="331"/>
        <v>328.28486700473343</v>
      </c>
      <c r="S1394" s="95">
        <f t="shared" si="332"/>
        <v>213.86488341123996</v>
      </c>
      <c r="T1394">
        <f t="shared" si="333"/>
        <v>0</v>
      </c>
      <c r="U1394" s="102">
        <f>IF(W1394&lt;180,V1394,IF(#REF!&gt;T1394,W1394-360,360-W1394))</f>
        <v>13.925124792013321</v>
      </c>
      <c r="V1394" s="102">
        <f t="shared" si="334"/>
        <v>13.925124792013321</v>
      </c>
      <c r="W1394" s="102">
        <f t="shared" si="335"/>
        <v>13.925124792013321</v>
      </c>
    </row>
    <row r="1395" spans="1:23" x14ac:dyDescent="0.25">
      <c r="A1395" s="110">
        <v>42638.432511574072</v>
      </c>
      <c r="B1395">
        <v>307</v>
      </c>
      <c r="C1395">
        <v>20.258500000000002</v>
      </c>
      <c r="E1395" s="95">
        <f t="shared" si="341"/>
        <v>271.13144758735439</v>
      </c>
      <c r="F1395" s="95">
        <f t="shared" si="341"/>
        <v>21.048955407653921</v>
      </c>
      <c r="G1395" s="95"/>
      <c r="H1395" s="95"/>
      <c r="I1395" s="95"/>
      <c r="J1395" s="95"/>
      <c r="K1395" s="95"/>
      <c r="L1395" s="95">
        <f t="shared" si="337"/>
        <v>1392</v>
      </c>
      <c r="M1395" s="95">
        <f t="shared" si="328"/>
        <v>-1169</v>
      </c>
      <c r="N1395" s="95">
        <f t="shared" si="329"/>
        <v>265.97198275862024</v>
      </c>
      <c r="O1395" s="95">
        <f t="shared" si="330"/>
        <v>1147447.9073275919</v>
      </c>
      <c r="P1395" s="95">
        <f t="shared" si="338"/>
        <v>28.710904293996336</v>
      </c>
      <c r="Q1395" s="113">
        <f t="shared" si="339"/>
        <v>25.468672337140752</v>
      </c>
      <c r="R1395" s="95">
        <f t="shared" si="331"/>
        <v>328.4359603459211</v>
      </c>
      <c r="S1395" s="95">
        <f t="shared" si="332"/>
        <v>213.8269348287877</v>
      </c>
      <c r="T1395">
        <f t="shared" si="333"/>
        <v>0</v>
      </c>
      <c r="U1395" s="102">
        <f>IF(W1395&lt;180,V1395,IF(#REF!&gt;T1395,W1395-360,360-W1395))</f>
        <v>35.868552412645613</v>
      </c>
      <c r="V1395" s="102">
        <f t="shared" si="334"/>
        <v>35.868552412645613</v>
      </c>
      <c r="W1395" s="102">
        <f t="shared" si="335"/>
        <v>35.868552412645613</v>
      </c>
    </row>
    <row r="1396" spans="1:23" x14ac:dyDescent="0.25">
      <c r="A1396" s="110">
        <v>42638.432557870372</v>
      </c>
      <c r="B1396">
        <v>290</v>
      </c>
      <c r="C1396">
        <v>19.5764</v>
      </c>
      <c r="E1396" s="95">
        <f t="shared" si="341"/>
        <v>271.22795341098168</v>
      </c>
      <c r="F1396" s="95">
        <f t="shared" si="341"/>
        <v>21.053216805324467</v>
      </c>
      <c r="G1396" s="95"/>
      <c r="H1396" s="95"/>
      <c r="I1396" s="95"/>
      <c r="J1396" s="95"/>
      <c r="K1396" s="95"/>
      <c r="L1396" s="95">
        <f t="shared" si="337"/>
        <v>1393</v>
      </c>
      <c r="M1396" s="95">
        <f t="shared" si="328"/>
        <v>1459</v>
      </c>
      <c r="N1396" s="95">
        <f t="shared" si="329"/>
        <v>265.98923187365352</v>
      </c>
      <c r="O1396" s="95">
        <f t="shared" si="330"/>
        <v>1148024.8384781105</v>
      </c>
      <c r="P1396" s="95">
        <f t="shared" si="338"/>
        <v>28.707811374951206</v>
      </c>
      <c r="Q1396" s="113">
        <f t="shared" si="339"/>
        <v>25.430070189732749</v>
      </c>
      <c r="R1396" s="95">
        <f t="shared" si="331"/>
        <v>328.44561133788039</v>
      </c>
      <c r="S1396" s="95">
        <f t="shared" si="332"/>
        <v>214.010295484083</v>
      </c>
      <c r="T1396">
        <f t="shared" si="333"/>
        <v>0</v>
      </c>
      <c r="U1396" s="102">
        <f>IF(W1396&lt;180,V1396,IF(#REF!&gt;T1396,W1396-360,360-W1396))</f>
        <v>18.772046589018316</v>
      </c>
      <c r="V1396" s="102">
        <f t="shared" si="334"/>
        <v>18.772046589018316</v>
      </c>
      <c r="W1396" s="102">
        <f t="shared" si="335"/>
        <v>18.772046589018316</v>
      </c>
    </row>
    <row r="1397" spans="1:23" x14ac:dyDescent="0.25">
      <c r="A1397" s="110">
        <v>42638.432604166665</v>
      </c>
      <c r="B1397">
        <v>281</v>
      </c>
      <c r="C1397">
        <v>18.735299999999999</v>
      </c>
      <c r="E1397" s="95">
        <f t="shared" si="341"/>
        <v>271.26622296173048</v>
      </c>
      <c r="F1397" s="95">
        <f t="shared" si="341"/>
        <v>21.0598289517471</v>
      </c>
      <c r="G1397" s="95"/>
      <c r="H1397" s="95"/>
      <c r="I1397" s="95"/>
      <c r="J1397" s="95"/>
      <c r="K1397" s="95"/>
      <c r="L1397" s="95">
        <f t="shared" si="337"/>
        <v>1394</v>
      </c>
      <c r="M1397" s="95">
        <f t="shared" si="328"/>
        <v>-1178</v>
      </c>
      <c r="N1397" s="95">
        <f t="shared" si="329"/>
        <v>265.99999999999955</v>
      </c>
      <c r="O1397" s="95">
        <f t="shared" si="330"/>
        <v>1148250.0000000056</v>
      </c>
      <c r="P1397" s="95">
        <f t="shared" si="338"/>
        <v>28.700326684436963</v>
      </c>
      <c r="Q1397" s="113">
        <f t="shared" si="339"/>
        <v>25.427440871914609</v>
      </c>
      <c r="R1397" s="95">
        <f t="shared" si="331"/>
        <v>328.47796492353837</v>
      </c>
      <c r="S1397" s="95">
        <f t="shared" si="332"/>
        <v>214.05448099992262</v>
      </c>
      <c r="T1397">
        <f t="shared" si="333"/>
        <v>0</v>
      </c>
      <c r="U1397" s="102">
        <f>IF(W1397&lt;180,V1397,IF(#REF!&gt;T1397,W1397-360,360-W1397))</f>
        <v>9.7337770382695226</v>
      </c>
      <c r="V1397" s="102">
        <f t="shared" si="334"/>
        <v>9.7337770382695226</v>
      </c>
      <c r="W1397" s="102">
        <f t="shared" si="335"/>
        <v>9.7337770382695226</v>
      </c>
    </row>
    <row r="1398" spans="1:23" x14ac:dyDescent="0.25">
      <c r="A1398" s="110">
        <v>42638.432650462964</v>
      </c>
      <c r="B1398">
        <v>292</v>
      </c>
      <c r="C1398">
        <v>18.302099999999999</v>
      </c>
      <c r="E1398" s="95">
        <f t="shared" si="341"/>
        <v>271.31946755407654</v>
      </c>
      <c r="F1398" s="95">
        <f t="shared" si="341"/>
        <v>21.065634608985039</v>
      </c>
      <c r="G1398" s="95"/>
      <c r="H1398" s="95"/>
      <c r="I1398" s="95"/>
      <c r="J1398" s="95"/>
      <c r="K1398" s="95"/>
      <c r="L1398" s="95">
        <f t="shared" si="337"/>
        <v>1395</v>
      </c>
      <c r="M1398" s="95">
        <f t="shared" si="328"/>
        <v>1470</v>
      </c>
      <c r="N1398" s="95">
        <f t="shared" si="329"/>
        <v>266.01863799283109</v>
      </c>
      <c r="O1398" s="95">
        <f t="shared" si="330"/>
        <v>1148925.5154121921</v>
      </c>
      <c r="P1398" s="95">
        <f t="shared" si="338"/>
        <v>28.698475917873058</v>
      </c>
      <c r="Q1398" s="113">
        <f t="shared" si="339"/>
        <v>25.437295657467594</v>
      </c>
      <c r="R1398" s="95">
        <f t="shared" si="331"/>
        <v>328.55338278337865</v>
      </c>
      <c r="S1398" s="95">
        <f t="shared" si="332"/>
        <v>214.08555232477445</v>
      </c>
      <c r="T1398">
        <f t="shared" si="333"/>
        <v>0</v>
      </c>
      <c r="U1398" s="102">
        <f>IF(W1398&lt;180,V1398,IF(#REF!&gt;T1398,W1398-360,360-W1398))</f>
        <v>20.680532445923461</v>
      </c>
      <c r="V1398" s="102">
        <f t="shared" si="334"/>
        <v>20.680532445923461</v>
      </c>
      <c r="W1398" s="102">
        <f t="shared" si="335"/>
        <v>20.680532445923461</v>
      </c>
    </row>
    <row r="1399" spans="1:23" x14ac:dyDescent="0.25">
      <c r="A1399" s="110">
        <v>42638.432696759257</v>
      </c>
      <c r="B1399">
        <v>275</v>
      </c>
      <c r="C1399">
        <v>16.784099999999999</v>
      </c>
      <c r="E1399" s="95">
        <f t="shared" si="341"/>
        <v>271.36772046589016</v>
      </c>
      <c r="F1399" s="95">
        <f t="shared" si="341"/>
        <v>21.066985024958417</v>
      </c>
      <c r="G1399" s="95"/>
      <c r="H1399" s="95"/>
      <c r="I1399" s="95"/>
      <c r="J1399" s="95"/>
      <c r="K1399" s="95"/>
      <c r="L1399" s="95">
        <f t="shared" si="337"/>
        <v>1396</v>
      </c>
      <c r="M1399" s="95">
        <f t="shared" si="328"/>
        <v>-1195</v>
      </c>
      <c r="N1399" s="95">
        <f t="shared" si="329"/>
        <v>266.02507163323736</v>
      </c>
      <c r="O1399" s="95">
        <f t="shared" si="330"/>
        <v>1149006.1224928424</v>
      </c>
      <c r="P1399" s="95">
        <f t="shared" si="338"/>
        <v>28.689201597790326</v>
      </c>
      <c r="Q1399" s="113">
        <f t="shared" si="339"/>
        <v>25.416717734483477</v>
      </c>
      <c r="R1399" s="95">
        <f t="shared" si="331"/>
        <v>328.55533536847798</v>
      </c>
      <c r="S1399" s="95">
        <f t="shared" si="332"/>
        <v>214.18010556330233</v>
      </c>
      <c r="T1399">
        <f t="shared" si="333"/>
        <v>0</v>
      </c>
      <c r="U1399" s="102">
        <f>IF(W1399&lt;180,V1399,IF(#REF!&gt;T1399,W1399-360,360-W1399))</f>
        <v>3.6322795341098413</v>
      </c>
      <c r="V1399" s="102">
        <f t="shared" si="334"/>
        <v>3.6322795341098413</v>
      </c>
      <c r="W1399" s="102">
        <f t="shared" si="335"/>
        <v>3.6322795341098413</v>
      </c>
    </row>
    <row r="1400" spans="1:23" x14ac:dyDescent="0.25">
      <c r="A1400" s="110">
        <v>42638.432743055557</v>
      </c>
      <c r="B1400">
        <v>268</v>
      </c>
      <c r="C1400">
        <v>17.507999999999999</v>
      </c>
      <c r="E1400" s="95">
        <f t="shared" si="341"/>
        <v>271.42096505823628</v>
      </c>
      <c r="F1400" s="95">
        <f t="shared" si="341"/>
        <v>21.071563394342775</v>
      </c>
      <c r="G1400" s="95"/>
      <c r="H1400" s="95"/>
      <c r="I1400" s="95"/>
      <c r="J1400" s="95"/>
      <c r="K1400" s="95"/>
      <c r="L1400" s="95">
        <f t="shared" si="337"/>
        <v>1397</v>
      </c>
      <c r="M1400" s="95">
        <f t="shared" si="328"/>
        <v>1463</v>
      </c>
      <c r="N1400" s="95">
        <f t="shared" si="329"/>
        <v>266.02648532569748</v>
      </c>
      <c r="O1400" s="95">
        <f t="shared" si="330"/>
        <v>1149010.0200429549</v>
      </c>
      <c r="P1400" s="95">
        <f t="shared" si="338"/>
        <v>28.678980253939251</v>
      </c>
      <c r="Q1400" s="113">
        <f t="shared" si="339"/>
        <v>25.376056680383449</v>
      </c>
      <c r="R1400" s="95">
        <f t="shared" si="331"/>
        <v>328.51709258909904</v>
      </c>
      <c r="S1400" s="95">
        <f t="shared" si="332"/>
        <v>214.32483752737352</v>
      </c>
      <c r="T1400">
        <f t="shared" si="333"/>
        <v>0</v>
      </c>
      <c r="U1400" s="102">
        <f>IF(W1400&lt;180,V1400,IF(#REF!&gt;T1400,W1400-360,360-W1400))</f>
        <v>-3.4209650582362769</v>
      </c>
      <c r="V1400" s="102">
        <f t="shared" si="334"/>
        <v>-3.4209650582362769</v>
      </c>
      <c r="W1400" s="102">
        <f t="shared" si="335"/>
        <v>3.4209650582362769</v>
      </c>
    </row>
    <row r="1401" spans="1:23" x14ac:dyDescent="0.25">
      <c r="A1401" s="110">
        <v>42638.432789351849</v>
      </c>
      <c r="B1401">
        <v>269</v>
      </c>
      <c r="C1401">
        <v>16.7362</v>
      </c>
      <c r="E1401" s="95">
        <f t="shared" si="341"/>
        <v>271.4043261231281</v>
      </c>
      <c r="F1401" s="95">
        <f t="shared" si="341"/>
        <v>21.077142928452592</v>
      </c>
      <c r="G1401" s="95"/>
      <c r="H1401" s="95"/>
      <c r="I1401" s="95"/>
      <c r="J1401" s="95"/>
      <c r="K1401" s="95"/>
      <c r="L1401" s="95">
        <f t="shared" si="337"/>
        <v>1398</v>
      </c>
      <c r="M1401" s="95">
        <f t="shared" si="328"/>
        <v>-1194</v>
      </c>
      <c r="N1401" s="95">
        <f t="shared" si="329"/>
        <v>266.02861230328995</v>
      </c>
      <c r="O1401" s="95">
        <f t="shared" si="330"/>
        <v>1149018.8555078742</v>
      </c>
      <c r="P1401" s="95">
        <f t="shared" si="338"/>
        <v>28.668831498770878</v>
      </c>
      <c r="Q1401" s="113">
        <f t="shared" si="339"/>
        <v>25.37436011019383</v>
      </c>
      <c r="R1401" s="95">
        <f t="shared" si="331"/>
        <v>328.4966363710642</v>
      </c>
      <c r="S1401" s="95">
        <f t="shared" si="332"/>
        <v>214.31201587519197</v>
      </c>
      <c r="T1401">
        <f t="shared" si="333"/>
        <v>0</v>
      </c>
      <c r="U1401" s="102">
        <f>IF(W1401&lt;180,V1401,IF(#REF!&gt;T1401,W1401-360,360-W1401))</f>
        <v>-2.4043261231281008</v>
      </c>
      <c r="V1401" s="102">
        <f t="shared" si="334"/>
        <v>-2.4043261231281008</v>
      </c>
      <c r="W1401" s="102">
        <f t="shared" si="335"/>
        <v>2.4043261231281008</v>
      </c>
    </row>
    <row r="1402" spans="1:23" x14ac:dyDescent="0.25">
      <c r="A1402" s="110">
        <v>42638.432835648149</v>
      </c>
      <c r="B1402">
        <v>271</v>
      </c>
      <c r="C1402">
        <v>15.953799999999999</v>
      </c>
      <c r="E1402" s="95">
        <f t="shared" si="341"/>
        <v>271.36938435940101</v>
      </c>
      <c r="F1402" s="95">
        <f t="shared" si="341"/>
        <v>21.08257986688853</v>
      </c>
      <c r="G1402" s="95"/>
      <c r="H1402" s="95"/>
      <c r="I1402" s="95"/>
      <c r="J1402" s="95"/>
      <c r="K1402" s="95"/>
      <c r="L1402" s="95">
        <f t="shared" si="337"/>
        <v>1399</v>
      </c>
      <c r="M1402" s="95">
        <f t="shared" si="328"/>
        <v>1465</v>
      </c>
      <c r="N1402" s="95">
        <f t="shared" si="329"/>
        <v>266.03216583273718</v>
      </c>
      <c r="O1402" s="95">
        <f t="shared" si="330"/>
        <v>1149043.5525375325</v>
      </c>
      <c r="P1402" s="95">
        <f t="shared" si="338"/>
        <v>28.658891472405454</v>
      </c>
      <c r="Q1402" s="113">
        <f t="shared" si="339"/>
        <v>25.360429980037765</v>
      </c>
      <c r="R1402" s="95">
        <f t="shared" si="331"/>
        <v>328.43035181448596</v>
      </c>
      <c r="S1402" s="95">
        <f t="shared" si="332"/>
        <v>214.30841690431603</v>
      </c>
      <c r="T1402">
        <f t="shared" si="333"/>
        <v>0</v>
      </c>
      <c r="U1402" s="102">
        <f>IF(W1402&lt;180,V1402,IF(#REF!&gt;T1402,W1402-360,360-W1402))</f>
        <v>-0.36938435940101044</v>
      </c>
      <c r="V1402" s="102">
        <f t="shared" si="334"/>
        <v>-0.36938435940101044</v>
      </c>
      <c r="W1402" s="102">
        <f t="shared" si="335"/>
        <v>0.36938435940101044</v>
      </c>
    </row>
    <row r="1403" spans="1:23" x14ac:dyDescent="0.25">
      <c r="A1403" s="110">
        <v>42638.432881944442</v>
      </c>
      <c r="B1403">
        <v>279</v>
      </c>
      <c r="C1403">
        <v>16.900099999999998</v>
      </c>
      <c r="E1403" s="95">
        <f t="shared" si="341"/>
        <v>271.40765391014975</v>
      </c>
      <c r="F1403" s="95">
        <f t="shared" si="341"/>
        <v>21.087761564059914</v>
      </c>
      <c r="G1403" s="95"/>
      <c r="H1403" s="95"/>
      <c r="I1403" s="95"/>
      <c r="J1403" s="95"/>
      <c r="K1403" s="95"/>
      <c r="L1403" s="95">
        <f t="shared" si="337"/>
        <v>1400</v>
      </c>
      <c r="M1403" s="95">
        <f t="shared" si="328"/>
        <v>-1186</v>
      </c>
      <c r="N1403" s="95">
        <f t="shared" si="329"/>
        <v>266.04142857142807</v>
      </c>
      <c r="O1403" s="95">
        <f t="shared" si="330"/>
        <v>1149211.5971428629</v>
      </c>
      <c r="P1403" s="95">
        <f t="shared" si="338"/>
        <v>28.650749144317611</v>
      </c>
      <c r="Q1403" s="113">
        <f t="shared" si="339"/>
        <v>25.354561424163276</v>
      </c>
      <c r="R1403" s="95">
        <f t="shared" si="331"/>
        <v>328.4554171145171</v>
      </c>
      <c r="S1403" s="95">
        <f t="shared" si="332"/>
        <v>214.35989070578239</v>
      </c>
      <c r="T1403">
        <f t="shared" si="333"/>
        <v>0</v>
      </c>
      <c r="U1403" s="102">
        <f>IF(W1403&lt;180,V1403,IF(#REF!&gt;T1403,W1403-360,360-W1403))</f>
        <v>7.5923460898502526</v>
      </c>
      <c r="V1403" s="102">
        <f t="shared" si="334"/>
        <v>7.5923460898502526</v>
      </c>
      <c r="W1403" s="102">
        <f t="shared" si="335"/>
        <v>7.5923460898502526</v>
      </c>
    </row>
    <row r="1404" spans="1:23" x14ac:dyDescent="0.25">
      <c r="A1404" s="110">
        <v>42638.432928240742</v>
      </c>
      <c r="B1404">
        <v>265</v>
      </c>
      <c r="C1404">
        <v>18.281300000000002</v>
      </c>
      <c r="E1404" s="95">
        <f t="shared" si="341"/>
        <v>271.40599001663895</v>
      </c>
      <c r="F1404" s="95">
        <f t="shared" si="341"/>
        <v>21.095068219633955</v>
      </c>
      <c r="G1404" s="95"/>
      <c r="H1404" s="95"/>
      <c r="I1404" s="95"/>
      <c r="J1404" s="95"/>
      <c r="K1404" s="95"/>
      <c r="L1404" s="95">
        <f t="shared" si="337"/>
        <v>1401</v>
      </c>
      <c r="M1404" s="95">
        <f t="shared" si="328"/>
        <v>1451</v>
      </c>
      <c r="N1404" s="95">
        <f t="shared" si="329"/>
        <v>266.04068522483891</v>
      </c>
      <c r="O1404" s="95">
        <f t="shared" si="330"/>
        <v>1149212.6809421899</v>
      </c>
      <c r="P1404" s="95">
        <f t="shared" si="338"/>
        <v>28.640535717455812</v>
      </c>
      <c r="Q1404" s="113">
        <f t="shared" si="339"/>
        <v>25.354949056488717</v>
      </c>
      <c r="R1404" s="95">
        <f t="shared" si="331"/>
        <v>328.45462539373858</v>
      </c>
      <c r="S1404" s="95">
        <f t="shared" si="332"/>
        <v>214.35735463953932</v>
      </c>
      <c r="T1404">
        <f t="shared" si="333"/>
        <v>0</v>
      </c>
      <c r="U1404" s="102">
        <f>IF(W1404&lt;180,V1404,IF(#REF!&gt;T1404,W1404-360,360-W1404))</f>
        <v>-6.4059900166389525</v>
      </c>
      <c r="V1404" s="102">
        <f t="shared" si="334"/>
        <v>-6.4059900166389525</v>
      </c>
      <c r="W1404" s="102">
        <f t="shared" si="335"/>
        <v>6.4059900166389525</v>
      </c>
    </row>
    <row r="1405" spans="1:23" x14ac:dyDescent="0.25">
      <c r="A1405" s="110">
        <v>42638.432974537034</v>
      </c>
      <c r="B1405">
        <v>294</v>
      </c>
      <c r="C1405">
        <v>18.134</v>
      </c>
      <c r="E1405" s="95">
        <f t="shared" ref="E1405:F1420" si="342">AVERAGE(B805:B1405)</f>
        <v>271.49750415973375</v>
      </c>
      <c r="F1405" s="95">
        <f t="shared" si="342"/>
        <v>21.095795008319481</v>
      </c>
      <c r="G1405" s="95"/>
      <c r="H1405" s="95"/>
      <c r="I1405" s="95"/>
      <c r="J1405" s="95"/>
      <c r="K1405" s="95"/>
      <c r="L1405" s="95">
        <f t="shared" si="337"/>
        <v>1402</v>
      </c>
      <c r="M1405" s="95">
        <f t="shared" si="328"/>
        <v>-1157</v>
      </c>
      <c r="N1405" s="95">
        <f t="shared" si="329"/>
        <v>266.06062767474987</v>
      </c>
      <c r="O1405" s="95">
        <f t="shared" si="330"/>
        <v>1149993.8466476519</v>
      </c>
      <c r="P1405" s="95">
        <f t="shared" si="338"/>
        <v>28.640048656602058</v>
      </c>
      <c r="Q1405" s="113">
        <f t="shared" si="339"/>
        <v>25.337070309606499</v>
      </c>
      <c r="R1405" s="95">
        <f t="shared" si="331"/>
        <v>328.5059123563484</v>
      </c>
      <c r="S1405" s="95">
        <f t="shared" si="332"/>
        <v>214.48909596311913</v>
      </c>
      <c r="T1405">
        <f t="shared" si="333"/>
        <v>0</v>
      </c>
      <c r="U1405" s="102">
        <f>IF(W1405&lt;180,V1405,IF(#REF!&gt;T1405,W1405-360,360-W1405))</f>
        <v>22.502495840266249</v>
      </c>
      <c r="V1405" s="102">
        <f t="shared" si="334"/>
        <v>22.502495840266249</v>
      </c>
      <c r="W1405" s="102">
        <f t="shared" si="335"/>
        <v>22.502495840266249</v>
      </c>
    </row>
    <row r="1406" spans="1:23" x14ac:dyDescent="0.25">
      <c r="A1406" s="110">
        <v>42638.433020833334</v>
      </c>
      <c r="B1406">
        <v>283</v>
      </c>
      <c r="C1406">
        <v>16.0014</v>
      </c>
      <c r="E1406" s="95">
        <f t="shared" si="342"/>
        <v>271.5307820299501</v>
      </c>
      <c r="F1406" s="95">
        <f t="shared" si="342"/>
        <v>21.093147753743771</v>
      </c>
      <c r="G1406" s="95"/>
      <c r="H1406" s="95"/>
      <c r="I1406" s="95"/>
      <c r="J1406" s="95"/>
      <c r="K1406" s="95"/>
      <c r="L1406" s="95">
        <f t="shared" si="337"/>
        <v>1403</v>
      </c>
      <c r="M1406" s="95">
        <f t="shared" si="328"/>
        <v>1440</v>
      </c>
      <c r="N1406" s="95">
        <f t="shared" si="329"/>
        <v>266.07270135424045</v>
      </c>
      <c r="O1406" s="95">
        <f t="shared" si="330"/>
        <v>1150280.5844618732</v>
      </c>
      <c r="P1406" s="95">
        <f t="shared" si="338"/>
        <v>28.633409159103131</v>
      </c>
      <c r="Q1406" s="113">
        <f t="shared" si="339"/>
        <v>25.339021768419602</v>
      </c>
      <c r="R1406" s="95">
        <f t="shared" si="331"/>
        <v>328.54358100889419</v>
      </c>
      <c r="S1406" s="95">
        <f t="shared" si="332"/>
        <v>214.51798305100601</v>
      </c>
      <c r="T1406">
        <f t="shared" si="333"/>
        <v>0</v>
      </c>
      <c r="U1406" s="102">
        <f>IF(W1406&lt;180,V1406,IF(#REF!&gt;T1406,W1406-360,360-W1406))</f>
        <v>11.469217970049897</v>
      </c>
      <c r="V1406" s="102">
        <f t="shared" si="334"/>
        <v>11.469217970049897</v>
      </c>
      <c r="W1406" s="102">
        <f t="shared" si="335"/>
        <v>11.469217970049897</v>
      </c>
    </row>
    <row r="1407" spans="1:23" x14ac:dyDescent="0.25">
      <c r="A1407" s="110">
        <v>42638.433067129627</v>
      </c>
      <c r="B1407">
        <v>279</v>
      </c>
      <c r="C1407">
        <v>15.5847</v>
      </c>
      <c r="E1407" s="95">
        <f t="shared" si="342"/>
        <v>271.58569051580702</v>
      </c>
      <c r="F1407" s="95">
        <f t="shared" si="342"/>
        <v>21.08858535773712</v>
      </c>
      <c r="G1407" s="95"/>
      <c r="H1407" s="95"/>
      <c r="I1407" s="95"/>
      <c r="J1407" s="95"/>
      <c r="K1407" s="95"/>
      <c r="L1407" s="95">
        <f t="shared" si="337"/>
        <v>1404</v>
      </c>
      <c r="M1407" s="95">
        <f t="shared" si="328"/>
        <v>-1161</v>
      </c>
      <c r="N1407" s="95">
        <f t="shared" si="329"/>
        <v>266.08190883190838</v>
      </c>
      <c r="O1407" s="95">
        <f t="shared" si="330"/>
        <v>1150447.5804843362</v>
      </c>
      <c r="P1407" s="95">
        <f t="shared" si="338"/>
        <v>28.625287921819705</v>
      </c>
      <c r="Q1407" s="113">
        <f t="shared" si="339"/>
        <v>25.319385381637648</v>
      </c>
      <c r="R1407" s="95">
        <f t="shared" si="331"/>
        <v>328.55430762449174</v>
      </c>
      <c r="S1407" s="95">
        <f t="shared" si="332"/>
        <v>214.61707340712229</v>
      </c>
      <c r="T1407">
        <f t="shared" si="333"/>
        <v>0</v>
      </c>
      <c r="U1407" s="102">
        <f>IF(W1407&lt;180,V1407,IF(#REF!&gt;T1407,W1407-360,360-W1407))</f>
        <v>7.4143094841929837</v>
      </c>
      <c r="V1407" s="102">
        <f t="shared" si="334"/>
        <v>7.4143094841929837</v>
      </c>
      <c r="W1407" s="102">
        <f t="shared" si="335"/>
        <v>7.4143094841929837</v>
      </c>
    </row>
    <row r="1408" spans="1:23" x14ac:dyDescent="0.25">
      <c r="A1408" s="110">
        <v>42638.433113425926</v>
      </c>
      <c r="B1408">
        <v>294</v>
      </c>
      <c r="C1408">
        <v>14.1547</v>
      </c>
      <c r="E1408" s="95">
        <f t="shared" si="342"/>
        <v>271.59733777038269</v>
      </c>
      <c r="F1408" s="95">
        <f t="shared" si="342"/>
        <v>21.084671381031626</v>
      </c>
      <c r="G1408" s="95"/>
      <c r="H1408" s="95"/>
      <c r="I1408" s="95"/>
      <c r="J1408" s="95"/>
      <c r="K1408" s="95"/>
      <c r="L1408" s="95">
        <f t="shared" si="337"/>
        <v>1405</v>
      </c>
      <c r="M1408" s="95">
        <f t="shared" si="328"/>
        <v>1455</v>
      </c>
      <c r="N1408" s="95">
        <f t="shared" si="329"/>
        <v>266.10177935943017</v>
      </c>
      <c r="O1408" s="95">
        <f t="shared" si="330"/>
        <v>1151226.4455516073</v>
      </c>
      <c r="P1408" s="95">
        <f t="shared" si="338"/>
        <v>28.624783895457487</v>
      </c>
      <c r="Q1408" s="113">
        <f t="shared" si="339"/>
        <v>25.328082043469468</v>
      </c>
      <c r="R1408" s="95">
        <f t="shared" si="331"/>
        <v>328.585522368189</v>
      </c>
      <c r="S1408" s="95">
        <f t="shared" si="332"/>
        <v>214.60915317257638</v>
      </c>
      <c r="T1408">
        <f t="shared" si="333"/>
        <v>0</v>
      </c>
      <c r="U1408" s="102">
        <f>IF(W1408&lt;180,V1408,IF(#REF!&gt;T1408,W1408-360,360-W1408))</f>
        <v>22.402662229617306</v>
      </c>
      <c r="V1408" s="102">
        <f t="shared" si="334"/>
        <v>22.402662229617306</v>
      </c>
      <c r="W1408" s="102">
        <f t="shared" si="335"/>
        <v>22.402662229617306</v>
      </c>
    </row>
    <row r="1409" spans="1:23" x14ac:dyDescent="0.25">
      <c r="A1409" s="110">
        <v>42638.433159722219</v>
      </c>
      <c r="B1409">
        <v>274</v>
      </c>
      <c r="C1409">
        <v>13.564299999999999</v>
      </c>
      <c r="E1409" s="95">
        <f t="shared" si="342"/>
        <v>271.66555740432614</v>
      </c>
      <c r="F1409" s="95">
        <f t="shared" si="342"/>
        <v>21.074273211314487</v>
      </c>
      <c r="G1409" s="95"/>
      <c r="H1409" s="95"/>
      <c r="I1409" s="95"/>
      <c r="J1409" s="95"/>
      <c r="K1409" s="95"/>
      <c r="L1409" s="95">
        <f t="shared" si="337"/>
        <v>1406</v>
      </c>
      <c r="M1409" s="95">
        <f t="shared" si="328"/>
        <v>-1181</v>
      </c>
      <c r="N1409" s="95">
        <f t="shared" si="329"/>
        <v>266.10739687055434</v>
      </c>
      <c r="O1409" s="95">
        <f t="shared" si="330"/>
        <v>1151288.7830725522</v>
      </c>
      <c r="P1409" s="95">
        <f t="shared" si="338"/>
        <v>28.615377286758786</v>
      </c>
      <c r="Q1409" s="113">
        <f t="shared" si="339"/>
        <v>25.27919893046797</v>
      </c>
      <c r="R1409" s="95">
        <f t="shared" si="331"/>
        <v>328.54375499787909</v>
      </c>
      <c r="S1409" s="95">
        <f t="shared" si="332"/>
        <v>214.78735981077321</v>
      </c>
      <c r="T1409">
        <f t="shared" si="333"/>
        <v>0</v>
      </c>
      <c r="U1409" s="102">
        <f>IF(W1409&lt;180,V1409,IF(#REF!&gt;T1409,W1409-360,360-W1409))</f>
        <v>2.3344425956738633</v>
      </c>
      <c r="V1409" s="102">
        <f t="shared" si="334"/>
        <v>2.3344425956738633</v>
      </c>
      <c r="W1409" s="102">
        <f t="shared" si="335"/>
        <v>2.3344425956738633</v>
      </c>
    </row>
    <row r="1410" spans="1:23" x14ac:dyDescent="0.25">
      <c r="A1410" s="110">
        <v>42638.433206018519</v>
      </c>
      <c r="B1410">
        <v>250</v>
      </c>
      <c r="C1410">
        <v>14.275499999999999</v>
      </c>
      <c r="E1410" s="95">
        <f t="shared" si="342"/>
        <v>271.6222961730449</v>
      </c>
      <c r="F1410" s="95">
        <f t="shared" si="342"/>
        <v>21.06978036605658</v>
      </c>
      <c r="G1410" s="95"/>
      <c r="H1410" s="95"/>
      <c r="I1410" s="95"/>
      <c r="J1410" s="95"/>
      <c r="K1410" s="95"/>
      <c r="L1410" s="95">
        <f t="shared" si="337"/>
        <v>1407</v>
      </c>
      <c r="M1410" s="95">
        <f t="shared" si="328"/>
        <v>1431</v>
      </c>
      <c r="N1410" s="95">
        <f t="shared" si="329"/>
        <v>266.09594882729169</v>
      </c>
      <c r="O1410" s="95">
        <f t="shared" si="330"/>
        <v>1151548.0469083216</v>
      </c>
      <c r="P1410" s="95">
        <f t="shared" si="338"/>
        <v>28.608427231793875</v>
      </c>
      <c r="Q1410" s="113">
        <f t="shared" si="339"/>
        <v>25.293987277575233</v>
      </c>
      <c r="R1410" s="95">
        <f t="shared" si="331"/>
        <v>328.53376754758915</v>
      </c>
      <c r="S1410" s="95">
        <f t="shared" si="332"/>
        <v>214.71082479850062</v>
      </c>
      <c r="T1410">
        <f t="shared" si="333"/>
        <v>0</v>
      </c>
      <c r="U1410" s="102">
        <f>IF(W1410&lt;180,V1410,IF(#REF!&gt;T1410,W1410-360,360-W1410))</f>
        <v>-21.622296173044901</v>
      </c>
      <c r="V1410" s="102">
        <f t="shared" si="334"/>
        <v>-21.622296173044901</v>
      </c>
      <c r="W1410" s="102">
        <f t="shared" si="335"/>
        <v>21.622296173044901</v>
      </c>
    </row>
    <row r="1411" spans="1:23" x14ac:dyDescent="0.25">
      <c r="A1411" s="110">
        <v>42638.433252314811</v>
      </c>
      <c r="B1411">
        <v>265</v>
      </c>
      <c r="C1411">
        <v>14.066800000000001</v>
      </c>
      <c r="E1411" s="95">
        <f t="shared" si="342"/>
        <v>271.63560732113143</v>
      </c>
      <c r="F1411" s="95">
        <f t="shared" si="342"/>
        <v>21.064242096505833</v>
      </c>
      <c r="G1411" s="95"/>
      <c r="H1411" s="95"/>
      <c r="I1411" s="95"/>
      <c r="J1411" s="95"/>
      <c r="K1411" s="95"/>
      <c r="L1411" s="95">
        <f t="shared" si="337"/>
        <v>1408</v>
      </c>
      <c r="M1411" s="95">
        <f t="shared" si="328"/>
        <v>-1166</v>
      </c>
      <c r="N1411" s="95">
        <f t="shared" si="329"/>
        <v>266.09517045454504</v>
      </c>
      <c r="O1411" s="95">
        <f t="shared" si="330"/>
        <v>1151549.2471590969</v>
      </c>
      <c r="P1411" s="95">
        <f t="shared" si="338"/>
        <v>28.598281088571554</v>
      </c>
      <c r="Q1411" s="113">
        <f t="shared" si="339"/>
        <v>25.288393094396444</v>
      </c>
      <c r="R1411" s="95">
        <f t="shared" si="331"/>
        <v>328.53449178352344</v>
      </c>
      <c r="S1411" s="95">
        <f t="shared" si="332"/>
        <v>214.73672285873943</v>
      </c>
      <c r="T1411">
        <f t="shared" si="333"/>
        <v>0</v>
      </c>
      <c r="U1411" s="102">
        <f>IF(W1411&lt;180,V1411,IF(#REF!&gt;T1411,W1411-360,360-W1411))</f>
        <v>-6.635607321131431</v>
      </c>
      <c r="V1411" s="102">
        <f t="shared" si="334"/>
        <v>-6.635607321131431</v>
      </c>
      <c r="W1411" s="102">
        <f t="shared" si="335"/>
        <v>6.635607321131431</v>
      </c>
    </row>
    <row r="1412" spans="1:23" x14ac:dyDescent="0.25">
      <c r="A1412" s="110">
        <v>42638.433298611111</v>
      </c>
      <c r="B1412">
        <v>254</v>
      </c>
      <c r="C1412">
        <v>14.544</v>
      </c>
      <c r="E1412" s="95">
        <f t="shared" si="342"/>
        <v>271.5956738768719</v>
      </c>
      <c r="F1412" s="95">
        <f t="shared" si="342"/>
        <v>21.060658901830291</v>
      </c>
      <c r="G1412" s="95"/>
      <c r="H1412" s="95"/>
      <c r="I1412" s="95"/>
      <c r="J1412" s="95"/>
      <c r="K1412" s="95"/>
      <c r="L1412" s="95">
        <f t="shared" si="337"/>
        <v>1409</v>
      </c>
      <c r="M1412" s="95">
        <f t="shared" ref="M1412:M1475" si="343">B1412-M1411</f>
        <v>1420</v>
      </c>
      <c r="N1412" s="95">
        <f t="shared" ref="N1412:N1475" si="344">N1411+(B1412-N1411)/L1412</f>
        <v>266.08658623136938</v>
      </c>
      <c r="O1412" s="95">
        <f t="shared" ref="O1412:O1475" si="345">O1411+(B1412-N1412)*(B1412-N1411)</f>
        <v>1151695.436479779</v>
      </c>
      <c r="P1412" s="95">
        <f t="shared" si="338"/>
        <v>28.589945431192017</v>
      </c>
      <c r="Q1412" s="113">
        <f t="shared" si="339"/>
        <v>25.297259318716787</v>
      </c>
      <c r="R1412" s="95">
        <f t="shared" ref="R1412:R1475" si="346">E1412+$T$2*Q1412</f>
        <v>328.51450734398469</v>
      </c>
      <c r="S1412" s="95">
        <f t="shared" ref="S1412:S1475" si="347">E1412-$T$2*Q1412</f>
        <v>214.67684040975914</v>
      </c>
      <c r="T1412">
        <f t="shared" si="333"/>
        <v>0</v>
      </c>
      <c r="U1412" s="102">
        <f>IF(W1412&lt;180,V1412,IF(#REF!&gt;T1412,W1412-360,360-W1412))</f>
        <v>-17.595673876871899</v>
      </c>
      <c r="V1412" s="102">
        <f t="shared" si="334"/>
        <v>-17.595673876871899</v>
      </c>
      <c r="W1412" s="102">
        <f t="shared" si="335"/>
        <v>17.595673876871899</v>
      </c>
    </row>
    <row r="1413" spans="1:23" x14ac:dyDescent="0.25">
      <c r="A1413" s="110">
        <v>42638.433344907404</v>
      </c>
      <c r="B1413">
        <v>294</v>
      </c>
      <c r="C1413">
        <v>14.3613</v>
      </c>
      <c r="E1413" s="95">
        <f t="shared" si="342"/>
        <v>271.65723793677205</v>
      </c>
      <c r="F1413" s="95">
        <f t="shared" si="342"/>
        <v>21.057524292845262</v>
      </c>
      <c r="G1413" s="95"/>
      <c r="H1413" s="95"/>
      <c r="I1413" s="95"/>
      <c r="J1413" s="95"/>
      <c r="K1413" s="95"/>
      <c r="L1413" s="95">
        <f t="shared" si="337"/>
        <v>1410</v>
      </c>
      <c r="M1413" s="95">
        <f t="shared" si="343"/>
        <v>-1126</v>
      </c>
      <c r="N1413" s="95">
        <f t="shared" si="344"/>
        <v>266.10638297872305</v>
      </c>
      <c r="O1413" s="95">
        <f t="shared" si="345"/>
        <v>1152474.0425531976</v>
      </c>
      <c r="P1413" s="95">
        <f t="shared" si="338"/>
        <v>28.589464440385786</v>
      </c>
      <c r="Q1413" s="113">
        <f t="shared" si="339"/>
        <v>25.306684319356442</v>
      </c>
      <c r="R1413" s="95">
        <f t="shared" si="346"/>
        <v>328.59727765532404</v>
      </c>
      <c r="S1413" s="95">
        <f t="shared" si="347"/>
        <v>214.71719821822006</v>
      </c>
      <c r="T1413">
        <f t="shared" si="333"/>
        <v>0</v>
      </c>
      <c r="U1413" s="102">
        <f>IF(W1413&lt;180,V1413,IF(#REF!&gt;T1413,W1413-360,360-W1413))</f>
        <v>22.342762063227951</v>
      </c>
      <c r="V1413" s="102">
        <f t="shared" si="334"/>
        <v>22.342762063227951</v>
      </c>
      <c r="W1413" s="102">
        <f t="shared" si="335"/>
        <v>22.342762063227951</v>
      </c>
    </row>
    <row r="1414" spans="1:23" x14ac:dyDescent="0.25">
      <c r="A1414" s="110">
        <v>42638.433391203704</v>
      </c>
      <c r="B1414">
        <v>266</v>
      </c>
      <c r="C1414">
        <v>14.472300000000001</v>
      </c>
      <c r="E1414" s="95">
        <f t="shared" si="342"/>
        <v>271.66222961730449</v>
      </c>
      <c r="F1414" s="95">
        <f t="shared" si="342"/>
        <v>21.053368053244597</v>
      </c>
      <c r="G1414" s="95"/>
      <c r="H1414" s="95"/>
      <c r="I1414" s="95"/>
      <c r="J1414" s="95"/>
      <c r="K1414" s="95"/>
      <c r="L1414" s="95">
        <f t="shared" si="337"/>
        <v>1411</v>
      </c>
      <c r="M1414" s="95">
        <f t="shared" si="343"/>
        <v>1392</v>
      </c>
      <c r="N1414" s="95">
        <f t="shared" si="344"/>
        <v>266.10630758327392</v>
      </c>
      <c r="O1414" s="95">
        <f t="shared" si="345"/>
        <v>1152474.0538625149</v>
      </c>
      <c r="P1414" s="95">
        <f t="shared" si="338"/>
        <v>28.579331862079275</v>
      </c>
      <c r="Q1414" s="113">
        <f t="shared" si="339"/>
        <v>25.305272040271262</v>
      </c>
      <c r="R1414" s="95">
        <f t="shared" si="346"/>
        <v>328.59909170791485</v>
      </c>
      <c r="S1414" s="95">
        <f t="shared" si="347"/>
        <v>214.72536752669416</v>
      </c>
      <c r="T1414">
        <f t="shared" ref="T1414:T1477" si="348">IF(ABS(U1414)&gt;$T$2*Q1414,1,0)</f>
        <v>0</v>
      </c>
      <c r="U1414" s="102">
        <f>IF(W1414&lt;180,V1414,IF(#REF!&gt;T1414,W1414-360,360-W1414))</f>
        <v>-5.6622296173044901</v>
      </c>
      <c r="V1414" s="102">
        <f t="shared" ref="V1414:V1477" si="349">$B1414-$E1414</f>
        <v>-5.6622296173044901</v>
      </c>
      <c r="W1414" s="102">
        <f t="shared" ref="W1414:W1477" si="350">ABS(V1414)</f>
        <v>5.6622296173044901</v>
      </c>
    </row>
    <row r="1415" spans="1:23" x14ac:dyDescent="0.25">
      <c r="A1415" s="110">
        <v>42638.433437500003</v>
      </c>
      <c r="B1415">
        <v>248</v>
      </c>
      <c r="C1415">
        <v>14.874000000000001</v>
      </c>
      <c r="E1415" s="95">
        <f t="shared" si="342"/>
        <v>271.60732113144758</v>
      </c>
      <c r="F1415" s="95">
        <f t="shared" si="342"/>
        <v>21.047434276206328</v>
      </c>
      <c r="G1415" s="95"/>
      <c r="H1415" s="95"/>
      <c r="I1415" s="95"/>
      <c r="J1415" s="95"/>
      <c r="K1415" s="95"/>
      <c r="L1415" s="95">
        <f t="shared" si="337"/>
        <v>1412</v>
      </c>
      <c r="M1415" s="95">
        <f t="shared" si="343"/>
        <v>-1144</v>
      </c>
      <c r="N1415" s="95">
        <f t="shared" si="344"/>
        <v>266.09348441926312</v>
      </c>
      <c r="O1415" s="95">
        <f t="shared" si="345"/>
        <v>1152801.6600566632</v>
      </c>
      <c r="P1415" s="95">
        <f t="shared" si="338"/>
        <v>28.573270211482154</v>
      </c>
      <c r="Q1415" s="113">
        <f t="shared" si="339"/>
        <v>25.320748655156436</v>
      </c>
      <c r="R1415" s="95">
        <f t="shared" si="346"/>
        <v>328.57900560554958</v>
      </c>
      <c r="S1415" s="95">
        <f t="shared" si="347"/>
        <v>214.6356366573456</v>
      </c>
      <c r="T1415">
        <f t="shared" si="348"/>
        <v>0</v>
      </c>
      <c r="U1415" s="102">
        <f>IF(W1415&lt;180,V1415,IF(#REF!&gt;T1415,W1415-360,360-W1415))</f>
        <v>-23.607321131447577</v>
      </c>
      <c r="V1415" s="102">
        <f t="shared" si="349"/>
        <v>-23.607321131447577</v>
      </c>
      <c r="W1415" s="102">
        <f t="shared" si="350"/>
        <v>23.607321131447577</v>
      </c>
    </row>
    <row r="1416" spans="1:23" x14ac:dyDescent="0.25">
      <c r="A1416" s="110">
        <v>42638.433483796296</v>
      </c>
      <c r="B1416">
        <v>264</v>
      </c>
      <c r="C1416">
        <v>15.2242</v>
      </c>
      <c r="E1416" s="95">
        <f t="shared" si="342"/>
        <v>271.59900166389349</v>
      </c>
      <c r="F1416" s="95">
        <f t="shared" si="342"/>
        <v>21.042991014975051</v>
      </c>
      <c r="G1416" s="95"/>
      <c r="H1416" s="95"/>
      <c r="I1416" s="95"/>
      <c r="J1416" s="95"/>
      <c r="K1416" s="95"/>
      <c r="L1416" s="95">
        <f t="shared" si="337"/>
        <v>1413</v>
      </c>
      <c r="M1416" s="95">
        <f t="shared" si="343"/>
        <v>1408</v>
      </c>
      <c r="N1416" s="95">
        <f t="shared" si="344"/>
        <v>266.09200283085602</v>
      </c>
      <c r="O1416" s="95">
        <f t="shared" si="345"/>
        <v>1152806.0396319947</v>
      </c>
      <c r="P1416" s="95">
        <f t="shared" si="338"/>
        <v>28.563211825760277</v>
      </c>
      <c r="Q1416" s="113">
        <f t="shared" si="339"/>
        <v>25.322425310956081</v>
      </c>
      <c r="R1416" s="95">
        <f t="shared" si="346"/>
        <v>328.57445861354466</v>
      </c>
      <c r="S1416" s="95">
        <f t="shared" si="347"/>
        <v>214.62354471424231</v>
      </c>
      <c r="T1416">
        <f t="shared" si="348"/>
        <v>0</v>
      </c>
      <c r="U1416" s="102">
        <f>IF(W1416&lt;180,V1416,IF(#REF!&gt;T1416,W1416-360,360-W1416))</f>
        <v>-7.599001663893489</v>
      </c>
      <c r="V1416" s="102">
        <f t="shared" si="349"/>
        <v>-7.599001663893489</v>
      </c>
      <c r="W1416" s="102">
        <f t="shared" si="350"/>
        <v>7.599001663893489</v>
      </c>
    </row>
    <row r="1417" spans="1:23" x14ac:dyDescent="0.25">
      <c r="A1417" s="110">
        <v>42638.433541666665</v>
      </c>
      <c r="B1417">
        <v>263</v>
      </c>
      <c r="C1417">
        <v>15.0246</v>
      </c>
      <c r="E1417" s="95">
        <f t="shared" si="342"/>
        <v>271.56572379367719</v>
      </c>
      <c r="F1417" s="95">
        <f t="shared" si="342"/>
        <v>21.038831613976715</v>
      </c>
      <c r="G1417" s="95"/>
      <c r="H1417" s="95"/>
      <c r="I1417" s="95"/>
      <c r="J1417" s="95"/>
      <c r="K1417" s="95"/>
      <c r="L1417" s="95">
        <f t="shared" si="337"/>
        <v>1414</v>
      </c>
      <c r="M1417" s="95">
        <f t="shared" si="343"/>
        <v>-1145</v>
      </c>
      <c r="N1417" s="95">
        <f t="shared" si="344"/>
        <v>266.08981612446928</v>
      </c>
      <c r="O1417" s="95">
        <f t="shared" si="345"/>
        <v>1152815.5933521984</v>
      </c>
      <c r="P1417" s="95">
        <f t="shared" si="338"/>
        <v>28.553228208488516</v>
      </c>
      <c r="Q1417" s="113">
        <f t="shared" si="339"/>
        <v>25.320562231725781</v>
      </c>
      <c r="R1417" s="95">
        <f t="shared" si="346"/>
        <v>328.53698881506023</v>
      </c>
      <c r="S1417" s="95">
        <f t="shared" si="347"/>
        <v>214.59445877229419</v>
      </c>
      <c r="T1417">
        <f t="shared" si="348"/>
        <v>0</v>
      </c>
      <c r="U1417" s="102">
        <f>IF(W1417&lt;180,V1417,IF(#REF!&gt;T1417,W1417-360,360-W1417))</f>
        <v>-8.5657237936771935</v>
      </c>
      <c r="V1417" s="102">
        <f t="shared" si="349"/>
        <v>-8.5657237936771935</v>
      </c>
      <c r="W1417" s="102">
        <f t="shared" si="350"/>
        <v>8.5657237936771935</v>
      </c>
    </row>
    <row r="1418" spans="1:23" x14ac:dyDescent="0.25">
      <c r="A1418" s="110">
        <v>42638.433587962965</v>
      </c>
      <c r="B1418">
        <v>248</v>
      </c>
      <c r="C1418">
        <v>17.635400000000001</v>
      </c>
      <c r="E1418" s="95">
        <f t="shared" si="342"/>
        <v>271.54575707154743</v>
      </c>
      <c r="F1418" s="95">
        <f t="shared" si="342"/>
        <v>21.029698835274552</v>
      </c>
      <c r="G1418" s="95"/>
      <c r="H1418" s="95"/>
      <c r="I1418" s="95"/>
      <c r="J1418" s="95"/>
      <c r="K1418" s="95"/>
      <c r="L1418" s="95">
        <f t="shared" si="337"/>
        <v>1415</v>
      </c>
      <c r="M1418" s="95">
        <f t="shared" si="343"/>
        <v>1393</v>
      </c>
      <c r="N1418" s="95">
        <f t="shared" si="344"/>
        <v>266.07703180211985</v>
      </c>
      <c r="O1418" s="95">
        <f t="shared" si="345"/>
        <v>1153142.6035335748</v>
      </c>
      <c r="P1418" s="95">
        <f t="shared" si="338"/>
        <v>28.54718496247359</v>
      </c>
      <c r="Q1418" s="113">
        <f t="shared" si="339"/>
        <v>25.33440216213322</v>
      </c>
      <c r="R1418" s="95">
        <f t="shared" si="346"/>
        <v>328.54816193634719</v>
      </c>
      <c r="S1418" s="95">
        <f t="shared" si="347"/>
        <v>214.54335220674767</v>
      </c>
      <c r="T1418">
        <f t="shared" si="348"/>
        <v>0</v>
      </c>
      <c r="U1418" s="102">
        <f>IF(W1418&lt;180,V1418,IF(#REF!&gt;T1418,W1418-360,360-W1418))</f>
        <v>-23.545757071547428</v>
      </c>
      <c r="V1418" s="102">
        <f t="shared" si="349"/>
        <v>-23.545757071547428</v>
      </c>
      <c r="W1418" s="102">
        <f t="shared" si="350"/>
        <v>23.545757071547428</v>
      </c>
    </row>
    <row r="1419" spans="1:23" x14ac:dyDescent="0.25">
      <c r="A1419" s="110">
        <v>42638.433634259258</v>
      </c>
      <c r="B1419">
        <v>262</v>
      </c>
      <c r="C1419">
        <v>17.312200000000001</v>
      </c>
      <c r="E1419" s="95">
        <f t="shared" si="342"/>
        <v>271.61896838602331</v>
      </c>
      <c r="F1419" s="95">
        <f t="shared" si="342"/>
        <v>21.013989184692189</v>
      </c>
      <c r="G1419" s="95"/>
      <c r="H1419" s="95"/>
      <c r="I1419" s="95"/>
      <c r="J1419" s="95"/>
      <c r="K1419" s="95"/>
      <c r="L1419" s="95">
        <f t="shared" si="337"/>
        <v>1416</v>
      </c>
      <c r="M1419" s="95">
        <f t="shared" si="343"/>
        <v>-1131</v>
      </c>
      <c r="N1419" s="95">
        <f t="shared" si="344"/>
        <v>266.07415254237259</v>
      </c>
      <c r="O1419" s="95">
        <f t="shared" si="345"/>
        <v>1153159.2139830568</v>
      </c>
      <c r="P1419" s="95">
        <f t="shared" si="338"/>
        <v>28.537308492160488</v>
      </c>
      <c r="Q1419" s="113">
        <f t="shared" si="339"/>
        <v>25.24297051326257</v>
      </c>
      <c r="R1419" s="95">
        <f t="shared" si="346"/>
        <v>328.41565204086407</v>
      </c>
      <c r="S1419" s="95">
        <f t="shared" si="347"/>
        <v>214.82228473118252</v>
      </c>
      <c r="T1419">
        <f t="shared" si="348"/>
        <v>0</v>
      </c>
      <c r="U1419" s="102">
        <f>IF(W1419&lt;180,V1419,IF(#REF!&gt;T1419,W1419-360,360-W1419))</f>
        <v>-9.6189683860233117</v>
      </c>
      <c r="V1419" s="102">
        <f t="shared" si="349"/>
        <v>-9.6189683860233117</v>
      </c>
      <c r="W1419" s="102">
        <f t="shared" si="350"/>
        <v>9.6189683860233117</v>
      </c>
    </row>
    <row r="1420" spans="1:23" x14ac:dyDescent="0.25">
      <c r="A1420" s="110">
        <v>42638.433680555558</v>
      </c>
      <c r="B1420">
        <v>265</v>
      </c>
      <c r="C1420">
        <v>17.0654</v>
      </c>
      <c r="E1420" s="95">
        <f t="shared" si="342"/>
        <v>271.64392678868552</v>
      </c>
      <c r="F1420" s="95">
        <f t="shared" si="342"/>
        <v>21.001765224625633</v>
      </c>
      <c r="G1420" s="95"/>
      <c r="H1420" s="95"/>
      <c r="I1420" s="95"/>
      <c r="J1420" s="95"/>
      <c r="K1420" s="95"/>
      <c r="L1420" s="95">
        <f t="shared" si="337"/>
        <v>1417</v>
      </c>
      <c r="M1420" s="95">
        <f t="shared" si="343"/>
        <v>1396</v>
      </c>
      <c r="N1420" s="95">
        <f t="shared" si="344"/>
        <v>266.07339449541257</v>
      </c>
      <c r="O1420" s="95">
        <f t="shared" si="345"/>
        <v>1153160.366972483</v>
      </c>
      <c r="P1420" s="95">
        <f t="shared" si="338"/>
        <v>28.52725135456437</v>
      </c>
      <c r="Q1420" s="113">
        <f t="shared" si="339"/>
        <v>25.228994502660459</v>
      </c>
      <c r="R1420" s="95">
        <f t="shared" si="346"/>
        <v>328.40916441967158</v>
      </c>
      <c r="S1420" s="95">
        <f t="shared" si="347"/>
        <v>214.87868915769948</v>
      </c>
      <c r="T1420">
        <f t="shared" si="348"/>
        <v>0</v>
      </c>
      <c r="U1420" s="102">
        <f>IF(W1420&lt;180,V1420,IF(#REF!&gt;T1420,W1420-360,360-W1420))</f>
        <v>-6.6439267886855191</v>
      </c>
      <c r="V1420" s="102">
        <f t="shared" si="349"/>
        <v>-6.6439267886855191</v>
      </c>
      <c r="W1420" s="102">
        <f t="shared" si="350"/>
        <v>6.6439267886855191</v>
      </c>
    </row>
    <row r="1421" spans="1:23" x14ac:dyDescent="0.25">
      <c r="A1421" s="110">
        <v>42638.43372685185</v>
      </c>
      <c r="B1421">
        <v>249</v>
      </c>
      <c r="C1421">
        <v>19.502300000000002</v>
      </c>
      <c r="E1421" s="95">
        <f t="shared" ref="E1421:F1436" si="351">AVERAGE(B821:B1421)</f>
        <v>271.62728785357734</v>
      </c>
      <c r="F1421" s="95">
        <f t="shared" si="351"/>
        <v>20.997306156405998</v>
      </c>
      <c r="G1421" s="95"/>
      <c r="H1421" s="95"/>
      <c r="I1421" s="95"/>
      <c r="J1421" s="95"/>
      <c r="K1421" s="95"/>
      <c r="L1421" s="95">
        <f t="shared" si="337"/>
        <v>1418</v>
      </c>
      <c r="M1421" s="95">
        <f t="shared" si="343"/>
        <v>-1147</v>
      </c>
      <c r="N1421" s="95">
        <f t="shared" si="344"/>
        <v>266.06135401974586</v>
      </c>
      <c r="O1421" s="95">
        <f t="shared" si="345"/>
        <v>1153451.6622002879</v>
      </c>
      <c r="P1421" s="95">
        <f t="shared" si="338"/>
        <v>28.520792185406364</v>
      </c>
      <c r="Q1421" s="113">
        <f t="shared" si="339"/>
        <v>25.240622794750735</v>
      </c>
      <c r="R1421" s="95">
        <f t="shared" si="346"/>
        <v>328.41868914176649</v>
      </c>
      <c r="S1421" s="95">
        <f t="shared" si="347"/>
        <v>214.83588656538819</v>
      </c>
      <c r="T1421">
        <f t="shared" si="348"/>
        <v>0</v>
      </c>
      <c r="U1421" s="102">
        <f>IF(W1421&lt;180,V1421,IF(#REF!&gt;T1421,W1421-360,360-W1421))</f>
        <v>-22.627287853577343</v>
      </c>
      <c r="V1421" s="102">
        <f t="shared" si="349"/>
        <v>-22.627287853577343</v>
      </c>
      <c r="W1421" s="102">
        <f t="shared" si="350"/>
        <v>22.627287853577343</v>
      </c>
    </row>
    <row r="1422" spans="1:23" x14ac:dyDescent="0.25">
      <c r="A1422" s="110">
        <v>42638.43377314815</v>
      </c>
      <c r="B1422">
        <v>271</v>
      </c>
      <c r="C1422">
        <v>15.7066</v>
      </c>
      <c r="E1422" s="95">
        <f t="shared" si="351"/>
        <v>271.70549084858567</v>
      </c>
      <c r="F1422" s="95">
        <f t="shared" si="351"/>
        <v>20.985813477537445</v>
      </c>
      <c r="G1422" s="95"/>
      <c r="H1422" s="95"/>
      <c r="I1422" s="95"/>
      <c r="J1422" s="95"/>
      <c r="K1422" s="95"/>
      <c r="L1422" s="95">
        <f t="shared" si="337"/>
        <v>1419</v>
      </c>
      <c r="M1422" s="95">
        <f t="shared" si="343"/>
        <v>1418</v>
      </c>
      <c r="N1422" s="95">
        <f t="shared" si="344"/>
        <v>266.06483439041551</v>
      </c>
      <c r="O1422" s="95">
        <f t="shared" si="345"/>
        <v>1153476.0352360876</v>
      </c>
      <c r="P1422" s="95">
        <f t="shared" si="338"/>
        <v>28.511042026415943</v>
      </c>
      <c r="Q1422" s="113">
        <f t="shared" si="339"/>
        <v>25.165636709912736</v>
      </c>
      <c r="R1422" s="95">
        <f t="shared" si="346"/>
        <v>328.32817344588932</v>
      </c>
      <c r="S1422" s="95">
        <f t="shared" si="347"/>
        <v>215.08280825128202</v>
      </c>
      <c r="T1422">
        <f t="shared" si="348"/>
        <v>0</v>
      </c>
      <c r="U1422" s="102">
        <f>IF(W1422&lt;180,V1422,IF(#REF!&gt;T1422,W1422-360,360-W1422))</f>
        <v>-0.70549084858566857</v>
      </c>
      <c r="V1422" s="102">
        <f t="shared" si="349"/>
        <v>-0.70549084858566857</v>
      </c>
      <c r="W1422" s="102">
        <f t="shared" si="350"/>
        <v>0.70549084858566857</v>
      </c>
    </row>
    <row r="1423" spans="1:23" x14ac:dyDescent="0.25">
      <c r="A1423" s="110">
        <v>42638.433819444443</v>
      </c>
      <c r="B1423">
        <v>287</v>
      </c>
      <c r="C1423">
        <v>16.3675</v>
      </c>
      <c r="E1423" s="95">
        <f t="shared" si="351"/>
        <v>271.7504159733777</v>
      </c>
      <c r="F1423" s="95">
        <f t="shared" si="351"/>
        <v>20.982092346089857</v>
      </c>
      <c r="G1423" s="95"/>
      <c r="H1423" s="95"/>
      <c r="I1423" s="95"/>
      <c r="J1423" s="95"/>
      <c r="K1423" s="95"/>
      <c r="L1423" s="95">
        <f t="shared" si="337"/>
        <v>1420</v>
      </c>
      <c r="M1423" s="95">
        <f t="shared" si="343"/>
        <v>-1131</v>
      </c>
      <c r="N1423" s="95">
        <f t="shared" si="344"/>
        <v>266.07957746478849</v>
      </c>
      <c r="O1423" s="95">
        <f t="shared" si="345"/>
        <v>1153914.0077464848</v>
      </c>
      <c r="P1423" s="95">
        <f t="shared" si="338"/>
        <v>28.506411531671564</v>
      </c>
      <c r="Q1423" s="113">
        <f t="shared" si="339"/>
        <v>25.168799928554527</v>
      </c>
      <c r="R1423" s="95">
        <f t="shared" si="346"/>
        <v>328.38021581262541</v>
      </c>
      <c r="S1423" s="95">
        <f t="shared" si="347"/>
        <v>215.12061613413002</v>
      </c>
      <c r="T1423">
        <f t="shared" si="348"/>
        <v>0</v>
      </c>
      <c r="U1423" s="102">
        <f>IF(W1423&lt;180,V1423,IF(#REF!&gt;T1423,W1423-360,360-W1423))</f>
        <v>15.249584026622301</v>
      </c>
      <c r="V1423" s="102">
        <f t="shared" si="349"/>
        <v>15.249584026622301</v>
      </c>
      <c r="W1423" s="102">
        <f t="shared" si="350"/>
        <v>15.249584026622301</v>
      </c>
    </row>
    <row r="1424" spans="1:23" x14ac:dyDescent="0.25">
      <c r="A1424" s="110">
        <v>42638.433865740742</v>
      </c>
      <c r="B1424">
        <v>284</v>
      </c>
      <c r="C1424">
        <v>16.308700000000002</v>
      </c>
      <c r="E1424" s="95">
        <f t="shared" si="351"/>
        <v>271.80033277870217</v>
      </c>
      <c r="F1424" s="95">
        <f t="shared" si="351"/>
        <v>20.978007487520802</v>
      </c>
      <c r="G1424" s="95"/>
      <c r="H1424" s="95"/>
      <c r="I1424" s="95"/>
      <c r="J1424" s="95"/>
      <c r="K1424" s="95"/>
      <c r="L1424" s="95">
        <f t="shared" si="337"/>
        <v>1421</v>
      </c>
      <c r="M1424" s="95">
        <f t="shared" si="343"/>
        <v>1415</v>
      </c>
      <c r="N1424" s="95">
        <f t="shared" si="344"/>
        <v>266.09218859957753</v>
      </c>
      <c r="O1424" s="95">
        <f t="shared" si="345"/>
        <v>1154234.9232934613</v>
      </c>
      <c r="P1424" s="95">
        <f t="shared" si="338"/>
        <v>28.500341656204423</v>
      </c>
      <c r="Q1424" s="113">
        <f t="shared" si="339"/>
        <v>25.16329497897172</v>
      </c>
      <c r="R1424" s="95">
        <f t="shared" si="346"/>
        <v>328.41774648138852</v>
      </c>
      <c r="S1424" s="95">
        <f t="shared" si="347"/>
        <v>215.18291907601579</v>
      </c>
      <c r="T1424">
        <f t="shared" si="348"/>
        <v>0</v>
      </c>
      <c r="U1424" s="102">
        <f>IF(W1424&lt;180,V1424,IF(#REF!&gt;T1424,W1424-360,360-W1424))</f>
        <v>12.19966722129783</v>
      </c>
      <c r="V1424" s="102">
        <f t="shared" si="349"/>
        <v>12.19966722129783</v>
      </c>
      <c r="W1424" s="102">
        <f t="shared" si="350"/>
        <v>12.19966722129783</v>
      </c>
    </row>
    <row r="1425" spans="1:23" x14ac:dyDescent="0.25">
      <c r="A1425" s="110">
        <v>42638.433912037035</v>
      </c>
      <c r="B1425">
        <v>268</v>
      </c>
      <c r="C1425">
        <v>16.936499999999999</v>
      </c>
      <c r="E1425" s="95">
        <f t="shared" si="351"/>
        <v>271.7504159733777</v>
      </c>
      <c r="F1425" s="95">
        <f t="shared" si="351"/>
        <v>20.976527787021638</v>
      </c>
      <c r="G1425" s="95"/>
      <c r="H1425" s="95"/>
      <c r="I1425" s="95"/>
      <c r="J1425" s="95"/>
      <c r="K1425" s="95"/>
      <c r="L1425" s="95">
        <f t="shared" si="337"/>
        <v>1422</v>
      </c>
      <c r="M1425" s="95">
        <f t="shared" si="343"/>
        <v>-1147</v>
      </c>
      <c r="N1425" s="95">
        <f t="shared" si="344"/>
        <v>266.09353023909961</v>
      </c>
      <c r="O1425" s="95">
        <f t="shared" si="345"/>
        <v>1154238.5604782058</v>
      </c>
      <c r="P1425" s="95">
        <f t="shared" si="338"/>
        <v>28.490363565401413</v>
      </c>
      <c r="Q1425" s="113">
        <f t="shared" si="339"/>
        <v>25.141018660637471</v>
      </c>
      <c r="R1425" s="95">
        <f t="shared" si="346"/>
        <v>328.31770795981203</v>
      </c>
      <c r="S1425" s="95">
        <f t="shared" si="347"/>
        <v>215.18312398694337</v>
      </c>
      <c r="T1425">
        <f t="shared" si="348"/>
        <v>0</v>
      </c>
      <c r="U1425" s="102">
        <f>IF(W1425&lt;180,V1425,IF(#REF!&gt;T1425,W1425-360,360-W1425))</f>
        <v>-3.7504159733776987</v>
      </c>
      <c r="V1425" s="102">
        <f t="shared" si="349"/>
        <v>-3.7504159733776987</v>
      </c>
      <c r="W1425" s="102">
        <f t="shared" si="350"/>
        <v>3.7504159733776987</v>
      </c>
    </row>
    <row r="1426" spans="1:23" x14ac:dyDescent="0.25">
      <c r="A1426" s="110">
        <v>42638.433958333335</v>
      </c>
      <c r="B1426">
        <v>270</v>
      </c>
      <c r="C1426">
        <v>17.244199999999999</v>
      </c>
      <c r="E1426" s="95">
        <f t="shared" si="351"/>
        <v>271.77703826955076</v>
      </c>
      <c r="F1426" s="95">
        <f t="shared" si="351"/>
        <v>20.977053078202996</v>
      </c>
      <c r="G1426" s="95"/>
      <c r="H1426" s="95"/>
      <c r="I1426" s="95"/>
      <c r="J1426" s="95"/>
      <c r="K1426" s="95"/>
      <c r="L1426" s="95">
        <f t="shared" si="337"/>
        <v>1423</v>
      </c>
      <c r="M1426" s="95">
        <f t="shared" si="343"/>
        <v>1417</v>
      </c>
      <c r="N1426" s="95">
        <f t="shared" si="344"/>
        <v>266.09627547434974</v>
      </c>
      <c r="O1426" s="95">
        <f t="shared" si="345"/>
        <v>1154253.8102600202</v>
      </c>
      <c r="P1426" s="95">
        <f t="shared" si="338"/>
        <v>28.480539277556204</v>
      </c>
      <c r="Q1426" s="113">
        <f t="shared" si="339"/>
        <v>25.13067754009349</v>
      </c>
      <c r="R1426" s="95">
        <f t="shared" si="346"/>
        <v>328.32106273476109</v>
      </c>
      <c r="S1426" s="95">
        <f t="shared" si="347"/>
        <v>215.2330138043404</v>
      </c>
      <c r="T1426">
        <f t="shared" si="348"/>
        <v>0</v>
      </c>
      <c r="U1426" s="102">
        <f>IF(W1426&lt;180,V1426,IF(#REF!&gt;T1426,W1426-360,360-W1426))</f>
        <v>-1.7770382695507578</v>
      </c>
      <c r="V1426" s="102">
        <f t="shared" si="349"/>
        <v>-1.7770382695507578</v>
      </c>
      <c r="W1426" s="102">
        <f t="shared" si="350"/>
        <v>1.7770382695507578</v>
      </c>
    </row>
    <row r="1427" spans="1:23" x14ac:dyDescent="0.25">
      <c r="A1427" s="110">
        <v>42638.434004629627</v>
      </c>
      <c r="B1427">
        <v>257</v>
      </c>
      <c r="C1427">
        <v>17.413900000000002</v>
      </c>
      <c r="E1427" s="95">
        <f t="shared" si="351"/>
        <v>271.77038269550746</v>
      </c>
      <c r="F1427" s="95">
        <f t="shared" si="351"/>
        <v>20.979389517470885</v>
      </c>
      <c r="G1427" s="95"/>
      <c r="H1427" s="95"/>
      <c r="I1427" s="95"/>
      <c r="J1427" s="95"/>
      <c r="K1427" s="95"/>
      <c r="L1427" s="95">
        <f t="shared" si="337"/>
        <v>1424</v>
      </c>
      <c r="M1427" s="95">
        <f t="shared" si="343"/>
        <v>-1160</v>
      </c>
      <c r="N1427" s="95">
        <f t="shared" si="344"/>
        <v>266.08988764044921</v>
      </c>
      <c r="O1427" s="95">
        <f t="shared" si="345"/>
        <v>1154336.4943820287</v>
      </c>
      <c r="P1427" s="95">
        <f t="shared" si="338"/>
        <v>28.471557046665659</v>
      </c>
      <c r="Q1427" s="113">
        <f t="shared" si="339"/>
        <v>25.134060284323475</v>
      </c>
      <c r="R1427" s="95">
        <f t="shared" si="346"/>
        <v>328.32201833523527</v>
      </c>
      <c r="S1427" s="95">
        <f t="shared" si="347"/>
        <v>215.21874705577966</v>
      </c>
      <c r="T1427">
        <f t="shared" si="348"/>
        <v>0</v>
      </c>
      <c r="U1427" s="102">
        <f>IF(W1427&lt;180,V1427,IF(#REF!&gt;T1427,W1427-360,360-W1427))</f>
        <v>-14.770382695507465</v>
      </c>
      <c r="V1427" s="102">
        <f t="shared" si="349"/>
        <v>-14.770382695507465</v>
      </c>
      <c r="W1427" s="102">
        <f t="shared" si="350"/>
        <v>14.770382695507465</v>
      </c>
    </row>
    <row r="1428" spans="1:23" x14ac:dyDescent="0.25">
      <c r="A1428" s="110">
        <v>42638.434050925927</v>
      </c>
      <c r="B1428">
        <v>262</v>
      </c>
      <c r="C1428">
        <v>16.9117</v>
      </c>
      <c r="E1428" s="95">
        <f t="shared" si="351"/>
        <v>271.77870216306155</v>
      </c>
      <c r="F1428" s="95">
        <f t="shared" si="351"/>
        <v>20.978320465890189</v>
      </c>
      <c r="G1428" s="95"/>
      <c r="H1428" s="95"/>
      <c r="I1428" s="95"/>
      <c r="J1428" s="95"/>
      <c r="K1428" s="95"/>
      <c r="L1428" s="95">
        <f t="shared" si="337"/>
        <v>1425</v>
      </c>
      <c r="M1428" s="95">
        <f t="shared" si="343"/>
        <v>1422</v>
      </c>
      <c r="N1428" s="95">
        <f t="shared" si="344"/>
        <v>266.08701754385942</v>
      </c>
      <c r="O1428" s="95">
        <f t="shared" si="345"/>
        <v>1154353.2098245677</v>
      </c>
      <c r="P1428" s="95">
        <f t="shared" si="338"/>
        <v>28.461771342400056</v>
      </c>
      <c r="Q1428" s="113">
        <f t="shared" si="339"/>
        <v>25.129997036630222</v>
      </c>
      <c r="R1428" s="95">
        <f t="shared" si="346"/>
        <v>328.32119549547957</v>
      </c>
      <c r="S1428" s="95">
        <f t="shared" si="347"/>
        <v>215.23620883064356</v>
      </c>
      <c r="T1428">
        <f t="shared" si="348"/>
        <v>0</v>
      </c>
      <c r="U1428" s="102">
        <f>IF(W1428&lt;180,V1428,IF(#REF!&gt;T1428,W1428-360,360-W1428))</f>
        <v>-9.7787021630615527</v>
      </c>
      <c r="V1428" s="102">
        <f t="shared" si="349"/>
        <v>-9.7787021630615527</v>
      </c>
      <c r="W1428" s="102">
        <f t="shared" si="350"/>
        <v>9.7787021630615527</v>
      </c>
    </row>
    <row r="1429" spans="1:23" x14ac:dyDescent="0.25">
      <c r="A1429" s="110">
        <v>42638.43409722222</v>
      </c>
      <c r="B1429">
        <v>256</v>
      </c>
      <c r="C1429">
        <v>16.938600000000001</v>
      </c>
      <c r="E1429" s="95">
        <f t="shared" si="351"/>
        <v>271.77038269550746</v>
      </c>
      <c r="F1429" s="95">
        <f t="shared" si="351"/>
        <v>20.977797171381035</v>
      </c>
      <c r="G1429" s="95"/>
      <c r="H1429" s="95"/>
      <c r="I1429" s="95"/>
      <c r="J1429" s="95"/>
      <c r="K1429" s="95"/>
      <c r="L1429" s="95">
        <f t="shared" si="337"/>
        <v>1426</v>
      </c>
      <c r="M1429" s="95">
        <f t="shared" si="343"/>
        <v>-1166</v>
      </c>
      <c r="N1429" s="95">
        <f t="shared" si="344"/>
        <v>266.07994389901802</v>
      </c>
      <c r="O1429" s="95">
        <f t="shared" si="345"/>
        <v>1154454.8863955182</v>
      </c>
      <c r="P1429" s="95">
        <f t="shared" si="338"/>
        <v>28.453043012283391</v>
      </c>
      <c r="Q1429" s="113">
        <f t="shared" si="339"/>
        <v>25.134391285867949</v>
      </c>
      <c r="R1429" s="95">
        <f t="shared" si="346"/>
        <v>328.32276308871036</v>
      </c>
      <c r="S1429" s="95">
        <f t="shared" si="347"/>
        <v>215.21800230230457</v>
      </c>
      <c r="T1429">
        <f t="shared" si="348"/>
        <v>0</v>
      </c>
      <c r="U1429" s="102">
        <f>IF(W1429&lt;180,V1429,IF(#REF!&gt;T1429,W1429-360,360-W1429))</f>
        <v>-15.770382695507465</v>
      </c>
      <c r="V1429" s="102">
        <f t="shared" si="349"/>
        <v>-15.770382695507465</v>
      </c>
      <c r="W1429" s="102">
        <f t="shared" si="350"/>
        <v>15.770382695507465</v>
      </c>
    </row>
    <row r="1430" spans="1:23" x14ac:dyDescent="0.25">
      <c r="A1430" s="110">
        <v>42638.43414351852</v>
      </c>
      <c r="B1430">
        <v>249</v>
      </c>
      <c r="C1430">
        <v>17.802900000000001</v>
      </c>
      <c r="E1430" s="95">
        <f t="shared" si="351"/>
        <v>271.69384359400999</v>
      </c>
      <c r="F1430" s="95">
        <f t="shared" si="351"/>
        <v>20.982249584026626</v>
      </c>
      <c r="G1430" s="95"/>
      <c r="H1430" s="95"/>
      <c r="I1430" s="95"/>
      <c r="J1430" s="95"/>
      <c r="K1430" s="95"/>
      <c r="L1430" s="95">
        <f t="shared" si="337"/>
        <v>1427</v>
      </c>
      <c r="M1430" s="95">
        <f t="shared" si="343"/>
        <v>1415</v>
      </c>
      <c r="N1430" s="95">
        <f t="shared" si="344"/>
        <v>266.06797477224927</v>
      </c>
      <c r="O1430" s="95">
        <f t="shared" si="345"/>
        <v>1154746.4064470981</v>
      </c>
      <c r="P1430" s="95">
        <f t="shared" si="338"/>
        <v>28.446662693419789</v>
      </c>
      <c r="Q1430" s="113">
        <f t="shared" si="339"/>
        <v>25.133575505142687</v>
      </c>
      <c r="R1430" s="95">
        <f t="shared" si="346"/>
        <v>328.24438848058105</v>
      </c>
      <c r="S1430" s="95">
        <f t="shared" si="347"/>
        <v>215.14329870743893</v>
      </c>
      <c r="T1430">
        <f t="shared" si="348"/>
        <v>0</v>
      </c>
      <c r="U1430" s="102">
        <f>IF(W1430&lt;180,V1430,IF(#REF!&gt;T1430,W1430-360,360-W1430))</f>
        <v>-22.693843594009991</v>
      </c>
      <c r="V1430" s="102">
        <f t="shared" si="349"/>
        <v>-22.693843594009991</v>
      </c>
      <c r="W1430" s="102">
        <f t="shared" si="350"/>
        <v>22.693843594009991</v>
      </c>
    </row>
    <row r="1431" spans="1:23" x14ac:dyDescent="0.25">
      <c r="A1431" s="110">
        <v>42638.434189814812</v>
      </c>
      <c r="B1431">
        <v>257</v>
      </c>
      <c r="C1431">
        <v>18.242100000000001</v>
      </c>
      <c r="E1431" s="95">
        <f t="shared" si="351"/>
        <v>271.7171381031614</v>
      </c>
      <c r="F1431" s="95">
        <f t="shared" si="351"/>
        <v>20.984796339434279</v>
      </c>
      <c r="G1431" s="95"/>
      <c r="H1431" s="95"/>
      <c r="I1431" s="95"/>
      <c r="J1431" s="95"/>
      <c r="K1431" s="95"/>
      <c r="L1431" s="95">
        <f t="shared" ref="L1431:L1494" si="352">L1430+1</f>
        <v>1428</v>
      </c>
      <c r="M1431" s="95">
        <f t="shared" si="343"/>
        <v>-1158</v>
      </c>
      <c r="N1431" s="95">
        <f t="shared" si="344"/>
        <v>266.06162464985977</v>
      </c>
      <c r="O1431" s="95">
        <f t="shared" si="345"/>
        <v>1154828.5770308187</v>
      </c>
      <c r="P1431" s="95">
        <f t="shared" ref="P1431:P1494" si="353">SQRT(O1431/L1431)</f>
        <v>28.437712378384084</v>
      </c>
      <c r="Q1431" s="113">
        <f t="shared" si="339"/>
        <v>25.113450184359213</v>
      </c>
      <c r="R1431" s="95">
        <f t="shared" si="346"/>
        <v>328.22240101796962</v>
      </c>
      <c r="S1431" s="95">
        <f t="shared" si="347"/>
        <v>215.21187518835319</v>
      </c>
      <c r="T1431">
        <f t="shared" si="348"/>
        <v>0</v>
      </c>
      <c r="U1431" s="102">
        <f>IF(W1431&lt;180,V1431,IF(#REF!&gt;T1431,W1431-360,360-W1431))</f>
        <v>-14.717138103161403</v>
      </c>
      <c r="V1431" s="102">
        <f t="shared" si="349"/>
        <v>-14.717138103161403</v>
      </c>
      <c r="W1431" s="102">
        <f t="shared" si="350"/>
        <v>14.717138103161403</v>
      </c>
    </row>
    <row r="1432" spans="1:23" x14ac:dyDescent="0.25">
      <c r="A1432" s="110">
        <v>42638.434236111112</v>
      </c>
      <c r="B1432">
        <v>294</v>
      </c>
      <c r="C1432">
        <v>17.039200000000001</v>
      </c>
      <c r="E1432" s="95">
        <f t="shared" si="351"/>
        <v>271.7504159733777</v>
      </c>
      <c r="F1432" s="95">
        <f t="shared" si="351"/>
        <v>20.987973710482535</v>
      </c>
      <c r="G1432" s="95"/>
      <c r="H1432" s="95"/>
      <c r="I1432" s="95"/>
      <c r="J1432" s="95"/>
      <c r="K1432" s="95"/>
      <c r="L1432" s="95">
        <f t="shared" si="352"/>
        <v>1429</v>
      </c>
      <c r="M1432" s="95">
        <f t="shared" si="343"/>
        <v>1452</v>
      </c>
      <c r="N1432" s="95">
        <f t="shared" si="344"/>
        <v>266.08117564730566</v>
      </c>
      <c r="O1432" s="95">
        <f t="shared" si="345"/>
        <v>1155608.5836249189</v>
      </c>
      <c r="P1432" s="95">
        <f t="shared" si="353"/>
        <v>28.437359292247731</v>
      </c>
      <c r="Q1432" s="113">
        <f t="shared" si="339"/>
        <v>25.129698918089382</v>
      </c>
      <c r="R1432" s="95">
        <f t="shared" si="346"/>
        <v>328.29223853907882</v>
      </c>
      <c r="S1432" s="95">
        <f t="shared" si="347"/>
        <v>215.20859340767657</v>
      </c>
      <c r="T1432">
        <f t="shared" si="348"/>
        <v>0</v>
      </c>
      <c r="U1432" s="102">
        <f>IF(W1432&lt;180,V1432,IF(#REF!&gt;T1432,W1432-360,360-W1432))</f>
        <v>22.249584026622301</v>
      </c>
      <c r="V1432" s="102">
        <f t="shared" si="349"/>
        <v>22.249584026622301</v>
      </c>
      <c r="W1432" s="102">
        <f t="shared" si="350"/>
        <v>22.249584026622301</v>
      </c>
    </row>
    <row r="1433" spans="1:23" x14ac:dyDescent="0.25">
      <c r="A1433" s="110">
        <v>42638.434282407405</v>
      </c>
      <c r="B1433">
        <v>248</v>
      </c>
      <c r="C1433">
        <v>19.0656</v>
      </c>
      <c r="E1433" s="95">
        <f t="shared" si="351"/>
        <v>271.77204658901832</v>
      </c>
      <c r="F1433" s="95">
        <f t="shared" si="351"/>
        <v>20.992324292845264</v>
      </c>
      <c r="G1433" s="95"/>
      <c r="H1433" s="95"/>
      <c r="I1433" s="95"/>
      <c r="J1433" s="95"/>
      <c r="K1433" s="95"/>
      <c r="L1433" s="95">
        <f t="shared" si="352"/>
        <v>1430</v>
      </c>
      <c r="M1433" s="95">
        <f t="shared" si="343"/>
        <v>-1204</v>
      </c>
      <c r="N1433" s="95">
        <f t="shared" si="344"/>
        <v>266.06853146853132</v>
      </c>
      <c r="O1433" s="95">
        <f t="shared" si="345"/>
        <v>1155935.2839160904</v>
      </c>
      <c r="P1433" s="95">
        <f t="shared" si="353"/>
        <v>28.431432471630309</v>
      </c>
      <c r="Q1433" s="113">
        <f t="shared" si="339"/>
        <v>25.10363777599796</v>
      </c>
      <c r="R1433" s="95">
        <f t="shared" si="346"/>
        <v>328.25523158501375</v>
      </c>
      <c r="S1433" s="95">
        <f t="shared" si="347"/>
        <v>215.28886159302292</v>
      </c>
      <c r="T1433">
        <f t="shared" si="348"/>
        <v>0</v>
      </c>
      <c r="U1433" s="102">
        <f>IF(W1433&lt;180,V1433,IF(#REF!&gt;T1433,W1433-360,360-W1433))</f>
        <v>-23.772046589018316</v>
      </c>
      <c r="V1433" s="102">
        <f t="shared" si="349"/>
        <v>-23.772046589018316</v>
      </c>
      <c r="W1433" s="102">
        <f t="shared" si="350"/>
        <v>23.772046589018316</v>
      </c>
    </row>
    <row r="1434" spans="1:23" x14ac:dyDescent="0.25">
      <c r="A1434" s="110">
        <v>42638.434328703705</v>
      </c>
      <c r="B1434">
        <v>259</v>
      </c>
      <c r="C1434">
        <v>19.794499999999999</v>
      </c>
      <c r="E1434" s="95">
        <f t="shared" si="351"/>
        <v>271.77870216306155</v>
      </c>
      <c r="F1434" s="95">
        <f t="shared" si="351"/>
        <v>20.999359567387689</v>
      </c>
      <c r="G1434" s="95"/>
      <c r="H1434" s="95"/>
      <c r="I1434" s="95"/>
      <c r="J1434" s="95"/>
      <c r="K1434" s="95"/>
      <c r="L1434" s="95">
        <f t="shared" si="352"/>
        <v>1431</v>
      </c>
      <c r="M1434" s="95">
        <f t="shared" si="343"/>
        <v>1463</v>
      </c>
      <c r="N1434" s="95">
        <f t="shared" si="344"/>
        <v>266.06359189378043</v>
      </c>
      <c r="O1434" s="95">
        <f t="shared" si="345"/>
        <v>1155985.2131376725</v>
      </c>
      <c r="P1434" s="95">
        <f t="shared" si="353"/>
        <v>28.422110431528854</v>
      </c>
      <c r="Q1434" s="113">
        <f t="shared" si="339"/>
        <v>25.099720165614563</v>
      </c>
      <c r="R1434" s="95">
        <f t="shared" si="346"/>
        <v>328.25307253569434</v>
      </c>
      <c r="S1434" s="95">
        <f t="shared" si="347"/>
        <v>215.30433179042879</v>
      </c>
      <c r="T1434">
        <f t="shared" si="348"/>
        <v>0</v>
      </c>
      <c r="U1434" s="102">
        <f>IF(W1434&lt;180,V1434,IF(#REF!&gt;T1434,W1434-360,360-W1434))</f>
        <v>-12.778702163061553</v>
      </c>
      <c r="V1434" s="102">
        <f t="shared" si="349"/>
        <v>-12.778702163061553</v>
      </c>
      <c r="W1434" s="102">
        <f t="shared" si="350"/>
        <v>12.778702163061553</v>
      </c>
    </row>
    <row r="1435" spans="1:23" x14ac:dyDescent="0.25">
      <c r="A1435" s="110">
        <v>42638.434374999997</v>
      </c>
      <c r="B1435">
        <v>241</v>
      </c>
      <c r="C1435">
        <v>20.062100000000001</v>
      </c>
      <c r="E1435" s="95">
        <f t="shared" si="351"/>
        <v>271.74209650582361</v>
      </c>
      <c r="F1435" s="95">
        <f t="shared" si="351"/>
        <v>21.005811148086522</v>
      </c>
      <c r="G1435" s="95"/>
      <c r="H1435" s="95"/>
      <c r="I1435" s="95"/>
      <c r="J1435" s="95"/>
      <c r="K1435" s="95"/>
      <c r="L1435" s="95">
        <f t="shared" si="352"/>
        <v>1432</v>
      </c>
      <c r="M1435" s="95">
        <f t="shared" si="343"/>
        <v>-1222</v>
      </c>
      <c r="N1435" s="95">
        <f t="shared" si="344"/>
        <v>266.04608938547472</v>
      </c>
      <c r="O1435" s="95">
        <f t="shared" si="345"/>
        <v>1156612.9581005652</v>
      </c>
      <c r="P1435" s="95">
        <f t="shared" si="353"/>
        <v>28.419898191209601</v>
      </c>
      <c r="Q1435" s="113">
        <f t="shared" si="339"/>
        <v>25.128522383976353</v>
      </c>
      <c r="R1435" s="95">
        <f t="shared" si="346"/>
        <v>328.28127186977042</v>
      </c>
      <c r="S1435" s="95">
        <f t="shared" si="347"/>
        <v>215.2029211418768</v>
      </c>
      <c r="T1435">
        <f t="shared" si="348"/>
        <v>0</v>
      </c>
      <c r="U1435" s="102">
        <f>IF(W1435&lt;180,V1435,IF(#REF!&gt;T1435,W1435-360,360-W1435))</f>
        <v>-30.742096505823611</v>
      </c>
      <c r="V1435" s="102">
        <f t="shared" si="349"/>
        <v>-30.742096505823611</v>
      </c>
      <c r="W1435" s="102">
        <f t="shared" si="350"/>
        <v>30.742096505823611</v>
      </c>
    </row>
    <row r="1436" spans="1:23" x14ac:dyDescent="0.25">
      <c r="A1436" s="110">
        <v>42638.434421296297</v>
      </c>
      <c r="B1436">
        <v>249</v>
      </c>
      <c r="C1436">
        <v>21.4589</v>
      </c>
      <c r="E1436" s="95">
        <f t="shared" si="351"/>
        <v>271.73876871880202</v>
      </c>
      <c r="F1436" s="95">
        <f t="shared" si="351"/>
        <v>21.012562728785355</v>
      </c>
      <c r="G1436" s="95"/>
      <c r="H1436" s="95"/>
      <c r="I1436" s="95"/>
      <c r="J1436" s="95"/>
      <c r="K1436" s="95"/>
      <c r="L1436" s="95">
        <f t="shared" si="352"/>
        <v>1433</v>
      </c>
      <c r="M1436" s="95">
        <f t="shared" si="343"/>
        <v>1471</v>
      </c>
      <c r="N1436" s="95">
        <f t="shared" si="344"/>
        <v>266.03419399860417</v>
      </c>
      <c r="O1436" s="95">
        <f t="shared" si="345"/>
        <v>1156903.324494075</v>
      </c>
      <c r="P1436" s="95">
        <f t="shared" si="353"/>
        <v>28.413546159696576</v>
      </c>
      <c r="Q1436" s="113">
        <f t="shared" ref="Q1436:Q1499" si="354">_xlfn.STDEV.P(B836:B1436)</f>
        <v>25.131401319086539</v>
      </c>
      <c r="R1436" s="95">
        <f t="shared" si="346"/>
        <v>328.28442168674673</v>
      </c>
      <c r="S1436" s="95">
        <f t="shared" si="347"/>
        <v>215.19311575085732</v>
      </c>
      <c r="T1436">
        <f t="shared" si="348"/>
        <v>0</v>
      </c>
      <c r="U1436" s="102">
        <f>IF(W1436&lt;180,V1436,IF(#REF!&gt;T1436,W1436-360,360-W1436))</f>
        <v>-22.738768718802021</v>
      </c>
      <c r="V1436" s="102">
        <f t="shared" si="349"/>
        <v>-22.738768718802021</v>
      </c>
      <c r="W1436" s="102">
        <f t="shared" si="350"/>
        <v>22.738768718802021</v>
      </c>
    </row>
    <row r="1437" spans="1:23" x14ac:dyDescent="0.25">
      <c r="A1437" s="110">
        <v>42638.434467592589</v>
      </c>
      <c r="B1437">
        <v>254</v>
      </c>
      <c r="C1437">
        <v>22.395700000000001</v>
      </c>
      <c r="E1437" s="95">
        <f t="shared" ref="E1437:F1452" si="355">AVERAGE(B837:B1437)</f>
        <v>271.76206322795343</v>
      </c>
      <c r="F1437" s="95">
        <f t="shared" si="355"/>
        <v>21.019328951747084</v>
      </c>
      <c r="G1437" s="95"/>
      <c r="H1437" s="95"/>
      <c r="I1437" s="95"/>
      <c r="J1437" s="95"/>
      <c r="K1437" s="95"/>
      <c r="L1437" s="95">
        <f t="shared" si="352"/>
        <v>1434</v>
      </c>
      <c r="M1437" s="95">
        <f t="shared" si="343"/>
        <v>-1217</v>
      </c>
      <c r="N1437" s="95">
        <f t="shared" si="344"/>
        <v>266.02580195258003</v>
      </c>
      <c r="O1437" s="95">
        <f t="shared" si="345"/>
        <v>1157048.0453277612</v>
      </c>
      <c r="P1437" s="95">
        <f t="shared" si="353"/>
        <v>28.405413834268771</v>
      </c>
      <c r="Q1437" s="113">
        <f t="shared" si="354"/>
        <v>25.108449467822538</v>
      </c>
      <c r="R1437" s="95">
        <f t="shared" si="346"/>
        <v>328.25607453055414</v>
      </c>
      <c r="S1437" s="95">
        <f t="shared" si="347"/>
        <v>215.26805192535272</v>
      </c>
      <c r="T1437">
        <f t="shared" si="348"/>
        <v>0</v>
      </c>
      <c r="U1437" s="102">
        <f>IF(W1437&lt;180,V1437,IF(#REF!&gt;T1437,W1437-360,360-W1437))</f>
        <v>-17.762063227953433</v>
      </c>
      <c r="V1437" s="102">
        <f t="shared" si="349"/>
        <v>-17.762063227953433</v>
      </c>
      <c r="W1437" s="102">
        <f t="shared" si="350"/>
        <v>17.762063227953433</v>
      </c>
    </row>
    <row r="1438" spans="1:23" x14ac:dyDescent="0.25">
      <c r="A1438" s="110">
        <v>42638.434513888889</v>
      </c>
      <c r="B1438">
        <v>292</v>
      </c>
      <c r="C1438">
        <v>19.749300000000002</v>
      </c>
      <c r="E1438" s="95">
        <f t="shared" si="355"/>
        <v>271.80366056572382</v>
      </c>
      <c r="F1438" s="95">
        <f t="shared" si="355"/>
        <v>21.023542429284522</v>
      </c>
      <c r="G1438" s="95"/>
      <c r="H1438" s="95"/>
      <c r="I1438" s="95"/>
      <c r="J1438" s="95"/>
      <c r="K1438" s="95"/>
      <c r="L1438" s="95">
        <f t="shared" si="352"/>
        <v>1435</v>
      </c>
      <c r="M1438" s="95">
        <f t="shared" si="343"/>
        <v>1509</v>
      </c>
      <c r="N1438" s="95">
        <f t="shared" si="344"/>
        <v>266.04390243902424</v>
      </c>
      <c r="O1438" s="95">
        <f t="shared" si="345"/>
        <v>1157722.2341463482</v>
      </c>
      <c r="P1438" s="95">
        <f t="shared" si="353"/>
        <v>28.403786297959872</v>
      </c>
      <c r="Q1438" s="113">
        <f t="shared" si="354"/>
        <v>25.121231249259939</v>
      </c>
      <c r="R1438" s="95">
        <f t="shared" si="346"/>
        <v>328.32643087655867</v>
      </c>
      <c r="S1438" s="95">
        <f t="shared" si="347"/>
        <v>215.28089025488896</v>
      </c>
      <c r="T1438">
        <f t="shared" si="348"/>
        <v>0</v>
      </c>
      <c r="U1438" s="102">
        <f>IF(W1438&lt;180,V1438,IF(#REF!&gt;T1438,W1438-360,360-W1438))</f>
        <v>20.196339434276183</v>
      </c>
      <c r="V1438" s="102">
        <f t="shared" si="349"/>
        <v>20.196339434276183</v>
      </c>
      <c r="W1438" s="102">
        <f t="shared" si="350"/>
        <v>20.196339434276183</v>
      </c>
    </row>
    <row r="1439" spans="1:23" x14ac:dyDescent="0.25">
      <c r="A1439" s="110">
        <v>42638.434560185182</v>
      </c>
      <c r="B1439">
        <v>276</v>
      </c>
      <c r="C1439">
        <v>19.483499999999999</v>
      </c>
      <c r="E1439" s="95">
        <f t="shared" si="355"/>
        <v>271.77204658901832</v>
      </c>
      <c r="F1439" s="95">
        <f t="shared" si="355"/>
        <v>21.024807986688849</v>
      </c>
      <c r="G1439" s="95"/>
      <c r="H1439" s="95"/>
      <c r="I1439" s="95"/>
      <c r="J1439" s="95"/>
      <c r="K1439" s="95"/>
      <c r="L1439" s="95">
        <f t="shared" si="352"/>
        <v>1436</v>
      </c>
      <c r="M1439" s="95">
        <f t="shared" si="343"/>
        <v>-1233</v>
      </c>
      <c r="N1439" s="95">
        <f t="shared" si="344"/>
        <v>266.05083565459597</v>
      </c>
      <c r="O1439" s="95">
        <f t="shared" si="345"/>
        <v>1157821.2889972213</v>
      </c>
      <c r="P1439" s="95">
        <f t="shared" si="353"/>
        <v>28.395109344352431</v>
      </c>
      <c r="Q1439" s="113">
        <f t="shared" si="354"/>
        <v>25.10396917867013</v>
      </c>
      <c r="R1439" s="95">
        <f t="shared" si="346"/>
        <v>328.25597724102613</v>
      </c>
      <c r="S1439" s="95">
        <f t="shared" si="347"/>
        <v>215.28811593701053</v>
      </c>
      <c r="T1439">
        <f t="shared" si="348"/>
        <v>0</v>
      </c>
      <c r="U1439" s="102">
        <f>IF(W1439&lt;180,V1439,IF(#REF!&gt;T1439,W1439-360,360-W1439))</f>
        <v>4.2279534109816836</v>
      </c>
      <c r="V1439" s="102">
        <f t="shared" si="349"/>
        <v>4.2279534109816836</v>
      </c>
      <c r="W1439" s="102">
        <f t="shared" si="350"/>
        <v>4.2279534109816836</v>
      </c>
    </row>
    <row r="1440" spans="1:23" x14ac:dyDescent="0.25">
      <c r="A1440" s="110">
        <v>42638.434606481482</v>
      </c>
      <c r="B1440">
        <v>250</v>
      </c>
      <c r="C1440">
        <v>20.504799999999999</v>
      </c>
      <c r="E1440" s="95">
        <f t="shared" si="355"/>
        <v>271.75207986688849</v>
      </c>
      <c r="F1440" s="95">
        <f t="shared" si="355"/>
        <v>21.027108153078203</v>
      </c>
      <c r="G1440" s="95"/>
      <c r="H1440" s="95"/>
      <c r="I1440" s="95"/>
      <c r="J1440" s="95"/>
      <c r="K1440" s="95"/>
      <c r="L1440" s="95">
        <f t="shared" si="352"/>
        <v>1437</v>
      </c>
      <c r="M1440" s="95">
        <f t="shared" si="343"/>
        <v>1483</v>
      </c>
      <c r="N1440" s="95">
        <f t="shared" si="344"/>
        <v>266.03966597077232</v>
      </c>
      <c r="O1440" s="95">
        <f t="shared" si="345"/>
        <v>1158078.7390396728</v>
      </c>
      <c r="P1440" s="95">
        <f t="shared" si="353"/>
        <v>28.388383284808107</v>
      </c>
      <c r="Q1440" s="113">
        <f t="shared" si="354"/>
        <v>25.11650258290252</v>
      </c>
      <c r="R1440" s="95">
        <f t="shared" si="346"/>
        <v>328.26421067841915</v>
      </c>
      <c r="S1440" s="95">
        <f t="shared" si="347"/>
        <v>215.23994905535784</v>
      </c>
      <c r="T1440">
        <f t="shared" si="348"/>
        <v>0</v>
      </c>
      <c r="U1440" s="102">
        <f>IF(W1440&lt;180,V1440,IF(#REF!&gt;T1440,W1440-360,360-W1440))</f>
        <v>-21.752079866888494</v>
      </c>
      <c r="V1440" s="102">
        <f t="shared" si="349"/>
        <v>-21.752079866888494</v>
      </c>
      <c r="W1440" s="102">
        <f t="shared" si="350"/>
        <v>21.752079866888494</v>
      </c>
    </row>
    <row r="1441" spans="1:23" x14ac:dyDescent="0.25">
      <c r="A1441" s="110">
        <v>42638.434664351851</v>
      </c>
      <c r="B1441">
        <v>284</v>
      </c>
      <c r="C1441">
        <v>19.130099999999999</v>
      </c>
      <c r="E1441" s="95">
        <f t="shared" si="355"/>
        <v>271.79367720465888</v>
      </c>
      <c r="F1441" s="95">
        <f t="shared" si="355"/>
        <v>21.025371214642263</v>
      </c>
      <c r="G1441" s="95"/>
      <c r="H1441" s="95"/>
      <c r="I1441" s="95"/>
      <c r="J1441" s="95"/>
      <c r="K1441" s="95"/>
      <c r="L1441" s="95">
        <f t="shared" si="352"/>
        <v>1438</v>
      </c>
      <c r="M1441" s="95">
        <f t="shared" si="343"/>
        <v>-1199</v>
      </c>
      <c r="N1441" s="95">
        <f t="shared" si="344"/>
        <v>266.05215577190529</v>
      </c>
      <c r="O1441" s="95">
        <f t="shared" si="345"/>
        <v>1158401.0883171139</v>
      </c>
      <c r="P1441" s="95">
        <f t="shared" si="353"/>
        <v>28.382460061867445</v>
      </c>
      <c r="Q1441" s="113">
        <f t="shared" si="354"/>
        <v>25.116050644074253</v>
      </c>
      <c r="R1441" s="95">
        <f t="shared" si="346"/>
        <v>328.30479115382593</v>
      </c>
      <c r="S1441" s="95">
        <f t="shared" si="347"/>
        <v>215.28256325549182</v>
      </c>
      <c r="T1441">
        <f t="shared" si="348"/>
        <v>0</v>
      </c>
      <c r="U1441" s="102">
        <f>IF(W1441&lt;180,V1441,IF(#REF!&gt;T1441,W1441-360,360-W1441))</f>
        <v>12.206322795341123</v>
      </c>
      <c r="V1441" s="102">
        <f t="shared" si="349"/>
        <v>12.206322795341123</v>
      </c>
      <c r="W1441" s="102">
        <f t="shared" si="350"/>
        <v>12.206322795341123</v>
      </c>
    </row>
    <row r="1442" spans="1:23" x14ac:dyDescent="0.25">
      <c r="A1442" s="110">
        <v>42638.434710648151</v>
      </c>
      <c r="B1442">
        <v>231</v>
      </c>
      <c r="C1442">
        <v>23.787400000000002</v>
      </c>
      <c r="E1442" s="95">
        <f t="shared" si="355"/>
        <v>271.76372712146423</v>
      </c>
      <c r="F1442" s="95">
        <f t="shared" si="355"/>
        <v>21.03081713810316</v>
      </c>
      <c r="G1442" s="95"/>
      <c r="H1442" s="95"/>
      <c r="I1442" s="95"/>
      <c r="J1442" s="95"/>
      <c r="K1442" s="95"/>
      <c r="L1442" s="95">
        <f t="shared" si="352"/>
        <v>1439</v>
      </c>
      <c r="M1442" s="95">
        <f t="shared" si="343"/>
        <v>1430</v>
      </c>
      <c r="N1442" s="95">
        <f t="shared" si="344"/>
        <v>266.02779708130635</v>
      </c>
      <c r="O1442" s="95">
        <f t="shared" si="345"/>
        <v>1159628.8881167546</v>
      </c>
      <c r="P1442" s="95">
        <f t="shared" si="353"/>
        <v>28.387628682361136</v>
      </c>
      <c r="Q1442" s="113">
        <f t="shared" si="354"/>
        <v>25.153917180091629</v>
      </c>
      <c r="R1442" s="95">
        <f t="shared" si="346"/>
        <v>328.36004077667042</v>
      </c>
      <c r="S1442" s="95">
        <f t="shared" si="347"/>
        <v>215.16741346625807</v>
      </c>
      <c r="T1442">
        <f t="shared" si="348"/>
        <v>0</v>
      </c>
      <c r="U1442" s="102">
        <f>IF(W1442&lt;180,V1442,IF(#REF!&gt;T1442,W1442-360,360-W1442))</f>
        <v>-40.763727121464228</v>
      </c>
      <c r="V1442" s="102">
        <f t="shared" si="349"/>
        <v>-40.763727121464228</v>
      </c>
      <c r="W1442" s="102">
        <f t="shared" si="350"/>
        <v>40.763727121464228</v>
      </c>
    </row>
    <row r="1443" spans="1:23" x14ac:dyDescent="0.25">
      <c r="A1443" s="110">
        <v>42638.434756944444</v>
      </c>
      <c r="B1443">
        <v>238</v>
      </c>
      <c r="C1443">
        <v>22.823599999999999</v>
      </c>
      <c r="E1443" s="95">
        <f t="shared" si="355"/>
        <v>271.76206322795343</v>
      </c>
      <c r="F1443" s="95">
        <f t="shared" si="355"/>
        <v>21.036591846921795</v>
      </c>
      <c r="G1443" s="95"/>
      <c r="H1443" s="95"/>
      <c r="I1443" s="95"/>
      <c r="J1443" s="95"/>
      <c r="K1443" s="95"/>
      <c r="L1443" s="95">
        <f t="shared" si="352"/>
        <v>1440</v>
      </c>
      <c r="M1443" s="95">
        <f t="shared" si="343"/>
        <v>-1192</v>
      </c>
      <c r="N1443" s="95">
        <f t="shared" si="344"/>
        <v>266.00833333333321</v>
      </c>
      <c r="O1443" s="95">
        <f t="shared" si="345"/>
        <v>1160413.9000000069</v>
      </c>
      <c r="P1443" s="95">
        <f t="shared" si="353"/>
        <v>28.387373709293996</v>
      </c>
      <c r="Q1443" s="113">
        <f t="shared" si="354"/>
        <v>25.15611737398623</v>
      </c>
      <c r="R1443" s="95">
        <f t="shared" si="346"/>
        <v>328.36332731942247</v>
      </c>
      <c r="S1443" s="95">
        <f t="shared" si="347"/>
        <v>215.1607991364844</v>
      </c>
      <c r="T1443">
        <f t="shared" si="348"/>
        <v>0</v>
      </c>
      <c r="U1443" s="102">
        <f>IF(W1443&lt;180,V1443,IF(#REF!&gt;T1443,W1443-360,360-W1443))</f>
        <v>-33.762063227953433</v>
      </c>
      <c r="V1443" s="102">
        <f t="shared" si="349"/>
        <v>-33.762063227953433</v>
      </c>
      <c r="W1443" s="102">
        <f t="shared" si="350"/>
        <v>33.762063227953433</v>
      </c>
    </row>
    <row r="1444" spans="1:23" x14ac:dyDescent="0.25">
      <c r="A1444" s="110">
        <v>42638.434803240743</v>
      </c>
      <c r="B1444">
        <v>233</v>
      </c>
      <c r="C1444">
        <v>23.638200000000001</v>
      </c>
      <c r="E1444" s="95">
        <f t="shared" si="355"/>
        <v>271.73876871880202</v>
      </c>
      <c r="F1444" s="95">
        <f t="shared" si="355"/>
        <v>21.043149251247915</v>
      </c>
      <c r="G1444" s="95"/>
      <c r="H1444" s="95"/>
      <c r="I1444" s="95"/>
      <c r="J1444" s="95"/>
      <c r="K1444" s="95"/>
      <c r="L1444" s="95">
        <f t="shared" si="352"/>
        <v>1441</v>
      </c>
      <c r="M1444" s="95">
        <f t="shared" si="343"/>
        <v>1425</v>
      </c>
      <c r="N1444" s="95">
        <f t="shared" si="344"/>
        <v>265.98542678695338</v>
      </c>
      <c r="O1444" s="95">
        <f t="shared" si="345"/>
        <v>1161502.6939625328</v>
      </c>
      <c r="P1444" s="95">
        <f t="shared" si="353"/>
        <v>28.39083203228552</v>
      </c>
      <c r="Q1444" s="113">
        <f t="shared" si="354"/>
        <v>25.185501028263833</v>
      </c>
      <c r="R1444" s="95">
        <f t="shared" si="346"/>
        <v>328.40614603239567</v>
      </c>
      <c r="S1444" s="95">
        <f t="shared" si="347"/>
        <v>215.0713914052084</v>
      </c>
      <c r="T1444">
        <f t="shared" si="348"/>
        <v>0</v>
      </c>
      <c r="U1444" s="102">
        <f>IF(W1444&lt;180,V1444,IF(#REF!&gt;T1444,W1444-360,360-W1444))</f>
        <v>-38.738768718802021</v>
      </c>
      <c r="V1444" s="102">
        <f t="shared" si="349"/>
        <v>-38.738768718802021</v>
      </c>
      <c r="W1444" s="102">
        <f t="shared" si="350"/>
        <v>38.738768718802021</v>
      </c>
    </row>
    <row r="1445" spans="1:23" x14ac:dyDescent="0.25">
      <c r="A1445" s="110">
        <v>42638.434849537036</v>
      </c>
      <c r="B1445">
        <v>264</v>
      </c>
      <c r="C1445">
        <v>20.6371</v>
      </c>
      <c r="E1445" s="95">
        <f t="shared" si="355"/>
        <v>271.61730449251246</v>
      </c>
      <c r="F1445" s="95">
        <f t="shared" si="355"/>
        <v>21.028258236272869</v>
      </c>
      <c r="G1445" s="95"/>
      <c r="H1445" s="95"/>
      <c r="I1445" s="95"/>
      <c r="J1445" s="95"/>
      <c r="K1445" s="95"/>
      <c r="L1445" s="95">
        <f t="shared" si="352"/>
        <v>1442</v>
      </c>
      <c r="M1445" s="95">
        <f t="shared" si="343"/>
        <v>-1161</v>
      </c>
      <c r="N1445" s="95">
        <f t="shared" si="344"/>
        <v>265.98404993065174</v>
      </c>
      <c r="O1445" s="95">
        <f t="shared" si="345"/>
        <v>1161506.6331484118</v>
      </c>
      <c r="P1445" s="95">
        <f t="shared" si="353"/>
        <v>28.381034196178764</v>
      </c>
      <c r="Q1445" s="113">
        <f t="shared" si="354"/>
        <v>25.046113212971829</v>
      </c>
      <c r="R1445" s="95">
        <f t="shared" si="346"/>
        <v>327.97105922169908</v>
      </c>
      <c r="S1445" s="95">
        <f t="shared" si="347"/>
        <v>215.26354976332584</v>
      </c>
      <c r="T1445">
        <f t="shared" si="348"/>
        <v>0</v>
      </c>
      <c r="U1445" s="102">
        <f>IF(W1445&lt;180,V1445,IF(#REF!&gt;T1445,W1445-360,360-W1445))</f>
        <v>-7.61730449251246</v>
      </c>
      <c r="V1445" s="102">
        <f t="shared" si="349"/>
        <v>-7.61730449251246</v>
      </c>
      <c r="W1445" s="102">
        <f t="shared" si="350"/>
        <v>7.61730449251246</v>
      </c>
    </row>
    <row r="1446" spans="1:23" x14ac:dyDescent="0.25">
      <c r="A1446" s="110">
        <v>42638.434895833336</v>
      </c>
      <c r="B1446">
        <v>276</v>
      </c>
      <c r="C1446">
        <v>18.878799999999998</v>
      </c>
      <c r="E1446" s="95">
        <f t="shared" si="355"/>
        <v>271.61730449251246</v>
      </c>
      <c r="F1446" s="95">
        <f t="shared" si="355"/>
        <v>21.017663394342755</v>
      </c>
      <c r="G1446" s="95"/>
      <c r="H1446" s="95"/>
      <c r="I1446" s="95"/>
      <c r="J1446" s="95"/>
      <c r="K1446" s="95"/>
      <c r="L1446" s="95">
        <f t="shared" si="352"/>
        <v>1443</v>
      </c>
      <c r="M1446" s="95">
        <f t="shared" si="343"/>
        <v>1437</v>
      </c>
      <c r="N1446" s="95">
        <f t="shared" si="344"/>
        <v>265.99099099099084</v>
      </c>
      <c r="O1446" s="95">
        <f t="shared" si="345"/>
        <v>1161606.8828828896</v>
      </c>
      <c r="P1446" s="95">
        <f t="shared" si="353"/>
        <v>28.372422787492386</v>
      </c>
      <c r="Q1446" s="113">
        <f t="shared" si="354"/>
        <v>25.046113212971829</v>
      </c>
      <c r="R1446" s="95">
        <f t="shared" si="346"/>
        <v>327.97105922169908</v>
      </c>
      <c r="S1446" s="95">
        <f t="shared" si="347"/>
        <v>215.26354976332584</v>
      </c>
      <c r="T1446">
        <f t="shared" si="348"/>
        <v>0</v>
      </c>
      <c r="U1446" s="102">
        <f>IF(W1446&lt;180,V1446,IF(#REF!&gt;T1446,W1446-360,360-W1446))</f>
        <v>4.38269550748754</v>
      </c>
      <c r="V1446" s="102">
        <f t="shared" si="349"/>
        <v>4.38269550748754</v>
      </c>
      <c r="W1446" s="102">
        <f t="shared" si="350"/>
        <v>4.38269550748754</v>
      </c>
    </row>
    <row r="1447" spans="1:23" x14ac:dyDescent="0.25">
      <c r="A1447" s="110">
        <v>42638.434942129628</v>
      </c>
      <c r="B1447">
        <v>276</v>
      </c>
      <c r="C1447">
        <v>18.913399999999999</v>
      </c>
      <c r="E1447" s="95">
        <f t="shared" si="355"/>
        <v>271.59234608985025</v>
      </c>
      <c r="F1447" s="95">
        <f t="shared" si="355"/>
        <v>21.005507986688844</v>
      </c>
      <c r="G1447" s="95"/>
      <c r="H1447" s="95"/>
      <c r="I1447" s="95"/>
      <c r="J1447" s="95"/>
      <c r="K1447" s="95"/>
      <c r="L1447" s="95">
        <f t="shared" si="352"/>
        <v>1444</v>
      </c>
      <c r="M1447" s="95">
        <f t="shared" si="343"/>
        <v>-1161</v>
      </c>
      <c r="N1447" s="95">
        <f t="shared" si="344"/>
        <v>265.99792243767297</v>
      </c>
      <c r="O1447" s="95">
        <f t="shared" si="345"/>
        <v>1161706.9937673197</v>
      </c>
      <c r="P1447" s="95">
        <f t="shared" si="353"/>
        <v>28.363819001867856</v>
      </c>
      <c r="Q1447" s="113">
        <f t="shared" si="354"/>
        <v>25.034256888447068</v>
      </c>
      <c r="R1447" s="95">
        <f t="shared" si="346"/>
        <v>327.91942408885615</v>
      </c>
      <c r="S1447" s="95">
        <f t="shared" si="347"/>
        <v>215.26526809084436</v>
      </c>
      <c r="T1447">
        <f t="shared" si="348"/>
        <v>0</v>
      </c>
      <c r="U1447" s="102">
        <f>IF(W1447&lt;180,V1447,IF(#REF!&gt;T1447,W1447-360,360-W1447))</f>
        <v>4.4076539101497474</v>
      </c>
      <c r="V1447" s="102">
        <f t="shared" si="349"/>
        <v>4.4076539101497474</v>
      </c>
      <c r="W1447" s="102">
        <f t="shared" si="350"/>
        <v>4.4076539101497474</v>
      </c>
    </row>
    <row r="1448" spans="1:23" x14ac:dyDescent="0.25">
      <c r="A1448" s="110">
        <v>42638.434988425928</v>
      </c>
      <c r="B1448">
        <v>286</v>
      </c>
      <c r="C1448">
        <v>19.136600000000001</v>
      </c>
      <c r="E1448" s="95">
        <f t="shared" si="355"/>
        <v>271.62063227953411</v>
      </c>
      <c r="F1448" s="95">
        <f t="shared" si="355"/>
        <v>20.998334608985015</v>
      </c>
      <c r="G1448" s="95"/>
      <c r="H1448" s="95"/>
      <c r="I1448" s="95"/>
      <c r="J1448" s="95"/>
      <c r="K1448" s="95"/>
      <c r="L1448" s="95">
        <f t="shared" si="352"/>
        <v>1445</v>
      </c>
      <c r="M1448" s="95">
        <f t="shared" si="343"/>
        <v>1447</v>
      </c>
      <c r="N1448" s="95">
        <f t="shared" si="344"/>
        <v>266.01176470588217</v>
      </c>
      <c r="O1448" s="95">
        <f t="shared" si="345"/>
        <v>1162106.8000000068</v>
      </c>
      <c r="P1448" s="95">
        <f t="shared" si="353"/>
        <v>28.358881486574095</v>
      </c>
      <c r="Q1448" s="113">
        <f t="shared" si="354"/>
        <v>25.040915076857967</v>
      </c>
      <c r="R1448" s="95">
        <f t="shared" si="346"/>
        <v>327.96269120246455</v>
      </c>
      <c r="S1448" s="95">
        <f t="shared" si="347"/>
        <v>215.27857335660369</v>
      </c>
      <c r="T1448">
        <f t="shared" si="348"/>
        <v>0</v>
      </c>
      <c r="U1448" s="102">
        <f>IF(W1448&lt;180,V1448,IF(#REF!&gt;T1448,W1448-360,360-W1448))</f>
        <v>14.379367720465893</v>
      </c>
      <c r="V1448" s="102">
        <f t="shared" si="349"/>
        <v>14.379367720465893</v>
      </c>
      <c r="W1448" s="102">
        <f t="shared" si="350"/>
        <v>14.379367720465893</v>
      </c>
    </row>
    <row r="1449" spans="1:23" x14ac:dyDescent="0.25">
      <c r="A1449" s="110">
        <v>42638.435034722221</v>
      </c>
      <c r="B1449">
        <v>272</v>
      </c>
      <c r="C1449">
        <v>17.721900000000002</v>
      </c>
      <c r="E1449" s="95">
        <f t="shared" si="355"/>
        <v>271.58735440931781</v>
      </c>
      <c r="F1449" s="95">
        <f t="shared" si="355"/>
        <v>20.981315307820292</v>
      </c>
      <c r="G1449" s="95"/>
      <c r="H1449" s="95"/>
      <c r="I1449" s="95"/>
      <c r="J1449" s="95"/>
      <c r="K1449" s="95"/>
      <c r="L1449" s="95">
        <f t="shared" si="352"/>
        <v>1446</v>
      </c>
      <c r="M1449" s="95">
        <f t="shared" si="343"/>
        <v>-1175</v>
      </c>
      <c r="N1449" s="95">
        <f t="shared" si="344"/>
        <v>266.01590594744101</v>
      </c>
      <c r="O1449" s="95">
        <f t="shared" si="345"/>
        <v>1162142.6341632158</v>
      </c>
      <c r="P1449" s="95">
        <f t="shared" si="353"/>
        <v>28.349510890802485</v>
      </c>
      <c r="Q1449" s="113">
        <f t="shared" si="354"/>
        <v>25.027095595891829</v>
      </c>
      <c r="R1449" s="95">
        <f t="shared" si="346"/>
        <v>327.89831950007442</v>
      </c>
      <c r="S1449" s="95">
        <f t="shared" si="347"/>
        <v>215.2763893185612</v>
      </c>
      <c r="T1449">
        <f t="shared" si="348"/>
        <v>0</v>
      </c>
      <c r="U1449" s="102">
        <f>IF(W1449&lt;180,V1449,IF(#REF!&gt;T1449,W1449-360,360-W1449))</f>
        <v>0.41264559068218887</v>
      </c>
      <c r="V1449" s="102">
        <f t="shared" si="349"/>
        <v>0.41264559068218887</v>
      </c>
      <c r="W1449" s="102">
        <f t="shared" si="350"/>
        <v>0.41264559068218887</v>
      </c>
    </row>
    <row r="1450" spans="1:23" x14ac:dyDescent="0.25">
      <c r="A1450" s="110">
        <v>42638.435081018521</v>
      </c>
      <c r="B1450">
        <v>324</v>
      </c>
      <c r="C1450">
        <v>18.627099999999999</v>
      </c>
      <c r="E1450" s="95">
        <f t="shared" si="355"/>
        <v>271.70382695507487</v>
      </c>
      <c r="F1450" s="95">
        <f t="shared" si="355"/>
        <v>20.976713144758723</v>
      </c>
      <c r="G1450" s="95"/>
      <c r="H1450" s="95"/>
      <c r="I1450" s="95"/>
      <c r="J1450" s="95"/>
      <c r="K1450" s="95"/>
      <c r="L1450" s="95">
        <f t="shared" si="352"/>
        <v>1447</v>
      </c>
      <c r="M1450" s="95">
        <f t="shared" si="343"/>
        <v>1499</v>
      </c>
      <c r="N1450" s="95">
        <f t="shared" si="344"/>
        <v>266.05597788527967</v>
      </c>
      <c r="O1450" s="95">
        <f t="shared" si="345"/>
        <v>1165502.4657912992</v>
      </c>
      <c r="P1450" s="95">
        <f t="shared" si="353"/>
        <v>28.380649668368875</v>
      </c>
      <c r="Q1450" s="113">
        <f t="shared" si="354"/>
        <v>25.107730650789946</v>
      </c>
      <c r="R1450" s="95">
        <f t="shared" si="346"/>
        <v>328.19622091935224</v>
      </c>
      <c r="S1450" s="95">
        <f t="shared" si="347"/>
        <v>215.2114329907975</v>
      </c>
      <c r="T1450">
        <f t="shared" si="348"/>
        <v>0</v>
      </c>
      <c r="U1450" s="102">
        <f>IF(W1450&lt;180,V1450,IF(#REF!&gt;T1450,W1450-360,360-W1450))</f>
        <v>52.296173044925126</v>
      </c>
      <c r="V1450" s="102">
        <f t="shared" si="349"/>
        <v>52.296173044925126</v>
      </c>
      <c r="W1450" s="102">
        <f t="shared" si="350"/>
        <v>52.296173044925126</v>
      </c>
    </row>
    <row r="1451" spans="1:23" x14ac:dyDescent="0.25">
      <c r="A1451" s="110">
        <v>42638.435127314813</v>
      </c>
      <c r="B1451">
        <v>277</v>
      </c>
      <c r="C1451">
        <v>18.4862</v>
      </c>
      <c r="E1451" s="95">
        <f t="shared" si="355"/>
        <v>271.65890183028284</v>
      </c>
      <c r="F1451" s="95">
        <f t="shared" si="355"/>
        <v>20.967395507487506</v>
      </c>
      <c r="G1451" s="95"/>
      <c r="H1451" s="95"/>
      <c r="I1451" s="95"/>
      <c r="J1451" s="95"/>
      <c r="K1451" s="95"/>
      <c r="L1451" s="95">
        <f t="shared" si="352"/>
        <v>1448</v>
      </c>
      <c r="M1451" s="95">
        <f t="shared" si="343"/>
        <v>-1222</v>
      </c>
      <c r="N1451" s="95">
        <f t="shared" si="344"/>
        <v>266.063535911602</v>
      </c>
      <c r="O1451" s="95">
        <f t="shared" si="345"/>
        <v>1165622.1546961395</v>
      </c>
      <c r="P1451" s="95">
        <f t="shared" si="353"/>
        <v>28.372304733579963</v>
      </c>
      <c r="Q1451" s="113">
        <f t="shared" si="354"/>
        <v>25.074035960061746</v>
      </c>
      <c r="R1451" s="95">
        <f t="shared" si="346"/>
        <v>328.07548274042176</v>
      </c>
      <c r="S1451" s="95">
        <f t="shared" si="347"/>
        <v>215.24232092014392</v>
      </c>
      <c r="T1451">
        <f t="shared" si="348"/>
        <v>0</v>
      </c>
      <c r="U1451" s="102">
        <f>IF(W1451&lt;180,V1451,IF(#REF!&gt;T1451,W1451-360,360-W1451))</f>
        <v>5.3410981697171565</v>
      </c>
      <c r="V1451" s="102">
        <f t="shared" si="349"/>
        <v>5.3410981697171565</v>
      </c>
      <c r="W1451" s="102">
        <f t="shared" si="350"/>
        <v>5.3410981697171565</v>
      </c>
    </row>
    <row r="1452" spans="1:23" x14ac:dyDescent="0.25">
      <c r="A1452" s="110">
        <v>42638.435173611113</v>
      </c>
      <c r="B1452">
        <v>278</v>
      </c>
      <c r="C1452">
        <v>18.3688</v>
      </c>
      <c r="E1452" s="95">
        <f t="shared" si="355"/>
        <v>271.70715474209652</v>
      </c>
      <c r="F1452" s="95">
        <f t="shared" si="355"/>
        <v>20.967240765391004</v>
      </c>
      <c r="G1452" s="95"/>
      <c r="H1452" s="95"/>
      <c r="I1452" s="95"/>
      <c r="J1452" s="95"/>
      <c r="K1452" s="95"/>
      <c r="L1452" s="95">
        <f t="shared" si="352"/>
        <v>1449</v>
      </c>
      <c r="M1452" s="95">
        <f t="shared" si="343"/>
        <v>1500</v>
      </c>
      <c r="N1452" s="95">
        <f t="shared" si="344"/>
        <v>266.07177363699083</v>
      </c>
      <c r="O1452" s="95">
        <f t="shared" si="345"/>
        <v>1165764.5355417598</v>
      </c>
      <c r="P1452" s="95">
        <f t="shared" si="353"/>
        <v>28.364244927337143</v>
      </c>
      <c r="Q1452" s="113">
        <f t="shared" si="354"/>
        <v>25.058283449628899</v>
      </c>
      <c r="R1452" s="95">
        <f t="shared" si="346"/>
        <v>328.08829250376152</v>
      </c>
      <c r="S1452" s="95">
        <f t="shared" si="347"/>
        <v>215.32601698043149</v>
      </c>
      <c r="T1452">
        <f t="shared" si="348"/>
        <v>0</v>
      </c>
      <c r="U1452" s="102">
        <f>IF(W1452&lt;180,V1452,IF(#REF!&gt;T1452,W1452-360,360-W1452))</f>
        <v>6.2928452579034797</v>
      </c>
      <c r="V1452" s="102">
        <f t="shared" si="349"/>
        <v>6.2928452579034797</v>
      </c>
      <c r="W1452" s="102">
        <f t="shared" si="350"/>
        <v>6.2928452579034797</v>
      </c>
    </row>
    <row r="1453" spans="1:23" x14ac:dyDescent="0.25">
      <c r="A1453" s="110">
        <v>42638.435219907406</v>
      </c>
      <c r="B1453">
        <v>286</v>
      </c>
      <c r="C1453">
        <v>18.4483</v>
      </c>
      <c r="E1453" s="95">
        <f t="shared" ref="E1453:F1468" si="356">AVERAGE(B853:B1453)</f>
        <v>271.73710482529117</v>
      </c>
      <c r="F1453" s="95">
        <f t="shared" si="356"/>
        <v>20.962570881863549</v>
      </c>
      <c r="G1453" s="95"/>
      <c r="H1453" s="95"/>
      <c r="I1453" s="95"/>
      <c r="J1453" s="95"/>
      <c r="K1453" s="95"/>
      <c r="L1453" s="95">
        <f t="shared" si="352"/>
        <v>1450</v>
      </c>
      <c r="M1453" s="95">
        <f t="shared" si="343"/>
        <v>-1214</v>
      </c>
      <c r="N1453" s="95">
        <f t="shared" si="344"/>
        <v>266.08551724137914</v>
      </c>
      <c r="O1453" s="95">
        <f t="shared" si="345"/>
        <v>1166161.3958620757</v>
      </c>
      <c r="P1453" s="95">
        <f t="shared" si="353"/>
        <v>28.35928839949214</v>
      </c>
      <c r="Q1453" s="113">
        <f t="shared" si="354"/>
        <v>25.06459085534976</v>
      </c>
      <c r="R1453" s="95">
        <f t="shared" si="346"/>
        <v>328.13243424982812</v>
      </c>
      <c r="S1453" s="95">
        <f t="shared" si="347"/>
        <v>215.34177540075422</v>
      </c>
      <c r="T1453">
        <f t="shared" si="348"/>
        <v>0</v>
      </c>
      <c r="U1453" s="102">
        <f>IF(W1453&lt;180,V1453,IF(#REF!&gt;T1453,W1453-360,360-W1453))</f>
        <v>14.262895174708831</v>
      </c>
      <c r="V1453" s="102">
        <f t="shared" si="349"/>
        <v>14.262895174708831</v>
      </c>
      <c r="W1453" s="102">
        <f t="shared" si="350"/>
        <v>14.262895174708831</v>
      </c>
    </row>
    <row r="1454" spans="1:23" x14ac:dyDescent="0.25">
      <c r="A1454" s="110">
        <v>42638.435266203705</v>
      </c>
      <c r="B1454">
        <v>279</v>
      </c>
      <c r="C1454">
        <v>16.530200000000001</v>
      </c>
      <c r="E1454" s="95">
        <f t="shared" si="356"/>
        <v>271.72878535773708</v>
      </c>
      <c r="F1454" s="95">
        <f t="shared" si="356"/>
        <v>20.95080798668884</v>
      </c>
      <c r="G1454" s="95"/>
      <c r="H1454" s="95"/>
      <c r="I1454" s="95"/>
      <c r="J1454" s="95"/>
      <c r="K1454" s="95"/>
      <c r="L1454" s="95">
        <f t="shared" si="352"/>
        <v>1451</v>
      </c>
      <c r="M1454" s="95">
        <f t="shared" si="343"/>
        <v>1493</v>
      </c>
      <c r="N1454" s="95">
        <f t="shared" si="344"/>
        <v>266.09441764300465</v>
      </c>
      <c r="O1454" s="95">
        <f t="shared" si="345"/>
        <v>1166328.0647829152</v>
      </c>
      <c r="P1454" s="95">
        <f t="shared" si="353"/>
        <v>28.351540187462831</v>
      </c>
      <c r="Q1454" s="113">
        <f t="shared" si="354"/>
        <v>25.061348753673713</v>
      </c>
      <c r="R1454" s="95">
        <f t="shared" si="346"/>
        <v>328.11682005350292</v>
      </c>
      <c r="S1454" s="95">
        <f t="shared" si="347"/>
        <v>215.34075066197124</v>
      </c>
      <c r="T1454">
        <f t="shared" si="348"/>
        <v>0</v>
      </c>
      <c r="U1454" s="102">
        <f>IF(W1454&lt;180,V1454,IF(#REF!&gt;T1454,W1454-360,360-W1454))</f>
        <v>7.2712146422629189</v>
      </c>
      <c r="V1454" s="102">
        <f t="shared" si="349"/>
        <v>7.2712146422629189</v>
      </c>
      <c r="W1454" s="102">
        <f t="shared" si="350"/>
        <v>7.2712146422629189</v>
      </c>
    </row>
    <row r="1455" spans="1:23" x14ac:dyDescent="0.25">
      <c r="A1455" s="110">
        <v>42638.435312499998</v>
      </c>
      <c r="B1455">
        <v>275</v>
      </c>
      <c r="C1455">
        <v>17.123799999999999</v>
      </c>
      <c r="E1455" s="95">
        <f t="shared" si="356"/>
        <v>271.7487520798669</v>
      </c>
      <c r="F1455" s="95">
        <f t="shared" si="356"/>
        <v>20.940724625623947</v>
      </c>
      <c r="G1455" s="95"/>
      <c r="H1455" s="95"/>
      <c r="I1455" s="95"/>
      <c r="J1455" s="95"/>
      <c r="K1455" s="95"/>
      <c r="L1455" s="95">
        <f t="shared" si="352"/>
        <v>1452</v>
      </c>
      <c r="M1455" s="95">
        <f t="shared" si="343"/>
        <v>-1218</v>
      </c>
      <c r="N1455" s="95">
        <f t="shared" si="344"/>
        <v>266.10055096418716</v>
      </c>
      <c r="O1455" s="95">
        <f t="shared" si="345"/>
        <v>1166407.3195592356</v>
      </c>
      <c r="P1455" s="95">
        <f t="shared" si="353"/>
        <v>28.342738508173909</v>
      </c>
      <c r="Q1455" s="113">
        <f t="shared" si="354"/>
        <v>25.059166643870885</v>
      </c>
      <c r="R1455" s="95">
        <f t="shared" si="346"/>
        <v>328.13187702857641</v>
      </c>
      <c r="S1455" s="95">
        <f t="shared" si="347"/>
        <v>215.3656271311574</v>
      </c>
      <c r="T1455">
        <f t="shared" si="348"/>
        <v>0</v>
      </c>
      <c r="U1455" s="102">
        <f>IF(W1455&lt;180,V1455,IF(#REF!&gt;T1455,W1455-360,360-W1455))</f>
        <v>3.2512479201330962</v>
      </c>
      <c r="V1455" s="102">
        <f t="shared" si="349"/>
        <v>3.2512479201330962</v>
      </c>
      <c r="W1455" s="102">
        <f t="shared" si="350"/>
        <v>3.2512479201330962</v>
      </c>
    </row>
    <row r="1456" spans="1:23" x14ac:dyDescent="0.25">
      <c r="A1456" s="110">
        <v>42638.435358796298</v>
      </c>
      <c r="B1456">
        <v>256</v>
      </c>
      <c r="C1456">
        <v>18.404</v>
      </c>
      <c r="E1456" s="95">
        <f t="shared" si="356"/>
        <v>271.68219633943426</v>
      </c>
      <c r="F1456" s="95">
        <f t="shared" si="356"/>
        <v>20.922708818635595</v>
      </c>
      <c r="G1456" s="95"/>
      <c r="H1456" s="95"/>
      <c r="I1456" s="95"/>
      <c r="J1456" s="95"/>
      <c r="K1456" s="95"/>
      <c r="L1456" s="95">
        <f t="shared" si="352"/>
        <v>1453</v>
      </c>
      <c r="M1456" s="95">
        <f t="shared" si="343"/>
        <v>1474</v>
      </c>
      <c r="N1456" s="95">
        <f t="shared" si="344"/>
        <v>266.09359944941485</v>
      </c>
      <c r="O1456" s="95">
        <f t="shared" si="345"/>
        <v>1166509.2704748865</v>
      </c>
      <c r="P1456" s="95">
        <f t="shared" si="353"/>
        <v>28.334221858696655</v>
      </c>
      <c r="Q1456" s="113">
        <f t="shared" si="354"/>
        <v>25.047784598892829</v>
      </c>
      <c r="R1456" s="95">
        <f t="shared" si="346"/>
        <v>328.03971168694312</v>
      </c>
      <c r="S1456" s="95">
        <f t="shared" si="347"/>
        <v>215.32468099192539</v>
      </c>
      <c r="T1456">
        <f t="shared" si="348"/>
        <v>0</v>
      </c>
      <c r="U1456" s="102">
        <f>IF(W1456&lt;180,V1456,IF(#REF!&gt;T1456,W1456-360,360-W1456))</f>
        <v>-15.682196339434256</v>
      </c>
      <c r="V1456" s="102">
        <f t="shared" si="349"/>
        <v>-15.682196339434256</v>
      </c>
      <c r="W1456" s="102">
        <f t="shared" si="350"/>
        <v>15.682196339434256</v>
      </c>
    </row>
    <row r="1457" spans="1:23" x14ac:dyDescent="0.25">
      <c r="A1457" s="110">
        <v>42638.43540509259</v>
      </c>
      <c r="B1457">
        <v>271</v>
      </c>
      <c r="C1457">
        <v>18.2013</v>
      </c>
      <c r="E1457" s="95">
        <f t="shared" si="356"/>
        <v>271.66389351081529</v>
      </c>
      <c r="F1457" s="95">
        <f t="shared" si="356"/>
        <v>20.907906821963387</v>
      </c>
      <c r="G1457" s="95"/>
      <c r="H1457" s="95"/>
      <c r="I1457" s="95"/>
      <c r="J1457" s="95"/>
      <c r="K1457" s="95"/>
      <c r="L1457" s="95">
        <f t="shared" si="352"/>
        <v>1454</v>
      </c>
      <c r="M1457" s="95">
        <f t="shared" si="343"/>
        <v>-1203</v>
      </c>
      <c r="N1457" s="95">
        <f t="shared" si="344"/>
        <v>266.09697386519929</v>
      </c>
      <c r="O1457" s="95">
        <f t="shared" si="345"/>
        <v>1166533.3266850139</v>
      </c>
      <c r="P1457" s="95">
        <f t="shared" si="353"/>
        <v>28.324768697936776</v>
      </c>
      <c r="Q1457" s="113">
        <f t="shared" si="354"/>
        <v>25.044257214969623</v>
      </c>
      <c r="R1457" s="95">
        <f t="shared" si="346"/>
        <v>328.01347224449694</v>
      </c>
      <c r="S1457" s="95">
        <f t="shared" si="347"/>
        <v>215.31431477713363</v>
      </c>
      <c r="T1457">
        <f t="shared" si="348"/>
        <v>0</v>
      </c>
      <c r="U1457" s="102">
        <f>IF(W1457&lt;180,V1457,IF(#REF!&gt;T1457,W1457-360,360-W1457))</f>
        <v>-0.66389351081528503</v>
      </c>
      <c r="V1457" s="102">
        <f t="shared" si="349"/>
        <v>-0.66389351081528503</v>
      </c>
      <c r="W1457" s="102">
        <f t="shared" si="350"/>
        <v>0.66389351081528503</v>
      </c>
    </row>
    <row r="1458" spans="1:23" x14ac:dyDescent="0.25">
      <c r="A1458" s="110">
        <v>42638.43545138889</v>
      </c>
      <c r="B1458">
        <v>269</v>
      </c>
      <c r="C1458">
        <v>18.356200000000001</v>
      </c>
      <c r="E1458" s="95">
        <f t="shared" si="356"/>
        <v>271.66888519134773</v>
      </c>
      <c r="F1458" s="95">
        <f t="shared" si="356"/>
        <v>20.896967720465881</v>
      </c>
      <c r="G1458" s="95"/>
      <c r="H1458" s="95"/>
      <c r="I1458" s="95"/>
      <c r="J1458" s="95"/>
      <c r="K1458" s="95"/>
      <c r="L1458" s="95">
        <f t="shared" si="352"/>
        <v>1455</v>
      </c>
      <c r="M1458" s="95">
        <f t="shared" si="343"/>
        <v>1472</v>
      </c>
      <c r="N1458" s="95">
        <f t="shared" si="344"/>
        <v>266.09896907216478</v>
      </c>
      <c r="O1458" s="95">
        <f t="shared" si="345"/>
        <v>1166541.7484536152</v>
      </c>
      <c r="P1458" s="95">
        <f t="shared" si="353"/>
        <v>28.315135637211547</v>
      </c>
      <c r="Q1458" s="113">
        <f t="shared" si="354"/>
        <v>25.043426779902337</v>
      </c>
      <c r="R1458" s="95">
        <f t="shared" si="346"/>
        <v>328.01659544612801</v>
      </c>
      <c r="S1458" s="95">
        <f t="shared" si="347"/>
        <v>215.32117493656747</v>
      </c>
      <c r="T1458">
        <f t="shared" si="348"/>
        <v>0</v>
      </c>
      <c r="U1458" s="102">
        <f>IF(W1458&lt;180,V1458,IF(#REF!&gt;T1458,W1458-360,360-W1458))</f>
        <v>-2.6688851913477265</v>
      </c>
      <c r="V1458" s="102">
        <f t="shared" si="349"/>
        <v>-2.6688851913477265</v>
      </c>
      <c r="W1458" s="102">
        <f t="shared" si="350"/>
        <v>2.6688851913477265</v>
      </c>
    </row>
    <row r="1459" spans="1:23" x14ac:dyDescent="0.25">
      <c r="A1459" s="110">
        <v>42638.435497685183</v>
      </c>
      <c r="B1459">
        <v>269</v>
      </c>
      <c r="C1459">
        <v>18.361499999999999</v>
      </c>
      <c r="E1459" s="95">
        <f t="shared" si="356"/>
        <v>271.65557404326125</v>
      </c>
      <c r="F1459" s="95">
        <f t="shared" si="356"/>
        <v>20.879610648918462</v>
      </c>
      <c r="G1459" s="95"/>
      <c r="H1459" s="95"/>
      <c r="I1459" s="95"/>
      <c r="J1459" s="95"/>
      <c r="K1459" s="95"/>
      <c r="L1459" s="95">
        <f t="shared" si="352"/>
        <v>1456</v>
      </c>
      <c r="M1459" s="95">
        <f t="shared" si="343"/>
        <v>-1203</v>
      </c>
      <c r="N1459" s="95">
        <f t="shared" si="344"/>
        <v>266.10096153846138</v>
      </c>
      <c r="O1459" s="95">
        <f t="shared" si="345"/>
        <v>1166550.1586538532</v>
      </c>
      <c r="P1459" s="95">
        <f t="shared" si="353"/>
        <v>28.305512396748476</v>
      </c>
      <c r="Q1459" s="113">
        <f t="shared" si="354"/>
        <v>25.042715714574364</v>
      </c>
      <c r="R1459" s="95">
        <f t="shared" si="346"/>
        <v>328.00168440105358</v>
      </c>
      <c r="S1459" s="95">
        <f t="shared" si="347"/>
        <v>215.30946368546893</v>
      </c>
      <c r="T1459">
        <f t="shared" si="348"/>
        <v>0</v>
      </c>
      <c r="U1459" s="102">
        <f>IF(W1459&lt;180,V1459,IF(#REF!&gt;T1459,W1459-360,360-W1459))</f>
        <v>-2.6555740432612538</v>
      </c>
      <c r="V1459" s="102">
        <f t="shared" si="349"/>
        <v>-2.6555740432612538</v>
      </c>
      <c r="W1459" s="102">
        <f t="shared" si="350"/>
        <v>2.6555740432612538</v>
      </c>
    </row>
    <row r="1460" spans="1:23" x14ac:dyDescent="0.25">
      <c r="A1460" s="110">
        <v>42638.435543981483</v>
      </c>
      <c r="B1460">
        <v>284</v>
      </c>
      <c r="C1460">
        <v>17.712499999999999</v>
      </c>
      <c r="E1460" s="95">
        <f t="shared" si="356"/>
        <v>271.74708818635605</v>
      </c>
      <c r="F1460" s="95">
        <f t="shared" si="356"/>
        <v>20.86727520798668</v>
      </c>
      <c r="G1460" s="95"/>
      <c r="H1460" s="95"/>
      <c r="I1460" s="95"/>
      <c r="J1460" s="95"/>
      <c r="K1460" s="95"/>
      <c r="L1460" s="95">
        <f t="shared" si="352"/>
        <v>1457</v>
      </c>
      <c r="M1460" s="95">
        <f t="shared" si="343"/>
        <v>1487</v>
      </c>
      <c r="N1460" s="95">
        <f t="shared" si="344"/>
        <v>266.11324639670539</v>
      </c>
      <c r="O1460" s="95">
        <f t="shared" si="345"/>
        <v>1166870.3143445507</v>
      </c>
      <c r="P1460" s="95">
        <f t="shared" si="353"/>
        <v>28.299679677189598</v>
      </c>
      <c r="Q1460" s="113">
        <f t="shared" si="354"/>
        <v>24.987103409143767</v>
      </c>
      <c r="R1460" s="95">
        <f t="shared" si="346"/>
        <v>327.96807085692956</v>
      </c>
      <c r="S1460" s="95">
        <f t="shared" si="347"/>
        <v>215.52610551578258</v>
      </c>
      <c r="T1460">
        <f t="shared" si="348"/>
        <v>0</v>
      </c>
      <c r="U1460" s="102">
        <f>IF(W1460&lt;180,V1460,IF(#REF!&gt;T1460,W1460-360,360-W1460))</f>
        <v>12.252911813643948</v>
      </c>
      <c r="V1460" s="102">
        <f t="shared" si="349"/>
        <v>12.252911813643948</v>
      </c>
      <c r="W1460" s="102">
        <f t="shared" si="350"/>
        <v>12.252911813643948</v>
      </c>
    </row>
    <row r="1461" spans="1:23" x14ac:dyDescent="0.25">
      <c r="A1461" s="110">
        <v>42638.435590277775</v>
      </c>
      <c r="B1461">
        <v>238</v>
      </c>
      <c r="C1461">
        <v>18.073599999999999</v>
      </c>
      <c r="E1461" s="95">
        <f t="shared" si="356"/>
        <v>271.60232945091514</v>
      </c>
      <c r="F1461" s="95">
        <f t="shared" si="356"/>
        <v>20.837782029950073</v>
      </c>
      <c r="G1461" s="95"/>
      <c r="H1461" s="95"/>
      <c r="I1461" s="95"/>
      <c r="J1461" s="95"/>
      <c r="K1461" s="95"/>
      <c r="L1461" s="95">
        <f t="shared" si="352"/>
        <v>1458</v>
      </c>
      <c r="M1461" s="95">
        <f t="shared" si="343"/>
        <v>-1249</v>
      </c>
      <c r="N1461" s="95">
        <f t="shared" si="344"/>
        <v>266.09396433470494</v>
      </c>
      <c r="O1461" s="95">
        <f t="shared" si="345"/>
        <v>1167660.1268861524</v>
      </c>
      <c r="P1461" s="95">
        <f t="shared" si="353"/>
        <v>28.299545659928953</v>
      </c>
      <c r="Q1461" s="113">
        <f t="shared" si="354"/>
        <v>24.930117194384355</v>
      </c>
      <c r="R1461" s="95">
        <f t="shared" si="346"/>
        <v>327.69509313827996</v>
      </c>
      <c r="S1461" s="95">
        <f t="shared" si="347"/>
        <v>215.50956576355034</v>
      </c>
      <c r="T1461">
        <f t="shared" si="348"/>
        <v>0</v>
      </c>
      <c r="U1461" s="102">
        <f>IF(W1461&lt;180,V1461,IF(#REF!&gt;T1461,W1461-360,360-W1461))</f>
        <v>-33.602329450915136</v>
      </c>
      <c r="V1461" s="102">
        <f t="shared" si="349"/>
        <v>-33.602329450915136</v>
      </c>
      <c r="W1461" s="102">
        <f t="shared" si="350"/>
        <v>33.602329450915136</v>
      </c>
    </row>
    <row r="1462" spans="1:23" x14ac:dyDescent="0.25">
      <c r="A1462" s="110">
        <v>42638.435636574075</v>
      </c>
      <c r="B1462">
        <v>306</v>
      </c>
      <c r="C1462">
        <v>16.240200000000002</v>
      </c>
      <c r="E1462" s="95">
        <f t="shared" si="356"/>
        <v>271.62396006655575</v>
      </c>
      <c r="F1462" s="95">
        <f t="shared" si="356"/>
        <v>20.80958136439267</v>
      </c>
      <c r="G1462" s="95"/>
      <c r="H1462" s="95"/>
      <c r="I1462" s="95"/>
      <c r="J1462" s="95"/>
      <c r="K1462" s="95"/>
      <c r="L1462" s="95">
        <f t="shared" si="352"/>
        <v>1459</v>
      </c>
      <c r="M1462" s="95">
        <f t="shared" si="343"/>
        <v>1555</v>
      </c>
      <c r="N1462" s="95">
        <f t="shared" si="344"/>
        <v>266.12131596984221</v>
      </c>
      <c r="O1462" s="95">
        <f t="shared" si="345"/>
        <v>1169251.5270733449</v>
      </c>
      <c r="P1462" s="95">
        <f t="shared" si="353"/>
        <v>28.309117234994041</v>
      </c>
      <c r="Q1462" s="113">
        <f t="shared" si="354"/>
        <v>24.954301493330494</v>
      </c>
      <c r="R1462" s="95">
        <f t="shared" si="346"/>
        <v>327.77113842654938</v>
      </c>
      <c r="S1462" s="95">
        <f t="shared" si="347"/>
        <v>215.47678170656215</v>
      </c>
      <c r="T1462">
        <f t="shared" si="348"/>
        <v>0</v>
      </c>
      <c r="U1462" s="102">
        <f>IF(W1462&lt;180,V1462,IF(#REF!&gt;T1462,W1462-360,360-W1462))</f>
        <v>34.376039933444247</v>
      </c>
      <c r="V1462" s="102">
        <f t="shared" si="349"/>
        <v>34.376039933444247</v>
      </c>
      <c r="W1462" s="102">
        <f t="shared" si="350"/>
        <v>34.376039933444247</v>
      </c>
    </row>
    <row r="1463" spans="1:23" x14ac:dyDescent="0.25">
      <c r="A1463" s="110">
        <v>42638.435682870368</v>
      </c>
      <c r="B1463">
        <v>320</v>
      </c>
      <c r="C1463">
        <v>19.352399999999999</v>
      </c>
      <c r="E1463" s="95">
        <f t="shared" si="356"/>
        <v>271.72212978369384</v>
      </c>
      <c r="F1463" s="95">
        <f t="shared" si="356"/>
        <v>20.795211813643917</v>
      </c>
      <c r="G1463" s="95"/>
      <c r="H1463" s="95"/>
      <c r="I1463" s="95"/>
      <c r="J1463" s="95"/>
      <c r="K1463" s="95"/>
      <c r="L1463" s="95">
        <f t="shared" si="352"/>
        <v>1460</v>
      </c>
      <c r="M1463" s="95">
        <f t="shared" si="343"/>
        <v>-1235</v>
      </c>
      <c r="N1463" s="95">
        <f t="shared" si="344"/>
        <v>266.15821917808205</v>
      </c>
      <c r="O1463" s="95">
        <f t="shared" si="345"/>
        <v>1172152.45136987</v>
      </c>
      <c r="P1463" s="95">
        <f t="shared" si="353"/>
        <v>28.334504491412648</v>
      </c>
      <c r="Q1463" s="113">
        <f t="shared" si="354"/>
        <v>25.028256765675494</v>
      </c>
      <c r="R1463" s="95">
        <f t="shared" si="346"/>
        <v>328.03570750646372</v>
      </c>
      <c r="S1463" s="95">
        <f t="shared" si="347"/>
        <v>215.40855206092397</v>
      </c>
      <c r="T1463">
        <f t="shared" si="348"/>
        <v>0</v>
      </c>
      <c r="U1463" s="102">
        <f>IF(W1463&lt;180,V1463,IF(#REF!&gt;T1463,W1463-360,360-W1463))</f>
        <v>48.277870216306155</v>
      </c>
      <c r="V1463" s="102">
        <f t="shared" si="349"/>
        <v>48.277870216306155</v>
      </c>
      <c r="W1463" s="102">
        <f t="shared" si="350"/>
        <v>48.277870216306155</v>
      </c>
    </row>
    <row r="1464" spans="1:23" x14ac:dyDescent="0.25">
      <c r="A1464" s="110">
        <v>42638.435729166667</v>
      </c>
      <c r="B1464">
        <v>296</v>
      </c>
      <c r="C1464">
        <v>21.927199999999999</v>
      </c>
      <c r="E1464" s="95">
        <f t="shared" si="356"/>
        <v>271.8136439267887</v>
      </c>
      <c r="F1464" s="95">
        <f t="shared" si="356"/>
        <v>20.789774209650574</v>
      </c>
      <c r="G1464" s="95"/>
      <c r="H1464" s="95"/>
      <c r="I1464" s="95"/>
      <c r="J1464" s="95"/>
      <c r="K1464" s="95"/>
      <c r="L1464" s="95">
        <f t="shared" si="352"/>
        <v>1461</v>
      </c>
      <c r="M1464" s="95">
        <f t="shared" si="343"/>
        <v>1531</v>
      </c>
      <c r="N1464" s="95">
        <f t="shared" si="344"/>
        <v>266.17864476386023</v>
      </c>
      <c r="O1464" s="95">
        <f t="shared" si="345"/>
        <v>1173042.3737166394</v>
      </c>
      <c r="P1464" s="95">
        <f t="shared" si="353"/>
        <v>28.335556224553851</v>
      </c>
      <c r="Q1464" s="113">
        <f t="shared" si="354"/>
        <v>25.016305102832522</v>
      </c>
      <c r="R1464" s="95">
        <f t="shared" si="346"/>
        <v>328.10033040816188</v>
      </c>
      <c r="S1464" s="95">
        <f t="shared" si="347"/>
        <v>215.52695744541552</v>
      </c>
      <c r="T1464">
        <f t="shared" si="348"/>
        <v>0</v>
      </c>
      <c r="U1464" s="102">
        <f>IF(W1464&lt;180,V1464,IF(#REF!&gt;T1464,W1464-360,360-W1464))</f>
        <v>24.1863560732113</v>
      </c>
      <c r="V1464" s="102">
        <f t="shared" si="349"/>
        <v>24.1863560732113</v>
      </c>
      <c r="W1464" s="102">
        <f t="shared" si="350"/>
        <v>24.1863560732113</v>
      </c>
    </row>
    <row r="1465" spans="1:23" x14ac:dyDescent="0.25">
      <c r="A1465" s="110">
        <v>42638.43577546296</v>
      </c>
      <c r="B1465">
        <v>259</v>
      </c>
      <c r="C1465">
        <v>19.8874</v>
      </c>
      <c r="E1465" s="95">
        <f t="shared" si="356"/>
        <v>271.80366056572382</v>
      </c>
      <c r="F1465" s="95">
        <f t="shared" si="356"/>
        <v>20.783312645590673</v>
      </c>
      <c r="G1465" s="95"/>
      <c r="H1465" s="95"/>
      <c r="I1465" s="95"/>
      <c r="J1465" s="95"/>
      <c r="K1465" s="95"/>
      <c r="L1465" s="95">
        <f t="shared" si="352"/>
        <v>1462</v>
      </c>
      <c r="M1465" s="95">
        <f t="shared" si="343"/>
        <v>-1272</v>
      </c>
      <c r="N1465" s="95">
        <f t="shared" si="344"/>
        <v>266.17373461012301</v>
      </c>
      <c r="O1465" s="95">
        <f t="shared" si="345"/>
        <v>1173093.8714090358</v>
      </c>
      <c r="P1465" s="95">
        <f t="shared" si="353"/>
        <v>28.326485643748132</v>
      </c>
      <c r="Q1465" s="113">
        <f t="shared" si="354"/>
        <v>25.020219176335615</v>
      </c>
      <c r="R1465" s="95">
        <f t="shared" si="346"/>
        <v>328.09915371247894</v>
      </c>
      <c r="S1465" s="95">
        <f t="shared" si="347"/>
        <v>215.5081674189687</v>
      </c>
      <c r="T1465">
        <f t="shared" si="348"/>
        <v>0</v>
      </c>
      <c r="U1465" s="102">
        <f>IF(W1465&lt;180,V1465,IF(#REF!&gt;T1465,W1465-360,360-W1465))</f>
        <v>-12.803660565723817</v>
      </c>
      <c r="V1465" s="102">
        <f t="shared" si="349"/>
        <v>-12.803660565723817</v>
      </c>
      <c r="W1465" s="102">
        <f t="shared" si="350"/>
        <v>12.803660565723817</v>
      </c>
    </row>
    <row r="1466" spans="1:23" x14ac:dyDescent="0.25">
      <c r="A1466" s="110">
        <v>42638.43582175926</v>
      </c>
      <c r="B1466">
        <v>269</v>
      </c>
      <c r="C1466">
        <v>21.0669</v>
      </c>
      <c r="E1466" s="95">
        <f t="shared" si="356"/>
        <v>271.79866888519138</v>
      </c>
      <c r="F1466" s="95">
        <f t="shared" si="356"/>
        <v>20.777475207986683</v>
      </c>
      <c r="G1466" s="95"/>
      <c r="H1466" s="95"/>
      <c r="I1466" s="95"/>
      <c r="J1466" s="95"/>
      <c r="K1466" s="95"/>
      <c r="L1466" s="95">
        <f t="shared" si="352"/>
        <v>1463</v>
      </c>
      <c r="M1466" s="95">
        <f t="shared" si="343"/>
        <v>1541</v>
      </c>
      <c r="N1466" s="95">
        <f t="shared" si="344"/>
        <v>266.17566643882424</v>
      </c>
      <c r="O1466" s="95">
        <f t="shared" si="345"/>
        <v>1173101.8537252292</v>
      </c>
      <c r="P1466" s="95">
        <f t="shared" si="353"/>
        <v>28.316899370683188</v>
      </c>
      <c r="Q1466" s="113">
        <f t="shared" si="354"/>
        <v>25.020478764986329</v>
      </c>
      <c r="R1466" s="95">
        <f t="shared" si="346"/>
        <v>328.09474610641064</v>
      </c>
      <c r="S1466" s="95">
        <f t="shared" si="347"/>
        <v>215.50259166397214</v>
      </c>
      <c r="T1466">
        <f t="shared" si="348"/>
        <v>0</v>
      </c>
      <c r="U1466" s="102">
        <f>IF(W1466&lt;180,V1466,IF(#REF!&gt;T1466,W1466-360,360-W1466))</f>
        <v>-2.7986688851913755</v>
      </c>
      <c r="V1466" s="102">
        <f t="shared" si="349"/>
        <v>-2.7986688851913755</v>
      </c>
      <c r="W1466" s="102">
        <f t="shared" si="350"/>
        <v>2.7986688851913755</v>
      </c>
    </row>
    <row r="1467" spans="1:23" x14ac:dyDescent="0.25">
      <c r="A1467" s="110">
        <v>42638.435868055552</v>
      </c>
      <c r="B1467">
        <v>257</v>
      </c>
      <c r="C1467">
        <v>19.535599999999999</v>
      </c>
      <c r="E1467" s="95">
        <f t="shared" si="356"/>
        <v>271.75207986688849</v>
      </c>
      <c r="F1467" s="95">
        <f t="shared" si="356"/>
        <v>20.766717470881854</v>
      </c>
      <c r="G1467" s="95"/>
      <c r="H1467" s="95"/>
      <c r="I1467" s="95"/>
      <c r="J1467" s="95"/>
      <c r="K1467" s="95"/>
      <c r="L1467" s="95">
        <f t="shared" si="352"/>
        <v>1464</v>
      </c>
      <c r="M1467" s="95">
        <f t="shared" si="343"/>
        <v>-1284</v>
      </c>
      <c r="N1467" s="95">
        <f t="shared" si="344"/>
        <v>266.16939890710375</v>
      </c>
      <c r="O1467" s="95">
        <f t="shared" si="345"/>
        <v>1173185.9890710453</v>
      </c>
      <c r="P1467" s="95">
        <f t="shared" si="353"/>
        <v>28.30824173119758</v>
      </c>
      <c r="Q1467" s="113">
        <f t="shared" si="354"/>
        <v>25.021922497904214</v>
      </c>
      <c r="R1467" s="95">
        <f t="shared" si="346"/>
        <v>328.05140548717299</v>
      </c>
      <c r="S1467" s="95">
        <f t="shared" si="347"/>
        <v>215.452754246604</v>
      </c>
      <c r="T1467">
        <f t="shared" si="348"/>
        <v>0</v>
      </c>
      <c r="U1467" s="102">
        <f>IF(W1467&lt;180,V1467,IF(#REF!&gt;T1467,W1467-360,360-W1467))</f>
        <v>-14.752079866888494</v>
      </c>
      <c r="V1467" s="102">
        <f t="shared" si="349"/>
        <v>-14.752079866888494</v>
      </c>
      <c r="W1467" s="102">
        <f t="shared" si="350"/>
        <v>14.752079866888494</v>
      </c>
    </row>
    <row r="1468" spans="1:23" x14ac:dyDescent="0.25">
      <c r="A1468" s="110">
        <v>42638.435914351852</v>
      </c>
      <c r="B1468">
        <v>264</v>
      </c>
      <c r="C1468">
        <v>19.283899999999999</v>
      </c>
      <c r="E1468" s="95">
        <f t="shared" si="356"/>
        <v>271.79700499168052</v>
      </c>
      <c r="F1468" s="95">
        <f t="shared" si="356"/>
        <v>20.760701331114802</v>
      </c>
      <c r="G1468" s="95"/>
      <c r="H1468" s="95"/>
      <c r="I1468" s="95"/>
      <c r="J1468" s="95"/>
      <c r="K1468" s="95"/>
      <c r="L1468" s="95">
        <f t="shared" si="352"/>
        <v>1465</v>
      </c>
      <c r="M1468" s="95">
        <f t="shared" si="343"/>
        <v>1548</v>
      </c>
      <c r="N1468" s="95">
        <f t="shared" si="344"/>
        <v>266.16791808873711</v>
      </c>
      <c r="O1468" s="95">
        <f t="shared" si="345"/>
        <v>1173190.6921501777</v>
      </c>
      <c r="P1468" s="95">
        <f t="shared" si="353"/>
        <v>28.298635287710944</v>
      </c>
      <c r="Q1468" s="113">
        <f t="shared" si="354"/>
        <v>24.983696334691338</v>
      </c>
      <c r="R1468" s="95">
        <f t="shared" si="346"/>
        <v>328.01032174473602</v>
      </c>
      <c r="S1468" s="95">
        <f t="shared" si="347"/>
        <v>215.58368823862503</v>
      </c>
      <c r="T1468">
        <f t="shared" si="348"/>
        <v>0</v>
      </c>
      <c r="U1468" s="102">
        <f>IF(W1468&lt;180,V1468,IF(#REF!&gt;T1468,W1468-360,360-W1468))</f>
        <v>-7.7970049916805237</v>
      </c>
      <c r="V1468" s="102">
        <f t="shared" si="349"/>
        <v>-7.7970049916805237</v>
      </c>
      <c r="W1468" s="102">
        <f t="shared" si="350"/>
        <v>7.7970049916805237</v>
      </c>
    </row>
    <row r="1469" spans="1:23" x14ac:dyDescent="0.25">
      <c r="A1469" s="110">
        <v>42638.435960648145</v>
      </c>
      <c r="B1469">
        <v>253</v>
      </c>
      <c r="C1469">
        <v>19.3979</v>
      </c>
      <c r="E1469" s="95">
        <f t="shared" ref="E1469:F1484" si="357">AVERAGE(B869:B1469)</f>
        <v>271.81530782029949</v>
      </c>
      <c r="F1469" s="95">
        <f t="shared" si="357"/>
        <v>20.748866389351072</v>
      </c>
      <c r="G1469" s="95"/>
      <c r="H1469" s="95"/>
      <c r="I1469" s="95"/>
      <c r="J1469" s="95"/>
      <c r="K1469" s="95"/>
      <c r="L1469" s="95">
        <f t="shared" si="352"/>
        <v>1466</v>
      </c>
      <c r="M1469" s="95">
        <f t="shared" si="343"/>
        <v>-1295</v>
      </c>
      <c r="N1469" s="95">
        <f t="shared" si="344"/>
        <v>266.15893587994532</v>
      </c>
      <c r="O1469" s="95">
        <f t="shared" si="345"/>
        <v>1173363.9679399796</v>
      </c>
      <c r="P1469" s="95">
        <f t="shared" si="353"/>
        <v>28.291071002321143</v>
      </c>
      <c r="Q1469" s="113">
        <f t="shared" si="354"/>
        <v>24.965883515587812</v>
      </c>
      <c r="R1469" s="95">
        <f t="shared" si="346"/>
        <v>327.9885457303721</v>
      </c>
      <c r="S1469" s="95">
        <f t="shared" si="347"/>
        <v>215.64206991022692</v>
      </c>
      <c r="T1469">
        <f t="shared" si="348"/>
        <v>0</v>
      </c>
      <c r="U1469" s="102">
        <f>IF(W1469&lt;180,V1469,IF(#REF!&gt;T1469,W1469-360,360-W1469))</f>
        <v>-18.815307820299495</v>
      </c>
      <c r="V1469" s="102">
        <f t="shared" si="349"/>
        <v>-18.815307820299495</v>
      </c>
      <c r="W1469" s="102">
        <f t="shared" si="350"/>
        <v>18.815307820299495</v>
      </c>
    </row>
    <row r="1470" spans="1:23" x14ac:dyDescent="0.25">
      <c r="A1470" s="110">
        <v>42638.436006944445</v>
      </c>
      <c r="B1470">
        <v>255</v>
      </c>
      <c r="C1470">
        <v>18.801200000000001</v>
      </c>
      <c r="E1470" s="95">
        <f t="shared" si="357"/>
        <v>271.78702163061564</v>
      </c>
      <c r="F1470" s="95">
        <f t="shared" si="357"/>
        <v>20.734020632279528</v>
      </c>
      <c r="G1470" s="95"/>
      <c r="H1470" s="95"/>
      <c r="I1470" s="95"/>
      <c r="J1470" s="95"/>
      <c r="K1470" s="95"/>
      <c r="L1470" s="95">
        <f t="shared" si="352"/>
        <v>1467</v>
      </c>
      <c r="M1470" s="95">
        <f t="shared" si="343"/>
        <v>1550</v>
      </c>
      <c r="N1470" s="95">
        <f t="shared" si="344"/>
        <v>266.15132924335364</v>
      </c>
      <c r="O1470" s="95">
        <f t="shared" si="345"/>
        <v>1173488.4049079823</v>
      </c>
      <c r="P1470" s="95">
        <f t="shared" si="353"/>
        <v>28.282926470327631</v>
      </c>
      <c r="Q1470" s="113">
        <f t="shared" si="354"/>
        <v>24.975286912344803</v>
      </c>
      <c r="R1470" s="95">
        <f t="shared" si="346"/>
        <v>327.98141718339144</v>
      </c>
      <c r="S1470" s="95">
        <f t="shared" si="347"/>
        <v>215.59262607783984</v>
      </c>
      <c r="T1470">
        <f t="shared" si="348"/>
        <v>0</v>
      </c>
      <c r="U1470" s="102">
        <f>IF(W1470&lt;180,V1470,IF(#REF!&gt;T1470,W1470-360,360-W1470))</f>
        <v>-16.787021630615641</v>
      </c>
      <c r="V1470" s="102">
        <f t="shared" si="349"/>
        <v>-16.787021630615641</v>
      </c>
      <c r="W1470" s="102">
        <f t="shared" si="350"/>
        <v>16.787021630615641</v>
      </c>
    </row>
    <row r="1471" spans="1:23" x14ac:dyDescent="0.25">
      <c r="A1471" s="110">
        <v>42638.436053240737</v>
      </c>
      <c r="B1471">
        <v>254</v>
      </c>
      <c r="C1471">
        <v>17.588200000000001</v>
      </c>
      <c r="E1471" s="95">
        <f t="shared" si="357"/>
        <v>271.83194675540767</v>
      </c>
      <c r="F1471" s="95">
        <f t="shared" si="357"/>
        <v>20.720185690515802</v>
      </c>
      <c r="G1471" s="95"/>
      <c r="H1471" s="95"/>
      <c r="I1471" s="95"/>
      <c r="J1471" s="95"/>
      <c r="K1471" s="95"/>
      <c r="L1471" s="95">
        <f t="shared" si="352"/>
        <v>1468</v>
      </c>
      <c r="M1471" s="95">
        <f t="shared" si="343"/>
        <v>-1296</v>
      </c>
      <c r="N1471" s="95">
        <f t="shared" si="344"/>
        <v>266.14305177111703</v>
      </c>
      <c r="O1471" s="95">
        <f t="shared" si="345"/>
        <v>1173635.9591280723</v>
      </c>
      <c r="P1471" s="95">
        <f t="shared" si="353"/>
        <v>28.275069163324513</v>
      </c>
      <c r="Q1471" s="113">
        <f t="shared" si="354"/>
        <v>24.91890429743756</v>
      </c>
      <c r="R1471" s="95">
        <f t="shared" si="346"/>
        <v>327.8994814246422</v>
      </c>
      <c r="S1471" s="95">
        <f t="shared" si="347"/>
        <v>215.76441208617317</v>
      </c>
      <c r="T1471">
        <f t="shared" si="348"/>
        <v>0</v>
      </c>
      <c r="U1471" s="102">
        <f>IF(W1471&lt;180,V1471,IF(#REF!&gt;T1471,W1471-360,360-W1471))</f>
        <v>-17.831946755407671</v>
      </c>
      <c r="V1471" s="102">
        <f t="shared" si="349"/>
        <v>-17.831946755407671</v>
      </c>
      <c r="W1471" s="102">
        <f t="shared" si="350"/>
        <v>17.831946755407671</v>
      </c>
    </row>
    <row r="1472" spans="1:23" x14ac:dyDescent="0.25">
      <c r="A1472" s="110">
        <v>42638.436099537037</v>
      </c>
      <c r="B1472">
        <v>247</v>
      </c>
      <c r="C1472">
        <v>16.630199999999999</v>
      </c>
      <c r="E1472" s="95">
        <f t="shared" si="357"/>
        <v>271.81198003327785</v>
      </c>
      <c r="F1472" s="95">
        <f t="shared" si="357"/>
        <v>20.698911148086516</v>
      </c>
      <c r="G1472" s="95"/>
      <c r="H1472" s="95"/>
      <c r="I1472" s="95"/>
      <c r="J1472" s="95"/>
      <c r="K1472" s="95"/>
      <c r="L1472" s="95">
        <f t="shared" si="352"/>
        <v>1469</v>
      </c>
      <c r="M1472" s="95">
        <f t="shared" si="343"/>
        <v>1543</v>
      </c>
      <c r="N1472" s="95">
        <f t="shared" si="344"/>
        <v>266.13002042205568</v>
      </c>
      <c r="O1472" s="95">
        <f t="shared" si="345"/>
        <v>1174002.1660993942</v>
      </c>
      <c r="P1472" s="95">
        <f t="shared" si="353"/>
        <v>28.269853064833569</v>
      </c>
      <c r="Q1472" s="113">
        <f t="shared" si="354"/>
        <v>24.933981174511928</v>
      </c>
      <c r="R1472" s="95">
        <f t="shared" si="346"/>
        <v>327.91343767592969</v>
      </c>
      <c r="S1472" s="95">
        <f t="shared" si="347"/>
        <v>215.71052239062601</v>
      </c>
      <c r="T1472">
        <f t="shared" si="348"/>
        <v>0</v>
      </c>
      <c r="U1472" s="102">
        <f>IF(W1472&lt;180,V1472,IF(#REF!&gt;T1472,W1472-360,360-W1472))</f>
        <v>-24.811980033277848</v>
      </c>
      <c r="V1472" s="102">
        <f t="shared" si="349"/>
        <v>-24.811980033277848</v>
      </c>
      <c r="W1472" s="102">
        <f t="shared" si="350"/>
        <v>24.811980033277848</v>
      </c>
    </row>
    <row r="1473" spans="1:23" x14ac:dyDescent="0.25">
      <c r="A1473" s="110">
        <v>42638.436145833337</v>
      </c>
      <c r="B1473">
        <v>246</v>
      </c>
      <c r="C1473">
        <v>17.478200000000001</v>
      </c>
      <c r="E1473" s="95">
        <f t="shared" si="357"/>
        <v>271.70715474209652</v>
      </c>
      <c r="F1473" s="95">
        <f t="shared" si="357"/>
        <v>20.673955407653899</v>
      </c>
      <c r="G1473" s="95"/>
      <c r="H1473" s="95"/>
      <c r="I1473" s="95"/>
      <c r="J1473" s="95"/>
      <c r="K1473" s="95"/>
      <c r="L1473" s="95">
        <f t="shared" si="352"/>
        <v>1470</v>
      </c>
      <c r="M1473" s="95">
        <f t="shared" si="343"/>
        <v>-1297</v>
      </c>
      <c r="N1473" s="95">
        <f t="shared" si="344"/>
        <v>266.11632653061213</v>
      </c>
      <c r="O1473" s="95">
        <f t="shared" si="345"/>
        <v>1174407.1081632723</v>
      </c>
      <c r="P1473" s="95">
        <f t="shared" si="353"/>
        <v>28.265109235788735</v>
      </c>
      <c r="Q1473" s="113">
        <f t="shared" si="354"/>
        <v>24.909836052666645</v>
      </c>
      <c r="R1473" s="95">
        <f t="shared" si="346"/>
        <v>327.7542858605965</v>
      </c>
      <c r="S1473" s="95">
        <f t="shared" si="347"/>
        <v>215.66002362359657</v>
      </c>
      <c r="T1473">
        <f t="shared" si="348"/>
        <v>0</v>
      </c>
      <c r="U1473" s="102">
        <f>IF(W1473&lt;180,V1473,IF(#REF!&gt;T1473,W1473-360,360-W1473))</f>
        <v>-25.70715474209652</v>
      </c>
      <c r="V1473" s="102">
        <f t="shared" si="349"/>
        <v>-25.70715474209652</v>
      </c>
      <c r="W1473" s="102">
        <f t="shared" si="350"/>
        <v>25.70715474209652</v>
      </c>
    </row>
    <row r="1474" spans="1:23" x14ac:dyDescent="0.25">
      <c r="A1474" s="110">
        <v>42638.436192129629</v>
      </c>
      <c r="B1474">
        <v>250</v>
      </c>
      <c r="C1474">
        <v>18.1343</v>
      </c>
      <c r="E1474" s="95">
        <f t="shared" si="357"/>
        <v>271.61564059900167</v>
      </c>
      <c r="F1474" s="95">
        <f t="shared" si="357"/>
        <v>20.652257404326114</v>
      </c>
      <c r="G1474" s="95"/>
      <c r="H1474" s="95"/>
      <c r="I1474" s="95"/>
      <c r="J1474" s="95"/>
      <c r="K1474" s="95"/>
      <c r="L1474" s="95">
        <f t="shared" si="352"/>
        <v>1471</v>
      </c>
      <c r="M1474" s="95">
        <f t="shared" si="343"/>
        <v>1547</v>
      </c>
      <c r="N1474" s="95">
        <f t="shared" si="344"/>
        <v>266.10537049626095</v>
      </c>
      <c r="O1474" s="95">
        <f t="shared" si="345"/>
        <v>1174666.6675730865</v>
      </c>
      <c r="P1474" s="95">
        <f t="shared" si="353"/>
        <v>28.2586224013573</v>
      </c>
      <c r="Q1474" s="113">
        <f t="shared" si="354"/>
        <v>24.888376861350931</v>
      </c>
      <c r="R1474" s="95">
        <f t="shared" si="346"/>
        <v>327.61448853704127</v>
      </c>
      <c r="S1474" s="95">
        <f t="shared" si="347"/>
        <v>215.61679266096206</v>
      </c>
      <c r="T1474">
        <f t="shared" si="348"/>
        <v>0</v>
      </c>
      <c r="U1474" s="102">
        <f>IF(W1474&lt;180,V1474,IF(#REF!&gt;T1474,W1474-360,360-W1474))</f>
        <v>-21.615640599001665</v>
      </c>
      <c r="V1474" s="102">
        <f t="shared" si="349"/>
        <v>-21.615640599001665</v>
      </c>
      <c r="W1474" s="102">
        <f t="shared" si="350"/>
        <v>21.615640599001665</v>
      </c>
    </row>
    <row r="1475" spans="1:23" x14ac:dyDescent="0.25">
      <c r="A1475" s="110">
        <v>42638.436238425929</v>
      </c>
      <c r="B1475">
        <v>245</v>
      </c>
      <c r="C1475">
        <v>18.757000000000001</v>
      </c>
      <c r="E1475" s="95">
        <f t="shared" si="357"/>
        <v>271.57737104825293</v>
      </c>
      <c r="F1475" s="95">
        <f t="shared" si="357"/>
        <v>20.639020965058229</v>
      </c>
      <c r="G1475" s="95"/>
      <c r="H1475" s="95"/>
      <c r="I1475" s="95"/>
      <c r="J1475" s="95"/>
      <c r="K1475" s="95"/>
      <c r="L1475" s="95">
        <f t="shared" si="352"/>
        <v>1472</v>
      </c>
      <c r="M1475" s="95">
        <f t="shared" si="343"/>
        <v>-1302</v>
      </c>
      <c r="N1475" s="95">
        <f t="shared" si="344"/>
        <v>266.09103260869557</v>
      </c>
      <c r="O1475" s="95">
        <f t="shared" si="345"/>
        <v>1175111.8016304418</v>
      </c>
      <c r="P1475" s="95">
        <f t="shared" si="353"/>
        <v>28.254373959561864</v>
      </c>
      <c r="Q1475" s="113">
        <f t="shared" si="354"/>
        <v>24.91157915075075</v>
      </c>
      <c r="R1475" s="95">
        <f t="shared" si="346"/>
        <v>327.6284241374421</v>
      </c>
      <c r="S1475" s="95">
        <f t="shared" si="347"/>
        <v>215.52631795906373</v>
      </c>
      <c r="T1475">
        <f t="shared" si="348"/>
        <v>0</v>
      </c>
      <c r="U1475" s="102">
        <f>IF(W1475&lt;180,V1475,IF(#REF!&gt;T1475,W1475-360,360-W1475))</f>
        <v>-26.577371048252928</v>
      </c>
      <c r="V1475" s="102">
        <f t="shared" si="349"/>
        <v>-26.577371048252928</v>
      </c>
      <c r="W1475" s="102">
        <f t="shared" si="350"/>
        <v>26.577371048252928</v>
      </c>
    </row>
    <row r="1476" spans="1:23" x14ac:dyDescent="0.25">
      <c r="A1476" s="110">
        <v>42638.436284722222</v>
      </c>
      <c r="B1476">
        <v>246</v>
      </c>
      <c r="C1476">
        <v>18.675799999999999</v>
      </c>
      <c r="E1476" s="95">
        <f t="shared" si="357"/>
        <v>271.70216306156408</v>
      </c>
      <c r="F1476" s="95">
        <f t="shared" si="357"/>
        <v>20.629453244592337</v>
      </c>
      <c r="G1476" s="95"/>
      <c r="H1476" s="95"/>
      <c r="I1476" s="95"/>
      <c r="J1476" s="95"/>
      <c r="K1476" s="95"/>
      <c r="L1476" s="95">
        <f t="shared" si="352"/>
        <v>1473</v>
      </c>
      <c r="M1476" s="95">
        <f t="shared" ref="M1476:M1539" si="358">B1476-M1475</f>
        <v>1548</v>
      </c>
      <c r="N1476" s="95">
        <f t="shared" ref="N1476:N1539" si="359">N1475+(B1476-N1475)/L1476</f>
        <v>266.07739307535633</v>
      </c>
      <c r="O1476" s="95">
        <f t="shared" ref="O1476:O1539" si="360">O1475+(B1476-N1476)*(B1476-N1475)</f>
        <v>1175515.1771894165</v>
      </c>
      <c r="P1476" s="95">
        <f t="shared" si="353"/>
        <v>28.249628889167855</v>
      </c>
      <c r="Q1476" s="113">
        <f t="shared" si="354"/>
        <v>24.593253108984236</v>
      </c>
      <c r="R1476" s="95">
        <f t="shared" ref="R1476:R1539" si="361">E1476+$T$2*Q1476</f>
        <v>327.03698255677864</v>
      </c>
      <c r="S1476" s="95">
        <f t="shared" ref="S1476:S1539" si="362">E1476-$T$2*Q1476</f>
        <v>216.36734356634955</v>
      </c>
      <c r="T1476">
        <f t="shared" si="348"/>
        <v>0</v>
      </c>
      <c r="U1476" s="102">
        <f>IF(W1476&lt;180,V1476,IF(#REF!&gt;T1476,W1476-360,360-W1476))</f>
        <v>-25.702163061564079</v>
      </c>
      <c r="V1476" s="102">
        <f t="shared" si="349"/>
        <v>-25.702163061564079</v>
      </c>
      <c r="W1476" s="102">
        <f t="shared" si="350"/>
        <v>25.702163061564079</v>
      </c>
    </row>
    <row r="1477" spans="1:23" x14ac:dyDescent="0.25">
      <c r="A1477" s="110">
        <v>42638.436331018522</v>
      </c>
      <c r="B1477">
        <v>262</v>
      </c>
      <c r="C1477">
        <v>18.326000000000001</v>
      </c>
      <c r="E1477" s="95">
        <f t="shared" si="357"/>
        <v>271.62562396006655</v>
      </c>
      <c r="F1477" s="95">
        <f t="shared" si="357"/>
        <v>20.609160399334435</v>
      </c>
      <c r="G1477" s="95"/>
      <c r="H1477" s="95"/>
      <c r="I1477" s="95"/>
      <c r="J1477" s="95"/>
      <c r="K1477" s="95"/>
      <c r="L1477" s="95">
        <f t="shared" si="352"/>
        <v>1474</v>
      </c>
      <c r="M1477" s="95">
        <f t="shared" si="358"/>
        <v>-1286</v>
      </c>
      <c r="N1477" s="95">
        <f t="shared" si="359"/>
        <v>266.07462686567158</v>
      </c>
      <c r="O1477" s="95">
        <f t="shared" si="360"/>
        <v>1175531.7910447833</v>
      </c>
      <c r="P1477" s="95">
        <f t="shared" si="353"/>
        <v>28.240244182411274</v>
      </c>
      <c r="Q1477" s="113">
        <f t="shared" si="354"/>
        <v>24.551713407952782</v>
      </c>
      <c r="R1477" s="95">
        <f t="shared" si="361"/>
        <v>326.86697912796029</v>
      </c>
      <c r="S1477" s="95">
        <f t="shared" si="362"/>
        <v>216.3842687921728</v>
      </c>
      <c r="T1477">
        <f t="shared" si="348"/>
        <v>0</v>
      </c>
      <c r="U1477" s="102">
        <f>IF(W1477&lt;180,V1477,IF(#REF!&gt;T1477,W1477-360,360-W1477))</f>
        <v>-9.6256239600665481</v>
      </c>
      <c r="V1477" s="102">
        <f t="shared" si="349"/>
        <v>-9.6256239600665481</v>
      </c>
      <c r="W1477" s="102">
        <f t="shared" si="350"/>
        <v>9.6256239600665481</v>
      </c>
    </row>
    <row r="1478" spans="1:23" x14ac:dyDescent="0.25">
      <c r="A1478" s="110">
        <v>42638.436377314814</v>
      </c>
      <c r="B1478">
        <v>266</v>
      </c>
      <c r="C1478">
        <v>18.9587</v>
      </c>
      <c r="E1478" s="95">
        <f t="shared" si="357"/>
        <v>271.57237936772049</v>
      </c>
      <c r="F1478" s="95">
        <f t="shared" si="357"/>
        <v>20.592010149750408</v>
      </c>
      <c r="G1478" s="95"/>
      <c r="H1478" s="95"/>
      <c r="I1478" s="95"/>
      <c r="J1478" s="95"/>
      <c r="K1478" s="95"/>
      <c r="L1478" s="95">
        <f t="shared" si="352"/>
        <v>1475</v>
      </c>
      <c r="M1478" s="95">
        <f t="shared" si="358"/>
        <v>1552</v>
      </c>
      <c r="N1478" s="95">
        <f t="shared" si="359"/>
        <v>266.0745762711864</v>
      </c>
      <c r="O1478" s="95">
        <f t="shared" si="360"/>
        <v>1175531.7966101768</v>
      </c>
      <c r="P1478" s="95">
        <f t="shared" si="353"/>
        <v>28.230669662022216</v>
      </c>
      <c r="Q1478" s="113">
        <f t="shared" si="354"/>
        <v>24.529146691914313</v>
      </c>
      <c r="R1478" s="95">
        <f t="shared" si="361"/>
        <v>326.76295942452771</v>
      </c>
      <c r="S1478" s="95">
        <f t="shared" si="362"/>
        <v>216.38179931091327</v>
      </c>
      <c r="T1478">
        <f t="shared" ref="T1478:T1541" si="363">IF(ABS(U1478)&gt;$T$2*Q1478,1,0)</f>
        <v>0</v>
      </c>
      <c r="U1478" s="102">
        <f>IF(W1478&lt;180,V1478,IF(#REF!&gt;T1478,W1478-360,360-W1478))</f>
        <v>-5.5723793677204867</v>
      </c>
      <c r="V1478" s="102">
        <f t="shared" ref="V1478:V1541" si="364">$B1478-$E1478</f>
        <v>-5.5723793677204867</v>
      </c>
      <c r="W1478" s="102">
        <f t="shared" ref="W1478:W1541" si="365">ABS(V1478)</f>
        <v>5.5723793677204867</v>
      </c>
    </row>
    <row r="1479" spans="1:23" x14ac:dyDescent="0.25">
      <c r="A1479" s="110">
        <v>42638.436423611114</v>
      </c>
      <c r="B1479">
        <v>257</v>
      </c>
      <c r="C1479">
        <v>18.222300000000001</v>
      </c>
      <c r="E1479" s="95">
        <f t="shared" si="357"/>
        <v>271.51913477537437</v>
      </c>
      <c r="F1479" s="95">
        <f t="shared" si="357"/>
        <v>20.575828951747081</v>
      </c>
      <c r="G1479" s="95"/>
      <c r="H1479" s="95"/>
      <c r="I1479" s="95"/>
      <c r="J1479" s="95"/>
      <c r="K1479" s="95"/>
      <c r="L1479" s="95">
        <f t="shared" si="352"/>
        <v>1476</v>
      </c>
      <c r="M1479" s="95">
        <f t="shared" si="358"/>
        <v>-1295</v>
      </c>
      <c r="N1479" s="95">
        <f t="shared" si="359"/>
        <v>266.0684281842818</v>
      </c>
      <c r="O1479" s="95">
        <f t="shared" si="360"/>
        <v>1175614.0887533948</v>
      </c>
      <c r="P1479" s="95">
        <f t="shared" si="353"/>
        <v>28.222092587112048</v>
      </c>
      <c r="Q1479" s="113">
        <f t="shared" si="354"/>
        <v>24.525989812638684</v>
      </c>
      <c r="R1479" s="95">
        <f t="shared" si="361"/>
        <v>326.70261185381139</v>
      </c>
      <c r="S1479" s="95">
        <f t="shared" si="362"/>
        <v>216.33565769693735</v>
      </c>
      <c r="T1479">
        <f t="shared" si="363"/>
        <v>0</v>
      </c>
      <c r="U1479" s="102">
        <f>IF(W1479&lt;180,V1479,IF(#REF!&gt;T1479,W1479-360,360-W1479))</f>
        <v>-14.519134775374368</v>
      </c>
      <c r="V1479" s="102">
        <f t="shared" si="364"/>
        <v>-14.519134775374368</v>
      </c>
      <c r="W1479" s="102">
        <f t="shared" si="365"/>
        <v>14.519134775374368</v>
      </c>
    </row>
    <row r="1480" spans="1:23" x14ac:dyDescent="0.25">
      <c r="A1480" s="110">
        <v>42638.436469907407</v>
      </c>
      <c r="B1480">
        <v>245</v>
      </c>
      <c r="C1480">
        <v>17.001300000000001</v>
      </c>
      <c r="E1480" s="95">
        <f t="shared" si="357"/>
        <v>271.43094841930116</v>
      </c>
      <c r="F1480" s="95">
        <f t="shared" si="357"/>
        <v>20.552774708818628</v>
      </c>
      <c r="G1480" s="95"/>
      <c r="H1480" s="95"/>
      <c r="I1480" s="95"/>
      <c r="J1480" s="95"/>
      <c r="K1480" s="95"/>
      <c r="L1480" s="95">
        <f t="shared" si="352"/>
        <v>1477</v>
      </c>
      <c r="M1480" s="95">
        <f t="shared" si="358"/>
        <v>1540</v>
      </c>
      <c r="N1480" s="95">
        <f t="shared" si="359"/>
        <v>266.05416384563301</v>
      </c>
      <c r="O1480" s="95">
        <f t="shared" si="360"/>
        <v>1176057.6668923567</v>
      </c>
      <c r="P1480" s="95">
        <f t="shared" si="353"/>
        <v>28.217859133249</v>
      </c>
      <c r="Q1480" s="113">
        <f t="shared" si="354"/>
        <v>24.525900071322312</v>
      </c>
      <c r="R1480" s="95">
        <f t="shared" si="361"/>
        <v>326.61422357977636</v>
      </c>
      <c r="S1480" s="95">
        <f t="shared" si="362"/>
        <v>216.24767325882596</v>
      </c>
      <c r="T1480">
        <f t="shared" si="363"/>
        <v>0</v>
      </c>
      <c r="U1480" s="102">
        <f>IF(W1480&lt;180,V1480,IF(#REF!&gt;T1480,W1480-360,360-W1480))</f>
        <v>-26.43094841930116</v>
      </c>
      <c r="V1480" s="102">
        <f t="shared" si="364"/>
        <v>-26.43094841930116</v>
      </c>
      <c r="W1480" s="102">
        <f t="shared" si="365"/>
        <v>26.43094841930116</v>
      </c>
    </row>
    <row r="1481" spans="1:23" x14ac:dyDescent="0.25">
      <c r="A1481" s="110">
        <v>42638.436527777776</v>
      </c>
      <c r="B1481">
        <v>236</v>
      </c>
      <c r="C1481">
        <v>14.8263</v>
      </c>
      <c r="E1481" s="95">
        <f t="shared" si="357"/>
        <v>271.36772046589016</v>
      </c>
      <c r="F1481" s="95">
        <f t="shared" si="357"/>
        <v>20.53186722129783</v>
      </c>
      <c r="G1481" s="95"/>
      <c r="H1481" s="95"/>
      <c r="I1481" s="95"/>
      <c r="J1481" s="95"/>
      <c r="K1481" s="95"/>
      <c r="L1481" s="95">
        <f t="shared" si="352"/>
        <v>1478</v>
      </c>
      <c r="M1481" s="95">
        <f t="shared" si="358"/>
        <v>-1304</v>
      </c>
      <c r="N1481" s="95">
        <f t="shared" si="359"/>
        <v>266.03382949932336</v>
      </c>
      <c r="O1481" s="95">
        <f t="shared" si="360"/>
        <v>1176960.3085250412</v>
      </c>
      <c r="P1481" s="95">
        <f t="shared" si="353"/>
        <v>28.219134629158393</v>
      </c>
      <c r="Q1481" s="113">
        <f t="shared" si="354"/>
        <v>24.568141301626863</v>
      </c>
      <c r="R1481" s="95">
        <f t="shared" si="361"/>
        <v>326.6460383945506</v>
      </c>
      <c r="S1481" s="95">
        <f t="shared" si="362"/>
        <v>216.08940253722972</v>
      </c>
      <c r="T1481">
        <f t="shared" si="363"/>
        <v>0</v>
      </c>
      <c r="U1481" s="102">
        <f>IF(W1481&lt;180,V1481,IF(#REF!&gt;T1481,W1481-360,360-W1481))</f>
        <v>-35.367720465890159</v>
      </c>
      <c r="V1481" s="102">
        <f t="shared" si="364"/>
        <v>-35.367720465890159</v>
      </c>
      <c r="W1481" s="102">
        <f t="shared" si="365"/>
        <v>35.367720465890159</v>
      </c>
    </row>
    <row r="1482" spans="1:23" x14ac:dyDescent="0.25">
      <c r="A1482" s="110">
        <v>42638.436574074076</v>
      </c>
      <c r="B1482">
        <v>253</v>
      </c>
      <c r="C1482">
        <v>16.3874</v>
      </c>
      <c r="E1482" s="95">
        <f t="shared" si="357"/>
        <v>271.36439267886857</v>
      </c>
      <c r="F1482" s="95">
        <f t="shared" si="357"/>
        <v>20.521177204658894</v>
      </c>
      <c r="G1482" s="95"/>
      <c r="H1482" s="95"/>
      <c r="I1482" s="95"/>
      <c r="J1482" s="95"/>
      <c r="K1482" s="95"/>
      <c r="L1482" s="95">
        <f t="shared" si="352"/>
        <v>1479</v>
      </c>
      <c r="M1482" s="95">
        <f t="shared" si="358"/>
        <v>1557</v>
      </c>
      <c r="N1482" s="95">
        <f t="shared" si="359"/>
        <v>266.02501690331297</v>
      </c>
      <c r="O1482" s="95">
        <f t="shared" si="360"/>
        <v>1177130.0743745847</v>
      </c>
      <c r="P1482" s="95">
        <f t="shared" si="353"/>
        <v>28.211627494327431</v>
      </c>
      <c r="Q1482" s="113">
        <f t="shared" si="354"/>
        <v>24.570493444211884</v>
      </c>
      <c r="R1482" s="95">
        <f t="shared" si="361"/>
        <v>326.64800292834531</v>
      </c>
      <c r="S1482" s="95">
        <f t="shared" si="362"/>
        <v>216.08078242939183</v>
      </c>
      <c r="T1482">
        <f t="shared" si="363"/>
        <v>0</v>
      </c>
      <c r="U1482" s="102">
        <f>IF(W1482&lt;180,V1482,IF(#REF!&gt;T1482,W1482-360,360-W1482))</f>
        <v>-18.364392678868569</v>
      </c>
      <c r="V1482" s="102">
        <f t="shared" si="364"/>
        <v>-18.364392678868569</v>
      </c>
      <c r="W1482" s="102">
        <f t="shared" si="365"/>
        <v>18.364392678868569</v>
      </c>
    </row>
    <row r="1483" spans="1:23" x14ac:dyDescent="0.25">
      <c r="A1483" s="110">
        <v>42638.436620370368</v>
      </c>
      <c r="B1483">
        <v>271</v>
      </c>
      <c r="C1483">
        <v>17.1736</v>
      </c>
      <c r="E1483" s="95">
        <f t="shared" si="357"/>
        <v>271.37271214642266</v>
      </c>
      <c r="F1483" s="95">
        <f t="shared" si="357"/>
        <v>20.509798668885185</v>
      </c>
      <c r="G1483" s="95"/>
      <c r="H1483" s="95"/>
      <c r="I1483" s="95"/>
      <c r="J1483" s="95"/>
      <c r="K1483" s="95"/>
      <c r="L1483" s="95">
        <f t="shared" si="352"/>
        <v>1480</v>
      </c>
      <c r="M1483" s="95">
        <f t="shared" si="358"/>
        <v>-1286</v>
      </c>
      <c r="N1483" s="95">
        <f t="shared" si="359"/>
        <v>266.02837837837831</v>
      </c>
      <c r="O1483" s="95">
        <f t="shared" si="360"/>
        <v>1177154.8081081153</v>
      </c>
      <c r="P1483" s="95">
        <f t="shared" si="353"/>
        <v>28.202391216762475</v>
      </c>
      <c r="Q1483" s="113">
        <f t="shared" si="354"/>
        <v>24.569522145019647</v>
      </c>
      <c r="R1483" s="95">
        <f t="shared" si="361"/>
        <v>326.65413697271686</v>
      </c>
      <c r="S1483" s="95">
        <f t="shared" si="362"/>
        <v>216.09128732012846</v>
      </c>
      <c r="T1483">
        <f t="shared" si="363"/>
        <v>0</v>
      </c>
      <c r="U1483" s="102">
        <f>IF(W1483&lt;180,V1483,IF(#REF!&gt;T1483,W1483-360,360-W1483))</f>
        <v>-0.37271214642265704</v>
      </c>
      <c r="V1483" s="102">
        <f t="shared" si="364"/>
        <v>-0.37271214642265704</v>
      </c>
      <c r="W1483" s="102">
        <f t="shared" si="365"/>
        <v>0.37271214642265704</v>
      </c>
    </row>
    <row r="1484" spans="1:23" x14ac:dyDescent="0.25">
      <c r="A1484" s="110">
        <v>42638.436666666668</v>
      </c>
      <c r="B1484">
        <v>260</v>
      </c>
      <c r="C1484">
        <v>17.523099999999999</v>
      </c>
      <c r="E1484" s="95">
        <f t="shared" si="357"/>
        <v>271.29783693843592</v>
      </c>
      <c r="F1484" s="95">
        <f t="shared" si="357"/>
        <v>20.490886189683852</v>
      </c>
      <c r="G1484" s="95"/>
      <c r="H1484" s="95"/>
      <c r="I1484" s="95"/>
      <c r="J1484" s="95"/>
      <c r="K1484" s="95"/>
      <c r="L1484" s="95">
        <f t="shared" si="352"/>
        <v>1481</v>
      </c>
      <c r="M1484" s="95">
        <f t="shared" si="358"/>
        <v>1546</v>
      </c>
      <c r="N1484" s="95">
        <f t="shared" si="359"/>
        <v>266.02430790006747</v>
      </c>
      <c r="O1484" s="95">
        <f t="shared" si="360"/>
        <v>1177191.1249156047</v>
      </c>
      <c r="P1484" s="95">
        <f t="shared" si="353"/>
        <v>28.193303098047878</v>
      </c>
      <c r="Q1484" s="113">
        <f t="shared" si="354"/>
        <v>24.535474239417315</v>
      </c>
      <c r="R1484" s="95">
        <f t="shared" si="361"/>
        <v>326.50265397712485</v>
      </c>
      <c r="S1484" s="95">
        <f t="shared" si="362"/>
        <v>216.09301989974696</v>
      </c>
      <c r="T1484">
        <f t="shared" si="363"/>
        <v>0</v>
      </c>
      <c r="U1484" s="102">
        <f>IF(W1484&lt;180,V1484,IF(#REF!&gt;T1484,W1484-360,360-W1484))</f>
        <v>-11.297836938435921</v>
      </c>
      <c r="V1484" s="102">
        <f t="shared" si="364"/>
        <v>-11.297836938435921</v>
      </c>
      <c r="W1484" s="102">
        <f t="shared" si="365"/>
        <v>11.297836938435921</v>
      </c>
    </row>
    <row r="1485" spans="1:23" x14ac:dyDescent="0.25">
      <c r="A1485" s="110">
        <v>42638.436712962961</v>
      </c>
      <c r="B1485">
        <v>244</v>
      </c>
      <c r="C1485">
        <v>17.050699999999999</v>
      </c>
      <c r="E1485" s="95">
        <f t="shared" ref="E1485:F1500" si="366">AVERAGE(B885:B1485)</f>
        <v>271.30116472545757</v>
      </c>
      <c r="F1485" s="95">
        <f t="shared" si="366"/>
        <v>20.480381198003318</v>
      </c>
      <c r="G1485" s="95"/>
      <c r="H1485" s="95"/>
      <c r="I1485" s="95"/>
      <c r="J1485" s="95"/>
      <c r="K1485" s="95"/>
      <c r="L1485" s="95">
        <f t="shared" si="352"/>
        <v>1482</v>
      </c>
      <c r="M1485" s="95">
        <f t="shared" si="358"/>
        <v>-1302</v>
      </c>
      <c r="N1485" s="95">
        <f t="shared" si="359"/>
        <v>266.0094466936572</v>
      </c>
      <c r="O1485" s="95">
        <f t="shared" si="360"/>
        <v>1177675.8677462959</v>
      </c>
      <c r="P1485" s="95">
        <f t="shared" si="353"/>
        <v>28.189591734361766</v>
      </c>
      <c r="Q1485" s="113">
        <f t="shared" si="354"/>
        <v>24.531635630954923</v>
      </c>
      <c r="R1485" s="95">
        <f t="shared" si="361"/>
        <v>326.49734489510615</v>
      </c>
      <c r="S1485" s="95">
        <f t="shared" si="362"/>
        <v>216.10498455580898</v>
      </c>
      <c r="T1485">
        <f t="shared" si="363"/>
        <v>0</v>
      </c>
      <c r="U1485" s="102">
        <f>IF(W1485&lt;180,V1485,IF(#REF!&gt;T1485,W1485-360,360-W1485))</f>
        <v>-27.301164725457568</v>
      </c>
      <c r="V1485" s="102">
        <f t="shared" si="364"/>
        <v>-27.301164725457568</v>
      </c>
      <c r="W1485" s="102">
        <f t="shared" si="365"/>
        <v>27.301164725457568</v>
      </c>
    </row>
    <row r="1486" spans="1:23" x14ac:dyDescent="0.25">
      <c r="A1486" s="110">
        <v>42638.436759259261</v>
      </c>
      <c r="B1486">
        <v>250</v>
      </c>
      <c r="C1486">
        <v>17.9636</v>
      </c>
      <c r="E1486" s="95">
        <f t="shared" si="366"/>
        <v>271.30449251247921</v>
      </c>
      <c r="F1486" s="95">
        <f t="shared" si="366"/>
        <v>20.47521347753743</v>
      </c>
      <c r="G1486" s="95"/>
      <c r="H1486" s="95"/>
      <c r="I1486" s="95"/>
      <c r="J1486" s="95"/>
      <c r="K1486" s="95"/>
      <c r="L1486" s="95">
        <f t="shared" si="352"/>
        <v>1483</v>
      </c>
      <c r="M1486" s="95">
        <f t="shared" si="358"/>
        <v>1552</v>
      </c>
      <c r="N1486" s="95">
        <f t="shared" si="359"/>
        <v>265.99865138233309</v>
      </c>
      <c r="O1486" s="95">
        <f t="shared" si="360"/>
        <v>1177931.9973027718</v>
      </c>
      <c r="P1486" s="95">
        <f t="shared" si="353"/>
        <v>28.183150125200996</v>
      </c>
      <c r="Q1486" s="113">
        <f t="shared" si="354"/>
        <v>24.528610001438924</v>
      </c>
      <c r="R1486" s="95">
        <f t="shared" si="361"/>
        <v>326.49386501571678</v>
      </c>
      <c r="S1486" s="95">
        <f t="shared" si="362"/>
        <v>216.11512000924165</v>
      </c>
      <c r="T1486">
        <f t="shared" si="363"/>
        <v>0</v>
      </c>
      <c r="U1486" s="102">
        <f>IF(W1486&lt;180,V1486,IF(#REF!&gt;T1486,W1486-360,360-W1486))</f>
        <v>-21.304492512479214</v>
      </c>
      <c r="V1486" s="102">
        <f t="shared" si="364"/>
        <v>-21.304492512479214</v>
      </c>
      <c r="W1486" s="102">
        <f t="shared" si="365"/>
        <v>21.304492512479214</v>
      </c>
    </row>
    <row r="1487" spans="1:23" x14ac:dyDescent="0.25">
      <c r="A1487" s="110">
        <v>42638.436805555553</v>
      </c>
      <c r="B1487">
        <v>241</v>
      </c>
      <c r="C1487">
        <v>20.042200000000001</v>
      </c>
      <c r="E1487" s="95">
        <f t="shared" si="366"/>
        <v>271.18469217970051</v>
      </c>
      <c r="F1487" s="95">
        <f t="shared" si="366"/>
        <v>20.455887021630609</v>
      </c>
      <c r="G1487" s="95"/>
      <c r="H1487" s="95"/>
      <c r="I1487" s="95"/>
      <c r="J1487" s="95"/>
      <c r="K1487" s="95"/>
      <c r="L1487" s="95">
        <f t="shared" si="352"/>
        <v>1484</v>
      </c>
      <c r="M1487" s="95">
        <f t="shared" si="358"/>
        <v>-1311</v>
      </c>
      <c r="N1487" s="95">
        <f t="shared" si="359"/>
        <v>265.98180592991912</v>
      </c>
      <c r="O1487" s="95">
        <f t="shared" si="360"/>
        <v>1178556.5087601149</v>
      </c>
      <c r="P1487" s="95">
        <f t="shared" si="353"/>
        <v>28.181120364289995</v>
      </c>
      <c r="Q1487" s="113">
        <f t="shared" si="354"/>
        <v>24.500483854370255</v>
      </c>
      <c r="R1487" s="95">
        <f t="shared" si="361"/>
        <v>326.31078085203359</v>
      </c>
      <c r="S1487" s="95">
        <f t="shared" si="362"/>
        <v>216.05860350736742</v>
      </c>
      <c r="T1487">
        <f t="shared" si="363"/>
        <v>0</v>
      </c>
      <c r="U1487" s="102">
        <f>IF(W1487&lt;180,V1487,IF(#REF!&gt;T1487,W1487-360,360-W1487))</f>
        <v>-30.184692179700505</v>
      </c>
      <c r="V1487" s="102">
        <f t="shared" si="364"/>
        <v>-30.184692179700505</v>
      </c>
      <c r="W1487" s="102">
        <f t="shared" si="365"/>
        <v>30.184692179700505</v>
      </c>
    </row>
    <row r="1488" spans="1:23" x14ac:dyDescent="0.25">
      <c r="A1488" s="110">
        <v>42638.436851851853</v>
      </c>
      <c r="B1488">
        <v>242</v>
      </c>
      <c r="C1488">
        <v>21.654599999999999</v>
      </c>
      <c r="E1488" s="95">
        <f t="shared" si="366"/>
        <v>271.11480865224627</v>
      </c>
      <c r="F1488" s="95">
        <f t="shared" si="366"/>
        <v>20.442276705490837</v>
      </c>
      <c r="G1488" s="95"/>
      <c r="H1488" s="95"/>
      <c r="I1488" s="95"/>
      <c r="J1488" s="95"/>
      <c r="K1488" s="95"/>
      <c r="L1488" s="95">
        <f t="shared" si="352"/>
        <v>1485</v>
      </c>
      <c r="M1488" s="95">
        <f t="shared" si="358"/>
        <v>1553</v>
      </c>
      <c r="N1488" s="95">
        <f t="shared" si="359"/>
        <v>265.96565656565656</v>
      </c>
      <c r="O1488" s="95">
        <f t="shared" si="360"/>
        <v>1179131.2484848555</v>
      </c>
      <c r="P1488" s="95">
        <f t="shared" si="353"/>
        <v>28.178498483018547</v>
      </c>
      <c r="Q1488" s="113">
        <f t="shared" si="354"/>
        <v>24.523718635478954</v>
      </c>
      <c r="R1488" s="95">
        <f t="shared" si="361"/>
        <v>326.2931755820739</v>
      </c>
      <c r="S1488" s="95">
        <f t="shared" si="362"/>
        <v>215.93644172241864</v>
      </c>
      <c r="T1488">
        <f t="shared" si="363"/>
        <v>0</v>
      </c>
      <c r="U1488" s="102">
        <f>IF(W1488&lt;180,V1488,IF(#REF!&gt;T1488,W1488-360,360-W1488))</f>
        <v>-29.114808652246268</v>
      </c>
      <c r="V1488" s="102">
        <f t="shared" si="364"/>
        <v>-29.114808652246268</v>
      </c>
      <c r="W1488" s="102">
        <f t="shared" si="365"/>
        <v>29.114808652246268</v>
      </c>
    </row>
    <row r="1489" spans="1:23" x14ac:dyDescent="0.25">
      <c r="A1489" s="110">
        <v>42638.436898148146</v>
      </c>
      <c r="B1489">
        <v>255</v>
      </c>
      <c r="C1489">
        <v>22.171399999999998</v>
      </c>
      <c r="E1489" s="95">
        <f t="shared" si="366"/>
        <v>271.08485856905156</v>
      </c>
      <c r="F1489" s="95">
        <f t="shared" si="366"/>
        <v>20.43474276206322</v>
      </c>
      <c r="G1489" s="95"/>
      <c r="H1489" s="95"/>
      <c r="I1489" s="95"/>
      <c r="J1489" s="95"/>
      <c r="K1489" s="95"/>
      <c r="L1489" s="95">
        <f t="shared" si="352"/>
        <v>1486</v>
      </c>
      <c r="M1489" s="95">
        <f t="shared" si="358"/>
        <v>-1298</v>
      </c>
      <c r="N1489" s="95">
        <f t="shared" si="359"/>
        <v>265.95827725437414</v>
      </c>
      <c r="O1489" s="95">
        <f t="shared" si="360"/>
        <v>1179251.4131897783</v>
      </c>
      <c r="P1489" s="95">
        <f t="shared" si="353"/>
        <v>28.170450871101494</v>
      </c>
      <c r="Q1489" s="113">
        <f t="shared" si="354"/>
        <v>24.532387917338045</v>
      </c>
      <c r="R1489" s="95">
        <f t="shared" si="361"/>
        <v>326.28273138306218</v>
      </c>
      <c r="S1489" s="95">
        <f t="shared" si="362"/>
        <v>215.88698575504097</v>
      </c>
      <c r="T1489">
        <f t="shared" si="363"/>
        <v>0</v>
      </c>
      <c r="U1489" s="102">
        <f>IF(W1489&lt;180,V1489,IF(#REF!&gt;T1489,W1489-360,360-W1489))</f>
        <v>-16.084858569051562</v>
      </c>
      <c r="V1489" s="102">
        <f t="shared" si="364"/>
        <v>-16.084858569051562</v>
      </c>
      <c r="W1489" s="102">
        <f t="shared" si="365"/>
        <v>16.084858569051562</v>
      </c>
    </row>
    <row r="1490" spans="1:23" x14ac:dyDescent="0.25">
      <c r="A1490" s="110">
        <v>42638.436944444446</v>
      </c>
      <c r="B1490">
        <v>269</v>
      </c>
      <c r="C1490">
        <v>23.011800000000001</v>
      </c>
      <c r="E1490" s="95">
        <f t="shared" si="366"/>
        <v>271.06988352745424</v>
      </c>
      <c r="F1490" s="95">
        <f t="shared" si="366"/>
        <v>20.429144093178021</v>
      </c>
      <c r="G1490" s="95"/>
      <c r="H1490" s="95"/>
      <c r="I1490" s="95"/>
      <c r="J1490" s="95"/>
      <c r="K1490" s="95"/>
      <c r="L1490" s="95">
        <f t="shared" si="352"/>
        <v>1487</v>
      </c>
      <c r="M1490" s="95">
        <f t="shared" si="358"/>
        <v>1567</v>
      </c>
      <c r="N1490" s="95">
        <f t="shared" si="359"/>
        <v>265.96032279757901</v>
      </c>
      <c r="O1490" s="95">
        <f t="shared" si="360"/>
        <v>1179260.6590450644</v>
      </c>
      <c r="P1490" s="95">
        <f t="shared" si="353"/>
        <v>28.161087432066001</v>
      </c>
      <c r="Q1490" s="113">
        <f t="shared" si="354"/>
        <v>24.530909053439064</v>
      </c>
      <c r="R1490" s="95">
        <f t="shared" si="361"/>
        <v>326.26442889769214</v>
      </c>
      <c r="S1490" s="95">
        <f t="shared" si="362"/>
        <v>215.87533815721633</v>
      </c>
      <c r="T1490">
        <f t="shared" si="363"/>
        <v>0</v>
      </c>
      <c r="U1490" s="102">
        <f>IF(W1490&lt;180,V1490,IF(#REF!&gt;T1490,W1490-360,360-W1490))</f>
        <v>-2.0698835274542375</v>
      </c>
      <c r="V1490" s="102">
        <f t="shared" si="364"/>
        <v>-2.0698835274542375</v>
      </c>
      <c r="W1490" s="102">
        <f t="shared" si="365"/>
        <v>2.0698835274542375</v>
      </c>
    </row>
    <row r="1491" spans="1:23" x14ac:dyDescent="0.25">
      <c r="A1491" s="110">
        <v>42638.436990740738</v>
      </c>
      <c r="B1491">
        <v>328</v>
      </c>
      <c r="C1491">
        <v>26.520199999999999</v>
      </c>
      <c r="E1491" s="95">
        <f t="shared" si="366"/>
        <v>271.16805324459233</v>
      </c>
      <c r="F1491" s="95">
        <f t="shared" si="366"/>
        <v>20.43123477537436</v>
      </c>
      <c r="G1491" s="95"/>
      <c r="H1491" s="95"/>
      <c r="I1491" s="95"/>
      <c r="J1491" s="95"/>
      <c r="K1491" s="95"/>
      <c r="L1491" s="95">
        <f t="shared" si="352"/>
        <v>1488</v>
      </c>
      <c r="M1491" s="95">
        <f t="shared" si="358"/>
        <v>-1239</v>
      </c>
      <c r="N1491" s="95">
        <f t="shared" si="359"/>
        <v>266.00201612903226</v>
      </c>
      <c r="O1491" s="95">
        <f t="shared" si="360"/>
        <v>1183106.9939516201</v>
      </c>
      <c r="P1491" s="95">
        <f t="shared" si="353"/>
        <v>28.197496099083143</v>
      </c>
      <c r="Q1491" s="113">
        <f t="shared" si="354"/>
        <v>24.640240973762516</v>
      </c>
      <c r="R1491" s="95">
        <f t="shared" si="361"/>
        <v>326.60859543555796</v>
      </c>
      <c r="S1491" s="95">
        <f t="shared" si="362"/>
        <v>215.72751105362667</v>
      </c>
      <c r="T1491">
        <f t="shared" si="363"/>
        <v>1</v>
      </c>
      <c r="U1491" s="102">
        <f>IF(W1491&lt;180,V1491,IF(#REF!&gt;T1491,W1491-360,360-W1491))</f>
        <v>56.831946755407671</v>
      </c>
      <c r="V1491" s="102">
        <f t="shared" si="364"/>
        <v>56.831946755407671</v>
      </c>
      <c r="W1491" s="102">
        <f t="shared" si="365"/>
        <v>56.831946755407671</v>
      </c>
    </row>
    <row r="1492" spans="1:23" x14ac:dyDescent="0.25">
      <c r="A1492" s="110">
        <v>42638.437037037038</v>
      </c>
      <c r="B1492">
        <v>303</v>
      </c>
      <c r="C1492">
        <v>26.468599999999999</v>
      </c>
      <c r="E1492" s="95">
        <f t="shared" si="366"/>
        <v>271.19633943427618</v>
      </c>
      <c r="F1492" s="95">
        <f t="shared" si="366"/>
        <v>20.431312479201317</v>
      </c>
      <c r="G1492" s="95"/>
      <c r="H1492" s="95"/>
      <c r="I1492" s="95"/>
      <c r="J1492" s="95"/>
      <c r="K1492" s="95"/>
      <c r="L1492" s="95">
        <f t="shared" si="352"/>
        <v>1489</v>
      </c>
      <c r="M1492" s="95">
        <f t="shared" si="358"/>
        <v>1542</v>
      </c>
      <c r="N1492" s="95">
        <f t="shared" si="359"/>
        <v>266.02686366689051</v>
      </c>
      <c r="O1492" s="95">
        <f t="shared" si="360"/>
        <v>1184474.9254533316</v>
      </c>
      <c r="P1492" s="95">
        <f t="shared" si="353"/>
        <v>28.204316973454752</v>
      </c>
      <c r="Q1492" s="113">
        <f t="shared" si="354"/>
        <v>24.666994524663771</v>
      </c>
      <c r="R1492" s="95">
        <f t="shared" si="361"/>
        <v>326.69707711476968</v>
      </c>
      <c r="S1492" s="95">
        <f t="shared" si="362"/>
        <v>215.69560175378268</v>
      </c>
      <c r="T1492">
        <f t="shared" si="363"/>
        <v>0</v>
      </c>
      <c r="U1492" s="102">
        <f>IF(W1492&lt;180,V1492,IF(#REF!&gt;T1492,W1492-360,360-W1492))</f>
        <v>31.803660565723817</v>
      </c>
      <c r="V1492" s="102">
        <f t="shared" si="364"/>
        <v>31.803660565723817</v>
      </c>
      <c r="W1492" s="102">
        <f t="shared" si="365"/>
        <v>31.803660565723817</v>
      </c>
    </row>
    <row r="1493" spans="1:23" x14ac:dyDescent="0.25">
      <c r="A1493" s="110">
        <v>42638.437083333331</v>
      </c>
      <c r="B1493">
        <v>252</v>
      </c>
      <c r="C1493">
        <v>22.5138</v>
      </c>
      <c r="E1493" s="95">
        <f t="shared" si="366"/>
        <v>271.1597337770383</v>
      </c>
      <c r="F1493" s="95">
        <f t="shared" si="366"/>
        <v>20.425443926788674</v>
      </c>
      <c r="G1493" s="95"/>
      <c r="H1493" s="95"/>
      <c r="I1493" s="95"/>
      <c r="J1493" s="95"/>
      <c r="K1493" s="95"/>
      <c r="L1493" s="95">
        <f t="shared" si="352"/>
        <v>1490</v>
      </c>
      <c r="M1493" s="95">
        <f t="shared" si="358"/>
        <v>-1290</v>
      </c>
      <c r="N1493" s="95">
        <f t="shared" si="359"/>
        <v>266.01744966442948</v>
      </c>
      <c r="O1493" s="95">
        <f t="shared" si="360"/>
        <v>1184671.5463087319</v>
      </c>
      <c r="P1493" s="95">
        <f t="shared" si="353"/>
        <v>28.197190900936334</v>
      </c>
      <c r="Q1493" s="113">
        <f t="shared" si="354"/>
        <v>24.679127693043064</v>
      </c>
      <c r="R1493" s="95">
        <f t="shared" si="361"/>
        <v>326.68777108638517</v>
      </c>
      <c r="S1493" s="95">
        <f t="shared" si="362"/>
        <v>215.6316964676914</v>
      </c>
      <c r="T1493">
        <f t="shared" si="363"/>
        <v>0</v>
      </c>
      <c r="U1493" s="102">
        <f>IF(W1493&lt;180,V1493,IF(#REF!&gt;T1493,W1493-360,360-W1493))</f>
        <v>-19.159733777038298</v>
      </c>
      <c r="V1493" s="102">
        <f t="shared" si="364"/>
        <v>-19.159733777038298</v>
      </c>
      <c r="W1493" s="102">
        <f t="shared" si="365"/>
        <v>19.159733777038298</v>
      </c>
    </row>
    <row r="1494" spans="1:23" x14ac:dyDescent="0.25">
      <c r="A1494" s="110">
        <v>42638.43712962963</v>
      </c>
      <c r="B1494">
        <v>268</v>
      </c>
      <c r="C1494">
        <v>22.8048</v>
      </c>
      <c r="E1494" s="95">
        <f t="shared" si="366"/>
        <v>271.1547420965058</v>
      </c>
      <c r="F1494" s="95">
        <f t="shared" si="366"/>
        <v>20.419336272878525</v>
      </c>
      <c r="G1494" s="95"/>
      <c r="H1494" s="95"/>
      <c r="I1494" s="95"/>
      <c r="J1494" s="95"/>
      <c r="K1494" s="95"/>
      <c r="L1494" s="95">
        <f t="shared" si="352"/>
        <v>1491</v>
      </c>
      <c r="M1494" s="95">
        <f t="shared" si="358"/>
        <v>1558</v>
      </c>
      <c r="N1494" s="95">
        <f t="shared" si="359"/>
        <v>266.01877934272295</v>
      </c>
      <c r="O1494" s="95">
        <f t="shared" si="360"/>
        <v>1184675.4741784108</v>
      </c>
      <c r="P1494" s="95">
        <f t="shared" si="353"/>
        <v>28.187780245762067</v>
      </c>
      <c r="Q1494" s="113">
        <f t="shared" si="354"/>
        <v>24.679462889095021</v>
      </c>
      <c r="R1494" s="95">
        <f t="shared" si="361"/>
        <v>326.6835335969696</v>
      </c>
      <c r="S1494" s="95">
        <f t="shared" si="362"/>
        <v>215.625950596042</v>
      </c>
      <c r="T1494">
        <f t="shared" si="363"/>
        <v>0</v>
      </c>
      <c r="U1494" s="102">
        <f>IF(W1494&lt;180,V1494,IF(#REF!&gt;T1494,W1494-360,360-W1494))</f>
        <v>-3.1547420965057995</v>
      </c>
      <c r="V1494" s="102">
        <f t="shared" si="364"/>
        <v>-3.1547420965057995</v>
      </c>
      <c r="W1494" s="102">
        <f t="shared" si="365"/>
        <v>3.1547420965057995</v>
      </c>
    </row>
    <row r="1495" spans="1:23" x14ac:dyDescent="0.25">
      <c r="A1495" s="110">
        <v>42638.437175925923</v>
      </c>
      <c r="B1495">
        <v>291</v>
      </c>
      <c r="C1495">
        <v>24.6938</v>
      </c>
      <c r="E1495" s="95">
        <f t="shared" si="366"/>
        <v>271.16638935108153</v>
      </c>
      <c r="F1495" s="95">
        <f t="shared" si="366"/>
        <v>20.416966555740419</v>
      </c>
      <c r="G1495" s="95"/>
      <c r="H1495" s="95"/>
      <c r="I1495" s="95"/>
      <c r="J1495" s="95"/>
      <c r="K1495" s="95"/>
      <c r="L1495" s="95">
        <f t="shared" ref="L1495:L1558" si="367">L1494+1</f>
        <v>1492</v>
      </c>
      <c r="M1495" s="95">
        <f t="shared" si="358"/>
        <v>-1267</v>
      </c>
      <c r="N1495" s="95">
        <f t="shared" si="359"/>
        <v>266.03552278820371</v>
      </c>
      <c r="O1495" s="95">
        <f t="shared" si="360"/>
        <v>1185299.1172922323</v>
      </c>
      <c r="P1495" s="95">
        <f t="shared" ref="P1495:P1558" si="368">SQRT(O1495/L1495)</f>
        <v>28.185748272697051</v>
      </c>
      <c r="Q1495" s="113">
        <f t="shared" si="354"/>
        <v>24.687172936476419</v>
      </c>
      <c r="R1495" s="95">
        <f t="shared" si="361"/>
        <v>326.71252845815349</v>
      </c>
      <c r="S1495" s="95">
        <f t="shared" si="362"/>
        <v>215.62025024400958</v>
      </c>
      <c r="T1495">
        <f t="shared" si="363"/>
        <v>0</v>
      </c>
      <c r="U1495" s="102">
        <f>IF(W1495&lt;180,V1495,IF(#REF!&gt;T1495,W1495-360,360-W1495))</f>
        <v>19.833610648918466</v>
      </c>
      <c r="V1495" s="102">
        <f t="shared" si="364"/>
        <v>19.833610648918466</v>
      </c>
      <c r="W1495" s="102">
        <f t="shared" si="365"/>
        <v>19.833610648918466</v>
      </c>
    </row>
    <row r="1496" spans="1:23" x14ac:dyDescent="0.25">
      <c r="A1496" s="110">
        <v>42638.437222222223</v>
      </c>
      <c r="B1496">
        <v>283</v>
      </c>
      <c r="C1496">
        <v>26.3383</v>
      </c>
      <c r="E1496" s="95">
        <f t="shared" si="366"/>
        <v>271.11314475873542</v>
      </c>
      <c r="F1496" s="95">
        <f t="shared" si="366"/>
        <v>20.414870549084839</v>
      </c>
      <c r="G1496" s="95"/>
      <c r="H1496" s="95"/>
      <c r="I1496" s="95"/>
      <c r="J1496" s="95"/>
      <c r="K1496" s="95"/>
      <c r="L1496" s="95">
        <f t="shared" si="367"/>
        <v>1493</v>
      </c>
      <c r="M1496" s="95">
        <f t="shared" si="358"/>
        <v>1550</v>
      </c>
      <c r="N1496" s="95">
        <f t="shared" si="359"/>
        <v>266.04688546550562</v>
      </c>
      <c r="O1496" s="95">
        <f t="shared" si="360"/>
        <v>1185586.7180174217</v>
      </c>
      <c r="P1496" s="95">
        <f t="shared" si="368"/>
        <v>28.179725531364838</v>
      </c>
      <c r="Q1496" s="113">
        <f t="shared" si="354"/>
        <v>24.627011473255063</v>
      </c>
      <c r="R1496" s="95">
        <f t="shared" si="361"/>
        <v>326.52392057355928</v>
      </c>
      <c r="S1496" s="95">
        <f t="shared" si="362"/>
        <v>215.70236894391152</v>
      </c>
      <c r="T1496">
        <f t="shared" si="363"/>
        <v>0</v>
      </c>
      <c r="U1496" s="102">
        <f>IF(W1496&lt;180,V1496,IF(#REF!&gt;T1496,W1496-360,360-W1496))</f>
        <v>11.886855241264584</v>
      </c>
      <c r="V1496" s="102">
        <f t="shared" si="364"/>
        <v>11.886855241264584</v>
      </c>
      <c r="W1496" s="102">
        <f t="shared" si="365"/>
        <v>11.886855241264584</v>
      </c>
    </row>
    <row r="1497" spans="1:23" x14ac:dyDescent="0.25">
      <c r="A1497" s="110">
        <v>42638.437268518515</v>
      </c>
      <c r="B1497">
        <v>274</v>
      </c>
      <c r="C1497">
        <v>26.8248</v>
      </c>
      <c r="E1497" s="95">
        <f t="shared" si="366"/>
        <v>271.08153078202997</v>
      </c>
      <c r="F1497" s="95">
        <f t="shared" si="366"/>
        <v>20.415348252911798</v>
      </c>
      <c r="G1497" s="95"/>
      <c r="H1497" s="95"/>
      <c r="I1497" s="95"/>
      <c r="J1497" s="95"/>
      <c r="K1497" s="95"/>
      <c r="L1497" s="95">
        <f t="shared" si="367"/>
        <v>1494</v>
      </c>
      <c r="M1497" s="95">
        <f t="shared" si="358"/>
        <v>-1276</v>
      </c>
      <c r="N1497" s="95">
        <f t="shared" si="359"/>
        <v>266.05220883534128</v>
      </c>
      <c r="O1497" s="95">
        <f t="shared" si="360"/>
        <v>1185649.9277108505</v>
      </c>
      <c r="P1497" s="95">
        <f t="shared" si="368"/>
        <v>28.171043928200199</v>
      </c>
      <c r="Q1497" s="113">
        <f t="shared" si="354"/>
        <v>24.611084883730982</v>
      </c>
      <c r="R1497" s="95">
        <f t="shared" si="361"/>
        <v>326.45647177042468</v>
      </c>
      <c r="S1497" s="95">
        <f t="shared" si="362"/>
        <v>215.70658979363526</v>
      </c>
      <c r="T1497">
        <f t="shared" si="363"/>
        <v>0</v>
      </c>
      <c r="U1497" s="102">
        <f>IF(W1497&lt;180,V1497,IF(#REF!&gt;T1497,W1497-360,360-W1497))</f>
        <v>2.9184692179700278</v>
      </c>
      <c r="V1497" s="102">
        <f t="shared" si="364"/>
        <v>2.9184692179700278</v>
      </c>
      <c r="W1497" s="102">
        <f t="shared" si="365"/>
        <v>2.9184692179700278</v>
      </c>
    </row>
    <row r="1498" spans="1:23" x14ac:dyDescent="0.25">
      <c r="A1498" s="110">
        <v>42638.437314814815</v>
      </c>
      <c r="B1498">
        <v>266</v>
      </c>
      <c r="C1498">
        <v>26.2165</v>
      </c>
      <c r="E1498" s="95">
        <f t="shared" si="366"/>
        <v>271.13477537437603</v>
      </c>
      <c r="F1498" s="95">
        <f t="shared" si="366"/>
        <v>20.422075873544077</v>
      </c>
      <c r="G1498" s="95"/>
      <c r="H1498" s="95"/>
      <c r="I1498" s="95"/>
      <c r="J1498" s="95"/>
      <c r="K1498" s="95"/>
      <c r="L1498" s="95">
        <f t="shared" si="367"/>
        <v>1495</v>
      </c>
      <c r="M1498" s="95">
        <f t="shared" si="358"/>
        <v>1542</v>
      </c>
      <c r="N1498" s="95">
        <f t="shared" si="359"/>
        <v>266.05217391304336</v>
      </c>
      <c r="O1498" s="95">
        <f t="shared" si="360"/>
        <v>1185649.9304347897</v>
      </c>
      <c r="P1498" s="95">
        <f t="shared" si="368"/>
        <v>28.161620630656358</v>
      </c>
      <c r="Q1498" s="113">
        <f t="shared" si="354"/>
        <v>24.565376226358726</v>
      </c>
      <c r="R1498" s="95">
        <f t="shared" si="361"/>
        <v>326.40687188368315</v>
      </c>
      <c r="S1498" s="95">
        <f t="shared" si="362"/>
        <v>215.86267886506892</v>
      </c>
      <c r="T1498">
        <f t="shared" si="363"/>
        <v>0</v>
      </c>
      <c r="U1498" s="102">
        <f>IF(W1498&lt;180,V1498,IF(#REF!&gt;T1498,W1498-360,360-W1498))</f>
        <v>-5.1347753743760336</v>
      </c>
      <c r="V1498" s="102">
        <f t="shared" si="364"/>
        <v>-5.1347753743760336</v>
      </c>
      <c r="W1498" s="102">
        <f t="shared" si="365"/>
        <v>5.1347753743760336</v>
      </c>
    </row>
    <row r="1499" spans="1:23" x14ac:dyDescent="0.25">
      <c r="A1499" s="110">
        <v>42638.437361111108</v>
      </c>
      <c r="B1499">
        <v>258</v>
      </c>
      <c r="C1499">
        <v>25.5703</v>
      </c>
      <c r="E1499" s="95">
        <f t="shared" si="366"/>
        <v>271.15806988352745</v>
      </c>
      <c r="F1499" s="95">
        <f t="shared" si="366"/>
        <v>20.427934775374357</v>
      </c>
      <c r="G1499" s="95"/>
      <c r="H1499" s="95"/>
      <c r="I1499" s="95"/>
      <c r="J1499" s="95"/>
      <c r="K1499" s="95"/>
      <c r="L1499" s="95">
        <f t="shared" si="367"/>
        <v>1496</v>
      </c>
      <c r="M1499" s="95">
        <f t="shared" si="358"/>
        <v>-1284</v>
      </c>
      <c r="N1499" s="95">
        <f t="shared" si="359"/>
        <v>266.04679144385017</v>
      </c>
      <c r="O1499" s="95">
        <f t="shared" si="360"/>
        <v>1185714.7245989377</v>
      </c>
      <c r="P1499" s="95">
        <f t="shared" si="368"/>
        <v>28.152975980348721</v>
      </c>
      <c r="Q1499" s="113">
        <f t="shared" si="354"/>
        <v>24.546264626006909</v>
      </c>
      <c r="R1499" s="95">
        <f t="shared" si="361"/>
        <v>326.38716529204299</v>
      </c>
      <c r="S1499" s="95">
        <f t="shared" si="362"/>
        <v>215.9289744750119</v>
      </c>
      <c r="T1499">
        <f t="shared" si="363"/>
        <v>0</v>
      </c>
      <c r="U1499" s="102">
        <f>IF(W1499&lt;180,V1499,IF(#REF!&gt;T1499,W1499-360,360-W1499))</f>
        <v>-13.158069883527446</v>
      </c>
      <c r="V1499" s="102">
        <f t="shared" si="364"/>
        <v>-13.158069883527446</v>
      </c>
      <c r="W1499" s="102">
        <f t="shared" si="365"/>
        <v>13.158069883527446</v>
      </c>
    </row>
    <row r="1500" spans="1:23" x14ac:dyDescent="0.25">
      <c r="A1500" s="110">
        <v>42638.437407407408</v>
      </c>
      <c r="B1500">
        <v>296</v>
      </c>
      <c r="C1500">
        <v>27.7133</v>
      </c>
      <c r="E1500" s="95">
        <f t="shared" si="366"/>
        <v>271.13477537437603</v>
      </c>
      <c r="F1500" s="95">
        <f t="shared" si="366"/>
        <v>20.4284645590682</v>
      </c>
      <c r="G1500" s="95"/>
      <c r="H1500" s="95"/>
      <c r="I1500" s="95"/>
      <c r="J1500" s="95"/>
      <c r="K1500" s="95"/>
      <c r="L1500" s="95">
        <f t="shared" si="367"/>
        <v>1497</v>
      </c>
      <c r="M1500" s="95">
        <f t="shared" si="358"/>
        <v>1580</v>
      </c>
      <c r="N1500" s="95">
        <f t="shared" si="359"/>
        <v>266.06680026720096</v>
      </c>
      <c r="O1500" s="95">
        <f t="shared" si="360"/>
        <v>1186611.3199732872</v>
      </c>
      <c r="P1500" s="95">
        <f t="shared" si="368"/>
        <v>28.154209851819413</v>
      </c>
      <c r="Q1500" s="113">
        <f t="shared" ref="Q1500:Q1563" si="369">_xlfn.STDEV.P(B900:B1500)</f>
        <v>24.51601680923725</v>
      </c>
      <c r="R1500" s="95">
        <f t="shared" si="361"/>
        <v>326.29581319515984</v>
      </c>
      <c r="S1500" s="95">
        <f t="shared" si="362"/>
        <v>215.97373755359223</v>
      </c>
      <c r="T1500">
        <f t="shared" si="363"/>
        <v>0</v>
      </c>
      <c r="U1500" s="102">
        <f>IF(W1500&lt;180,V1500,IF(#REF!&gt;T1500,W1500-360,360-W1500))</f>
        <v>24.865224625623966</v>
      </c>
      <c r="V1500" s="102">
        <f t="shared" si="364"/>
        <v>24.865224625623966</v>
      </c>
      <c r="W1500" s="102">
        <f t="shared" si="365"/>
        <v>24.865224625623966</v>
      </c>
    </row>
    <row r="1501" spans="1:23" x14ac:dyDescent="0.25">
      <c r="A1501" s="110">
        <v>42638.4374537037</v>
      </c>
      <c r="B1501">
        <v>257</v>
      </c>
      <c r="C1501">
        <v>21.762799999999999</v>
      </c>
      <c r="E1501" s="95">
        <f t="shared" ref="E1501:F1516" si="370">AVERAGE(B901:B1501)</f>
        <v>271.02995008319465</v>
      </c>
      <c r="F1501" s="95">
        <f t="shared" si="370"/>
        <v>20.417127620632257</v>
      </c>
      <c r="G1501" s="95"/>
      <c r="H1501" s="95"/>
      <c r="I1501" s="95"/>
      <c r="J1501" s="95"/>
      <c r="K1501" s="95"/>
      <c r="L1501" s="95">
        <f t="shared" si="367"/>
        <v>1498</v>
      </c>
      <c r="M1501" s="95">
        <f t="shared" si="358"/>
        <v>-1323</v>
      </c>
      <c r="N1501" s="95">
        <f t="shared" si="359"/>
        <v>266.0607476635513</v>
      </c>
      <c r="O1501" s="95">
        <f t="shared" si="360"/>
        <v>1186693.471962624</v>
      </c>
      <c r="P1501" s="95">
        <f t="shared" si="368"/>
        <v>28.14578526670477</v>
      </c>
      <c r="Q1501" s="113">
        <f t="shared" si="369"/>
        <v>24.441429221580247</v>
      </c>
      <c r="R1501" s="95">
        <f t="shared" si="361"/>
        <v>326.02316583175019</v>
      </c>
      <c r="S1501" s="95">
        <f t="shared" si="362"/>
        <v>216.03673433463911</v>
      </c>
      <c r="T1501">
        <f t="shared" si="363"/>
        <v>0</v>
      </c>
      <c r="U1501" s="102">
        <f>IF(W1501&lt;180,V1501,IF(#REF!&gt;T1501,W1501-360,360-W1501))</f>
        <v>-14.029950083194649</v>
      </c>
      <c r="V1501" s="102">
        <f t="shared" si="364"/>
        <v>-14.029950083194649</v>
      </c>
      <c r="W1501" s="102">
        <f t="shared" si="365"/>
        <v>14.029950083194649</v>
      </c>
    </row>
    <row r="1502" spans="1:23" x14ac:dyDescent="0.25">
      <c r="A1502" s="110">
        <v>42638.4375</v>
      </c>
      <c r="B1502">
        <v>280</v>
      </c>
      <c r="C1502">
        <v>24.3809</v>
      </c>
      <c r="E1502" s="95">
        <f t="shared" si="370"/>
        <v>271.03494176372715</v>
      </c>
      <c r="F1502" s="95">
        <f t="shared" si="370"/>
        <v>20.414619301164702</v>
      </c>
      <c r="G1502" s="95"/>
      <c r="H1502" s="95"/>
      <c r="I1502" s="95"/>
      <c r="J1502" s="95"/>
      <c r="K1502" s="95"/>
      <c r="L1502" s="95">
        <f t="shared" si="367"/>
        <v>1499</v>
      </c>
      <c r="M1502" s="95">
        <f t="shared" si="358"/>
        <v>1603</v>
      </c>
      <c r="N1502" s="95">
        <f t="shared" si="359"/>
        <v>266.07004669779843</v>
      </c>
      <c r="O1502" s="95">
        <f t="shared" si="360"/>
        <v>1186887.6450967384</v>
      </c>
      <c r="P1502" s="95">
        <f t="shared" si="368"/>
        <v>28.138697332846665</v>
      </c>
      <c r="Q1502" s="113">
        <f t="shared" si="369"/>
        <v>24.442954274844379</v>
      </c>
      <c r="R1502" s="95">
        <f t="shared" si="361"/>
        <v>326.03158888212698</v>
      </c>
      <c r="S1502" s="95">
        <f t="shared" si="362"/>
        <v>216.03829464532731</v>
      </c>
      <c r="T1502">
        <f t="shared" si="363"/>
        <v>0</v>
      </c>
      <c r="U1502" s="102">
        <f>IF(W1502&lt;180,V1502,IF(#REF!&gt;T1502,W1502-360,360-W1502))</f>
        <v>8.9650582362728528</v>
      </c>
      <c r="V1502" s="102">
        <f t="shared" si="364"/>
        <v>8.9650582362728528</v>
      </c>
      <c r="W1502" s="102">
        <f t="shared" si="365"/>
        <v>8.9650582362728528</v>
      </c>
    </row>
    <row r="1503" spans="1:23" x14ac:dyDescent="0.25">
      <c r="A1503" s="110">
        <v>42638.4375462963</v>
      </c>
      <c r="B1503">
        <v>251</v>
      </c>
      <c r="C1503">
        <v>21.355399999999999</v>
      </c>
      <c r="E1503" s="95">
        <f t="shared" si="370"/>
        <v>271.02495840266221</v>
      </c>
      <c r="F1503" s="95">
        <f t="shared" si="370"/>
        <v>20.409788352745402</v>
      </c>
      <c r="G1503" s="95"/>
      <c r="H1503" s="95"/>
      <c r="I1503" s="95"/>
      <c r="J1503" s="95"/>
      <c r="K1503" s="95"/>
      <c r="L1503" s="95">
        <f t="shared" si="367"/>
        <v>1500</v>
      </c>
      <c r="M1503" s="95">
        <f t="shared" si="358"/>
        <v>-1352</v>
      </c>
      <c r="N1503" s="95">
        <f t="shared" si="359"/>
        <v>266.05999999999989</v>
      </c>
      <c r="O1503" s="95">
        <f t="shared" si="360"/>
        <v>1187114.6000000073</v>
      </c>
      <c r="P1503" s="95">
        <f t="shared" si="368"/>
        <v>28.132005497890443</v>
      </c>
      <c r="Q1503" s="113">
        <f t="shared" si="369"/>
        <v>24.449908915235785</v>
      </c>
      <c r="R1503" s="95">
        <f t="shared" si="361"/>
        <v>326.03725346194273</v>
      </c>
      <c r="S1503" s="95">
        <f t="shared" si="362"/>
        <v>216.01266334338169</v>
      </c>
      <c r="T1503">
        <f t="shared" si="363"/>
        <v>0</v>
      </c>
      <c r="U1503" s="102">
        <f>IF(W1503&lt;180,V1503,IF(#REF!&gt;T1503,W1503-360,360-W1503))</f>
        <v>-20.024958402662207</v>
      </c>
      <c r="V1503" s="102">
        <f t="shared" si="364"/>
        <v>-20.024958402662207</v>
      </c>
      <c r="W1503" s="102">
        <f t="shared" si="365"/>
        <v>20.024958402662207</v>
      </c>
    </row>
    <row r="1504" spans="1:23" x14ac:dyDescent="0.25">
      <c r="A1504" s="110">
        <v>42638.437592592592</v>
      </c>
      <c r="B1504">
        <v>256</v>
      </c>
      <c r="C1504">
        <v>22.929600000000001</v>
      </c>
      <c r="E1504" s="95">
        <f t="shared" si="370"/>
        <v>271.01331114808653</v>
      </c>
      <c r="F1504" s="95">
        <f t="shared" si="370"/>
        <v>20.403773710482508</v>
      </c>
      <c r="G1504" s="95"/>
      <c r="H1504" s="95"/>
      <c r="I1504" s="95"/>
      <c r="J1504" s="95"/>
      <c r="K1504" s="95"/>
      <c r="L1504" s="95">
        <f t="shared" si="367"/>
        <v>1501</v>
      </c>
      <c r="M1504" s="95">
        <f t="shared" si="358"/>
        <v>1608</v>
      </c>
      <c r="N1504" s="95">
        <f t="shared" si="359"/>
        <v>266.05329780146559</v>
      </c>
      <c r="O1504" s="95">
        <f t="shared" si="360"/>
        <v>1187215.7361758901</v>
      </c>
      <c r="P1504" s="95">
        <f t="shared" si="368"/>
        <v>28.123830776506299</v>
      </c>
      <c r="Q1504" s="113">
        <f t="shared" si="369"/>
        <v>24.455395694074738</v>
      </c>
      <c r="R1504" s="95">
        <f t="shared" si="361"/>
        <v>326.03795145975471</v>
      </c>
      <c r="S1504" s="95">
        <f t="shared" si="362"/>
        <v>215.98867083641835</v>
      </c>
      <c r="T1504">
        <f t="shared" si="363"/>
        <v>0</v>
      </c>
      <c r="U1504" s="102">
        <f>IF(W1504&lt;180,V1504,IF(#REF!&gt;T1504,W1504-360,360-W1504))</f>
        <v>-15.01331114808653</v>
      </c>
      <c r="V1504" s="102">
        <f t="shared" si="364"/>
        <v>-15.01331114808653</v>
      </c>
      <c r="W1504" s="102">
        <f t="shared" si="365"/>
        <v>15.01331114808653</v>
      </c>
    </row>
    <row r="1505" spans="1:23" x14ac:dyDescent="0.25">
      <c r="A1505" s="110">
        <v>42638.437638888892</v>
      </c>
      <c r="B1505">
        <v>289</v>
      </c>
      <c r="C1505">
        <v>27.4846</v>
      </c>
      <c r="E1505" s="95">
        <f t="shared" si="370"/>
        <v>270.95840266222962</v>
      </c>
      <c r="F1505" s="95">
        <f t="shared" si="370"/>
        <v>20.399123294509128</v>
      </c>
      <c r="G1505" s="95"/>
      <c r="H1505" s="95"/>
      <c r="I1505" s="95"/>
      <c r="J1505" s="95"/>
      <c r="K1505" s="95"/>
      <c r="L1505" s="95">
        <f t="shared" si="367"/>
        <v>1502</v>
      </c>
      <c r="M1505" s="95">
        <f t="shared" si="358"/>
        <v>-1319</v>
      </c>
      <c r="N1505" s="95">
        <f t="shared" si="359"/>
        <v>266.06857523302256</v>
      </c>
      <c r="O1505" s="95">
        <f t="shared" si="360"/>
        <v>1187741.9367510059</v>
      </c>
      <c r="P1505" s="95">
        <f t="shared" si="368"/>
        <v>28.120696880470078</v>
      </c>
      <c r="Q1505" s="113">
        <f t="shared" si="369"/>
        <v>24.377779633875527</v>
      </c>
      <c r="R1505" s="95">
        <f t="shared" si="361"/>
        <v>325.80840683844957</v>
      </c>
      <c r="S1505" s="95">
        <f t="shared" si="362"/>
        <v>216.10839848600969</v>
      </c>
      <c r="T1505">
        <f t="shared" si="363"/>
        <v>0</v>
      </c>
      <c r="U1505" s="102">
        <f>IF(W1505&lt;180,V1505,IF(#REF!&gt;T1505,W1505-360,360-W1505))</f>
        <v>18.041597337770384</v>
      </c>
      <c r="V1505" s="102">
        <f t="shared" si="364"/>
        <v>18.041597337770384</v>
      </c>
      <c r="W1505" s="102">
        <f t="shared" si="365"/>
        <v>18.041597337770384</v>
      </c>
    </row>
    <row r="1506" spans="1:23" x14ac:dyDescent="0.25">
      <c r="A1506" s="110">
        <v>42638.437685185185</v>
      </c>
      <c r="B1506">
        <v>264</v>
      </c>
      <c r="C1506">
        <v>25.811699999999998</v>
      </c>
      <c r="E1506" s="95">
        <f t="shared" si="370"/>
        <v>270.92678868552412</v>
      </c>
      <c r="F1506" s="95">
        <f t="shared" si="370"/>
        <v>20.400597337770357</v>
      </c>
      <c r="G1506" s="95"/>
      <c r="H1506" s="95"/>
      <c r="I1506" s="95"/>
      <c r="J1506" s="95"/>
      <c r="K1506" s="95"/>
      <c r="L1506" s="95">
        <f t="shared" si="367"/>
        <v>1503</v>
      </c>
      <c r="M1506" s="95">
        <f t="shared" si="358"/>
        <v>1583</v>
      </c>
      <c r="N1506" s="95">
        <f t="shared" si="359"/>
        <v>266.06719893546233</v>
      </c>
      <c r="O1506" s="95">
        <f t="shared" si="360"/>
        <v>1187746.2129075255</v>
      </c>
      <c r="P1506" s="95">
        <f t="shared" si="368"/>
        <v>28.111391071753083</v>
      </c>
      <c r="Q1506" s="113">
        <f t="shared" si="369"/>
        <v>24.374462874824761</v>
      </c>
      <c r="R1506" s="95">
        <f t="shared" si="361"/>
        <v>325.76933015387982</v>
      </c>
      <c r="S1506" s="95">
        <f t="shared" si="362"/>
        <v>216.08424721716841</v>
      </c>
      <c r="T1506">
        <f t="shared" si="363"/>
        <v>0</v>
      </c>
      <c r="U1506" s="102">
        <f>IF(W1506&lt;180,V1506,IF(#REF!&gt;T1506,W1506-360,360-W1506))</f>
        <v>-6.9267886855241159</v>
      </c>
      <c r="V1506" s="102">
        <f t="shared" si="364"/>
        <v>-6.9267886855241159</v>
      </c>
      <c r="W1506" s="102">
        <f t="shared" si="365"/>
        <v>6.9267886855241159</v>
      </c>
    </row>
    <row r="1507" spans="1:23" x14ac:dyDescent="0.25">
      <c r="A1507" s="110">
        <v>42638.437731481485</v>
      </c>
      <c r="B1507">
        <v>266</v>
      </c>
      <c r="C1507">
        <v>25.116900000000001</v>
      </c>
      <c r="E1507" s="95">
        <f t="shared" si="370"/>
        <v>270.91347753743759</v>
      </c>
      <c r="F1507" s="95">
        <f t="shared" si="370"/>
        <v>20.405834775374355</v>
      </c>
      <c r="G1507" s="95"/>
      <c r="H1507" s="95"/>
      <c r="I1507" s="95"/>
      <c r="J1507" s="95"/>
      <c r="K1507" s="95"/>
      <c r="L1507" s="95">
        <f t="shared" si="367"/>
        <v>1504</v>
      </c>
      <c r="M1507" s="95">
        <f t="shared" si="358"/>
        <v>-1317</v>
      </c>
      <c r="N1507" s="95">
        <f t="shared" si="359"/>
        <v>266.06715425531905</v>
      </c>
      <c r="O1507" s="95">
        <f t="shared" si="360"/>
        <v>1187746.2174202199</v>
      </c>
      <c r="P1507" s="95">
        <f t="shared" si="368"/>
        <v>28.102044028929097</v>
      </c>
      <c r="Q1507" s="113">
        <f t="shared" si="369"/>
        <v>24.37496536392252</v>
      </c>
      <c r="R1507" s="95">
        <f t="shared" si="361"/>
        <v>325.75714960626328</v>
      </c>
      <c r="S1507" s="95">
        <f t="shared" si="362"/>
        <v>216.06980546861192</v>
      </c>
      <c r="T1507">
        <f t="shared" si="363"/>
        <v>0</v>
      </c>
      <c r="U1507" s="102">
        <f>IF(W1507&lt;180,V1507,IF(#REF!&gt;T1507,W1507-360,360-W1507))</f>
        <v>-4.9134775374375863</v>
      </c>
      <c r="V1507" s="102">
        <f t="shared" si="364"/>
        <v>-4.9134775374375863</v>
      </c>
      <c r="W1507" s="102">
        <f t="shared" si="365"/>
        <v>4.9134775374375863</v>
      </c>
    </row>
    <row r="1508" spans="1:23" x14ac:dyDescent="0.25">
      <c r="A1508" s="110">
        <v>42638.437777777777</v>
      </c>
      <c r="B1508">
        <v>251</v>
      </c>
      <c r="C1508">
        <v>23.809899999999999</v>
      </c>
      <c r="E1508" s="95">
        <f t="shared" si="370"/>
        <v>270.91846921797003</v>
      </c>
      <c r="F1508" s="95">
        <f t="shared" si="370"/>
        <v>20.41079251247918</v>
      </c>
      <c r="G1508" s="95"/>
      <c r="H1508" s="95"/>
      <c r="I1508" s="95"/>
      <c r="J1508" s="95"/>
      <c r="K1508" s="95"/>
      <c r="L1508" s="95">
        <f t="shared" si="367"/>
        <v>1505</v>
      </c>
      <c r="M1508" s="95">
        <f t="shared" si="358"/>
        <v>1568</v>
      </c>
      <c r="N1508" s="95">
        <f t="shared" si="359"/>
        <v>266.05714285714276</v>
      </c>
      <c r="O1508" s="95">
        <f t="shared" si="360"/>
        <v>1187973.0857142929</v>
      </c>
      <c r="P1508" s="95">
        <f t="shared" si="368"/>
        <v>28.09538907930984</v>
      </c>
      <c r="Q1508" s="113">
        <f t="shared" si="369"/>
        <v>24.370579252402649</v>
      </c>
      <c r="R1508" s="95">
        <f t="shared" si="361"/>
        <v>325.75227253587599</v>
      </c>
      <c r="S1508" s="95">
        <f t="shared" si="362"/>
        <v>216.08466590006407</v>
      </c>
      <c r="T1508">
        <f t="shared" si="363"/>
        <v>0</v>
      </c>
      <c r="U1508" s="102">
        <f>IF(W1508&lt;180,V1508,IF(#REF!&gt;T1508,W1508-360,360-W1508))</f>
        <v>-19.918469217970028</v>
      </c>
      <c r="V1508" s="102">
        <f t="shared" si="364"/>
        <v>-19.918469217970028</v>
      </c>
      <c r="W1508" s="102">
        <f t="shared" si="365"/>
        <v>19.918469217970028</v>
      </c>
    </row>
    <row r="1509" spans="1:23" x14ac:dyDescent="0.25">
      <c r="A1509" s="110">
        <v>42638.437824074077</v>
      </c>
      <c r="B1509">
        <v>263</v>
      </c>
      <c r="C1509">
        <v>24.006499999999999</v>
      </c>
      <c r="E1509" s="95">
        <f t="shared" si="370"/>
        <v>270.92512479201332</v>
      </c>
      <c r="F1509" s="95">
        <f t="shared" si="370"/>
        <v>20.413521797004972</v>
      </c>
      <c r="G1509" s="95"/>
      <c r="H1509" s="95"/>
      <c r="I1509" s="95"/>
      <c r="J1509" s="95"/>
      <c r="K1509" s="95"/>
      <c r="L1509" s="95">
        <f t="shared" si="367"/>
        <v>1506</v>
      </c>
      <c r="M1509" s="95">
        <f t="shared" si="358"/>
        <v>-1305</v>
      </c>
      <c r="N1509" s="95">
        <f t="shared" si="359"/>
        <v>266.055112881806</v>
      </c>
      <c r="O1509" s="95">
        <f t="shared" si="360"/>
        <v>1187982.4256308174</v>
      </c>
      <c r="P1509" s="95">
        <f t="shared" si="368"/>
        <v>28.086170118869784</v>
      </c>
      <c r="Q1509" s="113">
        <f t="shared" si="369"/>
        <v>24.367869471671504</v>
      </c>
      <c r="R1509" s="95">
        <f t="shared" si="361"/>
        <v>325.75283110327422</v>
      </c>
      <c r="S1509" s="95">
        <f t="shared" si="362"/>
        <v>216.09741848075242</v>
      </c>
      <c r="T1509">
        <f t="shared" si="363"/>
        <v>0</v>
      </c>
      <c r="U1509" s="102">
        <f>IF(W1509&lt;180,V1509,IF(#REF!&gt;T1509,W1509-360,360-W1509))</f>
        <v>-7.925124792013321</v>
      </c>
      <c r="V1509" s="102">
        <f t="shared" si="364"/>
        <v>-7.925124792013321</v>
      </c>
      <c r="W1509" s="102">
        <f t="shared" si="365"/>
        <v>7.925124792013321</v>
      </c>
    </row>
    <row r="1510" spans="1:23" x14ac:dyDescent="0.25">
      <c r="A1510" s="110">
        <v>42638.43787037037</v>
      </c>
      <c r="B1510">
        <v>259</v>
      </c>
      <c r="C1510">
        <v>23.3919</v>
      </c>
      <c r="E1510" s="95">
        <f t="shared" si="370"/>
        <v>270.89517470881862</v>
      </c>
      <c r="F1510" s="95">
        <f t="shared" si="370"/>
        <v>20.415746256239583</v>
      </c>
      <c r="G1510" s="95"/>
      <c r="H1510" s="95"/>
      <c r="I1510" s="95"/>
      <c r="J1510" s="95"/>
      <c r="K1510" s="95"/>
      <c r="L1510" s="95">
        <f t="shared" si="367"/>
        <v>1507</v>
      </c>
      <c r="M1510" s="95">
        <f t="shared" si="358"/>
        <v>1564</v>
      </c>
      <c r="N1510" s="95">
        <f t="shared" si="359"/>
        <v>266.05043132050417</v>
      </c>
      <c r="O1510" s="95">
        <f t="shared" si="360"/>
        <v>1188032.1672196491</v>
      </c>
      <c r="P1510" s="95">
        <f t="shared" si="368"/>
        <v>28.077437794167892</v>
      </c>
      <c r="Q1510" s="113">
        <f t="shared" si="369"/>
        <v>24.371446018705736</v>
      </c>
      <c r="R1510" s="95">
        <f t="shared" si="361"/>
        <v>325.73092825090652</v>
      </c>
      <c r="S1510" s="95">
        <f t="shared" si="362"/>
        <v>216.05942116673071</v>
      </c>
      <c r="T1510">
        <f t="shared" si="363"/>
        <v>0</v>
      </c>
      <c r="U1510" s="102">
        <f>IF(W1510&lt;180,V1510,IF(#REF!&gt;T1510,W1510-360,360-W1510))</f>
        <v>-11.895174708818615</v>
      </c>
      <c r="V1510" s="102">
        <f t="shared" si="364"/>
        <v>-11.895174708818615</v>
      </c>
      <c r="W1510" s="102">
        <f t="shared" si="365"/>
        <v>11.895174708818615</v>
      </c>
    </row>
    <row r="1511" spans="1:23" x14ac:dyDescent="0.25">
      <c r="A1511" s="110">
        <v>42638.437916666669</v>
      </c>
      <c r="B1511">
        <v>263</v>
      </c>
      <c r="C1511">
        <v>23.712599999999998</v>
      </c>
      <c r="E1511" s="95">
        <f t="shared" si="370"/>
        <v>270.85690515806988</v>
      </c>
      <c r="F1511" s="95">
        <f t="shared" si="370"/>
        <v>20.415683693843576</v>
      </c>
      <c r="G1511" s="95"/>
      <c r="H1511" s="95"/>
      <c r="I1511" s="95"/>
      <c r="J1511" s="95"/>
      <c r="K1511" s="95"/>
      <c r="L1511" s="95">
        <f t="shared" si="367"/>
        <v>1508</v>
      </c>
      <c r="M1511" s="95">
        <f t="shared" si="358"/>
        <v>-1301</v>
      </c>
      <c r="N1511" s="95">
        <f t="shared" si="359"/>
        <v>266.0484084880635</v>
      </c>
      <c r="O1511" s="95">
        <f t="shared" si="360"/>
        <v>1188041.4661803788</v>
      </c>
      <c r="P1511" s="95">
        <f t="shared" si="368"/>
        <v>28.068236602165772</v>
      </c>
      <c r="Q1511" s="113">
        <f t="shared" si="369"/>
        <v>24.365754788131053</v>
      </c>
      <c r="R1511" s="95">
        <f t="shared" si="361"/>
        <v>325.67985343136473</v>
      </c>
      <c r="S1511" s="95">
        <f t="shared" si="362"/>
        <v>216.03395688477502</v>
      </c>
      <c r="T1511">
        <f t="shared" si="363"/>
        <v>0</v>
      </c>
      <c r="U1511" s="102">
        <f>IF(W1511&lt;180,V1511,IF(#REF!&gt;T1511,W1511-360,360-W1511))</f>
        <v>-7.8569051580698783</v>
      </c>
      <c r="V1511" s="102">
        <f t="shared" si="364"/>
        <v>-7.8569051580698783</v>
      </c>
      <c r="W1511" s="102">
        <f t="shared" si="365"/>
        <v>7.8569051580698783</v>
      </c>
    </row>
    <row r="1512" spans="1:23" x14ac:dyDescent="0.25">
      <c r="A1512" s="110">
        <v>42638.437962962962</v>
      </c>
      <c r="B1512">
        <v>261</v>
      </c>
      <c r="C1512">
        <v>23.523599999999998</v>
      </c>
      <c r="E1512" s="95">
        <f t="shared" si="370"/>
        <v>270.82029950083194</v>
      </c>
      <c r="F1512" s="95">
        <f t="shared" si="370"/>
        <v>20.413735108153059</v>
      </c>
      <c r="G1512" s="95"/>
      <c r="H1512" s="95"/>
      <c r="I1512" s="95"/>
      <c r="J1512" s="95"/>
      <c r="K1512" s="95"/>
      <c r="L1512" s="95">
        <f t="shared" si="367"/>
        <v>1509</v>
      </c>
      <c r="M1512" s="95">
        <f t="shared" si="358"/>
        <v>1562</v>
      </c>
      <c r="N1512" s="95">
        <f t="shared" si="359"/>
        <v>266.04506295559958</v>
      </c>
      <c r="O1512" s="95">
        <f t="shared" si="360"/>
        <v>1188066.9357190267</v>
      </c>
      <c r="P1512" s="95">
        <f t="shared" si="368"/>
        <v>28.059235549369383</v>
      </c>
      <c r="Q1512" s="113">
        <f t="shared" si="369"/>
        <v>24.364009911039741</v>
      </c>
      <c r="R1512" s="95">
        <f t="shared" si="361"/>
        <v>325.63932180067138</v>
      </c>
      <c r="S1512" s="95">
        <f t="shared" si="362"/>
        <v>216.00127720099252</v>
      </c>
      <c r="T1512">
        <f t="shared" si="363"/>
        <v>0</v>
      </c>
      <c r="U1512" s="102">
        <f>IF(W1512&lt;180,V1512,IF(#REF!&gt;T1512,W1512-360,360-W1512))</f>
        <v>-9.8202995008319363</v>
      </c>
      <c r="V1512" s="102">
        <f t="shared" si="364"/>
        <v>-9.8202995008319363</v>
      </c>
      <c r="W1512" s="102">
        <f t="shared" si="365"/>
        <v>9.8202995008319363</v>
      </c>
    </row>
    <row r="1513" spans="1:23" x14ac:dyDescent="0.25">
      <c r="A1513" s="110">
        <v>42638.438009259262</v>
      </c>
      <c r="B1513">
        <v>299</v>
      </c>
      <c r="C1513">
        <v>29.8813</v>
      </c>
      <c r="E1513" s="95">
        <f t="shared" si="370"/>
        <v>270.82196339434279</v>
      </c>
      <c r="F1513" s="95">
        <f t="shared" si="370"/>
        <v>20.417767054908467</v>
      </c>
      <c r="G1513" s="95"/>
      <c r="H1513" s="95"/>
      <c r="I1513" s="95"/>
      <c r="J1513" s="95"/>
      <c r="K1513" s="95"/>
      <c r="L1513" s="95">
        <f t="shared" si="367"/>
        <v>1510</v>
      </c>
      <c r="M1513" s="95">
        <f t="shared" si="358"/>
        <v>-1263</v>
      </c>
      <c r="N1513" s="95">
        <f t="shared" si="359"/>
        <v>266.06688741721837</v>
      </c>
      <c r="O1513" s="95">
        <f t="shared" si="360"/>
        <v>1189152.2443708684</v>
      </c>
      <c r="P1513" s="95">
        <f t="shared" si="368"/>
        <v>28.062751872004892</v>
      </c>
      <c r="Q1513" s="113">
        <f t="shared" si="369"/>
        <v>24.365900113166003</v>
      </c>
      <c r="R1513" s="95">
        <f t="shared" si="361"/>
        <v>325.64523864896631</v>
      </c>
      <c r="S1513" s="95">
        <f t="shared" si="362"/>
        <v>215.99868813971929</v>
      </c>
      <c r="T1513">
        <f t="shared" si="363"/>
        <v>0</v>
      </c>
      <c r="U1513" s="102">
        <f>IF(W1513&lt;180,V1513,IF(#REF!&gt;T1513,W1513-360,360-W1513))</f>
        <v>28.178036605657212</v>
      </c>
      <c r="V1513" s="102">
        <f t="shared" si="364"/>
        <v>28.178036605657212</v>
      </c>
      <c r="W1513" s="102">
        <f t="shared" si="365"/>
        <v>28.178036605657212</v>
      </c>
    </row>
    <row r="1514" spans="1:23" x14ac:dyDescent="0.25">
      <c r="A1514" s="110">
        <v>42638.438055555554</v>
      </c>
      <c r="B1514">
        <v>338</v>
      </c>
      <c r="C1514">
        <v>32.652700000000003</v>
      </c>
      <c r="E1514" s="95">
        <f t="shared" si="370"/>
        <v>270.88685524126458</v>
      </c>
      <c r="F1514" s="95">
        <f t="shared" si="370"/>
        <v>20.428206988352727</v>
      </c>
      <c r="G1514" s="95"/>
      <c r="H1514" s="95"/>
      <c r="I1514" s="95"/>
      <c r="J1514" s="95"/>
      <c r="K1514" s="95"/>
      <c r="L1514" s="95">
        <f t="shared" si="367"/>
        <v>1511</v>
      </c>
      <c r="M1514" s="95">
        <f t="shared" si="358"/>
        <v>1601</v>
      </c>
      <c r="N1514" s="95">
        <f t="shared" si="359"/>
        <v>266.1144937127728</v>
      </c>
      <c r="O1514" s="95">
        <f t="shared" si="360"/>
        <v>1194323.1925876979</v>
      </c>
      <c r="P1514" s="95">
        <f t="shared" si="368"/>
        <v>28.114392316382297</v>
      </c>
      <c r="Q1514" s="113">
        <f t="shared" si="369"/>
        <v>24.492462291057578</v>
      </c>
      <c r="R1514" s="95">
        <f t="shared" si="361"/>
        <v>325.9948953961441</v>
      </c>
      <c r="S1514" s="95">
        <f t="shared" si="362"/>
        <v>215.77881508638504</v>
      </c>
      <c r="T1514">
        <f t="shared" si="363"/>
        <v>1</v>
      </c>
      <c r="U1514" s="102">
        <f>IF(W1514&lt;180,V1514,IF(#REF!&gt;T1514,W1514-360,360-W1514))</f>
        <v>67.113144758735416</v>
      </c>
      <c r="V1514" s="102">
        <f t="shared" si="364"/>
        <v>67.113144758735416</v>
      </c>
      <c r="W1514" s="102">
        <f t="shared" si="365"/>
        <v>67.113144758735416</v>
      </c>
    </row>
    <row r="1515" spans="1:23" x14ac:dyDescent="0.25">
      <c r="A1515" s="110">
        <v>42638.438101851854</v>
      </c>
      <c r="B1515">
        <v>276</v>
      </c>
      <c r="C1515">
        <v>29.333600000000001</v>
      </c>
      <c r="E1515" s="95">
        <f t="shared" si="370"/>
        <v>270.80865224625626</v>
      </c>
      <c r="F1515" s="95">
        <f t="shared" si="370"/>
        <v>20.43009384359399</v>
      </c>
      <c r="G1515" s="95"/>
      <c r="H1515" s="95"/>
      <c r="I1515" s="95"/>
      <c r="J1515" s="95"/>
      <c r="K1515" s="95"/>
      <c r="L1515" s="95">
        <f t="shared" si="367"/>
        <v>1512</v>
      </c>
      <c r="M1515" s="95">
        <f t="shared" si="358"/>
        <v>-1325</v>
      </c>
      <c r="N1515" s="95">
        <f t="shared" si="359"/>
        <v>266.12103174603152</v>
      </c>
      <c r="O1515" s="95">
        <f t="shared" si="360"/>
        <v>1194420.8511904839</v>
      </c>
      <c r="P1515" s="95">
        <f t="shared" si="368"/>
        <v>28.106242730343496</v>
      </c>
      <c r="Q1515" s="113">
        <f t="shared" si="369"/>
        <v>24.400805850155258</v>
      </c>
      <c r="R1515" s="95">
        <f t="shared" si="361"/>
        <v>325.71046540910561</v>
      </c>
      <c r="S1515" s="95">
        <f t="shared" si="362"/>
        <v>215.90683908340694</v>
      </c>
      <c r="T1515">
        <f t="shared" si="363"/>
        <v>0</v>
      </c>
      <c r="U1515" s="102">
        <f>IF(W1515&lt;180,V1515,IF(#REF!&gt;T1515,W1515-360,360-W1515))</f>
        <v>5.1913477537437416</v>
      </c>
      <c r="V1515" s="102">
        <f t="shared" si="364"/>
        <v>5.1913477537437416</v>
      </c>
      <c r="W1515" s="102">
        <f t="shared" si="365"/>
        <v>5.1913477537437416</v>
      </c>
    </row>
    <row r="1516" spans="1:23" x14ac:dyDescent="0.25">
      <c r="A1516" s="110">
        <v>42638.438148148147</v>
      </c>
      <c r="B1516">
        <v>274</v>
      </c>
      <c r="C1516">
        <v>27.802499999999998</v>
      </c>
      <c r="E1516" s="95">
        <f t="shared" si="370"/>
        <v>270.76206322795343</v>
      </c>
      <c r="F1516" s="95">
        <f t="shared" si="370"/>
        <v>20.435050249584005</v>
      </c>
      <c r="G1516" s="95"/>
      <c r="H1516" s="95"/>
      <c r="I1516" s="95"/>
      <c r="J1516" s="95"/>
      <c r="K1516" s="95"/>
      <c r="L1516" s="95">
        <f t="shared" si="367"/>
        <v>1513</v>
      </c>
      <c r="M1516" s="95">
        <f t="shared" si="358"/>
        <v>1599</v>
      </c>
      <c r="N1516" s="95">
        <f t="shared" si="359"/>
        <v>266.12623925974862</v>
      </c>
      <c r="O1516" s="95">
        <f t="shared" si="360"/>
        <v>1194482.8883013956</v>
      </c>
      <c r="P1516" s="95">
        <f t="shared" si="368"/>
        <v>28.097682601040969</v>
      </c>
      <c r="Q1516" s="113">
        <f t="shared" si="369"/>
        <v>24.367915371858242</v>
      </c>
      <c r="R1516" s="95">
        <f t="shared" si="361"/>
        <v>325.58987281463448</v>
      </c>
      <c r="S1516" s="95">
        <f t="shared" si="362"/>
        <v>215.93425364127239</v>
      </c>
      <c r="T1516">
        <f t="shared" si="363"/>
        <v>0</v>
      </c>
      <c r="U1516" s="102">
        <f>IF(W1516&lt;180,V1516,IF(#REF!&gt;T1516,W1516-360,360-W1516))</f>
        <v>3.2379367720465666</v>
      </c>
      <c r="V1516" s="102">
        <f t="shared" si="364"/>
        <v>3.2379367720465666</v>
      </c>
      <c r="W1516" s="102">
        <f t="shared" si="365"/>
        <v>3.2379367720465666</v>
      </c>
    </row>
    <row r="1517" spans="1:23" x14ac:dyDescent="0.25">
      <c r="A1517" s="110">
        <v>42638.438194444447</v>
      </c>
      <c r="B1517">
        <v>273</v>
      </c>
      <c r="C1517">
        <v>27.4147</v>
      </c>
      <c r="E1517" s="95">
        <f t="shared" ref="E1517:F1532" si="371">AVERAGE(B917:B1517)</f>
        <v>270.68885191347755</v>
      </c>
      <c r="F1517" s="95">
        <f t="shared" si="371"/>
        <v>20.438429950083169</v>
      </c>
      <c r="G1517" s="95"/>
      <c r="H1517" s="95"/>
      <c r="I1517" s="95"/>
      <c r="J1517" s="95"/>
      <c r="K1517" s="95"/>
      <c r="L1517" s="95">
        <f t="shared" si="367"/>
        <v>1514</v>
      </c>
      <c r="M1517" s="95">
        <f t="shared" si="358"/>
        <v>-1326</v>
      </c>
      <c r="N1517" s="95">
        <f t="shared" si="359"/>
        <v>266.13077939233796</v>
      </c>
      <c r="O1517" s="95">
        <f t="shared" si="360"/>
        <v>1194530.1056803246</v>
      </c>
      <c r="P1517" s="95">
        <f t="shared" si="368"/>
        <v>28.088956936318581</v>
      </c>
      <c r="Q1517" s="113">
        <f t="shared" si="369"/>
        <v>24.294875123180795</v>
      </c>
      <c r="R1517" s="95">
        <f t="shared" si="361"/>
        <v>325.35232094063434</v>
      </c>
      <c r="S1517" s="95">
        <f t="shared" si="362"/>
        <v>216.02538288632076</v>
      </c>
      <c r="T1517">
        <f t="shared" si="363"/>
        <v>0</v>
      </c>
      <c r="U1517" s="102">
        <f>IF(W1517&lt;180,V1517,IF(#REF!&gt;T1517,W1517-360,360-W1517))</f>
        <v>2.3111480865224507</v>
      </c>
      <c r="V1517" s="102">
        <f t="shared" si="364"/>
        <v>2.3111480865224507</v>
      </c>
      <c r="W1517" s="102">
        <f t="shared" si="365"/>
        <v>2.3111480865224507</v>
      </c>
    </row>
    <row r="1518" spans="1:23" x14ac:dyDescent="0.25">
      <c r="A1518" s="110">
        <v>42638.438240740739</v>
      </c>
      <c r="B1518">
        <v>300</v>
      </c>
      <c r="C1518">
        <v>29.589099999999998</v>
      </c>
      <c r="E1518" s="95">
        <f t="shared" si="371"/>
        <v>270.7487520798669</v>
      </c>
      <c r="F1518" s="95">
        <f t="shared" si="371"/>
        <v>20.452404658901809</v>
      </c>
      <c r="G1518" s="95"/>
      <c r="H1518" s="95"/>
      <c r="I1518" s="95"/>
      <c r="J1518" s="95"/>
      <c r="K1518" s="95"/>
      <c r="L1518" s="95">
        <f t="shared" si="367"/>
        <v>1515</v>
      </c>
      <c r="M1518" s="95">
        <f t="shared" si="358"/>
        <v>1626</v>
      </c>
      <c r="N1518" s="95">
        <f t="shared" si="359"/>
        <v>266.15313531353115</v>
      </c>
      <c r="O1518" s="95">
        <f t="shared" si="360"/>
        <v>1195676.4726072683</v>
      </c>
      <c r="P1518" s="95">
        <f t="shared" si="368"/>
        <v>28.093155651514891</v>
      </c>
      <c r="Q1518" s="113">
        <f t="shared" si="369"/>
        <v>24.322673548068071</v>
      </c>
      <c r="R1518" s="95">
        <f t="shared" si="361"/>
        <v>325.47476756302007</v>
      </c>
      <c r="S1518" s="95">
        <f t="shared" si="362"/>
        <v>216.02273659671374</v>
      </c>
      <c r="T1518">
        <f t="shared" si="363"/>
        <v>0</v>
      </c>
      <c r="U1518" s="102">
        <f>IF(W1518&lt;180,V1518,IF(#REF!&gt;T1518,W1518-360,360-W1518))</f>
        <v>29.251247920133096</v>
      </c>
      <c r="V1518" s="102">
        <f t="shared" si="364"/>
        <v>29.251247920133096</v>
      </c>
      <c r="W1518" s="102">
        <f t="shared" si="365"/>
        <v>29.251247920133096</v>
      </c>
    </row>
    <row r="1519" spans="1:23" x14ac:dyDescent="0.25">
      <c r="A1519" s="110">
        <v>42638.438287037039</v>
      </c>
      <c r="B1519">
        <v>264</v>
      </c>
      <c r="C1519">
        <v>24.974399999999999</v>
      </c>
      <c r="E1519" s="95">
        <f t="shared" si="371"/>
        <v>270.72046589018305</v>
      </c>
      <c r="F1519" s="95">
        <f t="shared" si="371"/>
        <v>20.459627620632258</v>
      </c>
      <c r="G1519" s="95"/>
      <c r="H1519" s="95"/>
      <c r="I1519" s="95"/>
      <c r="J1519" s="95"/>
      <c r="K1519" s="95"/>
      <c r="L1519" s="95">
        <f t="shared" si="367"/>
        <v>1516</v>
      </c>
      <c r="M1519" s="95">
        <f t="shared" si="358"/>
        <v>-1362</v>
      </c>
      <c r="N1519" s="95">
        <f t="shared" si="359"/>
        <v>266.15171503957765</v>
      </c>
      <c r="O1519" s="95">
        <f t="shared" si="360"/>
        <v>1195681.1055409047</v>
      </c>
      <c r="P1519" s="95">
        <f t="shared" si="368"/>
        <v>28.08394297920383</v>
      </c>
      <c r="Q1519" s="113">
        <f t="shared" si="369"/>
        <v>24.320620390024164</v>
      </c>
      <c r="R1519" s="95">
        <f t="shared" si="361"/>
        <v>325.44186176773741</v>
      </c>
      <c r="S1519" s="95">
        <f t="shared" si="362"/>
        <v>215.99907001262869</v>
      </c>
      <c r="T1519">
        <f t="shared" si="363"/>
        <v>0</v>
      </c>
      <c r="U1519" s="102">
        <f>IF(W1519&lt;180,V1519,IF(#REF!&gt;T1519,W1519-360,360-W1519))</f>
        <v>-6.7204658901830499</v>
      </c>
      <c r="V1519" s="102">
        <f t="shared" si="364"/>
        <v>-6.7204658901830499</v>
      </c>
      <c r="W1519" s="102">
        <f t="shared" si="365"/>
        <v>6.7204658901830499</v>
      </c>
    </row>
    <row r="1520" spans="1:23" x14ac:dyDescent="0.25">
      <c r="A1520" s="110">
        <v>42638.438333333332</v>
      </c>
      <c r="B1520">
        <v>306</v>
      </c>
      <c r="C1520">
        <v>29.438600000000001</v>
      </c>
      <c r="E1520" s="95">
        <f t="shared" si="371"/>
        <v>270.79367720465888</v>
      </c>
      <c r="F1520" s="95">
        <f t="shared" si="371"/>
        <v>20.475539101497482</v>
      </c>
      <c r="G1520" s="95"/>
      <c r="H1520" s="95"/>
      <c r="I1520" s="95"/>
      <c r="J1520" s="95"/>
      <c r="K1520" s="95"/>
      <c r="L1520" s="95">
        <f t="shared" si="367"/>
        <v>1517</v>
      </c>
      <c r="M1520" s="95">
        <f t="shared" si="358"/>
        <v>1668</v>
      </c>
      <c r="N1520" s="95">
        <f t="shared" si="359"/>
        <v>266.17798286090948</v>
      </c>
      <c r="O1520" s="95">
        <f t="shared" si="360"/>
        <v>1197267.9446275621</v>
      </c>
      <c r="P1520" s="95">
        <f t="shared" si="368"/>
        <v>28.093308420352162</v>
      </c>
      <c r="Q1520" s="113">
        <f t="shared" si="369"/>
        <v>24.360452388137315</v>
      </c>
      <c r="R1520" s="95">
        <f t="shared" si="361"/>
        <v>325.60469507796785</v>
      </c>
      <c r="S1520" s="95">
        <f t="shared" si="362"/>
        <v>215.98265933134991</v>
      </c>
      <c r="T1520">
        <f t="shared" si="363"/>
        <v>0</v>
      </c>
      <c r="U1520" s="102">
        <f>IF(W1520&lt;180,V1520,IF(#REF!&gt;T1520,W1520-360,360-W1520))</f>
        <v>35.206322795341123</v>
      </c>
      <c r="V1520" s="102">
        <f t="shared" si="364"/>
        <v>35.206322795341123</v>
      </c>
      <c r="W1520" s="102">
        <f t="shared" si="365"/>
        <v>35.206322795341123</v>
      </c>
    </row>
    <row r="1521" spans="1:23" x14ac:dyDescent="0.25">
      <c r="A1521" s="110">
        <v>42638.438391203701</v>
      </c>
      <c r="B1521">
        <v>289</v>
      </c>
      <c r="C1521">
        <v>27.153400000000001</v>
      </c>
      <c r="E1521" s="95">
        <f t="shared" si="371"/>
        <v>270.81530782029949</v>
      </c>
      <c r="F1521" s="95">
        <f t="shared" si="371"/>
        <v>20.485678868552387</v>
      </c>
      <c r="G1521" s="95"/>
      <c r="H1521" s="95"/>
      <c r="I1521" s="95"/>
      <c r="J1521" s="95"/>
      <c r="K1521" s="95"/>
      <c r="L1521" s="95">
        <f t="shared" si="367"/>
        <v>1518</v>
      </c>
      <c r="M1521" s="95">
        <f t="shared" si="358"/>
        <v>-1379</v>
      </c>
      <c r="N1521" s="95">
        <f t="shared" si="359"/>
        <v>266.19301712779952</v>
      </c>
      <c r="O1521" s="95">
        <f t="shared" si="360"/>
        <v>1197788.4459815624</v>
      </c>
      <c r="P1521" s="95">
        <f t="shared" si="368"/>
        <v>28.090157480636019</v>
      </c>
      <c r="Q1521" s="113">
        <f t="shared" si="369"/>
        <v>24.370835082308393</v>
      </c>
      <c r="R1521" s="95">
        <f t="shared" si="361"/>
        <v>325.64968675549335</v>
      </c>
      <c r="S1521" s="95">
        <f t="shared" si="362"/>
        <v>215.98092888510561</v>
      </c>
      <c r="T1521">
        <f t="shared" si="363"/>
        <v>0</v>
      </c>
      <c r="U1521" s="102">
        <f>IF(W1521&lt;180,V1521,IF(#REF!&gt;T1521,W1521-360,360-W1521))</f>
        <v>18.184692179700505</v>
      </c>
      <c r="V1521" s="102">
        <f t="shared" si="364"/>
        <v>18.184692179700505</v>
      </c>
      <c r="W1521" s="102">
        <f t="shared" si="365"/>
        <v>18.184692179700505</v>
      </c>
    </row>
    <row r="1522" spans="1:23" x14ac:dyDescent="0.25">
      <c r="A1522" s="110">
        <v>42638.438437500001</v>
      </c>
      <c r="B1522">
        <v>275</v>
      </c>
      <c r="C1522">
        <v>24.083300000000001</v>
      </c>
      <c r="E1522" s="95">
        <f t="shared" si="371"/>
        <v>270.83028286189682</v>
      </c>
      <c r="F1522" s="95">
        <f t="shared" si="371"/>
        <v>20.491961231281174</v>
      </c>
      <c r="G1522" s="95"/>
      <c r="H1522" s="95"/>
      <c r="I1522" s="95"/>
      <c r="J1522" s="95"/>
      <c r="K1522" s="95"/>
      <c r="L1522" s="95">
        <f t="shared" si="367"/>
        <v>1519</v>
      </c>
      <c r="M1522" s="95">
        <f t="shared" si="358"/>
        <v>1654</v>
      </c>
      <c r="N1522" s="95">
        <f t="shared" si="359"/>
        <v>266.19881500987469</v>
      </c>
      <c r="O1522" s="95">
        <f t="shared" si="360"/>
        <v>1197865.9578670254</v>
      </c>
      <c r="P1522" s="95">
        <f t="shared" si="368"/>
        <v>28.08181827015742</v>
      </c>
      <c r="Q1522" s="113">
        <f t="shared" si="369"/>
        <v>24.370636734844513</v>
      </c>
      <c r="R1522" s="95">
        <f t="shared" si="361"/>
        <v>325.66421551529697</v>
      </c>
      <c r="S1522" s="95">
        <f t="shared" si="362"/>
        <v>215.99635020849666</v>
      </c>
      <c r="T1522">
        <f t="shared" si="363"/>
        <v>0</v>
      </c>
      <c r="U1522" s="102">
        <f>IF(W1522&lt;180,V1522,IF(#REF!&gt;T1522,W1522-360,360-W1522))</f>
        <v>4.1697171381031808</v>
      </c>
      <c r="V1522" s="102">
        <f t="shared" si="364"/>
        <v>4.1697171381031808</v>
      </c>
      <c r="W1522" s="102">
        <f t="shared" si="365"/>
        <v>4.1697171381031808</v>
      </c>
    </row>
    <row r="1523" spans="1:23" x14ac:dyDescent="0.25">
      <c r="A1523" s="110">
        <v>42638.438483796293</v>
      </c>
      <c r="B1523">
        <v>229</v>
      </c>
      <c r="C1523">
        <v>20.241</v>
      </c>
      <c r="E1523" s="95">
        <f t="shared" si="371"/>
        <v>270.69717138103164</v>
      </c>
      <c r="F1523" s="95">
        <f t="shared" si="371"/>
        <v>20.481064725457546</v>
      </c>
      <c r="G1523" s="95"/>
      <c r="H1523" s="95"/>
      <c r="I1523" s="95"/>
      <c r="J1523" s="95"/>
      <c r="K1523" s="95"/>
      <c r="L1523" s="95">
        <f t="shared" si="367"/>
        <v>1520</v>
      </c>
      <c r="M1523" s="95">
        <f t="shared" si="358"/>
        <v>-1425</v>
      </c>
      <c r="N1523" s="95">
        <f t="shared" si="359"/>
        <v>266.17434210526295</v>
      </c>
      <c r="O1523" s="95">
        <f t="shared" si="360"/>
        <v>1199248.7993421128</v>
      </c>
      <c r="P1523" s="95">
        <f t="shared" si="368"/>
        <v>28.088778422198963</v>
      </c>
      <c r="Q1523" s="113">
        <f t="shared" si="369"/>
        <v>24.380268241340456</v>
      </c>
      <c r="R1523" s="95">
        <f t="shared" si="361"/>
        <v>325.55277492404764</v>
      </c>
      <c r="S1523" s="95">
        <f t="shared" si="362"/>
        <v>215.84156783801561</v>
      </c>
      <c r="T1523">
        <f t="shared" si="363"/>
        <v>0</v>
      </c>
      <c r="U1523" s="102">
        <f>IF(W1523&lt;180,V1523,IF(#REF!&gt;T1523,W1523-360,360-W1523))</f>
        <v>-41.697171381031637</v>
      </c>
      <c r="V1523" s="102">
        <f t="shared" si="364"/>
        <v>-41.697171381031637</v>
      </c>
      <c r="W1523" s="102">
        <f t="shared" si="365"/>
        <v>41.697171381031637</v>
      </c>
    </row>
    <row r="1524" spans="1:23" x14ac:dyDescent="0.25">
      <c r="A1524" s="110">
        <v>42638.438530092593</v>
      </c>
      <c r="B1524">
        <v>236</v>
      </c>
      <c r="C1524">
        <v>20.572399999999998</v>
      </c>
      <c r="E1524" s="95">
        <f t="shared" si="371"/>
        <v>270.63893510815308</v>
      </c>
      <c r="F1524" s="95">
        <f t="shared" si="371"/>
        <v>20.479944925124769</v>
      </c>
      <c r="G1524" s="95"/>
      <c r="H1524" s="95"/>
      <c r="I1524" s="95"/>
      <c r="J1524" s="95"/>
      <c r="K1524" s="95"/>
      <c r="L1524" s="95">
        <f t="shared" si="367"/>
        <v>1521</v>
      </c>
      <c r="M1524" s="95">
        <f t="shared" si="358"/>
        <v>1661</v>
      </c>
      <c r="N1524" s="95">
        <f t="shared" si="359"/>
        <v>266.15450361604189</v>
      </c>
      <c r="O1524" s="95">
        <f t="shared" si="360"/>
        <v>1200158.6916502377</v>
      </c>
      <c r="P1524" s="95">
        <f t="shared" si="368"/>
        <v>28.090193464433835</v>
      </c>
      <c r="Q1524" s="113">
        <f t="shared" si="369"/>
        <v>24.421242523401723</v>
      </c>
      <c r="R1524" s="95">
        <f t="shared" si="361"/>
        <v>325.58673078580694</v>
      </c>
      <c r="S1524" s="95">
        <f t="shared" si="362"/>
        <v>215.69113943049919</v>
      </c>
      <c r="T1524">
        <f t="shared" si="363"/>
        <v>0</v>
      </c>
      <c r="U1524" s="102">
        <f>IF(W1524&lt;180,V1524,IF(#REF!&gt;T1524,W1524-360,360-W1524))</f>
        <v>-34.638935108153078</v>
      </c>
      <c r="V1524" s="102">
        <f t="shared" si="364"/>
        <v>-34.638935108153078</v>
      </c>
      <c r="W1524" s="102">
        <f t="shared" si="365"/>
        <v>34.638935108153078</v>
      </c>
    </row>
    <row r="1525" spans="1:23" x14ac:dyDescent="0.25">
      <c r="A1525" s="110">
        <v>42638.438576388886</v>
      </c>
      <c r="B1525">
        <v>268</v>
      </c>
      <c r="C1525">
        <v>23.9358</v>
      </c>
      <c r="E1525" s="95">
        <f t="shared" si="371"/>
        <v>270.66222961730449</v>
      </c>
      <c r="F1525" s="95">
        <f t="shared" si="371"/>
        <v>20.48425124792011</v>
      </c>
      <c r="G1525" s="95"/>
      <c r="H1525" s="95"/>
      <c r="I1525" s="95"/>
      <c r="J1525" s="95"/>
      <c r="K1525" s="95"/>
      <c r="L1525" s="95">
        <f t="shared" si="367"/>
        <v>1522</v>
      </c>
      <c r="M1525" s="95">
        <f t="shared" si="358"/>
        <v>-1393</v>
      </c>
      <c r="N1525" s="95">
        <f t="shared" si="359"/>
        <v>266.15571616294329</v>
      </c>
      <c r="O1525" s="95">
        <f t="shared" si="360"/>
        <v>1200162.0952693899</v>
      </c>
      <c r="P1525" s="95">
        <f t="shared" si="368"/>
        <v>28.081003713531839</v>
      </c>
      <c r="Q1525" s="113">
        <f t="shared" si="369"/>
        <v>24.412035458528941</v>
      </c>
      <c r="R1525" s="95">
        <f t="shared" si="361"/>
        <v>325.5893093989946</v>
      </c>
      <c r="S1525" s="95">
        <f t="shared" si="362"/>
        <v>215.73514983561438</v>
      </c>
      <c r="T1525">
        <f t="shared" si="363"/>
        <v>0</v>
      </c>
      <c r="U1525" s="102">
        <f>IF(W1525&lt;180,V1525,IF(#REF!&gt;T1525,W1525-360,360-W1525))</f>
        <v>-2.6622296173044901</v>
      </c>
      <c r="V1525" s="102">
        <f t="shared" si="364"/>
        <v>-2.6622296173044901</v>
      </c>
      <c r="W1525" s="102">
        <f t="shared" si="365"/>
        <v>2.6622296173044901</v>
      </c>
    </row>
    <row r="1526" spans="1:23" x14ac:dyDescent="0.25">
      <c r="A1526" s="110">
        <v>42638.438622685186</v>
      </c>
      <c r="B1526">
        <v>303</v>
      </c>
      <c r="C1526">
        <v>25.9848</v>
      </c>
      <c r="E1526" s="95">
        <f t="shared" si="371"/>
        <v>270.69883527454243</v>
      </c>
      <c r="F1526" s="95">
        <f t="shared" si="371"/>
        <v>20.49130981697169</v>
      </c>
      <c r="G1526" s="95"/>
      <c r="H1526" s="95"/>
      <c r="I1526" s="95"/>
      <c r="J1526" s="95"/>
      <c r="K1526" s="95"/>
      <c r="L1526" s="95">
        <f t="shared" si="367"/>
        <v>1523</v>
      </c>
      <c r="M1526" s="95">
        <f t="shared" si="358"/>
        <v>1696</v>
      </c>
      <c r="N1526" s="95">
        <f t="shared" si="359"/>
        <v>266.17990807616525</v>
      </c>
      <c r="O1526" s="95">
        <f t="shared" si="360"/>
        <v>1201518.7051871382</v>
      </c>
      <c r="P1526" s="95">
        <f t="shared" si="368"/>
        <v>28.087644290283649</v>
      </c>
      <c r="Q1526" s="113">
        <f t="shared" si="369"/>
        <v>24.443982929793442</v>
      </c>
      <c r="R1526" s="95">
        <f t="shared" si="361"/>
        <v>325.69779686657768</v>
      </c>
      <c r="S1526" s="95">
        <f t="shared" si="362"/>
        <v>215.69987368250719</v>
      </c>
      <c r="T1526">
        <f t="shared" si="363"/>
        <v>0</v>
      </c>
      <c r="U1526" s="102">
        <f>IF(W1526&lt;180,V1526,IF(#REF!&gt;T1526,W1526-360,360-W1526))</f>
        <v>32.301164725457568</v>
      </c>
      <c r="V1526" s="102">
        <f t="shared" si="364"/>
        <v>32.301164725457568</v>
      </c>
      <c r="W1526" s="102">
        <f t="shared" si="365"/>
        <v>32.301164725457568</v>
      </c>
    </row>
    <row r="1527" spans="1:23" x14ac:dyDescent="0.25">
      <c r="A1527" s="110">
        <v>42638.438668981478</v>
      </c>
      <c r="B1527">
        <v>280</v>
      </c>
      <c r="C1527">
        <v>24.8535</v>
      </c>
      <c r="E1527" s="95">
        <f t="shared" si="371"/>
        <v>270.62063227953411</v>
      </c>
      <c r="F1527" s="95">
        <f t="shared" si="371"/>
        <v>20.491464059900142</v>
      </c>
      <c r="G1527" s="95"/>
      <c r="H1527" s="95"/>
      <c r="I1527" s="95"/>
      <c r="J1527" s="95"/>
      <c r="K1527" s="95"/>
      <c r="L1527" s="95">
        <f t="shared" si="367"/>
        <v>1524</v>
      </c>
      <c r="M1527" s="95">
        <f t="shared" si="358"/>
        <v>-1416</v>
      </c>
      <c r="N1527" s="95">
        <f t="shared" si="359"/>
        <v>266.18897637795254</v>
      </c>
      <c r="O1527" s="95">
        <f t="shared" si="360"/>
        <v>1201709.574803157</v>
      </c>
      <c r="P1527" s="95">
        <f t="shared" si="368"/>
        <v>28.080657810077934</v>
      </c>
      <c r="Q1527" s="113">
        <f t="shared" si="369"/>
        <v>24.338691154641428</v>
      </c>
      <c r="R1527" s="95">
        <f t="shared" si="361"/>
        <v>325.38268737747734</v>
      </c>
      <c r="S1527" s="95">
        <f t="shared" si="362"/>
        <v>215.8585771815909</v>
      </c>
      <c r="T1527">
        <f t="shared" si="363"/>
        <v>0</v>
      </c>
      <c r="U1527" s="102">
        <f>IF(W1527&lt;180,V1527,IF(#REF!&gt;T1527,W1527-360,360-W1527))</f>
        <v>9.3793677204658934</v>
      </c>
      <c r="V1527" s="102">
        <f t="shared" si="364"/>
        <v>9.3793677204658934</v>
      </c>
      <c r="W1527" s="102">
        <f t="shared" si="365"/>
        <v>9.3793677204658934</v>
      </c>
    </row>
    <row r="1528" spans="1:23" x14ac:dyDescent="0.25">
      <c r="A1528" s="110">
        <v>42638.438715277778</v>
      </c>
      <c r="B1528">
        <v>271</v>
      </c>
      <c r="C1528">
        <v>21.828600000000002</v>
      </c>
      <c r="E1528" s="95">
        <f t="shared" si="371"/>
        <v>270.51247920133113</v>
      </c>
      <c r="F1528" s="95">
        <f t="shared" si="371"/>
        <v>20.48409450915139</v>
      </c>
      <c r="G1528" s="95"/>
      <c r="H1528" s="95"/>
      <c r="I1528" s="95"/>
      <c r="J1528" s="95"/>
      <c r="K1528" s="95"/>
      <c r="L1528" s="95">
        <f t="shared" si="367"/>
        <v>1525</v>
      </c>
      <c r="M1528" s="95">
        <f t="shared" si="358"/>
        <v>1687</v>
      </c>
      <c r="N1528" s="95">
        <f t="shared" si="359"/>
        <v>266.19213114754075</v>
      </c>
      <c r="O1528" s="95">
        <f t="shared" si="360"/>
        <v>1201732.7055737779</v>
      </c>
      <c r="P1528" s="95">
        <f t="shared" si="368"/>
        <v>28.071719688645494</v>
      </c>
      <c r="Q1528" s="113">
        <f t="shared" si="369"/>
        <v>24.191903198715558</v>
      </c>
      <c r="R1528" s="95">
        <f t="shared" si="361"/>
        <v>324.94426139844114</v>
      </c>
      <c r="S1528" s="95">
        <f t="shared" si="362"/>
        <v>216.08069700422112</v>
      </c>
      <c r="T1528">
        <f t="shared" si="363"/>
        <v>0</v>
      </c>
      <c r="U1528" s="102">
        <f>IF(W1528&lt;180,V1528,IF(#REF!&gt;T1528,W1528-360,360-W1528))</f>
        <v>0.48752079866886788</v>
      </c>
      <c r="V1528" s="102">
        <f t="shared" si="364"/>
        <v>0.48752079866886788</v>
      </c>
      <c r="W1528" s="102">
        <f t="shared" si="365"/>
        <v>0.48752079866886788</v>
      </c>
    </row>
    <row r="1529" spans="1:23" x14ac:dyDescent="0.25">
      <c r="A1529" s="110">
        <v>42638.438761574071</v>
      </c>
      <c r="B1529">
        <v>255</v>
      </c>
      <c r="C1529">
        <v>19.3186</v>
      </c>
      <c r="E1529" s="95">
        <f t="shared" si="371"/>
        <v>270.47753743760398</v>
      </c>
      <c r="F1529" s="95">
        <f t="shared" si="371"/>
        <v>20.482730782029925</v>
      </c>
      <c r="G1529" s="95"/>
      <c r="H1529" s="95"/>
      <c r="I1529" s="95"/>
      <c r="J1529" s="95"/>
      <c r="K1529" s="95"/>
      <c r="L1529" s="95">
        <f t="shared" si="367"/>
        <v>1526</v>
      </c>
      <c r="M1529" s="95">
        <f t="shared" si="358"/>
        <v>-1432</v>
      </c>
      <c r="N1529" s="95">
        <f t="shared" si="359"/>
        <v>266.18479685452138</v>
      </c>
      <c r="O1529" s="95">
        <f t="shared" si="360"/>
        <v>1201857.8872870323</v>
      </c>
      <c r="P1529" s="95">
        <f t="shared" si="368"/>
        <v>28.06398193595474</v>
      </c>
      <c r="Q1529" s="113">
        <f t="shared" si="369"/>
        <v>24.19911670241412</v>
      </c>
      <c r="R1529" s="95">
        <f t="shared" si="361"/>
        <v>324.92555001803578</v>
      </c>
      <c r="S1529" s="95">
        <f t="shared" si="362"/>
        <v>216.02952485717222</v>
      </c>
      <c r="T1529">
        <f t="shared" si="363"/>
        <v>0</v>
      </c>
      <c r="U1529" s="102">
        <f>IF(W1529&lt;180,V1529,IF(#REF!&gt;T1529,W1529-360,360-W1529))</f>
        <v>-15.477537437603985</v>
      </c>
      <c r="V1529" s="102">
        <f t="shared" si="364"/>
        <v>-15.477537437603985</v>
      </c>
      <c r="W1529" s="102">
        <f t="shared" si="365"/>
        <v>15.477537437603985</v>
      </c>
    </row>
    <row r="1530" spans="1:23" x14ac:dyDescent="0.25">
      <c r="A1530" s="110">
        <v>42638.438807870371</v>
      </c>
      <c r="B1530">
        <v>262</v>
      </c>
      <c r="C1530">
        <v>17.790800000000001</v>
      </c>
      <c r="E1530" s="95">
        <f t="shared" si="371"/>
        <v>270.43760399334445</v>
      </c>
      <c r="F1530" s="95">
        <f t="shared" si="371"/>
        <v>20.476359733777013</v>
      </c>
      <c r="G1530" s="95"/>
      <c r="H1530" s="95"/>
      <c r="I1530" s="95"/>
      <c r="J1530" s="95"/>
      <c r="K1530" s="95"/>
      <c r="L1530" s="95">
        <f t="shared" si="367"/>
        <v>1527</v>
      </c>
      <c r="M1530" s="95">
        <f t="shared" si="358"/>
        <v>1694</v>
      </c>
      <c r="N1530" s="95">
        <f t="shared" si="359"/>
        <v>266.18205631958062</v>
      </c>
      <c r="O1530" s="95">
        <f t="shared" si="360"/>
        <v>1201875.388343164</v>
      </c>
      <c r="P1530" s="95">
        <f t="shared" si="368"/>
        <v>28.054995438468666</v>
      </c>
      <c r="Q1530" s="113">
        <f t="shared" si="369"/>
        <v>24.19327027031062</v>
      </c>
      <c r="R1530" s="95">
        <f t="shared" si="361"/>
        <v>324.87246210154336</v>
      </c>
      <c r="S1530" s="95">
        <f t="shared" si="362"/>
        <v>216.00274588514554</v>
      </c>
      <c r="T1530">
        <f t="shared" si="363"/>
        <v>0</v>
      </c>
      <c r="U1530" s="102">
        <f>IF(W1530&lt;180,V1530,IF(#REF!&gt;T1530,W1530-360,360-W1530))</f>
        <v>-8.4376039933444531</v>
      </c>
      <c r="V1530" s="102">
        <f t="shared" si="364"/>
        <v>-8.4376039933444531</v>
      </c>
      <c r="W1530" s="102">
        <f t="shared" si="365"/>
        <v>8.4376039933444531</v>
      </c>
    </row>
    <row r="1531" spans="1:23" x14ac:dyDescent="0.25">
      <c r="A1531" s="110">
        <v>42638.438854166663</v>
      </c>
      <c r="B1531">
        <v>299</v>
      </c>
      <c r="C1531">
        <v>15.9457</v>
      </c>
      <c r="E1531" s="95">
        <f t="shared" si="371"/>
        <v>270.47587354409319</v>
      </c>
      <c r="F1531" s="95">
        <f t="shared" si="371"/>
        <v>20.46877770382693</v>
      </c>
      <c r="G1531" s="95"/>
      <c r="H1531" s="95"/>
      <c r="I1531" s="95"/>
      <c r="J1531" s="95"/>
      <c r="K1531" s="95"/>
      <c r="L1531" s="95">
        <f t="shared" si="367"/>
        <v>1528</v>
      </c>
      <c r="M1531" s="95">
        <f t="shared" si="358"/>
        <v>-1395</v>
      </c>
      <c r="N1531" s="95">
        <f t="shared" si="359"/>
        <v>266.20353403141337</v>
      </c>
      <c r="O1531" s="95">
        <f t="shared" si="360"/>
        <v>1202951.7009162379</v>
      </c>
      <c r="P1531" s="95">
        <f t="shared" si="368"/>
        <v>28.058368726165359</v>
      </c>
      <c r="Q1531" s="113">
        <f t="shared" si="369"/>
        <v>24.220214744579085</v>
      </c>
      <c r="R1531" s="95">
        <f t="shared" si="361"/>
        <v>324.97135671939611</v>
      </c>
      <c r="S1531" s="95">
        <f t="shared" si="362"/>
        <v>215.98039036879024</v>
      </c>
      <c r="T1531">
        <f t="shared" si="363"/>
        <v>0</v>
      </c>
      <c r="U1531" s="102">
        <f>IF(W1531&lt;180,V1531,IF(#REF!&gt;T1531,W1531-360,360-W1531))</f>
        <v>28.52412645590681</v>
      </c>
      <c r="V1531" s="102">
        <f t="shared" si="364"/>
        <v>28.52412645590681</v>
      </c>
      <c r="W1531" s="102">
        <f t="shared" si="365"/>
        <v>28.52412645590681</v>
      </c>
    </row>
    <row r="1532" spans="1:23" x14ac:dyDescent="0.25">
      <c r="A1532" s="110">
        <v>42638.438900462963</v>
      </c>
      <c r="B1532">
        <v>296</v>
      </c>
      <c r="C1532">
        <v>17.488600000000002</v>
      </c>
      <c r="E1532" s="95">
        <f t="shared" si="371"/>
        <v>270.4991680532446</v>
      </c>
      <c r="F1532" s="95">
        <f t="shared" si="371"/>
        <v>20.464171214642242</v>
      </c>
      <c r="G1532" s="95"/>
      <c r="H1532" s="95"/>
      <c r="I1532" s="95"/>
      <c r="J1532" s="95"/>
      <c r="K1532" s="95"/>
      <c r="L1532" s="95">
        <f t="shared" si="367"/>
        <v>1529</v>
      </c>
      <c r="M1532" s="95">
        <f t="shared" si="358"/>
        <v>1691</v>
      </c>
      <c r="N1532" s="95">
        <f t="shared" si="359"/>
        <v>266.22302158273357</v>
      </c>
      <c r="O1532" s="95">
        <f t="shared" si="360"/>
        <v>1203838.9496402952</v>
      </c>
      <c r="P1532" s="95">
        <f t="shared" si="368"/>
        <v>28.059533897372553</v>
      </c>
      <c r="Q1532" s="113">
        <f t="shared" si="369"/>
        <v>24.238013130326252</v>
      </c>
      <c r="R1532" s="95">
        <f t="shared" si="361"/>
        <v>325.03469759647868</v>
      </c>
      <c r="S1532" s="95">
        <f t="shared" si="362"/>
        <v>215.96363851001053</v>
      </c>
      <c r="T1532">
        <f t="shared" si="363"/>
        <v>0</v>
      </c>
      <c r="U1532" s="102">
        <f>IF(W1532&lt;180,V1532,IF(#REF!&gt;T1532,W1532-360,360-W1532))</f>
        <v>25.500831946755397</v>
      </c>
      <c r="V1532" s="102">
        <f t="shared" si="364"/>
        <v>25.500831946755397</v>
      </c>
      <c r="W1532" s="102">
        <f t="shared" si="365"/>
        <v>25.500831946755397</v>
      </c>
    </row>
    <row r="1533" spans="1:23" x14ac:dyDescent="0.25">
      <c r="A1533" s="110">
        <v>42638.438946759263</v>
      </c>
      <c r="B1533">
        <v>322</v>
      </c>
      <c r="C1533">
        <v>18.563800000000001</v>
      </c>
      <c r="E1533" s="95">
        <f t="shared" ref="E1533:F1548" si="372">AVERAGE(B933:B1533)</f>
        <v>270.58069883527452</v>
      </c>
      <c r="F1533" s="95">
        <f t="shared" si="372"/>
        <v>20.465188519134749</v>
      </c>
      <c r="G1533" s="95"/>
      <c r="H1533" s="95"/>
      <c r="I1533" s="95"/>
      <c r="J1533" s="95"/>
      <c r="K1533" s="95"/>
      <c r="L1533" s="95">
        <f t="shared" si="367"/>
        <v>1530</v>
      </c>
      <c r="M1533" s="95">
        <f t="shared" si="358"/>
        <v>-1369</v>
      </c>
      <c r="N1533" s="95">
        <f t="shared" si="359"/>
        <v>266.25947712418275</v>
      </c>
      <c r="O1533" s="95">
        <f t="shared" si="360"/>
        <v>1206947.9875817068</v>
      </c>
      <c r="P1533" s="95">
        <f t="shared" si="368"/>
        <v>28.086560733636521</v>
      </c>
      <c r="Q1533" s="113">
        <f t="shared" si="369"/>
        <v>24.32853121595312</v>
      </c>
      <c r="R1533" s="95">
        <f t="shared" si="361"/>
        <v>325.31989407116902</v>
      </c>
      <c r="S1533" s="95">
        <f t="shared" si="362"/>
        <v>215.84150359937999</v>
      </c>
      <c r="T1533">
        <f t="shared" si="363"/>
        <v>0</v>
      </c>
      <c r="U1533" s="102">
        <f>IF(W1533&lt;180,V1533,IF(#REF!&gt;T1533,W1533-360,360-W1533))</f>
        <v>51.419301164725482</v>
      </c>
      <c r="V1533" s="102">
        <f t="shared" si="364"/>
        <v>51.419301164725482</v>
      </c>
      <c r="W1533" s="102">
        <f t="shared" si="365"/>
        <v>51.419301164725482</v>
      </c>
    </row>
    <row r="1534" spans="1:23" x14ac:dyDescent="0.25">
      <c r="A1534" s="110">
        <v>42638.438993055555</v>
      </c>
      <c r="B1534">
        <v>296</v>
      </c>
      <c r="C1534">
        <v>20.104700000000001</v>
      </c>
      <c r="E1534" s="95">
        <f t="shared" si="372"/>
        <v>270.62562396006655</v>
      </c>
      <c r="F1534" s="95">
        <f t="shared" si="372"/>
        <v>20.471596173044897</v>
      </c>
      <c r="G1534" s="95"/>
      <c r="H1534" s="95"/>
      <c r="I1534" s="95"/>
      <c r="J1534" s="95"/>
      <c r="K1534" s="95"/>
      <c r="L1534" s="95">
        <f t="shared" si="367"/>
        <v>1531</v>
      </c>
      <c r="M1534" s="95">
        <f t="shared" si="358"/>
        <v>1665</v>
      </c>
      <c r="N1534" s="95">
        <f t="shared" si="359"/>
        <v>266.27890267798801</v>
      </c>
      <c r="O1534" s="95">
        <f t="shared" si="360"/>
        <v>1207831.9085565065</v>
      </c>
      <c r="P1534" s="95">
        <f t="shared" si="368"/>
        <v>28.08766611794762</v>
      </c>
      <c r="Q1534" s="113">
        <f t="shared" si="369"/>
        <v>24.350490037025658</v>
      </c>
      <c r="R1534" s="95">
        <f t="shared" si="361"/>
        <v>325.4142265433743</v>
      </c>
      <c r="S1534" s="95">
        <f t="shared" si="362"/>
        <v>215.83702137675883</v>
      </c>
      <c r="T1534">
        <f t="shared" si="363"/>
        <v>0</v>
      </c>
      <c r="U1534" s="102">
        <f>IF(W1534&lt;180,V1534,IF(#REF!&gt;T1534,W1534-360,360-W1534))</f>
        <v>25.374376039933452</v>
      </c>
      <c r="V1534" s="102">
        <f t="shared" si="364"/>
        <v>25.374376039933452</v>
      </c>
      <c r="W1534" s="102">
        <f t="shared" si="365"/>
        <v>25.374376039933452</v>
      </c>
    </row>
    <row r="1535" spans="1:23" x14ac:dyDescent="0.25">
      <c r="A1535" s="110">
        <v>42638.439039351855</v>
      </c>
      <c r="B1535">
        <v>312</v>
      </c>
      <c r="C1535">
        <v>20.398299999999999</v>
      </c>
      <c r="E1535" s="95">
        <f t="shared" si="372"/>
        <v>270.6222961730449</v>
      </c>
      <c r="F1535" s="95">
        <f t="shared" si="372"/>
        <v>20.471582695507461</v>
      </c>
      <c r="G1535" s="95"/>
      <c r="H1535" s="95"/>
      <c r="I1535" s="95"/>
      <c r="J1535" s="95"/>
      <c r="K1535" s="95"/>
      <c r="L1535" s="95">
        <f t="shared" si="367"/>
        <v>1532</v>
      </c>
      <c r="M1535" s="95">
        <f t="shared" si="358"/>
        <v>-1353</v>
      </c>
      <c r="N1535" s="95">
        <f t="shared" si="359"/>
        <v>266.30874673629222</v>
      </c>
      <c r="O1535" s="95">
        <f t="shared" si="360"/>
        <v>1209920.9627937411</v>
      </c>
      <c r="P1535" s="95">
        <f t="shared" si="368"/>
        <v>28.102769285432974</v>
      </c>
      <c r="Q1535" s="113">
        <f t="shared" si="369"/>
        <v>24.344698153229348</v>
      </c>
      <c r="R1535" s="95">
        <f t="shared" si="361"/>
        <v>325.39786701781094</v>
      </c>
      <c r="S1535" s="95">
        <f t="shared" si="362"/>
        <v>215.84672532827886</v>
      </c>
      <c r="T1535">
        <f t="shared" si="363"/>
        <v>0</v>
      </c>
      <c r="U1535" s="102">
        <f>IF(W1535&lt;180,V1535,IF(#REF!&gt;T1535,W1535-360,360-W1535))</f>
        <v>41.377703826955099</v>
      </c>
      <c r="V1535" s="102">
        <f t="shared" si="364"/>
        <v>41.377703826955099</v>
      </c>
      <c r="W1535" s="102">
        <f t="shared" si="365"/>
        <v>41.377703826955099</v>
      </c>
    </row>
    <row r="1536" spans="1:23" x14ac:dyDescent="0.25">
      <c r="A1536" s="110">
        <v>42638.439085648148</v>
      </c>
      <c r="B1536">
        <v>275</v>
      </c>
      <c r="C1536">
        <v>20.458400000000001</v>
      </c>
      <c r="E1536" s="95">
        <f t="shared" si="372"/>
        <v>270.63394342762064</v>
      </c>
      <c r="F1536" s="95">
        <f t="shared" si="372"/>
        <v>20.475041930116447</v>
      </c>
      <c r="G1536" s="95"/>
      <c r="H1536" s="95"/>
      <c r="I1536" s="95"/>
      <c r="J1536" s="95"/>
      <c r="K1536" s="95"/>
      <c r="L1536" s="95">
        <f t="shared" si="367"/>
        <v>1533</v>
      </c>
      <c r="M1536" s="95">
        <f t="shared" si="358"/>
        <v>1628</v>
      </c>
      <c r="N1536" s="95">
        <f t="shared" si="359"/>
        <v>266.31441617742968</v>
      </c>
      <c r="O1536" s="95">
        <f t="shared" si="360"/>
        <v>1209996.4514024863</v>
      </c>
      <c r="P1536" s="95">
        <f t="shared" si="368"/>
        <v>28.094478236350813</v>
      </c>
      <c r="Q1536" s="113">
        <f t="shared" si="369"/>
        <v>24.345115284038773</v>
      </c>
      <c r="R1536" s="95">
        <f t="shared" si="361"/>
        <v>325.4104528167079</v>
      </c>
      <c r="S1536" s="95">
        <f t="shared" si="362"/>
        <v>215.8574340385334</v>
      </c>
      <c r="T1536">
        <f t="shared" si="363"/>
        <v>0</v>
      </c>
      <c r="U1536" s="102">
        <f>IF(W1536&lt;180,V1536,IF(#REF!&gt;T1536,W1536-360,360-W1536))</f>
        <v>4.3660565723793638</v>
      </c>
      <c r="V1536" s="102">
        <f t="shared" si="364"/>
        <v>4.3660565723793638</v>
      </c>
      <c r="W1536" s="102">
        <f t="shared" si="365"/>
        <v>4.3660565723793638</v>
      </c>
    </row>
    <row r="1537" spans="1:23" x14ac:dyDescent="0.25">
      <c r="A1537" s="110">
        <v>42638.439131944448</v>
      </c>
      <c r="B1537">
        <v>268</v>
      </c>
      <c r="C1537">
        <v>20.975300000000001</v>
      </c>
      <c r="E1537" s="95">
        <f t="shared" si="372"/>
        <v>270.63061564059899</v>
      </c>
      <c r="F1537" s="95">
        <f t="shared" si="372"/>
        <v>20.477430615640575</v>
      </c>
      <c r="G1537" s="95"/>
      <c r="H1537" s="95"/>
      <c r="I1537" s="95"/>
      <c r="J1537" s="95"/>
      <c r="K1537" s="95"/>
      <c r="L1537" s="95">
        <f t="shared" si="367"/>
        <v>1534</v>
      </c>
      <c r="M1537" s="95">
        <f t="shared" si="358"/>
        <v>-1360</v>
      </c>
      <c r="N1537" s="95">
        <f t="shared" si="359"/>
        <v>266.31551499348092</v>
      </c>
      <c r="O1537" s="95">
        <f t="shared" si="360"/>
        <v>1209999.2907431626</v>
      </c>
      <c r="P1537" s="95">
        <f t="shared" si="368"/>
        <v>28.085352434052808</v>
      </c>
      <c r="Q1537" s="113">
        <f t="shared" si="369"/>
        <v>24.345338402873637</v>
      </c>
      <c r="R1537" s="95">
        <f t="shared" si="361"/>
        <v>325.40762704706469</v>
      </c>
      <c r="S1537" s="95">
        <f t="shared" si="362"/>
        <v>215.85360423413331</v>
      </c>
      <c r="T1537">
        <f t="shared" si="363"/>
        <v>0</v>
      </c>
      <c r="U1537" s="102">
        <f>IF(W1537&lt;180,V1537,IF(#REF!&gt;T1537,W1537-360,360-W1537))</f>
        <v>-2.6306156405989896</v>
      </c>
      <c r="V1537" s="102">
        <f t="shared" si="364"/>
        <v>-2.6306156405989896</v>
      </c>
      <c r="W1537" s="102">
        <f t="shared" si="365"/>
        <v>2.6306156405989896</v>
      </c>
    </row>
    <row r="1538" spans="1:23" x14ac:dyDescent="0.25">
      <c r="A1538" s="110">
        <v>42638.43917824074</v>
      </c>
      <c r="B1538">
        <v>328</v>
      </c>
      <c r="C1538">
        <v>18.704699999999999</v>
      </c>
      <c r="E1538" s="95">
        <f t="shared" si="372"/>
        <v>270.6871880199667</v>
      </c>
      <c r="F1538" s="95">
        <f t="shared" si="372"/>
        <v>20.47182063227951</v>
      </c>
      <c r="G1538" s="95"/>
      <c r="H1538" s="95"/>
      <c r="I1538" s="95"/>
      <c r="J1538" s="95"/>
      <c r="K1538" s="95"/>
      <c r="L1538" s="95">
        <f t="shared" si="367"/>
        <v>1535</v>
      </c>
      <c r="M1538" s="95">
        <f t="shared" si="358"/>
        <v>1688</v>
      </c>
      <c r="N1538" s="95">
        <f t="shared" si="359"/>
        <v>266.3557003257327</v>
      </c>
      <c r="O1538" s="95">
        <f t="shared" si="360"/>
        <v>1213801.7876221573</v>
      </c>
      <c r="P1538" s="95">
        <f t="shared" si="368"/>
        <v>28.12028360885515</v>
      </c>
      <c r="Q1538" s="113">
        <f t="shared" si="369"/>
        <v>24.438901075334236</v>
      </c>
      <c r="R1538" s="95">
        <f t="shared" si="361"/>
        <v>325.67471543946874</v>
      </c>
      <c r="S1538" s="95">
        <f t="shared" si="362"/>
        <v>215.69966060046465</v>
      </c>
      <c r="T1538">
        <f t="shared" si="363"/>
        <v>1</v>
      </c>
      <c r="U1538" s="102">
        <f>IF(W1538&lt;180,V1538,IF(#REF!&gt;T1538,W1538-360,360-W1538))</f>
        <v>57.312811980033302</v>
      </c>
      <c r="V1538" s="102">
        <f t="shared" si="364"/>
        <v>57.312811980033302</v>
      </c>
      <c r="W1538" s="102">
        <f t="shared" si="365"/>
        <v>57.312811980033302</v>
      </c>
    </row>
    <row r="1539" spans="1:23" x14ac:dyDescent="0.25">
      <c r="A1539" s="110">
        <v>42638.43922453704</v>
      </c>
      <c r="B1539">
        <v>322</v>
      </c>
      <c r="C1539">
        <v>18.628399999999999</v>
      </c>
      <c r="E1539" s="95">
        <f t="shared" si="372"/>
        <v>270.78369384359399</v>
      </c>
      <c r="F1539" s="95">
        <f t="shared" si="372"/>
        <v>20.469198668885163</v>
      </c>
      <c r="G1539" s="95"/>
      <c r="H1539" s="95"/>
      <c r="I1539" s="95"/>
      <c r="J1539" s="95"/>
      <c r="K1539" s="95"/>
      <c r="L1539" s="95">
        <f t="shared" si="367"/>
        <v>1536</v>
      </c>
      <c r="M1539" s="95">
        <f t="shared" si="358"/>
        <v>-1366</v>
      </c>
      <c r="N1539" s="95">
        <f t="shared" si="359"/>
        <v>266.39192708333314</v>
      </c>
      <c r="O1539" s="95">
        <f t="shared" si="360"/>
        <v>1216896.0598958407</v>
      </c>
      <c r="P1539" s="95">
        <f t="shared" si="368"/>
        <v>28.146936582773765</v>
      </c>
      <c r="Q1539" s="113">
        <f t="shared" si="369"/>
        <v>24.526663144242182</v>
      </c>
      <c r="R1539" s="95">
        <f t="shared" si="361"/>
        <v>325.96868591813893</v>
      </c>
      <c r="S1539" s="95">
        <f t="shared" si="362"/>
        <v>215.59870176904909</v>
      </c>
      <c r="T1539">
        <f t="shared" si="363"/>
        <v>0</v>
      </c>
      <c r="U1539" s="102">
        <f>IF(W1539&lt;180,V1539,IF(#REF!&gt;T1539,W1539-360,360-W1539))</f>
        <v>51.216306156406006</v>
      </c>
      <c r="V1539" s="102">
        <f t="shared" si="364"/>
        <v>51.216306156406006</v>
      </c>
      <c r="W1539" s="102">
        <f t="shared" si="365"/>
        <v>51.216306156406006</v>
      </c>
    </row>
    <row r="1540" spans="1:23" x14ac:dyDescent="0.25">
      <c r="A1540" s="110">
        <v>42638.439270833333</v>
      </c>
      <c r="B1540">
        <v>262</v>
      </c>
      <c r="C1540">
        <v>22.525099999999998</v>
      </c>
      <c r="E1540" s="95">
        <f t="shared" si="372"/>
        <v>270.76539101497502</v>
      </c>
      <c r="F1540" s="95">
        <f t="shared" si="372"/>
        <v>20.473894342762037</v>
      </c>
      <c r="G1540" s="95"/>
      <c r="H1540" s="95"/>
      <c r="I1540" s="95"/>
      <c r="J1540" s="95"/>
      <c r="K1540" s="95"/>
      <c r="L1540" s="95">
        <f t="shared" si="367"/>
        <v>1537</v>
      </c>
      <c r="M1540" s="95">
        <f t="shared" ref="M1540:M1603" si="373">B1540-M1539</f>
        <v>1628</v>
      </c>
      <c r="N1540" s="95">
        <f t="shared" ref="N1540:N1603" si="374">N1539+(B1540-N1539)/L1540</f>
        <v>266.38906961613515</v>
      </c>
      <c r="O1540" s="95">
        <f t="shared" ref="O1540:O1603" si="375">O1539+(B1540-N1540)*(B1540-N1539)</f>
        <v>1216915.3363695585</v>
      </c>
      <c r="P1540" s="95">
        <f t="shared" si="368"/>
        <v>28.138001499968055</v>
      </c>
      <c r="Q1540" s="113">
        <f t="shared" si="369"/>
        <v>24.529106623945861</v>
      </c>
      <c r="R1540" s="95">
        <f t="shared" ref="R1540:R1603" si="376">E1540+$T$2*Q1540</f>
        <v>325.95588091885321</v>
      </c>
      <c r="S1540" s="95">
        <f t="shared" ref="S1540:S1603" si="377">E1540-$T$2*Q1540</f>
        <v>215.57490111109684</v>
      </c>
      <c r="T1540">
        <f t="shared" si="363"/>
        <v>0</v>
      </c>
      <c r="U1540" s="102">
        <f>IF(W1540&lt;180,V1540,IF(#REF!&gt;T1540,W1540-360,360-W1540))</f>
        <v>-8.7653910149750232</v>
      </c>
      <c r="V1540" s="102">
        <f t="shared" si="364"/>
        <v>-8.7653910149750232</v>
      </c>
      <c r="W1540" s="102">
        <f t="shared" si="365"/>
        <v>8.7653910149750232</v>
      </c>
    </row>
    <row r="1541" spans="1:23" x14ac:dyDescent="0.25">
      <c r="A1541" s="110">
        <v>42638.439317129632</v>
      </c>
      <c r="B1541">
        <v>257</v>
      </c>
      <c r="C1541">
        <v>21.152100000000001</v>
      </c>
      <c r="E1541" s="95">
        <f t="shared" si="372"/>
        <v>270.74376039933446</v>
      </c>
      <c r="F1541" s="95">
        <f t="shared" si="372"/>
        <v>20.479254409317772</v>
      </c>
      <c r="G1541" s="95"/>
      <c r="H1541" s="95"/>
      <c r="I1541" s="95"/>
      <c r="J1541" s="95"/>
      <c r="K1541" s="95"/>
      <c r="L1541" s="95">
        <f t="shared" si="367"/>
        <v>1538</v>
      </c>
      <c r="M1541" s="95">
        <f t="shared" si="373"/>
        <v>-1371</v>
      </c>
      <c r="N1541" s="95">
        <f t="shared" si="374"/>
        <v>266.38296488946668</v>
      </c>
      <c r="O1541" s="95">
        <f t="shared" si="375"/>
        <v>1217003.4336801113</v>
      </c>
      <c r="P1541" s="95">
        <f t="shared" si="368"/>
        <v>28.129870578758545</v>
      </c>
      <c r="Q1541" s="113">
        <f t="shared" si="369"/>
        <v>24.535503126009427</v>
      </c>
      <c r="R1541" s="95">
        <f t="shared" si="376"/>
        <v>325.94864243285565</v>
      </c>
      <c r="S1541" s="95">
        <f t="shared" si="377"/>
        <v>215.53887836581325</v>
      </c>
      <c r="T1541">
        <f t="shared" si="363"/>
        <v>0</v>
      </c>
      <c r="U1541" s="102">
        <f>IF(W1541&lt;180,V1541,IF(#REF!&gt;T1541,W1541-360,360-W1541))</f>
        <v>-13.743760399334462</v>
      </c>
      <c r="V1541" s="102">
        <f t="shared" si="364"/>
        <v>-13.743760399334462</v>
      </c>
      <c r="W1541" s="102">
        <f t="shared" si="365"/>
        <v>13.743760399334462</v>
      </c>
    </row>
    <row r="1542" spans="1:23" x14ac:dyDescent="0.25">
      <c r="A1542" s="110">
        <v>42638.439363425925</v>
      </c>
      <c r="B1542">
        <v>272</v>
      </c>
      <c r="C1542">
        <v>18.986799999999999</v>
      </c>
      <c r="E1542" s="95">
        <f t="shared" si="372"/>
        <v>270.73710482529117</v>
      </c>
      <c r="F1542" s="95">
        <f t="shared" si="372"/>
        <v>20.485252079866861</v>
      </c>
      <c r="G1542" s="95"/>
      <c r="H1542" s="95"/>
      <c r="I1542" s="95"/>
      <c r="J1542" s="95"/>
      <c r="K1542" s="95"/>
      <c r="L1542" s="95">
        <f t="shared" si="367"/>
        <v>1539</v>
      </c>
      <c r="M1542" s="95">
        <f t="shared" si="373"/>
        <v>1643</v>
      </c>
      <c r="N1542" s="95">
        <f t="shared" si="374"/>
        <v>266.38661468486015</v>
      </c>
      <c r="O1542" s="95">
        <f t="shared" si="375"/>
        <v>1217034.9642625153</v>
      </c>
      <c r="P1542" s="95">
        <f t="shared" si="368"/>
        <v>28.121094363284811</v>
      </c>
      <c r="Q1542" s="113">
        <f t="shared" si="369"/>
        <v>24.534618910067127</v>
      </c>
      <c r="R1542" s="95">
        <f t="shared" si="376"/>
        <v>325.93999737294223</v>
      </c>
      <c r="S1542" s="95">
        <f t="shared" si="377"/>
        <v>215.53421227764014</v>
      </c>
      <c r="T1542">
        <f t="shared" ref="T1542:T1605" si="378">IF(ABS(U1542)&gt;$T$2*Q1542,1,0)</f>
        <v>0</v>
      </c>
      <c r="U1542" s="102">
        <f>IF(W1542&lt;180,V1542,IF(#REF!&gt;T1542,W1542-360,360-W1542))</f>
        <v>1.2628951747088308</v>
      </c>
      <c r="V1542" s="102">
        <f t="shared" ref="V1542:V1605" si="379">$B1542-$E1542</f>
        <v>1.2628951747088308</v>
      </c>
      <c r="W1542" s="102">
        <f t="shared" ref="W1542:W1605" si="380">ABS(V1542)</f>
        <v>1.2628951747088308</v>
      </c>
    </row>
    <row r="1543" spans="1:23" x14ac:dyDescent="0.25">
      <c r="A1543" s="110">
        <v>42638.439409722225</v>
      </c>
      <c r="B1543">
        <v>296</v>
      </c>
      <c r="C1543">
        <v>16.409300000000002</v>
      </c>
      <c r="E1543" s="95">
        <f t="shared" si="372"/>
        <v>270.67886855241267</v>
      </c>
      <c r="F1543" s="95">
        <f t="shared" si="372"/>
        <v>20.483997504159703</v>
      </c>
      <c r="G1543" s="95"/>
      <c r="H1543" s="95"/>
      <c r="I1543" s="95"/>
      <c r="J1543" s="95"/>
      <c r="K1543" s="95"/>
      <c r="L1543" s="95">
        <f t="shared" si="367"/>
        <v>1540</v>
      </c>
      <c r="M1543" s="95">
        <f t="shared" si="373"/>
        <v>-1347</v>
      </c>
      <c r="N1543" s="95">
        <f t="shared" si="374"/>
        <v>266.40584415584402</v>
      </c>
      <c r="O1543" s="95">
        <f t="shared" si="375"/>
        <v>1217911.3474026045</v>
      </c>
      <c r="P1543" s="95">
        <f t="shared" si="368"/>
        <v>28.122082502677596</v>
      </c>
      <c r="Q1543" s="113">
        <f t="shared" si="369"/>
        <v>24.432835085879876</v>
      </c>
      <c r="R1543" s="95">
        <f t="shared" si="376"/>
        <v>325.65274749564242</v>
      </c>
      <c r="S1543" s="95">
        <f t="shared" si="377"/>
        <v>215.70498960918295</v>
      </c>
      <c r="T1543">
        <f t="shared" si="378"/>
        <v>0</v>
      </c>
      <c r="U1543" s="102">
        <f>IF(W1543&lt;180,V1543,IF(#REF!&gt;T1543,W1543-360,360-W1543))</f>
        <v>25.321131447587334</v>
      </c>
      <c r="V1543" s="102">
        <f t="shared" si="379"/>
        <v>25.321131447587334</v>
      </c>
      <c r="W1543" s="102">
        <f t="shared" si="380"/>
        <v>25.321131447587334</v>
      </c>
    </row>
    <row r="1544" spans="1:23" x14ac:dyDescent="0.25">
      <c r="A1544" s="110">
        <v>42638.439456018517</v>
      </c>
      <c r="B1544">
        <v>282</v>
      </c>
      <c r="C1544">
        <v>18.739599999999999</v>
      </c>
      <c r="E1544" s="95">
        <f t="shared" si="372"/>
        <v>270.57737104825293</v>
      </c>
      <c r="F1544" s="95">
        <f t="shared" si="372"/>
        <v>20.481260898502466</v>
      </c>
      <c r="G1544" s="95"/>
      <c r="H1544" s="95"/>
      <c r="I1544" s="95"/>
      <c r="J1544" s="95"/>
      <c r="K1544" s="95"/>
      <c r="L1544" s="95">
        <f t="shared" si="367"/>
        <v>1541</v>
      </c>
      <c r="M1544" s="95">
        <f t="shared" si="373"/>
        <v>1629</v>
      </c>
      <c r="N1544" s="95">
        <f t="shared" si="374"/>
        <v>266.41596365996094</v>
      </c>
      <c r="O1544" s="95">
        <f t="shared" si="375"/>
        <v>1218154.3672939721</v>
      </c>
      <c r="P1544" s="95">
        <f t="shared" si="368"/>
        <v>28.115761065771888</v>
      </c>
      <c r="Q1544" s="113">
        <f t="shared" si="369"/>
        <v>24.25826967580992</v>
      </c>
      <c r="R1544" s="95">
        <f t="shared" si="376"/>
        <v>325.15847781882525</v>
      </c>
      <c r="S1544" s="95">
        <f t="shared" si="377"/>
        <v>215.99626427768061</v>
      </c>
      <c r="T1544">
        <f t="shared" si="378"/>
        <v>0</v>
      </c>
      <c r="U1544" s="102">
        <f>IF(W1544&lt;180,V1544,IF(#REF!&gt;T1544,W1544-360,360-W1544))</f>
        <v>11.422628951747072</v>
      </c>
      <c r="V1544" s="102">
        <f t="shared" si="379"/>
        <v>11.422628951747072</v>
      </c>
      <c r="W1544" s="102">
        <f t="shared" si="380"/>
        <v>11.422628951747072</v>
      </c>
    </row>
    <row r="1545" spans="1:23" x14ac:dyDescent="0.25">
      <c r="A1545" s="110">
        <v>42638.439502314817</v>
      </c>
      <c r="B1545">
        <v>269</v>
      </c>
      <c r="C1545">
        <v>22.264299999999999</v>
      </c>
      <c r="E1545" s="95">
        <f t="shared" si="372"/>
        <v>270.53577371048254</v>
      </c>
      <c r="F1545" s="95">
        <f t="shared" si="372"/>
        <v>20.485951081530754</v>
      </c>
      <c r="G1545" s="95"/>
      <c r="H1545" s="95"/>
      <c r="I1545" s="95"/>
      <c r="J1545" s="95"/>
      <c r="K1545" s="95"/>
      <c r="L1545" s="95">
        <f t="shared" si="367"/>
        <v>1542</v>
      </c>
      <c r="M1545" s="95">
        <f t="shared" si="373"/>
        <v>-1360</v>
      </c>
      <c r="N1545" s="95">
        <f t="shared" si="374"/>
        <v>266.41763942931243</v>
      </c>
      <c r="O1545" s="95">
        <f t="shared" si="375"/>
        <v>1218161.0402075299</v>
      </c>
      <c r="P1545" s="95">
        <f t="shared" si="368"/>
        <v>28.106719915613429</v>
      </c>
      <c r="Q1545" s="113">
        <f t="shared" si="369"/>
        <v>24.239496957530243</v>
      </c>
      <c r="R1545" s="95">
        <f t="shared" si="376"/>
        <v>325.07464186492558</v>
      </c>
      <c r="S1545" s="95">
        <f t="shared" si="377"/>
        <v>215.99690555603951</v>
      </c>
      <c r="T1545">
        <f t="shared" si="378"/>
        <v>0</v>
      </c>
      <c r="U1545" s="102">
        <f>IF(W1545&lt;180,V1545,IF(#REF!&gt;T1545,W1545-360,360-W1545))</f>
        <v>-1.5357737104825446</v>
      </c>
      <c r="V1545" s="102">
        <f t="shared" si="379"/>
        <v>-1.5357737104825446</v>
      </c>
      <c r="W1545" s="102">
        <f t="shared" si="380"/>
        <v>1.5357737104825446</v>
      </c>
    </row>
    <row r="1546" spans="1:23" x14ac:dyDescent="0.25">
      <c r="A1546" s="110">
        <v>42638.43954861111</v>
      </c>
      <c r="B1546">
        <v>258</v>
      </c>
      <c r="C1546">
        <v>20.6173</v>
      </c>
      <c r="E1546" s="95">
        <f t="shared" si="372"/>
        <v>270.55241264559066</v>
      </c>
      <c r="F1546" s="95">
        <f t="shared" si="372"/>
        <v>20.486151081530753</v>
      </c>
      <c r="G1546" s="95"/>
      <c r="H1546" s="95"/>
      <c r="I1546" s="95"/>
      <c r="J1546" s="95"/>
      <c r="K1546" s="95"/>
      <c r="L1546" s="95">
        <f t="shared" si="367"/>
        <v>1543</v>
      </c>
      <c r="M1546" s="95">
        <f t="shared" si="373"/>
        <v>1618</v>
      </c>
      <c r="N1546" s="95">
        <f t="shared" si="374"/>
        <v>266.4121840570316</v>
      </c>
      <c r="O1546" s="95">
        <f t="shared" si="375"/>
        <v>1218231.8509397351</v>
      </c>
      <c r="P1546" s="95">
        <f t="shared" si="368"/>
        <v>28.098427257561937</v>
      </c>
      <c r="Q1546" s="113">
        <f t="shared" si="369"/>
        <v>24.227451015290015</v>
      </c>
      <c r="R1546" s="95">
        <f t="shared" si="376"/>
        <v>325.06417742999321</v>
      </c>
      <c r="S1546" s="95">
        <f t="shared" si="377"/>
        <v>216.04064786118812</v>
      </c>
      <c r="T1546">
        <f t="shared" si="378"/>
        <v>0</v>
      </c>
      <c r="U1546" s="102">
        <f>IF(W1546&lt;180,V1546,IF(#REF!&gt;T1546,W1546-360,360-W1546))</f>
        <v>-12.552412645590664</v>
      </c>
      <c r="V1546" s="102">
        <f t="shared" si="379"/>
        <v>-12.552412645590664</v>
      </c>
      <c r="W1546" s="102">
        <f t="shared" si="380"/>
        <v>12.552412645590664</v>
      </c>
    </row>
    <row r="1547" spans="1:23" x14ac:dyDescent="0.25">
      <c r="A1547" s="110">
        <v>42638.43959490741</v>
      </c>
      <c r="B1547">
        <v>288</v>
      </c>
      <c r="C1547">
        <v>18.366099999999999</v>
      </c>
      <c r="E1547" s="95">
        <f t="shared" si="372"/>
        <v>270.57237936772049</v>
      </c>
      <c r="F1547" s="95">
        <f t="shared" si="372"/>
        <v>20.484099168053216</v>
      </c>
      <c r="G1547" s="95"/>
      <c r="H1547" s="95"/>
      <c r="I1547" s="95"/>
      <c r="J1547" s="95"/>
      <c r="K1547" s="95"/>
      <c r="L1547" s="95">
        <f t="shared" si="367"/>
        <v>1544</v>
      </c>
      <c r="M1547" s="95">
        <f t="shared" si="373"/>
        <v>-1330</v>
      </c>
      <c r="N1547" s="95">
        <f t="shared" si="374"/>
        <v>266.42616580310863</v>
      </c>
      <c r="O1547" s="95">
        <f t="shared" si="375"/>
        <v>1218697.5829015616</v>
      </c>
      <c r="P1547" s="95">
        <f t="shared" si="368"/>
        <v>28.094695336029673</v>
      </c>
      <c r="Q1547" s="113">
        <f t="shared" si="369"/>
        <v>24.236875327067363</v>
      </c>
      <c r="R1547" s="95">
        <f t="shared" si="376"/>
        <v>325.10534885362205</v>
      </c>
      <c r="S1547" s="95">
        <f t="shared" si="377"/>
        <v>216.03940988181893</v>
      </c>
      <c r="T1547">
        <f t="shared" si="378"/>
        <v>0</v>
      </c>
      <c r="U1547" s="102">
        <f>IF(W1547&lt;180,V1547,IF(#REF!&gt;T1547,W1547-360,360-W1547))</f>
        <v>17.427620632279513</v>
      </c>
      <c r="V1547" s="102">
        <f t="shared" si="379"/>
        <v>17.427620632279513</v>
      </c>
      <c r="W1547" s="102">
        <f t="shared" si="380"/>
        <v>17.427620632279513</v>
      </c>
    </row>
    <row r="1548" spans="1:23" x14ac:dyDescent="0.25">
      <c r="A1548" s="110">
        <v>42638.439641203702</v>
      </c>
      <c r="B1548">
        <v>308</v>
      </c>
      <c r="C1548">
        <v>19.972000000000001</v>
      </c>
      <c r="E1548" s="95">
        <f t="shared" si="372"/>
        <v>270.64059900166387</v>
      </c>
      <c r="F1548" s="95">
        <f t="shared" si="372"/>
        <v>20.48582762063225</v>
      </c>
      <c r="G1548" s="95"/>
      <c r="H1548" s="95"/>
      <c r="I1548" s="95"/>
      <c r="J1548" s="95"/>
      <c r="K1548" s="95"/>
      <c r="L1548" s="95">
        <f t="shared" si="367"/>
        <v>1545</v>
      </c>
      <c r="M1548" s="95">
        <f t="shared" si="373"/>
        <v>1638</v>
      </c>
      <c r="N1548" s="95">
        <f t="shared" si="374"/>
        <v>266.45307443365681</v>
      </c>
      <c r="O1548" s="95">
        <f t="shared" si="375"/>
        <v>1220424.8478964474</v>
      </c>
      <c r="P1548" s="95">
        <f t="shared" si="368"/>
        <v>28.105497601042956</v>
      </c>
      <c r="Q1548" s="113">
        <f t="shared" si="369"/>
        <v>24.284379009303205</v>
      </c>
      <c r="R1548" s="95">
        <f t="shared" si="376"/>
        <v>325.28045177259605</v>
      </c>
      <c r="S1548" s="95">
        <f t="shared" si="377"/>
        <v>216.00074623073166</v>
      </c>
      <c r="T1548">
        <f t="shared" si="378"/>
        <v>0</v>
      </c>
      <c r="U1548" s="102">
        <f>IF(W1548&lt;180,V1548,IF(#REF!&gt;T1548,W1548-360,360-W1548))</f>
        <v>37.359400998336127</v>
      </c>
      <c r="V1548" s="102">
        <f t="shared" si="379"/>
        <v>37.359400998336127</v>
      </c>
      <c r="W1548" s="102">
        <f t="shared" si="380"/>
        <v>37.359400998336127</v>
      </c>
    </row>
    <row r="1549" spans="1:23" x14ac:dyDescent="0.25">
      <c r="A1549" s="110">
        <v>42638.439687500002</v>
      </c>
      <c r="B1549">
        <v>302</v>
      </c>
      <c r="C1549">
        <v>20.49</v>
      </c>
      <c r="E1549" s="95">
        <f t="shared" ref="E1549:F1564" si="381">AVERAGE(B949:B1549)</f>
        <v>270.71547420965061</v>
      </c>
      <c r="F1549" s="95">
        <f t="shared" si="381"/>
        <v>20.488760732113118</v>
      </c>
      <c r="G1549" s="95"/>
      <c r="H1549" s="95"/>
      <c r="I1549" s="95"/>
      <c r="J1549" s="95"/>
      <c r="K1549" s="95"/>
      <c r="L1549" s="95">
        <f t="shared" si="367"/>
        <v>1546</v>
      </c>
      <c r="M1549" s="95">
        <f t="shared" si="373"/>
        <v>-1336</v>
      </c>
      <c r="N1549" s="95">
        <f t="shared" si="374"/>
        <v>266.47606727037504</v>
      </c>
      <c r="O1549" s="95">
        <f t="shared" si="375"/>
        <v>1221687.6144890112</v>
      </c>
      <c r="P1549" s="95">
        <f t="shared" si="368"/>
        <v>28.110938220989748</v>
      </c>
      <c r="Q1549" s="113">
        <f t="shared" si="369"/>
        <v>24.311564255627239</v>
      </c>
      <c r="R1549" s="95">
        <f t="shared" si="376"/>
        <v>325.41649378481191</v>
      </c>
      <c r="S1549" s="95">
        <f t="shared" si="377"/>
        <v>216.01445463448931</v>
      </c>
      <c r="T1549">
        <f t="shared" si="378"/>
        <v>0</v>
      </c>
      <c r="U1549" s="102">
        <f>IF(W1549&lt;180,V1549,IF(#REF!&gt;T1549,W1549-360,360-W1549))</f>
        <v>31.284525790349392</v>
      </c>
      <c r="V1549" s="102">
        <f t="shared" si="379"/>
        <v>31.284525790349392</v>
      </c>
      <c r="W1549" s="102">
        <f t="shared" si="380"/>
        <v>31.284525790349392</v>
      </c>
    </row>
    <row r="1550" spans="1:23" x14ac:dyDescent="0.25">
      <c r="A1550" s="110">
        <v>42638.439745370371</v>
      </c>
      <c r="B1550">
        <v>271</v>
      </c>
      <c r="C1550">
        <v>21.7178</v>
      </c>
      <c r="E1550" s="95">
        <f t="shared" si="381"/>
        <v>270.71048252911811</v>
      </c>
      <c r="F1550" s="95">
        <f t="shared" si="381"/>
        <v>20.497931946755379</v>
      </c>
      <c r="G1550" s="95"/>
      <c r="H1550" s="95"/>
      <c r="I1550" s="95"/>
      <c r="J1550" s="95"/>
      <c r="K1550" s="95"/>
      <c r="L1550" s="95">
        <f t="shared" si="367"/>
        <v>1547</v>
      </c>
      <c r="M1550" s="95">
        <f t="shared" si="373"/>
        <v>1607</v>
      </c>
      <c r="N1550" s="95">
        <f t="shared" si="374"/>
        <v>266.47899159663854</v>
      </c>
      <c r="O1550" s="95">
        <f t="shared" si="375"/>
        <v>1221708.0672268982</v>
      </c>
      <c r="P1550" s="95">
        <f t="shared" si="368"/>
        <v>28.102086353486449</v>
      </c>
      <c r="Q1550" s="113">
        <f t="shared" si="369"/>
        <v>24.311197339360383</v>
      </c>
      <c r="R1550" s="95">
        <f t="shared" si="376"/>
        <v>325.41067654267897</v>
      </c>
      <c r="S1550" s="95">
        <f t="shared" si="377"/>
        <v>216.01028851555725</v>
      </c>
      <c r="T1550">
        <f t="shared" si="378"/>
        <v>0</v>
      </c>
      <c r="U1550" s="102">
        <f>IF(W1550&lt;180,V1550,IF(#REF!&gt;T1550,W1550-360,360-W1550))</f>
        <v>0.28951747088188995</v>
      </c>
      <c r="V1550" s="102">
        <f t="shared" si="379"/>
        <v>0.28951747088188995</v>
      </c>
      <c r="W1550" s="102">
        <f t="shared" si="380"/>
        <v>0.28951747088188995</v>
      </c>
    </row>
    <row r="1551" spans="1:23" x14ac:dyDescent="0.25">
      <c r="A1551" s="110">
        <v>42638.439791666664</v>
      </c>
      <c r="B1551">
        <v>277</v>
      </c>
      <c r="C1551">
        <v>20.119499999999999</v>
      </c>
      <c r="E1551" s="95">
        <f t="shared" si="381"/>
        <v>270.73044925124793</v>
      </c>
      <c r="F1551" s="95">
        <f t="shared" si="381"/>
        <v>20.505836772046564</v>
      </c>
      <c r="G1551" s="95"/>
      <c r="H1551" s="95"/>
      <c r="I1551" s="95"/>
      <c r="J1551" s="95"/>
      <c r="K1551" s="95"/>
      <c r="L1551" s="95">
        <f t="shared" si="367"/>
        <v>1548</v>
      </c>
      <c r="M1551" s="95">
        <f t="shared" si="373"/>
        <v>-1330</v>
      </c>
      <c r="N1551" s="95">
        <f t="shared" si="374"/>
        <v>266.48578811369498</v>
      </c>
      <c r="O1551" s="95">
        <f t="shared" si="375"/>
        <v>1221818.6873385087</v>
      </c>
      <c r="P1551" s="95">
        <f t="shared" si="368"/>
        <v>28.094279804120536</v>
      </c>
      <c r="Q1551" s="113">
        <f t="shared" si="369"/>
        <v>24.311426918902054</v>
      </c>
      <c r="R1551" s="95">
        <f t="shared" si="376"/>
        <v>325.43115981877753</v>
      </c>
      <c r="S1551" s="95">
        <f t="shared" si="377"/>
        <v>216.02973868371831</v>
      </c>
      <c r="T1551">
        <f t="shared" si="378"/>
        <v>0</v>
      </c>
      <c r="U1551" s="102">
        <f>IF(W1551&lt;180,V1551,IF(#REF!&gt;T1551,W1551-360,360-W1551))</f>
        <v>6.2695507487520672</v>
      </c>
      <c r="V1551" s="102">
        <f t="shared" si="379"/>
        <v>6.2695507487520672</v>
      </c>
      <c r="W1551" s="102">
        <f t="shared" si="380"/>
        <v>6.2695507487520672</v>
      </c>
    </row>
    <row r="1552" spans="1:23" x14ac:dyDescent="0.25">
      <c r="A1552" s="110">
        <v>42638.439837962964</v>
      </c>
      <c r="B1552">
        <v>286</v>
      </c>
      <c r="C1552">
        <v>21.107900000000001</v>
      </c>
      <c r="E1552" s="95">
        <f t="shared" si="381"/>
        <v>270.7504159733777</v>
      </c>
      <c r="F1552" s="95">
        <f t="shared" si="381"/>
        <v>20.516010316139742</v>
      </c>
      <c r="G1552" s="95"/>
      <c r="H1552" s="95"/>
      <c r="I1552" s="95"/>
      <c r="J1552" s="95"/>
      <c r="K1552" s="95"/>
      <c r="L1552" s="95">
        <f t="shared" si="367"/>
        <v>1549</v>
      </c>
      <c r="M1552" s="95">
        <f t="shared" si="373"/>
        <v>1616</v>
      </c>
      <c r="N1552" s="95">
        <f t="shared" si="374"/>
        <v>266.49838605551957</v>
      </c>
      <c r="O1552" s="95">
        <f t="shared" si="375"/>
        <v>1222199.2459651462</v>
      </c>
      <c r="P1552" s="95">
        <f t="shared" si="368"/>
        <v>28.089583313850291</v>
      </c>
      <c r="Q1552" s="113">
        <f t="shared" si="369"/>
        <v>24.319030516269745</v>
      </c>
      <c r="R1552" s="95">
        <f t="shared" si="376"/>
        <v>325.46823463498464</v>
      </c>
      <c r="S1552" s="95">
        <f t="shared" si="377"/>
        <v>216.03259731177076</v>
      </c>
      <c r="T1552">
        <f t="shared" si="378"/>
        <v>0</v>
      </c>
      <c r="U1552" s="102">
        <f>IF(W1552&lt;180,V1552,IF(#REF!&gt;T1552,W1552-360,360-W1552))</f>
        <v>15.249584026622301</v>
      </c>
      <c r="V1552" s="102">
        <f t="shared" si="379"/>
        <v>15.249584026622301</v>
      </c>
      <c r="W1552" s="102">
        <f t="shared" si="380"/>
        <v>15.249584026622301</v>
      </c>
    </row>
    <row r="1553" spans="1:23" x14ac:dyDescent="0.25">
      <c r="A1553" s="110">
        <v>42638.439884259256</v>
      </c>
      <c r="B1553">
        <v>262</v>
      </c>
      <c r="C1553">
        <v>20.453399999999998</v>
      </c>
      <c r="E1553" s="95">
        <f t="shared" si="381"/>
        <v>270.76705490848587</v>
      </c>
      <c r="F1553" s="95">
        <f t="shared" si="381"/>
        <v>20.521804825291156</v>
      </c>
      <c r="G1553" s="95"/>
      <c r="H1553" s="95"/>
      <c r="I1553" s="95"/>
      <c r="J1553" s="95"/>
      <c r="K1553" s="95"/>
      <c r="L1553" s="95">
        <f t="shared" si="367"/>
        <v>1550</v>
      </c>
      <c r="M1553" s="95">
        <f t="shared" si="373"/>
        <v>-1354</v>
      </c>
      <c r="N1553" s="95">
        <f t="shared" si="374"/>
        <v>266.49548387096763</v>
      </c>
      <c r="O1553" s="95">
        <f t="shared" si="375"/>
        <v>1222219.4683871041</v>
      </c>
      <c r="P1553" s="95">
        <f t="shared" si="368"/>
        <v>28.080753004184249</v>
      </c>
      <c r="Q1553" s="113">
        <f t="shared" si="369"/>
        <v>24.309615049171693</v>
      </c>
      <c r="R1553" s="95">
        <f t="shared" si="376"/>
        <v>325.4636887691222</v>
      </c>
      <c r="S1553" s="95">
        <f t="shared" si="377"/>
        <v>216.07042104784955</v>
      </c>
      <c r="T1553">
        <f t="shared" si="378"/>
        <v>0</v>
      </c>
      <c r="U1553" s="102">
        <f>IF(W1553&lt;180,V1553,IF(#REF!&gt;T1553,W1553-360,360-W1553))</f>
        <v>-8.7670549084858749</v>
      </c>
      <c r="V1553" s="102">
        <f t="shared" si="379"/>
        <v>-8.7670549084858749</v>
      </c>
      <c r="W1553" s="102">
        <f t="shared" si="380"/>
        <v>8.7670549084858749</v>
      </c>
    </row>
    <row r="1554" spans="1:23" x14ac:dyDescent="0.25">
      <c r="A1554" s="110">
        <v>42638.439930555556</v>
      </c>
      <c r="B1554">
        <v>314</v>
      </c>
      <c r="C1554">
        <v>19.453900000000001</v>
      </c>
      <c r="E1554" s="95">
        <f t="shared" si="381"/>
        <v>270.74376039933446</v>
      </c>
      <c r="F1554" s="95">
        <f t="shared" si="381"/>
        <v>20.528488019966698</v>
      </c>
      <c r="G1554" s="95"/>
      <c r="H1554" s="95"/>
      <c r="I1554" s="95"/>
      <c r="J1554" s="95"/>
      <c r="K1554" s="95"/>
      <c r="L1554" s="95">
        <f t="shared" si="367"/>
        <v>1551</v>
      </c>
      <c r="M1554" s="95">
        <f t="shared" si="373"/>
        <v>1668</v>
      </c>
      <c r="N1554" s="95">
        <f t="shared" si="374"/>
        <v>266.52611218568654</v>
      </c>
      <c r="O1554" s="95">
        <f t="shared" si="375"/>
        <v>1224474.6924564871</v>
      </c>
      <c r="P1554" s="95">
        <f t="shared" si="368"/>
        <v>28.097585915384201</v>
      </c>
      <c r="Q1554" s="113">
        <f t="shared" si="369"/>
        <v>24.261420766444928</v>
      </c>
      <c r="R1554" s="95">
        <f t="shared" si="376"/>
        <v>325.33195712383554</v>
      </c>
      <c r="S1554" s="95">
        <f t="shared" si="377"/>
        <v>216.15556367483339</v>
      </c>
      <c r="T1554">
        <f t="shared" si="378"/>
        <v>0</v>
      </c>
      <c r="U1554" s="102">
        <f>IF(W1554&lt;180,V1554,IF(#REF!&gt;T1554,W1554-360,360-W1554))</f>
        <v>43.256239600665538</v>
      </c>
      <c r="V1554" s="102">
        <f t="shared" si="379"/>
        <v>43.256239600665538</v>
      </c>
      <c r="W1554" s="102">
        <f t="shared" si="380"/>
        <v>43.256239600665538</v>
      </c>
    </row>
    <row r="1555" spans="1:23" x14ac:dyDescent="0.25">
      <c r="A1555" s="110">
        <v>42638.439976851849</v>
      </c>
      <c r="B1555">
        <v>270</v>
      </c>
      <c r="C1555">
        <v>21.3338</v>
      </c>
      <c r="E1555" s="95">
        <f t="shared" si="381"/>
        <v>270.73377703826952</v>
      </c>
      <c r="F1555" s="95">
        <f t="shared" si="381"/>
        <v>20.531217470881842</v>
      </c>
      <c r="G1555" s="95"/>
      <c r="H1555" s="95"/>
      <c r="I1555" s="95"/>
      <c r="J1555" s="95"/>
      <c r="K1555" s="95"/>
      <c r="L1555" s="95">
        <f t="shared" si="367"/>
        <v>1552</v>
      </c>
      <c r="M1555" s="95">
        <f t="shared" si="373"/>
        <v>-1398</v>
      </c>
      <c r="N1555" s="95">
        <f t="shared" si="374"/>
        <v>266.52835051546379</v>
      </c>
      <c r="O1555" s="95">
        <f t="shared" si="375"/>
        <v>1224486.752577327</v>
      </c>
      <c r="P1555" s="95">
        <f t="shared" si="368"/>
        <v>28.088670724197708</v>
      </c>
      <c r="Q1555" s="113">
        <f t="shared" si="369"/>
        <v>24.260490271835437</v>
      </c>
      <c r="R1555" s="95">
        <f t="shared" si="376"/>
        <v>325.31988014989923</v>
      </c>
      <c r="S1555" s="95">
        <f t="shared" si="377"/>
        <v>216.14767392663978</v>
      </c>
      <c r="T1555">
        <f t="shared" si="378"/>
        <v>0</v>
      </c>
      <c r="U1555" s="102">
        <f>IF(W1555&lt;180,V1555,IF(#REF!&gt;T1555,W1555-360,360-W1555))</f>
        <v>-0.73377703826952256</v>
      </c>
      <c r="V1555" s="102">
        <f t="shared" si="379"/>
        <v>-0.73377703826952256</v>
      </c>
      <c r="W1555" s="102">
        <f t="shared" si="380"/>
        <v>0.73377703826952256</v>
      </c>
    </row>
    <row r="1556" spans="1:23" x14ac:dyDescent="0.25">
      <c r="A1556" s="110">
        <v>42638.440023148149</v>
      </c>
      <c r="B1556">
        <v>262</v>
      </c>
      <c r="C1556">
        <v>20.0944</v>
      </c>
      <c r="E1556" s="95">
        <f t="shared" si="381"/>
        <v>270.68219633943426</v>
      </c>
      <c r="F1556" s="95">
        <f t="shared" si="381"/>
        <v>20.533576372712123</v>
      </c>
      <c r="G1556" s="95"/>
      <c r="H1556" s="95"/>
      <c r="I1556" s="95"/>
      <c r="J1556" s="95"/>
      <c r="K1556" s="95"/>
      <c r="L1556" s="95">
        <f t="shared" si="367"/>
        <v>1553</v>
      </c>
      <c r="M1556" s="95">
        <f t="shared" si="373"/>
        <v>1660</v>
      </c>
      <c r="N1556" s="95">
        <f t="shared" si="374"/>
        <v>266.52543464262703</v>
      </c>
      <c r="O1556" s="95">
        <f t="shared" si="375"/>
        <v>1224507.2453316236</v>
      </c>
      <c r="P1556" s="95">
        <f t="shared" si="368"/>
        <v>28.079860876081728</v>
      </c>
      <c r="Q1556" s="113">
        <f t="shared" si="369"/>
        <v>24.246045340295129</v>
      </c>
      <c r="R1556" s="95">
        <f t="shared" si="376"/>
        <v>325.23579835509827</v>
      </c>
      <c r="S1556" s="95">
        <f t="shared" si="377"/>
        <v>216.12859432377022</v>
      </c>
      <c r="T1556">
        <f t="shared" si="378"/>
        <v>0</v>
      </c>
      <c r="U1556" s="102">
        <f>IF(W1556&lt;180,V1556,IF(#REF!&gt;T1556,W1556-360,360-W1556))</f>
        <v>-8.6821963394342561</v>
      </c>
      <c r="V1556" s="102">
        <f t="shared" si="379"/>
        <v>-8.6821963394342561</v>
      </c>
      <c r="W1556" s="102">
        <f t="shared" si="380"/>
        <v>8.6821963394342561</v>
      </c>
    </row>
    <row r="1557" spans="1:23" x14ac:dyDescent="0.25">
      <c r="A1557" s="110">
        <v>42638.440069444441</v>
      </c>
      <c r="B1557">
        <v>247</v>
      </c>
      <c r="C1557">
        <v>20.5184</v>
      </c>
      <c r="E1557" s="95">
        <f t="shared" si="381"/>
        <v>270.65890183028284</v>
      </c>
      <c r="F1557" s="95">
        <f t="shared" si="381"/>
        <v>20.537847753743737</v>
      </c>
      <c r="G1557" s="95"/>
      <c r="H1557" s="95"/>
      <c r="I1557" s="95"/>
      <c r="J1557" s="95"/>
      <c r="K1557" s="95"/>
      <c r="L1557" s="95">
        <f t="shared" si="367"/>
        <v>1554</v>
      </c>
      <c r="M1557" s="95">
        <f t="shared" si="373"/>
        <v>-1413</v>
      </c>
      <c r="N1557" s="95">
        <f t="shared" si="374"/>
        <v>266.51287001286988</v>
      </c>
      <c r="O1557" s="95">
        <f t="shared" si="375"/>
        <v>1224888.2425997499</v>
      </c>
      <c r="P1557" s="95">
        <f t="shared" si="368"/>
        <v>28.07519140325336</v>
      </c>
      <c r="Q1557" s="113">
        <f t="shared" si="369"/>
        <v>24.262056367094701</v>
      </c>
      <c r="R1557" s="95">
        <f t="shared" si="376"/>
        <v>325.24852865624592</v>
      </c>
      <c r="S1557" s="95">
        <f t="shared" si="377"/>
        <v>216.06927500431976</v>
      </c>
      <c r="T1557">
        <f t="shared" si="378"/>
        <v>0</v>
      </c>
      <c r="U1557" s="102">
        <f>IF(W1557&lt;180,V1557,IF(#REF!&gt;T1557,W1557-360,360-W1557))</f>
        <v>-23.658901830282844</v>
      </c>
      <c r="V1557" s="102">
        <f t="shared" si="379"/>
        <v>-23.658901830282844</v>
      </c>
      <c r="W1557" s="102">
        <f t="shared" si="380"/>
        <v>23.658901830282844</v>
      </c>
    </row>
    <row r="1558" spans="1:23" x14ac:dyDescent="0.25">
      <c r="A1558" s="110">
        <v>42638.440115740741</v>
      </c>
      <c r="B1558">
        <v>269</v>
      </c>
      <c r="C1558">
        <v>17.8736</v>
      </c>
      <c r="E1558" s="95">
        <f t="shared" si="381"/>
        <v>270.69717138103164</v>
      </c>
      <c r="F1558" s="95">
        <f t="shared" si="381"/>
        <v>20.540230116472525</v>
      </c>
      <c r="G1558" s="95"/>
      <c r="H1558" s="95"/>
      <c r="I1558" s="95"/>
      <c r="J1558" s="95"/>
      <c r="K1558" s="95"/>
      <c r="L1558" s="95">
        <f t="shared" si="367"/>
        <v>1555</v>
      </c>
      <c r="M1558" s="95">
        <f t="shared" si="373"/>
        <v>1682</v>
      </c>
      <c r="N1558" s="95">
        <f t="shared" si="374"/>
        <v>266.51446945337608</v>
      </c>
      <c r="O1558" s="95">
        <f t="shared" si="375"/>
        <v>1224894.4244373064</v>
      </c>
      <c r="P1558" s="95">
        <f t="shared" si="368"/>
        <v>28.066233381588258</v>
      </c>
      <c r="Q1558" s="113">
        <f t="shared" si="369"/>
        <v>24.241261189937738</v>
      </c>
      <c r="R1558" s="95">
        <f t="shared" si="376"/>
        <v>325.24000905839154</v>
      </c>
      <c r="S1558" s="95">
        <f t="shared" si="377"/>
        <v>216.15433370367174</v>
      </c>
      <c r="T1558">
        <f t="shared" si="378"/>
        <v>0</v>
      </c>
      <c r="U1558" s="102">
        <f>IF(W1558&lt;180,V1558,IF(#REF!&gt;T1558,W1558-360,360-W1558))</f>
        <v>-1.6971713810316373</v>
      </c>
      <c r="V1558" s="102">
        <f t="shared" si="379"/>
        <v>-1.6971713810316373</v>
      </c>
      <c r="W1558" s="102">
        <f t="shared" si="380"/>
        <v>1.6971713810316373</v>
      </c>
    </row>
    <row r="1559" spans="1:23" x14ac:dyDescent="0.25">
      <c r="A1559" s="110">
        <v>42638.440162037034</v>
      </c>
      <c r="B1559">
        <v>285</v>
      </c>
      <c r="C1559">
        <v>17.0062</v>
      </c>
      <c r="E1559" s="95">
        <f t="shared" si="381"/>
        <v>270.73377703826952</v>
      </c>
      <c r="F1559" s="95">
        <f t="shared" si="381"/>
        <v>20.538920299500809</v>
      </c>
      <c r="G1559" s="95"/>
      <c r="H1559" s="95"/>
      <c r="I1559" s="95"/>
      <c r="J1559" s="95"/>
      <c r="K1559" s="95"/>
      <c r="L1559" s="95">
        <f t="shared" ref="L1559:L1622" si="382">L1558+1</f>
        <v>1556</v>
      </c>
      <c r="M1559" s="95">
        <f t="shared" si="373"/>
        <v>-1397</v>
      </c>
      <c r="N1559" s="95">
        <f t="shared" si="374"/>
        <v>266.52634961439577</v>
      </c>
      <c r="O1559" s="95">
        <f t="shared" si="375"/>
        <v>1225235.9196658172</v>
      </c>
      <c r="P1559" s="95">
        <f t="shared" ref="P1559:P1622" si="383">SQRT(O1559/L1559)</f>
        <v>28.06112406141024</v>
      </c>
      <c r="Q1559" s="113">
        <f t="shared" si="369"/>
        <v>24.246220499890757</v>
      </c>
      <c r="R1559" s="95">
        <f t="shared" si="376"/>
        <v>325.28777316302376</v>
      </c>
      <c r="S1559" s="95">
        <f t="shared" si="377"/>
        <v>216.17978091351532</v>
      </c>
      <c r="T1559">
        <f t="shared" si="378"/>
        <v>0</v>
      </c>
      <c r="U1559" s="102">
        <f>IF(W1559&lt;180,V1559,IF(#REF!&gt;T1559,W1559-360,360-W1559))</f>
        <v>14.266222961730477</v>
      </c>
      <c r="V1559" s="102">
        <f t="shared" si="379"/>
        <v>14.266222961730477</v>
      </c>
      <c r="W1559" s="102">
        <f t="shared" si="380"/>
        <v>14.266222961730477</v>
      </c>
    </row>
    <row r="1560" spans="1:23" x14ac:dyDescent="0.25">
      <c r="A1560" s="110">
        <v>42638.440208333333</v>
      </c>
      <c r="B1560">
        <v>273</v>
      </c>
      <c r="C1560">
        <v>17.855</v>
      </c>
      <c r="E1560" s="95">
        <f t="shared" si="381"/>
        <v>270.77204658901832</v>
      </c>
      <c r="F1560" s="95">
        <f t="shared" si="381"/>
        <v>20.54023743760397</v>
      </c>
      <c r="G1560" s="95"/>
      <c r="H1560" s="95"/>
      <c r="I1560" s="95"/>
      <c r="J1560" s="95"/>
      <c r="K1560" s="95"/>
      <c r="L1560" s="95">
        <f t="shared" si="382"/>
        <v>1557</v>
      </c>
      <c r="M1560" s="95">
        <f t="shared" si="373"/>
        <v>1670</v>
      </c>
      <c r="N1560" s="95">
        <f t="shared" si="374"/>
        <v>266.53050738599859</v>
      </c>
      <c r="O1560" s="95">
        <f t="shared" si="375"/>
        <v>1225277.8008991724</v>
      </c>
      <c r="P1560" s="95">
        <f t="shared" si="383"/>
        <v>28.052590771691023</v>
      </c>
      <c r="Q1560" s="113">
        <f t="shared" si="369"/>
        <v>24.231611563675898</v>
      </c>
      <c r="R1560" s="95">
        <f t="shared" si="376"/>
        <v>325.29317260728908</v>
      </c>
      <c r="S1560" s="95">
        <f t="shared" si="377"/>
        <v>216.25092057074755</v>
      </c>
      <c r="T1560">
        <f t="shared" si="378"/>
        <v>0</v>
      </c>
      <c r="U1560" s="102">
        <f>IF(W1560&lt;180,V1560,IF(#REF!&gt;T1560,W1560-360,360-W1560))</f>
        <v>2.2279534109816836</v>
      </c>
      <c r="V1560" s="102">
        <f t="shared" si="379"/>
        <v>2.2279534109816836</v>
      </c>
      <c r="W1560" s="102">
        <f t="shared" si="380"/>
        <v>2.2279534109816836</v>
      </c>
    </row>
    <row r="1561" spans="1:23" x14ac:dyDescent="0.25">
      <c r="A1561" s="110">
        <v>42638.440254629626</v>
      </c>
      <c r="B1561">
        <v>285</v>
      </c>
      <c r="C1561">
        <v>17.425799999999999</v>
      </c>
      <c r="E1561" s="95">
        <f t="shared" si="381"/>
        <v>270.81198003327785</v>
      </c>
      <c r="F1561" s="95">
        <f t="shared" si="381"/>
        <v>20.539452079866866</v>
      </c>
      <c r="G1561" s="95"/>
      <c r="H1561" s="95"/>
      <c r="I1561" s="95"/>
      <c r="J1561" s="95"/>
      <c r="K1561" s="95"/>
      <c r="L1561" s="95">
        <f t="shared" si="382"/>
        <v>1558</v>
      </c>
      <c r="M1561" s="95">
        <f t="shared" si="373"/>
        <v>-1385</v>
      </c>
      <c r="N1561" s="95">
        <f t="shared" si="374"/>
        <v>266.54236200256724</v>
      </c>
      <c r="O1561" s="95">
        <f t="shared" si="375"/>
        <v>1225618.704107838</v>
      </c>
      <c r="P1561" s="95">
        <f t="shared" si="383"/>
        <v>28.047487515106184</v>
      </c>
      <c r="Q1561" s="113">
        <f t="shared" si="369"/>
        <v>24.235250029648974</v>
      </c>
      <c r="R1561" s="95">
        <f t="shared" si="376"/>
        <v>325.34129259998804</v>
      </c>
      <c r="S1561" s="95">
        <f t="shared" si="377"/>
        <v>216.28266746656766</v>
      </c>
      <c r="T1561">
        <f t="shared" si="378"/>
        <v>0</v>
      </c>
      <c r="U1561" s="102">
        <f>IF(W1561&lt;180,V1561,IF(#REF!&gt;T1561,W1561-360,360-W1561))</f>
        <v>14.188019966722152</v>
      </c>
      <c r="V1561" s="102">
        <f t="shared" si="379"/>
        <v>14.188019966722152</v>
      </c>
      <c r="W1561" s="102">
        <f t="shared" si="380"/>
        <v>14.188019966722152</v>
      </c>
    </row>
    <row r="1562" spans="1:23" x14ac:dyDescent="0.25">
      <c r="A1562" s="110">
        <v>42638.440300925926</v>
      </c>
      <c r="B1562">
        <v>263</v>
      </c>
      <c r="C1562">
        <v>19.0304</v>
      </c>
      <c r="E1562" s="95">
        <f t="shared" si="381"/>
        <v>270.83860232945091</v>
      </c>
      <c r="F1562" s="95">
        <f t="shared" si="381"/>
        <v>20.543165557404304</v>
      </c>
      <c r="G1562" s="95"/>
      <c r="H1562" s="95"/>
      <c r="I1562" s="95"/>
      <c r="J1562" s="95"/>
      <c r="K1562" s="95"/>
      <c r="L1562" s="95">
        <f t="shared" si="382"/>
        <v>1559</v>
      </c>
      <c r="M1562" s="95">
        <f t="shared" si="373"/>
        <v>1648</v>
      </c>
      <c r="N1562" s="95">
        <f t="shared" si="374"/>
        <v>266.54008980115447</v>
      </c>
      <c r="O1562" s="95">
        <f t="shared" si="375"/>
        <v>1225631.2443874353</v>
      </c>
      <c r="P1562" s="95">
        <f t="shared" si="383"/>
        <v>28.038634168258742</v>
      </c>
      <c r="Q1562" s="113">
        <f t="shared" si="369"/>
        <v>24.217859790284763</v>
      </c>
      <c r="R1562" s="95">
        <f t="shared" si="376"/>
        <v>325.32878685759164</v>
      </c>
      <c r="S1562" s="95">
        <f t="shared" si="377"/>
        <v>216.34841780131018</v>
      </c>
      <c r="T1562">
        <f t="shared" si="378"/>
        <v>0</v>
      </c>
      <c r="U1562" s="102">
        <f>IF(W1562&lt;180,V1562,IF(#REF!&gt;T1562,W1562-360,360-W1562))</f>
        <v>-7.8386023294509073</v>
      </c>
      <c r="V1562" s="102">
        <f t="shared" si="379"/>
        <v>-7.8386023294509073</v>
      </c>
      <c r="W1562" s="102">
        <f t="shared" si="380"/>
        <v>7.8386023294509073</v>
      </c>
    </row>
    <row r="1563" spans="1:23" x14ac:dyDescent="0.25">
      <c r="A1563" s="110">
        <v>42638.440347222226</v>
      </c>
      <c r="B1563">
        <v>262</v>
      </c>
      <c r="C1563">
        <v>17.636600000000001</v>
      </c>
      <c r="E1563" s="95">
        <f t="shared" si="381"/>
        <v>270.846921797005</v>
      </c>
      <c r="F1563" s="95">
        <f t="shared" si="381"/>
        <v>20.544543094841909</v>
      </c>
      <c r="G1563" s="95"/>
      <c r="H1563" s="95"/>
      <c r="I1563" s="95"/>
      <c r="J1563" s="95"/>
      <c r="K1563" s="95"/>
      <c r="L1563" s="95">
        <f t="shared" si="382"/>
        <v>1560</v>
      </c>
      <c r="M1563" s="95">
        <f t="shared" si="373"/>
        <v>-1386</v>
      </c>
      <c r="N1563" s="95">
        <f t="shared" si="374"/>
        <v>266.53717948717934</v>
      </c>
      <c r="O1563" s="95">
        <f t="shared" si="375"/>
        <v>1225651.843589751</v>
      </c>
      <c r="P1563" s="95">
        <f t="shared" si="383"/>
        <v>28.029881532239465</v>
      </c>
      <c r="Q1563" s="113">
        <f t="shared" si="369"/>
        <v>24.213962941657758</v>
      </c>
      <c r="R1563" s="95">
        <f t="shared" si="376"/>
        <v>325.32833841573495</v>
      </c>
      <c r="S1563" s="95">
        <f t="shared" si="377"/>
        <v>216.36550517827504</v>
      </c>
      <c r="T1563">
        <f t="shared" si="378"/>
        <v>0</v>
      </c>
      <c r="U1563" s="102">
        <f>IF(W1563&lt;180,V1563,IF(#REF!&gt;T1563,W1563-360,360-W1563))</f>
        <v>-8.8469217970049954</v>
      </c>
      <c r="V1563" s="102">
        <f t="shared" si="379"/>
        <v>-8.8469217970049954</v>
      </c>
      <c r="W1563" s="102">
        <f t="shared" si="380"/>
        <v>8.8469217970049954</v>
      </c>
    </row>
    <row r="1564" spans="1:23" x14ac:dyDescent="0.25">
      <c r="A1564" s="110">
        <v>42638.440393518518</v>
      </c>
      <c r="B1564">
        <v>244</v>
      </c>
      <c r="C1564">
        <v>18.476400000000002</v>
      </c>
      <c r="E1564" s="95">
        <f t="shared" si="381"/>
        <v>270.81031613976705</v>
      </c>
      <c r="F1564" s="95">
        <f t="shared" si="381"/>
        <v>20.544443094841906</v>
      </c>
      <c r="G1564" s="95"/>
      <c r="H1564" s="95"/>
      <c r="I1564" s="95"/>
      <c r="J1564" s="95"/>
      <c r="K1564" s="95"/>
      <c r="L1564" s="95">
        <f t="shared" si="382"/>
        <v>1561</v>
      </c>
      <c r="M1564" s="95">
        <f t="shared" si="373"/>
        <v>1630</v>
      </c>
      <c r="N1564" s="95">
        <f t="shared" si="374"/>
        <v>266.52274183215872</v>
      </c>
      <c r="O1564" s="95">
        <f t="shared" si="375"/>
        <v>1226159.4426649658</v>
      </c>
      <c r="P1564" s="95">
        <f t="shared" si="383"/>
        <v>28.026703687383129</v>
      </c>
      <c r="Q1564" s="113">
        <f t="shared" ref="Q1564:Q1627" si="384">_xlfn.STDEV.P(B964:B1564)</f>
        <v>24.237880174243504</v>
      </c>
      <c r="R1564" s="95">
        <f t="shared" si="376"/>
        <v>325.34554653181493</v>
      </c>
      <c r="S1564" s="95">
        <f t="shared" si="377"/>
        <v>216.27508574771917</v>
      </c>
      <c r="T1564">
        <f t="shared" si="378"/>
        <v>0</v>
      </c>
      <c r="U1564" s="102">
        <f>IF(W1564&lt;180,V1564,IF(#REF!&gt;T1564,W1564-360,360-W1564))</f>
        <v>-26.810316139767053</v>
      </c>
      <c r="V1564" s="102">
        <f t="shared" si="379"/>
        <v>-26.810316139767053</v>
      </c>
      <c r="W1564" s="102">
        <f t="shared" si="380"/>
        <v>26.810316139767053</v>
      </c>
    </row>
    <row r="1565" spans="1:23" x14ac:dyDescent="0.25">
      <c r="A1565" s="110">
        <v>42638.440439814818</v>
      </c>
      <c r="B1565">
        <v>243</v>
      </c>
      <c r="C1565">
        <v>19.267700000000001</v>
      </c>
      <c r="E1565" s="95">
        <f t="shared" ref="E1565:F1580" si="385">AVERAGE(B965:B1565)</f>
        <v>270.73876871880202</v>
      </c>
      <c r="F1565" s="95">
        <f t="shared" si="385"/>
        <v>20.543660898502473</v>
      </c>
      <c r="G1565" s="95"/>
      <c r="H1565" s="95"/>
      <c r="I1565" s="95"/>
      <c r="J1565" s="95"/>
      <c r="K1565" s="95"/>
      <c r="L1565" s="95">
        <f t="shared" si="382"/>
        <v>1562</v>
      </c>
      <c r="M1565" s="95">
        <f t="shared" si="373"/>
        <v>-1387</v>
      </c>
      <c r="N1565" s="95">
        <f t="shared" si="374"/>
        <v>266.50768245838651</v>
      </c>
      <c r="O1565" s="95">
        <f t="shared" si="375"/>
        <v>1226712.4078105066</v>
      </c>
      <c r="P1565" s="95">
        <f t="shared" si="383"/>
        <v>28.024047746879866</v>
      </c>
      <c r="Q1565" s="113">
        <f t="shared" si="384"/>
        <v>24.256394826892343</v>
      </c>
      <c r="R1565" s="95">
        <f t="shared" si="376"/>
        <v>325.3156570793098</v>
      </c>
      <c r="S1565" s="95">
        <f t="shared" si="377"/>
        <v>216.16188035829424</v>
      </c>
      <c r="T1565">
        <f t="shared" si="378"/>
        <v>0</v>
      </c>
      <c r="U1565" s="102">
        <f>IF(W1565&lt;180,V1565,IF(#REF!&gt;T1565,W1565-360,360-W1565))</f>
        <v>-27.738768718802021</v>
      </c>
      <c r="V1565" s="102">
        <f t="shared" si="379"/>
        <v>-27.738768718802021</v>
      </c>
      <c r="W1565" s="102">
        <f t="shared" si="380"/>
        <v>27.738768718802021</v>
      </c>
    </row>
    <row r="1566" spans="1:23" x14ac:dyDescent="0.25">
      <c r="A1566" s="110">
        <v>42638.440486111111</v>
      </c>
      <c r="B1566">
        <v>269</v>
      </c>
      <c r="C1566">
        <v>15.8445</v>
      </c>
      <c r="E1566" s="95">
        <f t="shared" si="385"/>
        <v>270.75873544093179</v>
      </c>
      <c r="F1566" s="95">
        <f t="shared" si="385"/>
        <v>20.53863876871878</v>
      </c>
      <c r="G1566" s="95"/>
      <c r="H1566" s="95"/>
      <c r="I1566" s="95"/>
      <c r="J1566" s="95"/>
      <c r="K1566" s="95"/>
      <c r="L1566" s="95">
        <f t="shared" si="382"/>
        <v>1563</v>
      </c>
      <c r="M1566" s="95">
        <f t="shared" si="373"/>
        <v>1656</v>
      </c>
      <c r="N1566" s="95">
        <f t="shared" si="374"/>
        <v>266.50927703134977</v>
      </c>
      <c r="O1566" s="95">
        <f t="shared" si="375"/>
        <v>1226718.6154830528</v>
      </c>
      <c r="P1566" s="95">
        <f t="shared" si="383"/>
        <v>28.01515236983758</v>
      </c>
      <c r="Q1566" s="113">
        <f t="shared" si="384"/>
        <v>24.250015580177006</v>
      </c>
      <c r="R1566" s="95">
        <f t="shared" si="376"/>
        <v>325.32127049633004</v>
      </c>
      <c r="S1566" s="95">
        <f t="shared" si="377"/>
        <v>216.19620038553353</v>
      </c>
      <c r="T1566">
        <f t="shared" si="378"/>
        <v>0</v>
      </c>
      <c r="U1566" s="102">
        <f>IF(W1566&lt;180,V1566,IF(#REF!&gt;T1566,W1566-360,360-W1566))</f>
        <v>-1.7587354409317868</v>
      </c>
      <c r="V1566" s="102">
        <f t="shared" si="379"/>
        <v>-1.7587354409317868</v>
      </c>
      <c r="W1566" s="102">
        <f t="shared" si="380"/>
        <v>1.7587354409317868</v>
      </c>
    </row>
    <row r="1567" spans="1:23" x14ac:dyDescent="0.25">
      <c r="A1567" s="110">
        <v>42638.440532407411</v>
      </c>
      <c r="B1567">
        <v>274</v>
      </c>
      <c r="C1567">
        <v>15.9445</v>
      </c>
      <c r="E1567" s="95">
        <f t="shared" si="385"/>
        <v>270.75374376039935</v>
      </c>
      <c r="F1567" s="95">
        <f t="shared" si="385"/>
        <v>20.520693344425933</v>
      </c>
      <c r="G1567" s="95"/>
      <c r="H1567" s="95"/>
      <c r="I1567" s="95"/>
      <c r="J1567" s="95"/>
      <c r="K1567" s="95"/>
      <c r="L1567" s="95">
        <f t="shared" si="382"/>
        <v>1564</v>
      </c>
      <c r="M1567" s="95">
        <f t="shared" si="373"/>
        <v>-1382</v>
      </c>
      <c r="N1567" s="95">
        <f t="shared" si="374"/>
        <v>266.51406649616348</v>
      </c>
      <c r="O1567" s="95">
        <f t="shared" si="375"/>
        <v>1226774.6905370918</v>
      </c>
      <c r="P1567" s="95">
        <f t="shared" si="383"/>
        <v>28.006834781193255</v>
      </c>
      <c r="Q1567" s="113">
        <f t="shared" si="384"/>
        <v>24.249039093662123</v>
      </c>
      <c r="R1567" s="95">
        <f t="shared" si="376"/>
        <v>325.31408172113913</v>
      </c>
      <c r="S1567" s="95">
        <f t="shared" si="377"/>
        <v>216.19340579965956</v>
      </c>
      <c r="T1567">
        <f t="shared" si="378"/>
        <v>0</v>
      </c>
      <c r="U1567" s="102">
        <f>IF(W1567&lt;180,V1567,IF(#REF!&gt;T1567,W1567-360,360-W1567))</f>
        <v>3.2462562396006547</v>
      </c>
      <c r="V1567" s="102">
        <f t="shared" si="379"/>
        <v>3.2462562396006547</v>
      </c>
      <c r="W1567" s="102">
        <f t="shared" si="380"/>
        <v>3.2462562396006547</v>
      </c>
    </row>
    <row r="1568" spans="1:23" x14ac:dyDescent="0.25">
      <c r="A1568" s="110">
        <v>42638.440578703703</v>
      </c>
      <c r="B1568">
        <v>293</v>
      </c>
      <c r="C1568">
        <v>15.703900000000001</v>
      </c>
      <c r="E1568" s="95">
        <f t="shared" si="385"/>
        <v>270.8136439267887</v>
      </c>
      <c r="F1568" s="95">
        <f t="shared" si="385"/>
        <v>20.504312811980011</v>
      </c>
      <c r="G1568" s="95"/>
      <c r="H1568" s="95"/>
      <c r="I1568" s="95"/>
      <c r="J1568" s="95"/>
      <c r="K1568" s="95"/>
      <c r="L1568" s="95">
        <f t="shared" si="382"/>
        <v>1565</v>
      </c>
      <c r="M1568" s="95">
        <f t="shared" si="373"/>
        <v>1675</v>
      </c>
      <c r="N1568" s="95">
        <f t="shared" si="374"/>
        <v>266.53099041533528</v>
      </c>
      <c r="O1568" s="95">
        <f t="shared" si="375"/>
        <v>1227475.7469648637</v>
      </c>
      <c r="P1568" s="95">
        <f t="shared" si="383"/>
        <v>28.00588421700466</v>
      </c>
      <c r="Q1568" s="113">
        <f t="shared" si="384"/>
        <v>24.259452010434799</v>
      </c>
      <c r="R1568" s="95">
        <f t="shared" si="376"/>
        <v>325.39741095026699</v>
      </c>
      <c r="S1568" s="95">
        <f t="shared" si="377"/>
        <v>216.22987690331041</v>
      </c>
      <c r="T1568">
        <f t="shared" si="378"/>
        <v>0</v>
      </c>
      <c r="U1568" s="102">
        <f>IF(W1568&lt;180,V1568,IF(#REF!&gt;T1568,W1568-360,360-W1568))</f>
        <v>22.1863560732113</v>
      </c>
      <c r="V1568" s="102">
        <f t="shared" si="379"/>
        <v>22.1863560732113</v>
      </c>
      <c r="W1568" s="102">
        <f t="shared" si="380"/>
        <v>22.1863560732113</v>
      </c>
    </row>
    <row r="1569" spans="1:23" x14ac:dyDescent="0.25">
      <c r="A1569" s="110">
        <v>42638.440625000003</v>
      </c>
      <c r="B1569">
        <v>302</v>
      </c>
      <c r="C1569">
        <v>19.0091</v>
      </c>
      <c r="E1569" s="95">
        <f t="shared" si="385"/>
        <v>270.87687188019964</v>
      </c>
      <c r="F1569" s="95">
        <f t="shared" si="385"/>
        <v>20.489062229617279</v>
      </c>
      <c r="G1569" s="95"/>
      <c r="H1569" s="95"/>
      <c r="I1569" s="95"/>
      <c r="J1569" s="95"/>
      <c r="K1569" s="95"/>
      <c r="L1569" s="95">
        <f t="shared" si="382"/>
        <v>1566</v>
      </c>
      <c r="M1569" s="95">
        <f t="shared" si="373"/>
        <v>-1373</v>
      </c>
      <c r="N1569" s="95">
        <f t="shared" si="374"/>
        <v>266.55363984674312</v>
      </c>
      <c r="O1569" s="95">
        <f t="shared" si="375"/>
        <v>1228732.994252881</v>
      </c>
      <c r="P1569" s="95">
        <f t="shared" si="383"/>
        <v>28.01127525958978</v>
      </c>
      <c r="Q1569" s="113">
        <f t="shared" si="384"/>
        <v>24.291110529998214</v>
      </c>
      <c r="R1569" s="95">
        <f t="shared" si="376"/>
        <v>325.53187057269565</v>
      </c>
      <c r="S1569" s="95">
        <f t="shared" si="377"/>
        <v>216.22187318770366</v>
      </c>
      <c r="T1569">
        <f t="shared" si="378"/>
        <v>0</v>
      </c>
      <c r="U1569" s="102">
        <f>IF(W1569&lt;180,V1569,IF(#REF!&gt;T1569,W1569-360,360-W1569))</f>
        <v>31.123128119800356</v>
      </c>
      <c r="V1569" s="102">
        <f t="shared" si="379"/>
        <v>31.123128119800356</v>
      </c>
      <c r="W1569" s="102">
        <f t="shared" si="380"/>
        <v>31.123128119800356</v>
      </c>
    </row>
    <row r="1570" spans="1:23" x14ac:dyDescent="0.25">
      <c r="A1570" s="110">
        <v>42638.440671296295</v>
      </c>
      <c r="B1570">
        <v>290</v>
      </c>
      <c r="C1570">
        <v>18.327500000000001</v>
      </c>
      <c r="E1570" s="95">
        <f t="shared" si="385"/>
        <v>270.91680532445923</v>
      </c>
      <c r="F1570" s="95">
        <f t="shared" si="385"/>
        <v>20.471491514143064</v>
      </c>
      <c r="G1570" s="95"/>
      <c r="H1570" s="95"/>
      <c r="I1570" s="95"/>
      <c r="J1570" s="95"/>
      <c r="K1570" s="95"/>
      <c r="L1570" s="95">
        <f t="shared" si="382"/>
        <v>1567</v>
      </c>
      <c r="M1570" s="95">
        <f t="shared" si="373"/>
        <v>1663</v>
      </c>
      <c r="N1570" s="95">
        <f t="shared" si="374"/>
        <v>266.5686024250158</v>
      </c>
      <c r="O1570" s="95">
        <f t="shared" si="375"/>
        <v>1229282.3752393182</v>
      </c>
      <c r="P1570" s="95">
        <f t="shared" si="383"/>
        <v>28.008595353601013</v>
      </c>
      <c r="Q1570" s="113">
        <f t="shared" si="384"/>
        <v>24.30278498814636</v>
      </c>
      <c r="R1570" s="95">
        <f t="shared" si="376"/>
        <v>325.59807154778855</v>
      </c>
      <c r="S1570" s="95">
        <f t="shared" si="377"/>
        <v>216.23553910112992</v>
      </c>
      <c r="T1570">
        <f t="shared" si="378"/>
        <v>0</v>
      </c>
      <c r="U1570" s="102">
        <f>IF(W1570&lt;180,V1570,IF(#REF!&gt;T1570,W1570-360,360-W1570))</f>
        <v>19.083194675540767</v>
      </c>
      <c r="V1570" s="102">
        <f t="shared" si="379"/>
        <v>19.083194675540767</v>
      </c>
      <c r="W1570" s="102">
        <f t="shared" si="380"/>
        <v>19.083194675540767</v>
      </c>
    </row>
    <row r="1571" spans="1:23" x14ac:dyDescent="0.25">
      <c r="A1571" s="110">
        <v>42638.440717592595</v>
      </c>
      <c r="B1571">
        <v>321</v>
      </c>
      <c r="C1571">
        <v>17.3978</v>
      </c>
      <c r="E1571" s="95">
        <f t="shared" si="385"/>
        <v>271.01663893510818</v>
      </c>
      <c r="F1571" s="95">
        <f t="shared" si="385"/>
        <v>20.454046921796976</v>
      </c>
      <c r="G1571" s="95"/>
      <c r="H1571" s="95"/>
      <c r="I1571" s="95"/>
      <c r="J1571" s="95"/>
      <c r="K1571" s="95"/>
      <c r="L1571" s="95">
        <f t="shared" si="382"/>
        <v>1568</v>
      </c>
      <c r="M1571" s="95">
        <f t="shared" si="373"/>
        <v>-1342</v>
      </c>
      <c r="N1571" s="95">
        <f t="shared" si="374"/>
        <v>266.60331632653043</v>
      </c>
      <c r="O1571" s="95">
        <f t="shared" si="375"/>
        <v>1232243.2627551095</v>
      </c>
      <c r="P1571" s="95">
        <f t="shared" si="383"/>
        <v>28.033362762563701</v>
      </c>
      <c r="Q1571" s="113">
        <f t="shared" si="384"/>
        <v>24.384940990412606</v>
      </c>
      <c r="R1571" s="95">
        <f t="shared" si="376"/>
        <v>325.88275616353656</v>
      </c>
      <c r="S1571" s="95">
        <f t="shared" si="377"/>
        <v>216.1505217066798</v>
      </c>
      <c r="T1571">
        <f t="shared" si="378"/>
        <v>0</v>
      </c>
      <c r="U1571" s="102">
        <f>IF(W1571&lt;180,V1571,IF(#REF!&gt;T1571,W1571-360,360-W1571))</f>
        <v>49.983361064891824</v>
      </c>
      <c r="V1571" s="102">
        <f t="shared" si="379"/>
        <v>49.983361064891824</v>
      </c>
      <c r="W1571" s="102">
        <f t="shared" si="380"/>
        <v>49.983361064891824</v>
      </c>
    </row>
    <row r="1572" spans="1:23" x14ac:dyDescent="0.25">
      <c r="A1572" s="110">
        <v>42638.440763888888</v>
      </c>
      <c r="B1572">
        <v>284</v>
      </c>
      <c r="C1572">
        <v>19.3748</v>
      </c>
      <c r="E1572" s="95">
        <f t="shared" si="385"/>
        <v>271.09151414309486</v>
      </c>
      <c r="F1572" s="95">
        <f t="shared" si="385"/>
        <v>20.448496173044894</v>
      </c>
      <c r="G1572" s="95"/>
      <c r="H1572" s="95"/>
      <c r="I1572" s="95"/>
      <c r="J1572" s="95"/>
      <c r="K1572" s="95"/>
      <c r="L1572" s="95">
        <f t="shared" si="382"/>
        <v>1569</v>
      </c>
      <c r="M1572" s="95">
        <f t="shared" si="373"/>
        <v>1626</v>
      </c>
      <c r="N1572" s="95">
        <f t="shared" si="374"/>
        <v>266.61440407903103</v>
      </c>
      <c r="O1572" s="95">
        <f t="shared" si="375"/>
        <v>1232545.7144678214</v>
      </c>
      <c r="P1572" s="95">
        <f t="shared" si="383"/>
        <v>28.027866885641213</v>
      </c>
      <c r="Q1572" s="113">
        <f t="shared" si="384"/>
        <v>24.355587042194905</v>
      </c>
      <c r="R1572" s="95">
        <f t="shared" si="376"/>
        <v>325.8915849880334</v>
      </c>
      <c r="S1572" s="95">
        <f t="shared" si="377"/>
        <v>216.29144329815631</v>
      </c>
      <c r="T1572">
        <f t="shared" si="378"/>
        <v>0</v>
      </c>
      <c r="U1572" s="102">
        <f>IF(W1572&lt;180,V1572,IF(#REF!&gt;T1572,W1572-360,360-W1572))</f>
        <v>12.908485856905145</v>
      </c>
      <c r="V1572" s="102">
        <f t="shared" si="379"/>
        <v>12.908485856905145</v>
      </c>
      <c r="W1572" s="102">
        <f t="shared" si="380"/>
        <v>12.908485856905145</v>
      </c>
    </row>
    <row r="1573" spans="1:23" x14ac:dyDescent="0.25">
      <c r="A1573" s="110">
        <v>42638.440810185188</v>
      </c>
      <c r="B1573">
        <v>254</v>
      </c>
      <c r="C1573">
        <v>21.200199999999999</v>
      </c>
      <c r="E1573" s="95">
        <f t="shared" si="385"/>
        <v>271.09983361064894</v>
      </c>
      <c r="F1573" s="95">
        <f t="shared" si="385"/>
        <v>20.450468219633915</v>
      </c>
      <c r="G1573" s="95"/>
      <c r="H1573" s="95"/>
      <c r="I1573" s="95"/>
      <c r="J1573" s="95"/>
      <c r="K1573" s="95"/>
      <c r="L1573" s="95">
        <f t="shared" si="382"/>
        <v>1570</v>
      </c>
      <c r="M1573" s="95">
        <f t="shared" si="373"/>
        <v>-1372</v>
      </c>
      <c r="N1573" s="95">
        <f t="shared" si="374"/>
        <v>266.60636942675137</v>
      </c>
      <c r="O1573" s="95">
        <f t="shared" si="375"/>
        <v>1232704.73630574</v>
      </c>
      <c r="P1573" s="95">
        <f t="shared" si="383"/>
        <v>28.020746821311494</v>
      </c>
      <c r="Q1573" s="113">
        <f t="shared" si="384"/>
        <v>24.348892562576541</v>
      </c>
      <c r="R1573" s="95">
        <f t="shared" si="376"/>
        <v>325.88484187644616</v>
      </c>
      <c r="S1573" s="95">
        <f t="shared" si="377"/>
        <v>216.31482534485173</v>
      </c>
      <c r="T1573">
        <f t="shared" si="378"/>
        <v>0</v>
      </c>
      <c r="U1573" s="102">
        <f>IF(W1573&lt;180,V1573,IF(#REF!&gt;T1573,W1573-360,360-W1573))</f>
        <v>-17.099833610648943</v>
      </c>
      <c r="V1573" s="102">
        <f t="shared" si="379"/>
        <v>-17.099833610648943</v>
      </c>
      <c r="W1573" s="102">
        <f t="shared" si="380"/>
        <v>17.099833610648943</v>
      </c>
    </row>
    <row r="1574" spans="1:23" x14ac:dyDescent="0.25">
      <c r="A1574" s="110">
        <v>42638.44085648148</v>
      </c>
      <c r="B1574">
        <v>277</v>
      </c>
      <c r="C1574">
        <v>20.645900000000001</v>
      </c>
      <c r="E1574" s="95">
        <f t="shared" si="385"/>
        <v>271.13810316139768</v>
      </c>
      <c r="F1574" s="95">
        <f t="shared" si="385"/>
        <v>20.453894509151386</v>
      </c>
      <c r="G1574" s="95"/>
      <c r="H1574" s="95"/>
      <c r="I1574" s="95"/>
      <c r="J1574" s="95"/>
      <c r="K1574" s="95"/>
      <c r="L1574" s="95">
        <f t="shared" si="382"/>
        <v>1571</v>
      </c>
      <c r="M1574" s="95">
        <f t="shared" si="373"/>
        <v>1649</v>
      </c>
      <c r="N1574" s="95">
        <f t="shared" si="374"/>
        <v>266.61298535964335</v>
      </c>
      <c r="O1574" s="95">
        <f t="shared" si="375"/>
        <v>1232812.6950986707</v>
      </c>
      <c r="P1574" s="95">
        <f t="shared" si="383"/>
        <v>28.01305387144992</v>
      </c>
      <c r="Q1574" s="113">
        <f t="shared" si="384"/>
        <v>24.34005953633406</v>
      </c>
      <c r="R1574" s="95">
        <f t="shared" si="376"/>
        <v>325.90323711814932</v>
      </c>
      <c r="S1574" s="95">
        <f t="shared" si="377"/>
        <v>216.37296920464604</v>
      </c>
      <c r="T1574">
        <f t="shared" si="378"/>
        <v>0</v>
      </c>
      <c r="U1574" s="102">
        <f>IF(W1574&lt;180,V1574,IF(#REF!&gt;T1574,W1574-360,360-W1574))</f>
        <v>5.8618968386023198</v>
      </c>
      <c r="V1574" s="102">
        <f t="shared" si="379"/>
        <v>5.8618968386023198</v>
      </c>
      <c r="W1574" s="102">
        <f t="shared" si="380"/>
        <v>5.8618968386023198</v>
      </c>
    </row>
    <row r="1575" spans="1:23" x14ac:dyDescent="0.25">
      <c r="A1575" s="110">
        <v>42638.44090277778</v>
      </c>
      <c r="B1575">
        <v>264</v>
      </c>
      <c r="C1575">
        <v>21.750299999999999</v>
      </c>
      <c r="E1575" s="95">
        <f t="shared" si="385"/>
        <v>271.1597337770383</v>
      </c>
      <c r="F1575" s="95">
        <f t="shared" si="385"/>
        <v>20.459394176372683</v>
      </c>
      <c r="G1575" s="95"/>
      <c r="H1575" s="95"/>
      <c r="I1575" s="95"/>
      <c r="J1575" s="95"/>
      <c r="K1575" s="95"/>
      <c r="L1575" s="95">
        <f t="shared" si="382"/>
        <v>1572</v>
      </c>
      <c r="M1575" s="95">
        <f t="shared" si="373"/>
        <v>-1385</v>
      </c>
      <c r="N1575" s="95">
        <f t="shared" si="374"/>
        <v>266.6113231552161</v>
      </c>
      <c r="O1575" s="95">
        <f t="shared" si="375"/>
        <v>1232819.5184478445</v>
      </c>
      <c r="P1575" s="95">
        <f t="shared" si="383"/>
        <v>28.00421994790225</v>
      </c>
      <c r="Q1575" s="113">
        <f t="shared" si="384"/>
        <v>24.327926940322119</v>
      </c>
      <c r="R1575" s="95">
        <f t="shared" si="376"/>
        <v>325.89756939276305</v>
      </c>
      <c r="S1575" s="95">
        <f t="shared" si="377"/>
        <v>216.42189816131352</v>
      </c>
      <c r="T1575">
        <f t="shared" si="378"/>
        <v>0</v>
      </c>
      <c r="U1575" s="102">
        <f>IF(W1575&lt;180,V1575,IF(#REF!&gt;T1575,W1575-360,360-W1575))</f>
        <v>-7.1597337770382978</v>
      </c>
      <c r="V1575" s="102">
        <f t="shared" si="379"/>
        <v>-7.1597337770382978</v>
      </c>
      <c r="W1575" s="102">
        <f t="shared" si="380"/>
        <v>7.1597337770382978</v>
      </c>
    </row>
    <row r="1576" spans="1:23" x14ac:dyDescent="0.25">
      <c r="A1576" s="110">
        <v>42638.440949074073</v>
      </c>
      <c r="B1576">
        <v>283</v>
      </c>
      <c r="C1576">
        <v>21.065799999999999</v>
      </c>
      <c r="E1576" s="95">
        <f t="shared" si="385"/>
        <v>271.19800332778703</v>
      </c>
      <c r="F1576" s="95">
        <f t="shared" si="385"/>
        <v>20.459636938435914</v>
      </c>
      <c r="G1576" s="95"/>
      <c r="H1576" s="95"/>
      <c r="I1576" s="95"/>
      <c r="J1576" s="95"/>
      <c r="K1576" s="95"/>
      <c r="L1576" s="95">
        <f t="shared" si="382"/>
        <v>1573</v>
      </c>
      <c r="M1576" s="95">
        <f t="shared" si="373"/>
        <v>1668</v>
      </c>
      <c r="N1576" s="95">
        <f t="shared" si="374"/>
        <v>266.62174189446898</v>
      </c>
      <c r="O1576" s="95">
        <f t="shared" si="375"/>
        <v>1233087.9364272165</v>
      </c>
      <c r="P1576" s="95">
        <f t="shared" si="383"/>
        <v>27.998364501630981</v>
      </c>
      <c r="Q1576" s="113">
        <f t="shared" si="384"/>
        <v>24.328432097570772</v>
      </c>
      <c r="R1576" s="95">
        <f t="shared" si="376"/>
        <v>325.93697554732125</v>
      </c>
      <c r="S1576" s="95">
        <f t="shared" si="377"/>
        <v>216.45903110825279</v>
      </c>
      <c r="T1576">
        <f t="shared" si="378"/>
        <v>0</v>
      </c>
      <c r="U1576" s="102">
        <f>IF(W1576&lt;180,V1576,IF(#REF!&gt;T1576,W1576-360,360-W1576))</f>
        <v>11.801996672212965</v>
      </c>
      <c r="V1576" s="102">
        <f t="shared" si="379"/>
        <v>11.801996672212965</v>
      </c>
      <c r="W1576" s="102">
        <f t="shared" si="380"/>
        <v>11.801996672212965</v>
      </c>
    </row>
    <row r="1577" spans="1:23" x14ac:dyDescent="0.25">
      <c r="A1577" s="110">
        <v>42638.440995370373</v>
      </c>
      <c r="B1577">
        <v>277</v>
      </c>
      <c r="C1577">
        <v>21.768999999999998</v>
      </c>
      <c r="E1577" s="95">
        <f t="shared" si="385"/>
        <v>271.23960066555742</v>
      </c>
      <c r="F1577" s="95">
        <f t="shared" si="385"/>
        <v>20.46259500831944</v>
      </c>
      <c r="G1577" s="95"/>
      <c r="H1577" s="95"/>
      <c r="I1577" s="95"/>
      <c r="J1577" s="95"/>
      <c r="K1577" s="95"/>
      <c r="L1577" s="95">
        <f t="shared" si="382"/>
        <v>1574</v>
      </c>
      <c r="M1577" s="95">
        <f t="shared" si="373"/>
        <v>-1391</v>
      </c>
      <c r="N1577" s="95">
        <f t="shared" si="374"/>
        <v>266.62833545107986</v>
      </c>
      <c r="O1577" s="95">
        <f t="shared" si="375"/>
        <v>1233195.5762388892</v>
      </c>
      <c r="P1577" s="95">
        <f t="shared" si="383"/>
        <v>27.990690686045717</v>
      </c>
      <c r="Q1577" s="113">
        <f t="shared" si="384"/>
        <v>24.316941414864981</v>
      </c>
      <c r="R1577" s="95">
        <f t="shared" si="376"/>
        <v>325.95271884900365</v>
      </c>
      <c r="S1577" s="95">
        <f t="shared" si="377"/>
        <v>216.52648248211122</v>
      </c>
      <c r="T1577">
        <f t="shared" si="378"/>
        <v>0</v>
      </c>
      <c r="U1577" s="102">
        <f>IF(W1577&lt;180,V1577,IF(#REF!&gt;T1577,W1577-360,360-W1577))</f>
        <v>5.7603993344425817</v>
      </c>
      <c r="V1577" s="102">
        <f t="shared" si="379"/>
        <v>5.7603993344425817</v>
      </c>
      <c r="W1577" s="102">
        <f t="shared" si="380"/>
        <v>5.7603993344425817</v>
      </c>
    </row>
    <row r="1578" spans="1:23" x14ac:dyDescent="0.25">
      <c r="A1578" s="110">
        <v>42638.441041666665</v>
      </c>
      <c r="B1578">
        <v>289</v>
      </c>
      <c r="C1578">
        <v>20.569400000000002</v>
      </c>
      <c r="E1578" s="95">
        <f t="shared" si="385"/>
        <v>271.3078202995008</v>
      </c>
      <c r="F1578" s="95">
        <f t="shared" si="385"/>
        <v>20.468169550748723</v>
      </c>
      <c r="G1578" s="95"/>
      <c r="H1578" s="95"/>
      <c r="I1578" s="95"/>
      <c r="J1578" s="95"/>
      <c r="K1578" s="95"/>
      <c r="L1578" s="95">
        <f t="shared" si="382"/>
        <v>1575</v>
      </c>
      <c r="M1578" s="95">
        <f t="shared" si="373"/>
        <v>1680</v>
      </c>
      <c r="N1578" s="95">
        <f t="shared" si="374"/>
        <v>266.64253968253951</v>
      </c>
      <c r="O1578" s="95">
        <f t="shared" si="375"/>
        <v>1233695.7498412773</v>
      </c>
      <c r="P1578" s="95">
        <f t="shared" si="383"/>
        <v>27.987477356634209</v>
      </c>
      <c r="Q1578" s="113">
        <f t="shared" si="384"/>
        <v>24.309158700917852</v>
      </c>
      <c r="R1578" s="95">
        <f t="shared" si="376"/>
        <v>326.00342737656598</v>
      </c>
      <c r="S1578" s="95">
        <f t="shared" si="377"/>
        <v>216.61221322243563</v>
      </c>
      <c r="T1578">
        <f t="shared" si="378"/>
        <v>0</v>
      </c>
      <c r="U1578" s="102">
        <f>IF(W1578&lt;180,V1578,IF(#REF!&gt;T1578,W1578-360,360-W1578))</f>
        <v>17.692179700499196</v>
      </c>
      <c r="V1578" s="102">
        <f t="shared" si="379"/>
        <v>17.692179700499196</v>
      </c>
      <c r="W1578" s="102">
        <f t="shared" si="380"/>
        <v>17.692179700499196</v>
      </c>
    </row>
    <row r="1579" spans="1:23" x14ac:dyDescent="0.25">
      <c r="A1579" s="110">
        <v>42638.441087962965</v>
      </c>
      <c r="B1579">
        <v>270</v>
      </c>
      <c r="C1579">
        <v>21.208400000000001</v>
      </c>
      <c r="E1579" s="95">
        <f t="shared" si="385"/>
        <v>271.34941763727119</v>
      </c>
      <c r="F1579" s="95">
        <f t="shared" si="385"/>
        <v>20.475059900166357</v>
      </c>
      <c r="G1579" s="95"/>
      <c r="H1579" s="95"/>
      <c r="I1579" s="95"/>
      <c r="J1579" s="95"/>
      <c r="K1579" s="95"/>
      <c r="L1579" s="95">
        <f t="shared" si="382"/>
        <v>1576</v>
      </c>
      <c r="M1579" s="95">
        <f t="shared" si="373"/>
        <v>-1410</v>
      </c>
      <c r="N1579" s="95">
        <f t="shared" si="374"/>
        <v>266.64467005076125</v>
      </c>
      <c r="O1579" s="95">
        <f t="shared" si="375"/>
        <v>1233707.0152284338</v>
      </c>
      <c r="P1579" s="95">
        <f t="shared" si="383"/>
        <v>27.978724413650387</v>
      </c>
      <c r="Q1579" s="113">
        <f t="shared" si="384"/>
        <v>24.285483921020759</v>
      </c>
      <c r="R1579" s="95">
        <f t="shared" si="376"/>
        <v>325.99175645956791</v>
      </c>
      <c r="S1579" s="95">
        <f t="shared" si="377"/>
        <v>216.70707881497447</v>
      </c>
      <c r="T1579">
        <f t="shared" si="378"/>
        <v>0</v>
      </c>
      <c r="U1579" s="102">
        <f>IF(W1579&lt;180,V1579,IF(#REF!&gt;T1579,W1579-360,360-W1579))</f>
        <v>-1.3494176372711877</v>
      </c>
      <c r="V1579" s="102">
        <f t="shared" si="379"/>
        <v>-1.3494176372711877</v>
      </c>
      <c r="W1579" s="102">
        <f t="shared" si="380"/>
        <v>1.3494176372711877</v>
      </c>
    </row>
    <row r="1580" spans="1:23" x14ac:dyDescent="0.25">
      <c r="A1580" s="110">
        <v>42638.441134259258</v>
      </c>
      <c r="B1580">
        <v>258</v>
      </c>
      <c r="C1580">
        <v>20.787800000000001</v>
      </c>
      <c r="E1580" s="95">
        <f t="shared" si="385"/>
        <v>271.32279534109819</v>
      </c>
      <c r="F1580" s="95">
        <f t="shared" si="385"/>
        <v>20.478319467554041</v>
      </c>
      <c r="G1580" s="95"/>
      <c r="H1580" s="95"/>
      <c r="I1580" s="95"/>
      <c r="J1580" s="95"/>
      <c r="K1580" s="95"/>
      <c r="L1580" s="95">
        <f t="shared" si="382"/>
        <v>1577</v>
      </c>
      <c r="M1580" s="95">
        <f t="shared" si="373"/>
        <v>1668</v>
      </c>
      <c r="N1580" s="95">
        <f t="shared" si="374"/>
        <v>266.63918833227632</v>
      </c>
      <c r="O1580" s="95">
        <f t="shared" si="375"/>
        <v>1233781.6981610728</v>
      </c>
      <c r="P1580" s="95">
        <f t="shared" si="383"/>
        <v>27.970698706889674</v>
      </c>
      <c r="Q1580" s="113">
        <f t="shared" si="384"/>
        <v>24.291332777204509</v>
      </c>
      <c r="R1580" s="95">
        <f t="shared" si="376"/>
        <v>325.97829408980834</v>
      </c>
      <c r="S1580" s="95">
        <f t="shared" si="377"/>
        <v>216.66729659238803</v>
      </c>
      <c r="T1580">
        <f t="shared" si="378"/>
        <v>0</v>
      </c>
      <c r="U1580" s="102">
        <f>IF(W1580&lt;180,V1580,IF(#REF!&gt;T1580,W1580-360,360-W1580))</f>
        <v>-13.322795341098185</v>
      </c>
      <c r="V1580" s="102">
        <f t="shared" si="379"/>
        <v>-13.322795341098185</v>
      </c>
      <c r="W1580" s="102">
        <f t="shared" si="380"/>
        <v>13.322795341098185</v>
      </c>
    </row>
    <row r="1581" spans="1:23" x14ac:dyDescent="0.25">
      <c r="A1581" s="110">
        <v>42638.441180555557</v>
      </c>
      <c r="B1581">
        <v>289</v>
      </c>
      <c r="C1581">
        <v>17.3431</v>
      </c>
      <c r="E1581" s="95">
        <f t="shared" ref="E1581:F1596" si="386">AVERAGE(B981:B1581)</f>
        <v>271.35108153078204</v>
      </c>
      <c r="F1581" s="95">
        <f t="shared" si="386"/>
        <v>20.475615640598971</v>
      </c>
      <c r="G1581" s="95"/>
      <c r="H1581" s="95"/>
      <c r="I1581" s="95"/>
      <c r="J1581" s="95"/>
      <c r="K1581" s="95"/>
      <c r="L1581" s="95">
        <f t="shared" si="382"/>
        <v>1578</v>
      </c>
      <c r="M1581" s="95">
        <f t="shared" si="373"/>
        <v>-1379</v>
      </c>
      <c r="N1581" s="95">
        <f t="shared" si="374"/>
        <v>266.65335868187566</v>
      </c>
      <c r="O1581" s="95">
        <f t="shared" si="375"/>
        <v>1234281.3871989935</v>
      </c>
      <c r="P1581" s="95">
        <f t="shared" si="383"/>
        <v>27.967496379516565</v>
      </c>
      <c r="Q1581" s="113">
        <f t="shared" si="384"/>
        <v>24.30200041741136</v>
      </c>
      <c r="R1581" s="95">
        <f t="shared" si="376"/>
        <v>326.03058246995761</v>
      </c>
      <c r="S1581" s="95">
        <f t="shared" si="377"/>
        <v>216.67158059160647</v>
      </c>
      <c r="T1581">
        <f t="shared" si="378"/>
        <v>0</v>
      </c>
      <c r="U1581" s="102">
        <f>IF(W1581&lt;180,V1581,IF(#REF!&gt;T1581,W1581-360,360-W1581))</f>
        <v>17.648918469217961</v>
      </c>
      <c r="V1581" s="102">
        <f t="shared" si="379"/>
        <v>17.648918469217961</v>
      </c>
      <c r="W1581" s="102">
        <f t="shared" si="380"/>
        <v>17.648918469217961</v>
      </c>
    </row>
    <row r="1582" spans="1:23" x14ac:dyDescent="0.25">
      <c r="A1582" s="110">
        <v>42638.44122685185</v>
      </c>
      <c r="B1582">
        <v>267</v>
      </c>
      <c r="C1582">
        <v>16.199000000000002</v>
      </c>
      <c r="E1582" s="95">
        <f t="shared" si="386"/>
        <v>271.37936772046589</v>
      </c>
      <c r="F1582" s="95">
        <f t="shared" si="386"/>
        <v>20.470733111480833</v>
      </c>
      <c r="G1582" s="95"/>
      <c r="H1582" s="95"/>
      <c r="I1582" s="95"/>
      <c r="J1582" s="95"/>
      <c r="K1582" s="95"/>
      <c r="L1582" s="95">
        <f t="shared" si="382"/>
        <v>1579</v>
      </c>
      <c r="M1582" s="95">
        <f t="shared" si="373"/>
        <v>1646</v>
      </c>
      <c r="N1582" s="95">
        <f t="shared" si="374"/>
        <v>266.65357821405939</v>
      </c>
      <c r="O1582" s="95">
        <f t="shared" si="375"/>
        <v>1234281.5072830981</v>
      </c>
      <c r="P1582" s="95">
        <f t="shared" si="383"/>
        <v>27.958640258313572</v>
      </c>
      <c r="Q1582" s="113">
        <f t="shared" si="384"/>
        <v>24.287021388381309</v>
      </c>
      <c r="R1582" s="95">
        <f t="shared" si="376"/>
        <v>326.02516584432385</v>
      </c>
      <c r="S1582" s="95">
        <f t="shared" si="377"/>
        <v>216.73356959660794</v>
      </c>
      <c r="T1582">
        <f t="shared" si="378"/>
        <v>0</v>
      </c>
      <c r="U1582" s="102">
        <f>IF(W1582&lt;180,V1582,IF(#REF!&gt;T1582,W1582-360,360-W1582))</f>
        <v>-4.3793677204658934</v>
      </c>
      <c r="V1582" s="102">
        <f t="shared" si="379"/>
        <v>-4.3793677204658934</v>
      </c>
      <c r="W1582" s="102">
        <f t="shared" si="380"/>
        <v>4.3793677204658934</v>
      </c>
    </row>
    <row r="1583" spans="1:23" x14ac:dyDescent="0.25">
      <c r="A1583" s="110">
        <v>42638.44127314815</v>
      </c>
      <c r="B1583">
        <v>253</v>
      </c>
      <c r="C1583">
        <v>16.507899999999999</v>
      </c>
      <c r="E1583" s="95">
        <f t="shared" si="386"/>
        <v>271.37104825291181</v>
      </c>
      <c r="F1583" s="95">
        <f t="shared" si="386"/>
        <v>20.468767221297803</v>
      </c>
      <c r="G1583" s="95"/>
      <c r="H1583" s="95"/>
      <c r="I1583" s="95"/>
      <c r="J1583" s="95"/>
      <c r="K1583" s="95"/>
      <c r="L1583" s="95">
        <f t="shared" si="382"/>
        <v>1580</v>
      </c>
      <c r="M1583" s="95">
        <f t="shared" si="373"/>
        <v>-1393</v>
      </c>
      <c r="N1583" s="95">
        <f t="shared" si="374"/>
        <v>266.6449367088606</v>
      </c>
      <c r="O1583" s="95">
        <f t="shared" si="375"/>
        <v>1234467.8094936784</v>
      </c>
      <c r="P1583" s="95">
        <f t="shared" si="383"/>
        <v>27.951900475385791</v>
      </c>
      <c r="Q1583" s="113">
        <f t="shared" si="384"/>
        <v>24.292458798466832</v>
      </c>
      <c r="R1583" s="95">
        <f t="shared" si="376"/>
        <v>326.02908054946215</v>
      </c>
      <c r="S1583" s="95">
        <f t="shared" si="377"/>
        <v>216.71301595636143</v>
      </c>
      <c r="T1583">
        <f t="shared" si="378"/>
        <v>0</v>
      </c>
      <c r="U1583" s="102">
        <f>IF(W1583&lt;180,V1583,IF(#REF!&gt;T1583,W1583-360,360-W1583))</f>
        <v>-18.371048252911805</v>
      </c>
      <c r="V1583" s="102">
        <f t="shared" si="379"/>
        <v>-18.371048252911805</v>
      </c>
      <c r="W1583" s="102">
        <f t="shared" si="380"/>
        <v>18.371048252911805</v>
      </c>
    </row>
    <row r="1584" spans="1:23" x14ac:dyDescent="0.25">
      <c r="A1584" s="110">
        <v>42638.441319444442</v>
      </c>
      <c r="B1584">
        <v>247</v>
      </c>
      <c r="C1584">
        <v>17.2212</v>
      </c>
      <c r="E1584" s="95">
        <f t="shared" si="386"/>
        <v>271.35607321131448</v>
      </c>
      <c r="F1584" s="95">
        <f t="shared" si="386"/>
        <v>20.4668509151414</v>
      </c>
      <c r="G1584" s="95"/>
      <c r="H1584" s="95"/>
      <c r="I1584" s="95"/>
      <c r="J1584" s="95"/>
      <c r="K1584" s="95"/>
      <c r="L1584" s="95">
        <f t="shared" si="382"/>
        <v>1581</v>
      </c>
      <c r="M1584" s="95">
        <f t="shared" si="373"/>
        <v>1640</v>
      </c>
      <c r="N1584" s="95">
        <f t="shared" si="374"/>
        <v>266.63251106894353</v>
      </c>
      <c r="O1584" s="95">
        <f t="shared" si="375"/>
        <v>1234853.4889310638</v>
      </c>
      <c r="P1584" s="95">
        <f t="shared" si="383"/>
        <v>27.947423857533856</v>
      </c>
      <c r="Q1584" s="113">
        <f t="shared" si="384"/>
        <v>24.304700569471706</v>
      </c>
      <c r="R1584" s="95">
        <f t="shared" si="376"/>
        <v>326.04164949262582</v>
      </c>
      <c r="S1584" s="95">
        <f t="shared" si="377"/>
        <v>216.67049693000314</v>
      </c>
      <c r="T1584">
        <f t="shared" si="378"/>
        <v>0</v>
      </c>
      <c r="U1584" s="102">
        <f>IF(W1584&lt;180,V1584,IF(#REF!&gt;T1584,W1584-360,360-W1584))</f>
        <v>-24.356073211314481</v>
      </c>
      <c r="V1584" s="102">
        <f t="shared" si="379"/>
        <v>-24.356073211314481</v>
      </c>
      <c r="W1584" s="102">
        <f t="shared" si="380"/>
        <v>24.356073211314481</v>
      </c>
    </row>
    <row r="1585" spans="1:23" x14ac:dyDescent="0.25">
      <c r="A1585" s="110">
        <v>42638.441365740742</v>
      </c>
      <c r="B1585">
        <v>246</v>
      </c>
      <c r="C1585">
        <v>20.204499999999999</v>
      </c>
      <c r="E1585" s="95">
        <f t="shared" si="386"/>
        <v>271.34276206322795</v>
      </c>
      <c r="F1585" s="95">
        <f t="shared" si="386"/>
        <v>20.467920632279498</v>
      </c>
      <c r="G1585" s="95"/>
      <c r="H1585" s="95"/>
      <c r="I1585" s="95"/>
      <c r="J1585" s="95"/>
      <c r="K1585" s="95"/>
      <c r="L1585" s="95">
        <f t="shared" si="382"/>
        <v>1582</v>
      </c>
      <c r="M1585" s="95">
        <f t="shared" si="373"/>
        <v>-1394</v>
      </c>
      <c r="N1585" s="95">
        <f t="shared" si="374"/>
        <v>266.61946902654847</v>
      </c>
      <c r="O1585" s="95">
        <f t="shared" si="375"/>
        <v>1235278.9203539898</v>
      </c>
      <c r="P1585" s="95">
        <f t="shared" si="383"/>
        <v>27.943401804284591</v>
      </c>
      <c r="Q1585" s="113">
        <f t="shared" si="384"/>
        <v>24.316390363109821</v>
      </c>
      <c r="R1585" s="95">
        <f t="shared" si="376"/>
        <v>326.05464038022507</v>
      </c>
      <c r="S1585" s="95">
        <f t="shared" si="377"/>
        <v>216.63088374623084</v>
      </c>
      <c r="T1585">
        <f t="shared" si="378"/>
        <v>0</v>
      </c>
      <c r="U1585" s="102">
        <f>IF(W1585&lt;180,V1585,IF(#REF!&gt;T1585,W1585-360,360-W1585))</f>
        <v>-25.342762063227951</v>
      </c>
      <c r="V1585" s="102">
        <f t="shared" si="379"/>
        <v>-25.342762063227951</v>
      </c>
      <c r="W1585" s="102">
        <f t="shared" si="380"/>
        <v>25.342762063227951</v>
      </c>
    </row>
    <row r="1586" spans="1:23" x14ac:dyDescent="0.25">
      <c r="A1586" s="110">
        <v>42638.441412037035</v>
      </c>
      <c r="B1586">
        <v>311</v>
      </c>
      <c r="C1586">
        <v>16.1843</v>
      </c>
      <c r="E1586" s="95">
        <f t="shared" si="386"/>
        <v>271.43926788685525</v>
      </c>
      <c r="F1586" s="95">
        <f t="shared" si="386"/>
        <v>20.462212479201298</v>
      </c>
      <c r="G1586" s="95"/>
      <c r="H1586" s="95"/>
      <c r="I1586" s="95"/>
      <c r="J1586" s="95"/>
      <c r="K1586" s="95"/>
      <c r="L1586" s="95">
        <f t="shared" si="382"/>
        <v>1583</v>
      </c>
      <c r="M1586" s="95">
        <f t="shared" si="373"/>
        <v>1705</v>
      </c>
      <c r="N1586" s="95">
        <f t="shared" si="374"/>
        <v>266.64750473783937</v>
      </c>
      <c r="O1586" s="95">
        <f t="shared" si="375"/>
        <v>1237247.307643722</v>
      </c>
      <c r="P1586" s="95">
        <f t="shared" si="383"/>
        <v>27.956821997039949</v>
      </c>
      <c r="Q1586" s="113">
        <f t="shared" si="384"/>
        <v>24.358458448073158</v>
      </c>
      <c r="R1586" s="95">
        <f t="shared" si="376"/>
        <v>326.24579939501984</v>
      </c>
      <c r="S1586" s="95">
        <f t="shared" si="377"/>
        <v>216.63273637869065</v>
      </c>
      <c r="T1586">
        <f t="shared" si="378"/>
        <v>0</v>
      </c>
      <c r="U1586" s="102">
        <f>IF(W1586&lt;180,V1586,IF(#REF!&gt;T1586,W1586-360,360-W1586))</f>
        <v>39.560732113144752</v>
      </c>
      <c r="V1586" s="102">
        <f t="shared" si="379"/>
        <v>39.560732113144752</v>
      </c>
      <c r="W1586" s="102">
        <f t="shared" si="380"/>
        <v>39.560732113144752</v>
      </c>
    </row>
    <row r="1587" spans="1:23" x14ac:dyDescent="0.25">
      <c r="A1587" s="110">
        <v>42638.441458333335</v>
      </c>
      <c r="B1587">
        <v>263</v>
      </c>
      <c r="C1587">
        <v>19.224</v>
      </c>
      <c r="E1587" s="95">
        <f t="shared" si="386"/>
        <v>271.4675540765391</v>
      </c>
      <c r="F1587" s="95">
        <f t="shared" si="386"/>
        <v>20.46189850249581</v>
      </c>
      <c r="G1587" s="95"/>
      <c r="H1587" s="95"/>
      <c r="I1587" s="95"/>
      <c r="J1587" s="95"/>
      <c r="K1587" s="95"/>
      <c r="L1587" s="95">
        <f t="shared" si="382"/>
        <v>1584</v>
      </c>
      <c r="M1587" s="95">
        <f t="shared" si="373"/>
        <v>-1442</v>
      </c>
      <c r="N1587" s="95">
        <f t="shared" si="374"/>
        <v>266.64520202020185</v>
      </c>
      <c r="O1587" s="95">
        <f t="shared" si="375"/>
        <v>1237260.6035353611</v>
      </c>
      <c r="P1587" s="95">
        <f t="shared" si="383"/>
        <v>27.948146018444291</v>
      </c>
      <c r="Q1587" s="113">
        <f t="shared" si="384"/>
        <v>24.33876338618856</v>
      </c>
      <c r="R1587" s="95">
        <f t="shared" si="376"/>
        <v>326.22977169546334</v>
      </c>
      <c r="S1587" s="95">
        <f t="shared" si="377"/>
        <v>216.70533645761483</v>
      </c>
      <c r="T1587">
        <f t="shared" si="378"/>
        <v>0</v>
      </c>
      <c r="U1587" s="102">
        <f>IF(W1587&lt;180,V1587,IF(#REF!&gt;T1587,W1587-360,360-W1587))</f>
        <v>-8.467554076539102</v>
      </c>
      <c r="V1587" s="102">
        <f t="shared" si="379"/>
        <v>-8.467554076539102</v>
      </c>
      <c r="W1587" s="102">
        <f t="shared" si="380"/>
        <v>8.467554076539102</v>
      </c>
    </row>
    <row r="1588" spans="1:23" x14ac:dyDescent="0.25">
      <c r="A1588" s="110">
        <v>42638.441504629627</v>
      </c>
      <c r="B1588">
        <v>267</v>
      </c>
      <c r="C1588">
        <v>18.8536</v>
      </c>
      <c r="E1588" s="95">
        <f t="shared" si="386"/>
        <v>271.51414309484193</v>
      </c>
      <c r="F1588" s="95">
        <f t="shared" si="386"/>
        <v>20.460973044925094</v>
      </c>
      <c r="G1588" s="95"/>
      <c r="H1588" s="95"/>
      <c r="I1588" s="95"/>
      <c r="J1588" s="95"/>
      <c r="K1588" s="95"/>
      <c r="L1588" s="95">
        <f t="shared" si="382"/>
        <v>1585</v>
      </c>
      <c r="M1588" s="95">
        <f t="shared" si="373"/>
        <v>1709</v>
      </c>
      <c r="N1588" s="95">
        <f t="shared" si="374"/>
        <v>266.6454258675077</v>
      </c>
      <c r="O1588" s="95">
        <f t="shared" si="375"/>
        <v>1237260.729337547</v>
      </c>
      <c r="P1588" s="95">
        <f t="shared" si="383"/>
        <v>27.939329597957613</v>
      </c>
      <c r="Q1588" s="113">
        <f t="shared" si="384"/>
        <v>24.303342613774049</v>
      </c>
      <c r="R1588" s="95">
        <f t="shared" si="376"/>
        <v>326.19666397583353</v>
      </c>
      <c r="S1588" s="95">
        <f t="shared" si="377"/>
        <v>216.83162221385032</v>
      </c>
      <c r="T1588">
        <f t="shared" si="378"/>
        <v>0</v>
      </c>
      <c r="U1588" s="102">
        <f>IF(W1588&lt;180,V1588,IF(#REF!&gt;T1588,W1588-360,360-W1588))</f>
        <v>-4.514143094841927</v>
      </c>
      <c r="V1588" s="102">
        <f t="shared" si="379"/>
        <v>-4.514143094841927</v>
      </c>
      <c r="W1588" s="102">
        <f t="shared" si="380"/>
        <v>4.514143094841927</v>
      </c>
    </row>
    <row r="1589" spans="1:23" x14ac:dyDescent="0.25">
      <c r="A1589" s="110">
        <v>42638.441562499997</v>
      </c>
      <c r="B1589">
        <v>303</v>
      </c>
      <c r="C1589">
        <v>16.683700000000002</v>
      </c>
      <c r="E1589" s="95">
        <f t="shared" si="386"/>
        <v>271.61564059900167</v>
      </c>
      <c r="F1589" s="95">
        <f t="shared" si="386"/>
        <v>20.457066389351052</v>
      </c>
      <c r="G1589" s="95"/>
      <c r="H1589" s="95"/>
      <c r="I1589" s="95"/>
      <c r="J1589" s="95"/>
      <c r="K1589" s="95"/>
      <c r="L1589" s="95">
        <f t="shared" si="382"/>
        <v>1586</v>
      </c>
      <c r="M1589" s="95">
        <f t="shared" si="373"/>
        <v>-1406</v>
      </c>
      <c r="N1589" s="95">
        <f t="shared" si="374"/>
        <v>266.66834804539701</v>
      </c>
      <c r="O1589" s="95">
        <f t="shared" si="375"/>
        <v>1238581.5510718864</v>
      </c>
      <c r="P1589" s="95">
        <f t="shared" si="383"/>
        <v>27.945424554176473</v>
      </c>
      <c r="Q1589" s="113">
        <f t="shared" si="384"/>
        <v>24.307247571245071</v>
      </c>
      <c r="R1589" s="95">
        <f t="shared" si="376"/>
        <v>326.30694763430307</v>
      </c>
      <c r="S1589" s="95">
        <f t="shared" si="377"/>
        <v>216.92433356370026</v>
      </c>
      <c r="T1589">
        <f t="shared" si="378"/>
        <v>0</v>
      </c>
      <c r="U1589" s="102">
        <f>IF(W1589&lt;180,V1589,IF(#REF!&gt;T1589,W1589-360,360-W1589))</f>
        <v>31.384359400998335</v>
      </c>
      <c r="V1589" s="102">
        <f t="shared" si="379"/>
        <v>31.384359400998335</v>
      </c>
      <c r="W1589" s="102">
        <f t="shared" si="380"/>
        <v>31.384359400998335</v>
      </c>
    </row>
    <row r="1590" spans="1:23" x14ac:dyDescent="0.25">
      <c r="A1590" s="110">
        <v>42638.441608796296</v>
      </c>
      <c r="B1590">
        <v>256</v>
      </c>
      <c r="C1590">
        <v>18.853000000000002</v>
      </c>
      <c r="E1590" s="95">
        <f t="shared" si="386"/>
        <v>271.63061564059899</v>
      </c>
      <c r="F1590" s="95">
        <f t="shared" si="386"/>
        <v>20.456669217970017</v>
      </c>
      <c r="G1590" s="95"/>
      <c r="H1590" s="95"/>
      <c r="I1590" s="95"/>
      <c r="J1590" s="95"/>
      <c r="K1590" s="95"/>
      <c r="L1590" s="95">
        <f t="shared" si="382"/>
        <v>1587</v>
      </c>
      <c r="M1590" s="95">
        <f t="shared" si="373"/>
        <v>1662</v>
      </c>
      <c r="N1590" s="95">
        <f t="shared" si="374"/>
        <v>266.66162570888446</v>
      </c>
      <c r="O1590" s="95">
        <f t="shared" si="375"/>
        <v>1238695.2930056786</v>
      </c>
      <c r="P1590" s="95">
        <f t="shared" si="383"/>
        <v>27.937901399302543</v>
      </c>
      <c r="Q1590" s="113">
        <f t="shared" si="384"/>
        <v>24.294847090040946</v>
      </c>
      <c r="R1590" s="95">
        <f t="shared" si="376"/>
        <v>326.29402159319113</v>
      </c>
      <c r="S1590" s="95">
        <f t="shared" si="377"/>
        <v>216.96720968800685</v>
      </c>
      <c r="T1590">
        <f t="shared" si="378"/>
        <v>0</v>
      </c>
      <c r="U1590" s="102">
        <f>IF(W1590&lt;180,V1590,IF(#REF!&gt;T1590,W1590-360,360-W1590))</f>
        <v>-15.63061564059899</v>
      </c>
      <c r="V1590" s="102">
        <f t="shared" si="379"/>
        <v>-15.63061564059899</v>
      </c>
      <c r="W1590" s="102">
        <f t="shared" si="380"/>
        <v>15.63061564059899</v>
      </c>
    </row>
    <row r="1591" spans="1:23" x14ac:dyDescent="0.25">
      <c r="A1591" s="110">
        <v>42638.441655092596</v>
      </c>
      <c r="B1591">
        <v>234</v>
      </c>
      <c r="C1591">
        <v>20.455300000000001</v>
      </c>
      <c r="E1591" s="95">
        <f t="shared" si="386"/>
        <v>271.6222961730449</v>
      </c>
      <c r="F1591" s="95">
        <f t="shared" si="386"/>
        <v>20.45704941763724</v>
      </c>
      <c r="G1591" s="95"/>
      <c r="H1591" s="95"/>
      <c r="I1591" s="95"/>
      <c r="J1591" s="95"/>
      <c r="K1591" s="95"/>
      <c r="L1591" s="95">
        <f t="shared" si="382"/>
        <v>1588</v>
      </c>
      <c r="M1591" s="95">
        <f t="shared" si="373"/>
        <v>-1428</v>
      </c>
      <c r="N1591" s="95">
        <f t="shared" si="374"/>
        <v>266.64105793450858</v>
      </c>
      <c r="O1591" s="95">
        <f t="shared" si="375"/>
        <v>1239761.4030226774</v>
      </c>
      <c r="P1591" s="95">
        <f t="shared" si="383"/>
        <v>27.941119755444376</v>
      </c>
      <c r="Q1591" s="113">
        <f t="shared" si="384"/>
        <v>24.306872730750179</v>
      </c>
      <c r="R1591" s="95">
        <f t="shared" si="376"/>
        <v>326.3127598172328</v>
      </c>
      <c r="S1591" s="95">
        <f t="shared" si="377"/>
        <v>216.931832528857</v>
      </c>
      <c r="T1591">
        <f t="shared" si="378"/>
        <v>0</v>
      </c>
      <c r="U1591" s="102">
        <f>IF(W1591&lt;180,V1591,IF(#REF!&gt;T1591,W1591-360,360-W1591))</f>
        <v>-37.622296173044901</v>
      </c>
      <c r="V1591" s="102">
        <f t="shared" si="379"/>
        <v>-37.622296173044901</v>
      </c>
      <c r="W1591" s="102">
        <f t="shared" si="380"/>
        <v>37.622296173044901</v>
      </c>
    </row>
    <row r="1592" spans="1:23" x14ac:dyDescent="0.25">
      <c r="A1592" s="110">
        <v>42638.441701388889</v>
      </c>
      <c r="B1592">
        <v>242</v>
      </c>
      <c r="C1592">
        <v>21.019300000000001</v>
      </c>
      <c r="E1592" s="95">
        <f t="shared" si="386"/>
        <v>271.61397670549087</v>
      </c>
      <c r="F1592" s="95">
        <f t="shared" si="386"/>
        <v>20.458259733777005</v>
      </c>
      <c r="G1592" s="95"/>
      <c r="H1592" s="95"/>
      <c r="I1592" s="95"/>
      <c r="J1592" s="95"/>
      <c r="K1592" s="95"/>
      <c r="L1592" s="95">
        <f t="shared" si="382"/>
        <v>1589</v>
      </c>
      <c r="M1592" s="95">
        <f t="shared" si="373"/>
        <v>1670</v>
      </c>
      <c r="N1592" s="95">
        <f t="shared" si="374"/>
        <v>266.62555066079273</v>
      </c>
      <c r="O1592" s="95">
        <f t="shared" si="375"/>
        <v>1240368.2026431791</v>
      </c>
      <c r="P1592" s="95">
        <f t="shared" si="383"/>
        <v>27.939161210834449</v>
      </c>
      <c r="Q1592" s="113">
        <f t="shared" si="384"/>
        <v>24.316152632794374</v>
      </c>
      <c r="R1592" s="95">
        <f t="shared" si="376"/>
        <v>326.32532012927823</v>
      </c>
      <c r="S1592" s="95">
        <f t="shared" si="377"/>
        <v>216.90263328170352</v>
      </c>
      <c r="T1592">
        <f t="shared" si="378"/>
        <v>0</v>
      </c>
      <c r="U1592" s="102">
        <f>IF(W1592&lt;180,V1592,IF(#REF!&gt;T1592,W1592-360,360-W1592))</f>
        <v>-29.61397670549087</v>
      </c>
      <c r="V1592" s="102">
        <f t="shared" si="379"/>
        <v>-29.61397670549087</v>
      </c>
      <c r="W1592" s="102">
        <f t="shared" si="380"/>
        <v>29.61397670549087</v>
      </c>
    </row>
    <row r="1593" spans="1:23" x14ac:dyDescent="0.25">
      <c r="A1593" s="110">
        <v>42638.441747685189</v>
      </c>
      <c r="B1593">
        <v>253</v>
      </c>
      <c r="C1593">
        <v>20.4252</v>
      </c>
      <c r="E1593" s="95">
        <f t="shared" si="386"/>
        <v>271.61064891846922</v>
      </c>
      <c r="F1593" s="95">
        <f t="shared" si="386"/>
        <v>20.459812146422593</v>
      </c>
      <c r="G1593" s="95"/>
      <c r="H1593" s="95"/>
      <c r="I1593" s="95"/>
      <c r="J1593" s="95"/>
      <c r="K1593" s="95"/>
      <c r="L1593" s="95">
        <f t="shared" si="382"/>
        <v>1590</v>
      </c>
      <c r="M1593" s="95">
        <f t="shared" si="373"/>
        <v>-1417</v>
      </c>
      <c r="N1593" s="95">
        <f t="shared" si="374"/>
        <v>266.61698113207524</v>
      </c>
      <c r="O1593" s="95">
        <f t="shared" si="375"/>
        <v>1240553.7415094413</v>
      </c>
      <c r="P1593" s="95">
        <f t="shared" si="383"/>
        <v>27.932462815454631</v>
      </c>
      <c r="Q1593" s="113">
        <f t="shared" si="384"/>
        <v>24.318562846380271</v>
      </c>
      <c r="R1593" s="95">
        <f t="shared" si="376"/>
        <v>326.32741532282483</v>
      </c>
      <c r="S1593" s="95">
        <f t="shared" si="377"/>
        <v>216.89388251411361</v>
      </c>
      <c r="T1593">
        <f t="shared" si="378"/>
        <v>0</v>
      </c>
      <c r="U1593" s="102">
        <f>IF(W1593&lt;180,V1593,IF(#REF!&gt;T1593,W1593-360,360-W1593))</f>
        <v>-18.610648918469224</v>
      </c>
      <c r="V1593" s="102">
        <f t="shared" si="379"/>
        <v>-18.610648918469224</v>
      </c>
      <c r="W1593" s="102">
        <f t="shared" si="380"/>
        <v>18.610648918469224</v>
      </c>
    </row>
    <row r="1594" spans="1:23" x14ac:dyDescent="0.25">
      <c r="A1594" s="110">
        <v>42638.441793981481</v>
      </c>
      <c r="B1594">
        <v>265</v>
      </c>
      <c r="C1594">
        <v>19.930800000000001</v>
      </c>
      <c r="E1594" s="95">
        <f t="shared" si="386"/>
        <v>271.62728785357734</v>
      </c>
      <c r="F1594" s="95">
        <f t="shared" si="386"/>
        <v>20.460703993344392</v>
      </c>
      <c r="G1594" s="95"/>
      <c r="H1594" s="95"/>
      <c r="I1594" s="95"/>
      <c r="J1594" s="95"/>
      <c r="K1594" s="95"/>
      <c r="L1594" s="95">
        <f t="shared" si="382"/>
        <v>1591</v>
      </c>
      <c r="M1594" s="95">
        <f t="shared" si="373"/>
        <v>1682</v>
      </c>
      <c r="N1594" s="95">
        <f t="shared" si="374"/>
        <v>266.61596480201109</v>
      </c>
      <c r="O1594" s="95">
        <f t="shared" si="375"/>
        <v>1240556.3544940362</v>
      </c>
      <c r="P1594" s="95">
        <f t="shared" si="383"/>
        <v>27.923712571126604</v>
      </c>
      <c r="Q1594" s="113">
        <f t="shared" si="384"/>
        <v>24.310611765057473</v>
      </c>
      <c r="R1594" s="95">
        <f t="shared" si="376"/>
        <v>326.32616432495666</v>
      </c>
      <c r="S1594" s="95">
        <f t="shared" si="377"/>
        <v>216.92841138219802</v>
      </c>
      <c r="T1594">
        <f t="shared" si="378"/>
        <v>0</v>
      </c>
      <c r="U1594" s="102">
        <f>IF(W1594&lt;180,V1594,IF(#REF!&gt;T1594,W1594-360,360-W1594))</f>
        <v>-6.627287853577343</v>
      </c>
      <c r="V1594" s="102">
        <f t="shared" si="379"/>
        <v>-6.627287853577343</v>
      </c>
      <c r="W1594" s="102">
        <f t="shared" si="380"/>
        <v>6.627287853577343</v>
      </c>
    </row>
    <row r="1595" spans="1:23" x14ac:dyDescent="0.25">
      <c r="A1595" s="110">
        <v>42638.441840277781</v>
      </c>
      <c r="B1595">
        <v>322</v>
      </c>
      <c r="C1595">
        <v>17.740500000000001</v>
      </c>
      <c r="E1595" s="95">
        <f t="shared" si="386"/>
        <v>271.75207986688849</v>
      </c>
      <c r="F1595" s="95">
        <f t="shared" si="386"/>
        <v>20.460166056572344</v>
      </c>
      <c r="G1595" s="95"/>
      <c r="H1595" s="95"/>
      <c r="I1595" s="95"/>
      <c r="J1595" s="95"/>
      <c r="K1595" s="95"/>
      <c r="L1595" s="95">
        <f t="shared" si="382"/>
        <v>1592</v>
      </c>
      <c r="M1595" s="95">
        <f t="shared" si="373"/>
        <v>-1360</v>
      </c>
      <c r="N1595" s="95">
        <f t="shared" si="374"/>
        <v>266.65075376884403</v>
      </c>
      <c r="O1595" s="95">
        <f t="shared" si="375"/>
        <v>1243621.8190954847</v>
      </c>
      <c r="P1595" s="95">
        <f t="shared" si="383"/>
        <v>27.949409374018266</v>
      </c>
      <c r="Q1595" s="113">
        <f t="shared" si="384"/>
        <v>24.376281395565996</v>
      </c>
      <c r="R1595" s="95">
        <f t="shared" si="376"/>
        <v>326.59871300691196</v>
      </c>
      <c r="S1595" s="95">
        <f t="shared" si="377"/>
        <v>216.90544672686499</v>
      </c>
      <c r="T1595">
        <f t="shared" si="378"/>
        <v>0</v>
      </c>
      <c r="U1595" s="102">
        <f>IF(W1595&lt;180,V1595,IF(#REF!&gt;T1595,W1595-360,360-W1595))</f>
        <v>50.247920133111506</v>
      </c>
      <c r="V1595" s="102">
        <f t="shared" si="379"/>
        <v>50.247920133111506</v>
      </c>
      <c r="W1595" s="102">
        <f t="shared" si="380"/>
        <v>50.247920133111506</v>
      </c>
    </row>
    <row r="1596" spans="1:23" x14ac:dyDescent="0.25">
      <c r="A1596" s="110">
        <v>42638.441886574074</v>
      </c>
      <c r="B1596">
        <v>262</v>
      </c>
      <c r="C1596">
        <v>18.503299999999999</v>
      </c>
      <c r="E1596" s="95">
        <f t="shared" si="386"/>
        <v>271.77371048252911</v>
      </c>
      <c r="F1596" s="95">
        <f t="shared" si="386"/>
        <v>20.463171713810283</v>
      </c>
      <c r="G1596" s="95"/>
      <c r="H1596" s="95"/>
      <c r="I1596" s="95"/>
      <c r="J1596" s="95"/>
      <c r="K1596" s="95"/>
      <c r="L1596" s="95">
        <f t="shared" si="382"/>
        <v>1593</v>
      </c>
      <c r="M1596" s="95">
        <f t="shared" si="373"/>
        <v>1622</v>
      </c>
      <c r="N1596" s="95">
        <f t="shared" si="374"/>
        <v>266.64783427495274</v>
      </c>
      <c r="O1596" s="95">
        <f t="shared" si="375"/>
        <v>1243643.4350282559</v>
      </c>
      <c r="P1596" s="95">
        <f t="shared" si="383"/>
        <v>27.940878249548508</v>
      </c>
      <c r="Q1596" s="113">
        <f t="shared" si="384"/>
        <v>24.361846026242819</v>
      </c>
      <c r="R1596" s="95">
        <f t="shared" si="376"/>
        <v>326.58786404157547</v>
      </c>
      <c r="S1596" s="95">
        <f t="shared" si="377"/>
        <v>216.95955692348275</v>
      </c>
      <c r="T1596">
        <f t="shared" si="378"/>
        <v>0</v>
      </c>
      <c r="U1596" s="102">
        <f>IF(W1596&lt;180,V1596,IF(#REF!&gt;T1596,W1596-360,360-W1596))</f>
        <v>-9.7737104825291112</v>
      </c>
      <c r="V1596" s="102">
        <f t="shared" si="379"/>
        <v>-9.7737104825291112</v>
      </c>
      <c r="W1596" s="102">
        <f t="shared" si="380"/>
        <v>9.7737104825291112</v>
      </c>
    </row>
    <row r="1597" spans="1:23" x14ac:dyDescent="0.25">
      <c r="A1597" s="110">
        <v>42638.441932870373</v>
      </c>
      <c r="B1597">
        <v>306</v>
      </c>
      <c r="C1597">
        <v>17.785699999999999</v>
      </c>
      <c r="E1597" s="95">
        <f t="shared" ref="E1597:F1612" si="387">AVERAGE(B997:B1597)</f>
        <v>271.86189683860232</v>
      </c>
      <c r="F1597" s="95">
        <f t="shared" si="387"/>
        <v>20.461913311148056</v>
      </c>
      <c r="G1597" s="95"/>
      <c r="H1597" s="95"/>
      <c r="I1597" s="95"/>
      <c r="J1597" s="95"/>
      <c r="K1597" s="95"/>
      <c r="L1597" s="95">
        <f t="shared" si="382"/>
        <v>1594</v>
      </c>
      <c r="M1597" s="95">
        <f t="shared" si="373"/>
        <v>-1316</v>
      </c>
      <c r="N1597" s="95">
        <f t="shared" si="374"/>
        <v>266.67252195733982</v>
      </c>
      <c r="O1597" s="95">
        <f t="shared" si="375"/>
        <v>1245191.0564617389</v>
      </c>
      <c r="P1597" s="95">
        <f t="shared" si="383"/>
        <v>27.949486794642606</v>
      </c>
      <c r="Q1597" s="113">
        <f t="shared" si="384"/>
        <v>24.389638611713576</v>
      </c>
      <c r="R1597" s="95">
        <f t="shared" si="376"/>
        <v>326.73858371495788</v>
      </c>
      <c r="S1597" s="95">
        <f t="shared" si="377"/>
        <v>216.98520996224678</v>
      </c>
      <c r="T1597">
        <f t="shared" si="378"/>
        <v>0</v>
      </c>
      <c r="U1597" s="102">
        <f>IF(W1597&lt;180,V1597,IF(#REF!&gt;T1597,W1597-360,360-W1597))</f>
        <v>34.13810316139768</v>
      </c>
      <c r="V1597" s="102">
        <f t="shared" si="379"/>
        <v>34.13810316139768</v>
      </c>
      <c r="W1597" s="102">
        <f t="shared" si="380"/>
        <v>34.13810316139768</v>
      </c>
    </row>
    <row r="1598" spans="1:23" x14ac:dyDescent="0.25">
      <c r="A1598" s="110">
        <v>42638.441979166666</v>
      </c>
      <c r="B1598">
        <v>281</v>
      </c>
      <c r="C1598">
        <v>18.108799999999999</v>
      </c>
      <c r="E1598" s="95">
        <f t="shared" si="387"/>
        <v>271.91680532445923</v>
      </c>
      <c r="F1598" s="95">
        <f t="shared" si="387"/>
        <v>20.463263727121433</v>
      </c>
      <c r="G1598" s="95"/>
      <c r="H1598" s="95"/>
      <c r="I1598" s="95"/>
      <c r="J1598" s="95"/>
      <c r="K1598" s="95"/>
      <c r="L1598" s="95">
        <f t="shared" si="382"/>
        <v>1595</v>
      </c>
      <c r="M1598" s="95">
        <f t="shared" si="373"/>
        <v>1597</v>
      </c>
      <c r="N1598" s="95">
        <f t="shared" si="374"/>
        <v>266.68150470219416</v>
      </c>
      <c r="O1598" s="95">
        <f t="shared" si="375"/>
        <v>1245396.2043887221</v>
      </c>
      <c r="P1598" s="95">
        <f t="shared" si="383"/>
        <v>27.943025378944785</v>
      </c>
      <c r="Q1598" s="113">
        <f t="shared" si="384"/>
        <v>24.372997260314257</v>
      </c>
      <c r="R1598" s="95">
        <f t="shared" si="376"/>
        <v>326.7560491601663</v>
      </c>
      <c r="S1598" s="95">
        <f t="shared" si="377"/>
        <v>217.07756148875217</v>
      </c>
      <c r="T1598">
        <f t="shared" si="378"/>
        <v>0</v>
      </c>
      <c r="U1598" s="102">
        <f>IF(W1598&lt;180,V1598,IF(#REF!&gt;T1598,W1598-360,360-W1598))</f>
        <v>9.0831946755407671</v>
      </c>
      <c r="V1598" s="102">
        <f t="shared" si="379"/>
        <v>9.0831946755407671</v>
      </c>
      <c r="W1598" s="102">
        <f t="shared" si="380"/>
        <v>9.0831946755407671</v>
      </c>
    </row>
    <row r="1599" spans="1:23" x14ac:dyDescent="0.25">
      <c r="A1599" s="110">
        <v>42638.442025462966</v>
      </c>
      <c r="B1599">
        <v>281</v>
      </c>
      <c r="C1599">
        <v>16.330100000000002</v>
      </c>
      <c r="E1599" s="95">
        <f t="shared" si="387"/>
        <v>271.97504159733779</v>
      </c>
      <c r="F1599" s="95">
        <f t="shared" si="387"/>
        <v>20.460528452579002</v>
      </c>
      <c r="G1599" s="95"/>
      <c r="H1599" s="95"/>
      <c r="I1599" s="95"/>
      <c r="J1599" s="95"/>
      <c r="K1599" s="95"/>
      <c r="L1599" s="95">
        <f t="shared" si="382"/>
        <v>1596</v>
      </c>
      <c r="M1599" s="95">
        <f t="shared" si="373"/>
        <v>-1316</v>
      </c>
      <c r="N1599" s="95">
        <f t="shared" si="374"/>
        <v>266.69047619047598</v>
      </c>
      <c r="O1599" s="95">
        <f t="shared" si="375"/>
        <v>1245601.0952381026</v>
      </c>
      <c r="P1599" s="95">
        <f t="shared" si="383"/>
        <v>27.936567685722625</v>
      </c>
      <c r="Q1599" s="113">
        <f t="shared" si="384"/>
        <v>24.35280840569575</v>
      </c>
      <c r="R1599" s="95">
        <f t="shared" si="376"/>
        <v>326.76886051015322</v>
      </c>
      <c r="S1599" s="95">
        <f t="shared" si="377"/>
        <v>217.18122268452237</v>
      </c>
      <c r="T1599">
        <f t="shared" si="378"/>
        <v>0</v>
      </c>
      <c r="U1599" s="102">
        <f>IF(W1599&lt;180,V1599,IF(#REF!&gt;T1599,W1599-360,360-W1599))</f>
        <v>9.0249584026622074</v>
      </c>
      <c r="V1599" s="102">
        <f t="shared" si="379"/>
        <v>9.0249584026622074</v>
      </c>
      <c r="W1599" s="102">
        <f t="shared" si="380"/>
        <v>9.0249584026622074</v>
      </c>
    </row>
    <row r="1600" spans="1:23" x14ac:dyDescent="0.25">
      <c r="A1600" s="110">
        <v>42638.442071759258</v>
      </c>
      <c r="B1600">
        <v>298</v>
      </c>
      <c r="C1600">
        <v>16.9864</v>
      </c>
      <c r="E1600" s="95">
        <f t="shared" si="387"/>
        <v>272.04825291181362</v>
      </c>
      <c r="F1600" s="95">
        <f t="shared" si="387"/>
        <v>20.460159400998304</v>
      </c>
      <c r="G1600" s="95"/>
      <c r="H1600" s="95"/>
      <c r="I1600" s="95"/>
      <c r="J1600" s="95"/>
      <c r="K1600" s="95"/>
      <c r="L1600" s="95">
        <f t="shared" si="382"/>
        <v>1597</v>
      </c>
      <c r="M1600" s="95">
        <f t="shared" si="373"/>
        <v>1614</v>
      </c>
      <c r="N1600" s="95">
        <f t="shared" si="374"/>
        <v>266.71008140262973</v>
      </c>
      <c r="O1600" s="95">
        <f t="shared" si="375"/>
        <v>1246580.767689425</v>
      </c>
      <c r="P1600" s="95">
        <f t="shared" si="383"/>
        <v>27.938800275915543</v>
      </c>
      <c r="Q1600" s="113">
        <f t="shared" si="384"/>
        <v>24.364795552983779</v>
      </c>
      <c r="R1600" s="95">
        <f t="shared" si="376"/>
        <v>326.86904290602712</v>
      </c>
      <c r="S1600" s="95">
        <f t="shared" si="377"/>
        <v>217.22746291760012</v>
      </c>
      <c r="T1600">
        <f t="shared" si="378"/>
        <v>0</v>
      </c>
      <c r="U1600" s="102">
        <f>IF(W1600&lt;180,V1600,IF(#REF!&gt;T1600,W1600-360,360-W1600))</f>
        <v>25.95174708818638</v>
      </c>
      <c r="V1600" s="102">
        <f t="shared" si="379"/>
        <v>25.95174708818638</v>
      </c>
      <c r="W1600" s="102">
        <f t="shared" si="380"/>
        <v>25.95174708818638</v>
      </c>
    </row>
    <row r="1601" spans="1:23" x14ac:dyDescent="0.25">
      <c r="A1601" s="110">
        <v>42638.442118055558</v>
      </c>
      <c r="B1601">
        <v>307</v>
      </c>
      <c r="C1601">
        <v>16.803999999999998</v>
      </c>
      <c r="E1601" s="95">
        <f t="shared" si="387"/>
        <v>272.12978369384359</v>
      </c>
      <c r="F1601" s="95">
        <f t="shared" si="387"/>
        <v>20.459039101497471</v>
      </c>
      <c r="G1601" s="95"/>
      <c r="H1601" s="95"/>
      <c r="I1601" s="95"/>
      <c r="J1601" s="95"/>
      <c r="K1601" s="95"/>
      <c r="L1601" s="95">
        <f t="shared" si="382"/>
        <v>1598</v>
      </c>
      <c r="M1601" s="95">
        <f t="shared" si="373"/>
        <v>-1307</v>
      </c>
      <c r="N1601" s="95">
        <f t="shared" si="374"/>
        <v>266.73529411764684</v>
      </c>
      <c r="O1601" s="95">
        <f t="shared" si="375"/>
        <v>1248203.029411772</v>
      </c>
      <c r="P1601" s="95">
        <f t="shared" si="383"/>
        <v>27.948224853699539</v>
      </c>
      <c r="Q1601" s="113">
        <f t="shared" si="384"/>
        <v>24.399608466072504</v>
      </c>
      <c r="R1601" s="95">
        <f t="shared" si="376"/>
        <v>327.02890274250672</v>
      </c>
      <c r="S1601" s="95">
        <f t="shared" si="377"/>
        <v>217.23066464518047</v>
      </c>
      <c r="T1601">
        <f t="shared" si="378"/>
        <v>0</v>
      </c>
      <c r="U1601" s="102">
        <f>IF(W1601&lt;180,V1601,IF(#REF!&gt;T1601,W1601-360,360-W1601))</f>
        <v>34.870216306156408</v>
      </c>
      <c r="V1601" s="102">
        <f t="shared" si="379"/>
        <v>34.870216306156408</v>
      </c>
      <c r="W1601" s="102">
        <f t="shared" si="380"/>
        <v>34.870216306156408</v>
      </c>
    </row>
    <row r="1602" spans="1:23" x14ac:dyDescent="0.25">
      <c r="A1602" s="110">
        <v>42638.442164351851</v>
      </c>
      <c r="B1602">
        <v>300</v>
      </c>
      <c r="C1602">
        <v>17.110600000000002</v>
      </c>
      <c r="E1602" s="95">
        <f t="shared" si="387"/>
        <v>272.1863560732113</v>
      </c>
      <c r="F1602" s="95">
        <f t="shared" si="387"/>
        <v>20.460286855241229</v>
      </c>
      <c r="G1602" s="95"/>
      <c r="H1602" s="95"/>
      <c r="I1602" s="95"/>
      <c r="J1602" s="95"/>
      <c r="K1602" s="95"/>
      <c r="L1602" s="95">
        <f t="shared" si="382"/>
        <v>1599</v>
      </c>
      <c r="M1602" s="95">
        <f t="shared" si="373"/>
        <v>1607</v>
      </c>
      <c r="N1602" s="95">
        <f t="shared" si="374"/>
        <v>266.75609756097538</v>
      </c>
      <c r="O1602" s="95">
        <f t="shared" si="375"/>
        <v>1249308.8780487878</v>
      </c>
      <c r="P1602" s="95">
        <f t="shared" si="383"/>
        <v>27.95185799296317</v>
      </c>
      <c r="Q1602" s="113">
        <f t="shared" si="384"/>
        <v>24.424733383701298</v>
      </c>
      <c r="R1602" s="95">
        <f t="shared" si="376"/>
        <v>327.14200618653922</v>
      </c>
      <c r="S1602" s="95">
        <f t="shared" si="377"/>
        <v>217.23070595988338</v>
      </c>
      <c r="T1602">
        <f t="shared" si="378"/>
        <v>0</v>
      </c>
      <c r="U1602" s="102">
        <f>IF(W1602&lt;180,V1602,IF(#REF!&gt;T1602,W1602-360,360-W1602))</f>
        <v>27.8136439267887</v>
      </c>
      <c r="V1602" s="102">
        <f t="shared" si="379"/>
        <v>27.8136439267887</v>
      </c>
      <c r="W1602" s="102">
        <f t="shared" si="380"/>
        <v>27.8136439267887</v>
      </c>
    </row>
    <row r="1603" spans="1:23" x14ac:dyDescent="0.25">
      <c r="A1603" s="110">
        <v>42638.442210648151</v>
      </c>
      <c r="B1603">
        <v>307</v>
      </c>
      <c r="C1603">
        <v>17.2437</v>
      </c>
      <c r="E1603" s="95">
        <f t="shared" si="387"/>
        <v>272.25291181364395</v>
      </c>
      <c r="F1603" s="95">
        <f t="shared" si="387"/>
        <v>20.460375540765359</v>
      </c>
      <c r="G1603" s="95"/>
      <c r="H1603" s="95"/>
      <c r="I1603" s="95"/>
      <c r="J1603" s="95"/>
      <c r="K1603" s="95"/>
      <c r="L1603" s="95">
        <f t="shared" si="382"/>
        <v>1600</v>
      </c>
      <c r="M1603" s="95">
        <f t="shared" si="373"/>
        <v>-1300</v>
      </c>
      <c r="N1603" s="95">
        <f t="shared" si="374"/>
        <v>266.78124999999977</v>
      </c>
      <c r="O1603" s="95">
        <f t="shared" si="375"/>
        <v>1250927.4375000075</v>
      </c>
      <c r="P1603" s="95">
        <f t="shared" si="383"/>
        <v>27.961216862602825</v>
      </c>
      <c r="Q1603" s="113">
        <f t="shared" si="384"/>
        <v>24.464975726094917</v>
      </c>
      <c r="R1603" s="95">
        <f t="shared" si="376"/>
        <v>327.2991071973575</v>
      </c>
      <c r="S1603" s="95">
        <f t="shared" si="377"/>
        <v>217.2067164299304</v>
      </c>
      <c r="T1603">
        <f t="shared" si="378"/>
        <v>0</v>
      </c>
      <c r="U1603" s="102">
        <f>IF(W1603&lt;180,V1603,IF(#REF!&gt;T1603,W1603-360,360-W1603))</f>
        <v>34.747088186356052</v>
      </c>
      <c r="V1603" s="102">
        <f t="shared" si="379"/>
        <v>34.747088186356052</v>
      </c>
      <c r="W1603" s="102">
        <f t="shared" si="380"/>
        <v>34.747088186356052</v>
      </c>
    </row>
    <row r="1604" spans="1:23" x14ac:dyDescent="0.25">
      <c r="A1604" s="110">
        <v>42638.442256944443</v>
      </c>
      <c r="B1604">
        <v>310</v>
      </c>
      <c r="C1604">
        <v>17.757400000000001</v>
      </c>
      <c r="E1604" s="95">
        <f t="shared" si="387"/>
        <v>272.33444259567386</v>
      </c>
      <c r="F1604" s="95">
        <f t="shared" si="387"/>
        <v>20.462126289517443</v>
      </c>
      <c r="G1604" s="95"/>
      <c r="H1604" s="95"/>
      <c r="I1604" s="95"/>
      <c r="J1604" s="95"/>
      <c r="K1604" s="95"/>
      <c r="L1604" s="95">
        <f t="shared" si="382"/>
        <v>1601</v>
      </c>
      <c r="M1604" s="95">
        <f t="shared" ref="M1604:M1667" si="388">B1604-M1603</f>
        <v>1610</v>
      </c>
      <c r="N1604" s="95">
        <f t="shared" ref="N1604:N1667" si="389">N1603+(B1604-N1603)/L1604</f>
        <v>266.80824484697041</v>
      </c>
      <c r="O1604" s="95">
        <f t="shared" ref="O1604:O1667" si="390">O1603+(B1604-N1604)*(B1604-N1603)</f>
        <v>1252794.1311680274</v>
      </c>
      <c r="P1604" s="95">
        <f t="shared" si="383"/>
        <v>27.973331316441914</v>
      </c>
      <c r="Q1604" s="113">
        <f t="shared" si="384"/>
        <v>24.508946956752357</v>
      </c>
      <c r="R1604" s="95">
        <f t="shared" ref="R1604:R1667" si="391">E1604+$T$2*Q1604</f>
        <v>327.47957324836665</v>
      </c>
      <c r="S1604" s="95">
        <f t="shared" ref="S1604:S1667" si="392">E1604-$T$2*Q1604</f>
        <v>217.18931194298105</v>
      </c>
      <c r="T1604">
        <f t="shared" si="378"/>
        <v>0</v>
      </c>
      <c r="U1604" s="102">
        <f>IF(W1604&lt;180,V1604,IF(#REF!&gt;T1604,W1604-360,360-W1604))</f>
        <v>37.665557404326137</v>
      </c>
      <c r="V1604" s="102">
        <f t="shared" si="379"/>
        <v>37.665557404326137</v>
      </c>
      <c r="W1604" s="102">
        <f t="shared" si="380"/>
        <v>37.665557404326137</v>
      </c>
    </row>
    <row r="1605" spans="1:23" x14ac:dyDescent="0.25">
      <c r="A1605" s="110">
        <v>42638.442303240743</v>
      </c>
      <c r="B1605">
        <v>268</v>
      </c>
      <c r="C1605">
        <v>19.063600000000001</v>
      </c>
      <c r="E1605" s="95">
        <f t="shared" si="387"/>
        <v>272.3128119800333</v>
      </c>
      <c r="F1605" s="95">
        <f t="shared" si="387"/>
        <v>20.467522462562361</v>
      </c>
      <c r="G1605" s="95"/>
      <c r="H1605" s="95"/>
      <c r="I1605" s="95"/>
      <c r="J1605" s="95"/>
      <c r="K1605" s="95"/>
      <c r="L1605" s="95">
        <f t="shared" si="382"/>
        <v>1602</v>
      </c>
      <c r="M1605" s="95">
        <f t="shared" si="388"/>
        <v>-1342</v>
      </c>
      <c r="N1605" s="95">
        <f t="shared" si="389"/>
        <v>266.80898876404473</v>
      </c>
      <c r="O1605" s="95">
        <f t="shared" si="390"/>
        <v>1252795.5505618053</v>
      </c>
      <c r="P1605" s="95">
        <f t="shared" si="383"/>
        <v>27.96461504263959</v>
      </c>
      <c r="Q1605" s="113">
        <f t="shared" si="384"/>
        <v>24.507026102031364</v>
      </c>
      <c r="R1605" s="95">
        <f t="shared" si="391"/>
        <v>327.45362070960385</v>
      </c>
      <c r="S1605" s="95">
        <f t="shared" si="392"/>
        <v>217.17200325046272</v>
      </c>
      <c r="T1605">
        <f t="shared" si="378"/>
        <v>0</v>
      </c>
      <c r="U1605" s="102">
        <f>IF(W1605&lt;180,V1605,IF(#REF!&gt;T1605,W1605-360,360-W1605))</f>
        <v>-4.3128119800333025</v>
      </c>
      <c r="V1605" s="102">
        <f t="shared" si="379"/>
        <v>-4.3128119800333025</v>
      </c>
      <c r="W1605" s="102">
        <f t="shared" si="380"/>
        <v>4.3128119800333025</v>
      </c>
    </row>
    <row r="1606" spans="1:23" x14ac:dyDescent="0.25">
      <c r="A1606" s="110">
        <v>42638.442349537036</v>
      </c>
      <c r="B1606">
        <v>245</v>
      </c>
      <c r="C1606">
        <v>21.577200000000001</v>
      </c>
      <c r="E1606" s="95">
        <f t="shared" si="387"/>
        <v>272.26289517470883</v>
      </c>
      <c r="F1606" s="95">
        <f t="shared" si="387"/>
        <v>20.477571048252877</v>
      </c>
      <c r="G1606" s="95"/>
      <c r="H1606" s="95"/>
      <c r="I1606" s="95"/>
      <c r="J1606" s="95"/>
      <c r="K1606" s="95"/>
      <c r="L1606" s="95">
        <f t="shared" si="382"/>
        <v>1603</v>
      </c>
      <c r="M1606" s="95">
        <f t="shared" si="388"/>
        <v>1587</v>
      </c>
      <c r="N1606" s="95">
        <f t="shared" si="389"/>
        <v>266.79538365564542</v>
      </c>
      <c r="O1606" s="95">
        <f t="shared" si="390"/>
        <v>1253270.8858390593</v>
      </c>
      <c r="P1606" s="95">
        <f t="shared" si="383"/>
        <v>27.961194099062574</v>
      </c>
      <c r="Q1606" s="113">
        <f t="shared" si="384"/>
        <v>24.532041683386264</v>
      </c>
      <c r="R1606" s="95">
        <f t="shared" si="391"/>
        <v>327.45998896232794</v>
      </c>
      <c r="S1606" s="95">
        <f t="shared" si="392"/>
        <v>217.06580138708972</v>
      </c>
      <c r="T1606">
        <f t="shared" ref="T1606:T1669" si="393">IF(ABS(U1606)&gt;$T$2*Q1606,1,0)</f>
        <v>0</v>
      </c>
      <c r="U1606" s="102">
        <f>IF(W1606&lt;180,V1606,IF(#REF!&gt;T1606,W1606-360,360-W1606))</f>
        <v>-27.262895174708831</v>
      </c>
      <c r="V1606" s="102">
        <f t="shared" ref="V1606:V1669" si="394">$B1606-$E1606</f>
        <v>-27.262895174708831</v>
      </c>
      <c r="W1606" s="102">
        <f t="shared" ref="W1606:W1669" si="395">ABS(V1606)</f>
        <v>27.262895174708831</v>
      </c>
    </row>
    <row r="1607" spans="1:23" x14ac:dyDescent="0.25">
      <c r="A1607" s="110">
        <v>42638.442395833335</v>
      </c>
      <c r="B1607">
        <v>258</v>
      </c>
      <c r="C1607">
        <v>20.877800000000001</v>
      </c>
      <c r="E1607" s="95">
        <f t="shared" si="387"/>
        <v>272.24126455906821</v>
      </c>
      <c r="F1607" s="95">
        <f t="shared" si="387"/>
        <v>20.484562396006623</v>
      </c>
      <c r="G1607" s="95"/>
      <c r="H1607" s="95"/>
      <c r="I1607" s="95"/>
      <c r="J1607" s="95"/>
      <c r="K1607" s="95"/>
      <c r="L1607" s="95">
        <f t="shared" si="382"/>
        <v>1604</v>
      </c>
      <c r="M1607" s="95">
        <f t="shared" si="388"/>
        <v>-1329</v>
      </c>
      <c r="N1607" s="95">
        <f t="shared" si="389"/>
        <v>266.78990024937633</v>
      </c>
      <c r="O1607" s="95">
        <f t="shared" si="390"/>
        <v>1253348.1963840474</v>
      </c>
      <c r="P1607" s="95">
        <f t="shared" si="383"/>
        <v>27.953338796382916</v>
      </c>
      <c r="Q1607" s="113">
        <f t="shared" si="384"/>
        <v>24.53887596601426</v>
      </c>
      <c r="R1607" s="95">
        <f t="shared" si="391"/>
        <v>327.45373548260028</v>
      </c>
      <c r="S1607" s="95">
        <f t="shared" si="392"/>
        <v>217.02879363553615</v>
      </c>
      <c r="T1607">
        <f t="shared" si="393"/>
        <v>0</v>
      </c>
      <c r="U1607" s="102">
        <f>IF(W1607&lt;180,V1607,IF(#REF!&gt;T1607,W1607-360,360-W1607))</f>
        <v>-14.241264559068213</v>
      </c>
      <c r="V1607" s="102">
        <f t="shared" si="394"/>
        <v>-14.241264559068213</v>
      </c>
      <c r="W1607" s="102">
        <f t="shared" si="395"/>
        <v>14.241264559068213</v>
      </c>
    </row>
    <row r="1608" spans="1:23" x14ac:dyDescent="0.25">
      <c r="A1608" s="110">
        <v>42638.442442129628</v>
      </c>
      <c r="B1608">
        <v>264</v>
      </c>
      <c r="C1608">
        <v>21.358000000000001</v>
      </c>
      <c r="E1608" s="95">
        <f t="shared" si="387"/>
        <v>272.23627287853577</v>
      </c>
      <c r="F1608" s="95">
        <f t="shared" si="387"/>
        <v>20.492295507487487</v>
      </c>
      <c r="G1608" s="95"/>
      <c r="H1608" s="95"/>
      <c r="I1608" s="95"/>
      <c r="J1608" s="95"/>
      <c r="K1608" s="95"/>
      <c r="L1608" s="95">
        <f t="shared" si="382"/>
        <v>1605</v>
      </c>
      <c r="M1608" s="95">
        <f t="shared" si="388"/>
        <v>1593</v>
      </c>
      <c r="N1608" s="95">
        <f t="shared" si="389"/>
        <v>266.78816199376922</v>
      </c>
      <c r="O1608" s="95">
        <f t="shared" si="390"/>
        <v>1253355.9750778892</v>
      </c>
      <c r="P1608" s="95">
        <f t="shared" si="383"/>
        <v>27.944715950985067</v>
      </c>
      <c r="Q1608" s="113">
        <f t="shared" si="384"/>
        <v>24.540246723223575</v>
      </c>
      <c r="R1608" s="95">
        <f t="shared" si="391"/>
        <v>327.4518280057888</v>
      </c>
      <c r="S1608" s="95">
        <f t="shared" si="392"/>
        <v>217.02071775128275</v>
      </c>
      <c r="T1608">
        <f t="shared" si="393"/>
        <v>0</v>
      </c>
      <c r="U1608" s="102">
        <f>IF(W1608&lt;180,V1608,IF(#REF!&gt;T1608,W1608-360,360-W1608))</f>
        <v>-8.2362728785357717</v>
      </c>
      <c r="V1608" s="102">
        <f t="shared" si="394"/>
        <v>-8.2362728785357717</v>
      </c>
      <c r="W1608" s="102">
        <f t="shared" si="395"/>
        <v>8.2362728785357717</v>
      </c>
    </row>
    <row r="1609" spans="1:23" x14ac:dyDescent="0.25">
      <c r="A1609" s="110">
        <v>42638.442488425928</v>
      </c>
      <c r="B1609">
        <v>243</v>
      </c>
      <c r="C1609">
        <v>21.817499999999999</v>
      </c>
      <c r="E1609" s="95">
        <f t="shared" si="387"/>
        <v>272.2179700499168</v>
      </c>
      <c r="F1609" s="95">
        <f t="shared" si="387"/>
        <v>20.500215806988315</v>
      </c>
      <c r="G1609" s="95"/>
      <c r="H1609" s="95"/>
      <c r="I1609" s="95"/>
      <c r="J1609" s="95"/>
      <c r="K1609" s="95"/>
      <c r="L1609" s="95">
        <f t="shared" si="382"/>
        <v>1606</v>
      </c>
      <c r="M1609" s="95">
        <f t="shared" si="388"/>
        <v>-1350</v>
      </c>
      <c r="N1609" s="95">
        <f t="shared" si="389"/>
        <v>266.77334993773326</v>
      </c>
      <c r="O1609" s="95">
        <f t="shared" si="390"/>
        <v>1253921.4993773426</v>
      </c>
      <c r="P1609" s="95">
        <f t="shared" si="383"/>
        <v>27.942316264360109</v>
      </c>
      <c r="Q1609" s="113">
        <f t="shared" si="384"/>
        <v>24.557936723435215</v>
      </c>
      <c r="R1609" s="95">
        <f t="shared" si="391"/>
        <v>327.47332767764601</v>
      </c>
      <c r="S1609" s="95">
        <f t="shared" si="392"/>
        <v>216.96261242218756</v>
      </c>
      <c r="T1609">
        <f t="shared" si="393"/>
        <v>0</v>
      </c>
      <c r="U1609" s="102">
        <f>IF(W1609&lt;180,V1609,IF(#REF!&gt;T1609,W1609-360,360-W1609))</f>
        <v>-29.217970049916801</v>
      </c>
      <c r="V1609" s="102">
        <f t="shared" si="394"/>
        <v>-29.217970049916801</v>
      </c>
      <c r="W1609" s="102">
        <f t="shared" si="395"/>
        <v>29.217970049916801</v>
      </c>
    </row>
    <row r="1610" spans="1:23" x14ac:dyDescent="0.25">
      <c r="A1610" s="110">
        <v>42638.44253472222</v>
      </c>
      <c r="B1610">
        <v>256</v>
      </c>
      <c r="C1610">
        <v>24.492699999999999</v>
      </c>
      <c r="E1610" s="95">
        <f t="shared" si="387"/>
        <v>272.23294509151413</v>
      </c>
      <c r="F1610" s="95">
        <f t="shared" si="387"/>
        <v>20.512003993344393</v>
      </c>
      <c r="G1610" s="95"/>
      <c r="H1610" s="95"/>
      <c r="I1610" s="95"/>
      <c r="J1610" s="95"/>
      <c r="K1610" s="95"/>
      <c r="L1610" s="95">
        <f t="shared" si="382"/>
        <v>1607</v>
      </c>
      <c r="M1610" s="95">
        <f t="shared" si="388"/>
        <v>1606</v>
      </c>
      <c r="N1610" s="95">
        <f t="shared" si="389"/>
        <v>266.7666459240819</v>
      </c>
      <c r="O1610" s="95">
        <f t="shared" si="390"/>
        <v>1254037.4922215384</v>
      </c>
      <c r="P1610" s="95">
        <f t="shared" si="383"/>
        <v>27.934912930534644</v>
      </c>
      <c r="Q1610" s="113">
        <f t="shared" si="384"/>
        <v>24.545295413454649</v>
      </c>
      <c r="R1610" s="95">
        <f t="shared" si="391"/>
        <v>327.45985977178708</v>
      </c>
      <c r="S1610" s="95">
        <f t="shared" si="392"/>
        <v>217.00603041124117</v>
      </c>
      <c r="T1610">
        <f t="shared" si="393"/>
        <v>0</v>
      </c>
      <c r="U1610" s="102">
        <f>IF(W1610&lt;180,V1610,IF(#REF!&gt;T1610,W1610-360,360-W1610))</f>
        <v>-16.232945091514125</v>
      </c>
      <c r="V1610" s="102">
        <f t="shared" si="394"/>
        <v>-16.232945091514125</v>
      </c>
      <c r="W1610" s="102">
        <f t="shared" si="395"/>
        <v>16.232945091514125</v>
      </c>
    </row>
    <row r="1611" spans="1:23" x14ac:dyDescent="0.25">
      <c r="A1611" s="110">
        <v>42638.44258101852</v>
      </c>
      <c r="B1611">
        <v>265</v>
      </c>
      <c r="C1611">
        <v>25.7166</v>
      </c>
      <c r="E1611" s="95">
        <f t="shared" si="387"/>
        <v>272.2495840266223</v>
      </c>
      <c r="F1611" s="95">
        <f t="shared" si="387"/>
        <v>20.524462562395971</v>
      </c>
      <c r="G1611" s="95"/>
      <c r="H1611" s="95"/>
      <c r="I1611" s="95"/>
      <c r="J1611" s="95"/>
      <c r="K1611" s="95"/>
      <c r="L1611" s="95">
        <f t="shared" si="382"/>
        <v>1608</v>
      </c>
      <c r="M1611" s="95">
        <f t="shared" si="388"/>
        <v>-1341</v>
      </c>
      <c r="N1611" s="95">
        <f t="shared" si="389"/>
        <v>266.76554726368136</v>
      </c>
      <c r="O1611" s="95">
        <f t="shared" si="390"/>
        <v>1254040.6113184155</v>
      </c>
      <c r="P1611" s="95">
        <f t="shared" si="383"/>
        <v>27.926260080141258</v>
      </c>
      <c r="Q1611" s="113">
        <f t="shared" si="384"/>
        <v>24.536995816938894</v>
      </c>
      <c r="R1611" s="95">
        <f t="shared" si="391"/>
        <v>327.45782461473482</v>
      </c>
      <c r="S1611" s="95">
        <f t="shared" si="392"/>
        <v>217.04134343850978</v>
      </c>
      <c r="T1611">
        <f t="shared" si="393"/>
        <v>0</v>
      </c>
      <c r="U1611" s="102">
        <f>IF(W1611&lt;180,V1611,IF(#REF!&gt;T1611,W1611-360,360-W1611))</f>
        <v>-7.2495840266223013</v>
      </c>
      <c r="V1611" s="102">
        <f t="shared" si="394"/>
        <v>-7.2495840266223013</v>
      </c>
      <c r="W1611" s="102">
        <f t="shared" si="395"/>
        <v>7.2495840266223013</v>
      </c>
    </row>
    <row r="1612" spans="1:23" x14ac:dyDescent="0.25">
      <c r="A1612" s="110">
        <v>42638.442627314813</v>
      </c>
      <c r="B1612">
        <v>297</v>
      </c>
      <c r="C1612">
        <v>28.318100000000001</v>
      </c>
      <c r="E1612" s="95">
        <f t="shared" si="387"/>
        <v>272.30948419301166</v>
      </c>
      <c r="F1612" s="95">
        <f t="shared" si="387"/>
        <v>20.53548369384356</v>
      </c>
      <c r="G1612" s="95"/>
      <c r="H1612" s="95"/>
      <c r="I1612" s="95"/>
      <c r="J1612" s="95"/>
      <c r="K1612" s="95"/>
      <c r="L1612" s="95">
        <f t="shared" si="382"/>
        <v>1609</v>
      </c>
      <c r="M1612" s="95">
        <f t="shared" si="388"/>
        <v>1638</v>
      </c>
      <c r="N1612" s="95">
        <f t="shared" si="389"/>
        <v>266.7843380981974</v>
      </c>
      <c r="O1612" s="95">
        <f t="shared" si="390"/>
        <v>1254954.1653200821</v>
      </c>
      <c r="P1612" s="95">
        <f t="shared" si="383"/>
        <v>27.927747554725453</v>
      </c>
      <c r="Q1612" s="113">
        <f t="shared" si="384"/>
        <v>24.553396460989845</v>
      </c>
      <c r="R1612" s="95">
        <f t="shared" si="391"/>
        <v>327.5546262302388</v>
      </c>
      <c r="S1612" s="95">
        <f t="shared" si="392"/>
        <v>217.06434215578452</v>
      </c>
      <c r="T1612">
        <f t="shared" si="393"/>
        <v>0</v>
      </c>
      <c r="U1612" s="102">
        <f>IF(W1612&lt;180,V1612,IF(#REF!&gt;T1612,W1612-360,360-W1612))</f>
        <v>24.690515806988344</v>
      </c>
      <c r="V1612" s="102">
        <f t="shared" si="394"/>
        <v>24.690515806988344</v>
      </c>
      <c r="W1612" s="102">
        <f t="shared" si="395"/>
        <v>24.690515806988344</v>
      </c>
    </row>
    <row r="1613" spans="1:23" x14ac:dyDescent="0.25">
      <c r="A1613" s="110">
        <v>42638.442673611113</v>
      </c>
      <c r="B1613">
        <v>256</v>
      </c>
      <c r="C1613">
        <v>25.2197</v>
      </c>
      <c r="E1613" s="95">
        <f t="shared" ref="E1613:F1628" si="396">AVERAGE(B1013:B1613)</f>
        <v>272.29950083194677</v>
      </c>
      <c r="F1613" s="95">
        <f t="shared" si="396"/>
        <v>20.547878202994973</v>
      </c>
      <c r="G1613" s="95"/>
      <c r="H1613" s="95"/>
      <c r="I1613" s="95"/>
      <c r="J1613" s="95"/>
      <c r="K1613" s="95"/>
      <c r="L1613" s="95">
        <f t="shared" si="382"/>
        <v>1610</v>
      </c>
      <c r="M1613" s="95">
        <f t="shared" si="388"/>
        <v>-1382</v>
      </c>
      <c r="N1613" s="95">
        <f t="shared" si="389"/>
        <v>266.77763975155256</v>
      </c>
      <c r="O1613" s="95">
        <f t="shared" si="390"/>
        <v>1255070.3950310634</v>
      </c>
      <c r="P1613" s="95">
        <f t="shared" si="383"/>
        <v>27.920365850250612</v>
      </c>
      <c r="Q1613" s="113">
        <f t="shared" si="384"/>
        <v>24.558805444801742</v>
      </c>
      <c r="R1613" s="95">
        <f t="shared" si="391"/>
        <v>327.55681308275069</v>
      </c>
      <c r="S1613" s="95">
        <f t="shared" si="392"/>
        <v>217.04218858114285</v>
      </c>
      <c r="T1613">
        <f t="shared" si="393"/>
        <v>0</v>
      </c>
      <c r="U1613" s="102">
        <f>IF(W1613&lt;180,V1613,IF(#REF!&gt;T1613,W1613-360,360-W1613))</f>
        <v>-16.299500831946773</v>
      </c>
      <c r="V1613" s="102">
        <f t="shared" si="394"/>
        <v>-16.299500831946773</v>
      </c>
      <c r="W1613" s="102">
        <f t="shared" si="395"/>
        <v>16.299500831946773</v>
      </c>
    </row>
    <row r="1614" spans="1:23" x14ac:dyDescent="0.25">
      <c r="A1614" s="110">
        <v>42638.442719907405</v>
      </c>
      <c r="B1614">
        <v>269</v>
      </c>
      <c r="C1614">
        <v>25.056699999999999</v>
      </c>
      <c r="E1614" s="95">
        <f t="shared" si="396"/>
        <v>272.30948419301166</v>
      </c>
      <c r="F1614" s="95">
        <f t="shared" si="396"/>
        <v>20.563356073211281</v>
      </c>
      <c r="G1614" s="95"/>
      <c r="H1614" s="95"/>
      <c r="I1614" s="95"/>
      <c r="J1614" s="95"/>
      <c r="K1614" s="95"/>
      <c r="L1614" s="95">
        <f t="shared" si="382"/>
        <v>1611</v>
      </c>
      <c r="M1614" s="95">
        <f t="shared" si="388"/>
        <v>1651</v>
      </c>
      <c r="N1614" s="95">
        <f t="shared" si="389"/>
        <v>266.77901924270617</v>
      </c>
      <c r="O1614" s="95">
        <f t="shared" si="390"/>
        <v>1255075.330850411</v>
      </c>
      <c r="P1614" s="95">
        <f t="shared" si="383"/>
        <v>27.911753850498314</v>
      </c>
      <c r="Q1614" s="113">
        <f t="shared" si="384"/>
        <v>24.556242481810141</v>
      </c>
      <c r="R1614" s="95">
        <f t="shared" si="391"/>
        <v>327.56102977708446</v>
      </c>
      <c r="S1614" s="95">
        <f t="shared" si="392"/>
        <v>217.05793860893885</v>
      </c>
      <c r="T1614">
        <f t="shared" si="393"/>
        <v>0</v>
      </c>
      <c r="U1614" s="102">
        <f>IF(W1614&lt;180,V1614,IF(#REF!&gt;T1614,W1614-360,360-W1614))</f>
        <v>-3.3094841930116559</v>
      </c>
      <c r="V1614" s="102">
        <f t="shared" si="394"/>
        <v>-3.3094841930116559</v>
      </c>
      <c r="W1614" s="102">
        <f t="shared" si="395"/>
        <v>3.3094841930116559</v>
      </c>
    </row>
    <row r="1615" spans="1:23" x14ac:dyDescent="0.25">
      <c r="A1615" s="110">
        <v>42638.442766203705</v>
      </c>
      <c r="B1615">
        <v>330</v>
      </c>
      <c r="C1615">
        <v>26.096299999999999</v>
      </c>
      <c r="E1615" s="95">
        <f t="shared" si="396"/>
        <v>272.40599001663895</v>
      </c>
      <c r="F1615" s="95">
        <f t="shared" si="396"/>
        <v>20.581671880199632</v>
      </c>
      <c r="G1615" s="95"/>
      <c r="H1615" s="95"/>
      <c r="I1615" s="95"/>
      <c r="J1615" s="95"/>
      <c r="K1615" s="95"/>
      <c r="L1615" s="95">
        <f t="shared" si="382"/>
        <v>1612</v>
      </c>
      <c r="M1615" s="95">
        <f t="shared" si="388"/>
        <v>-1321</v>
      </c>
      <c r="N1615" s="95">
        <f t="shared" si="389"/>
        <v>266.8182382133993</v>
      </c>
      <c r="O1615" s="95">
        <f t="shared" si="390"/>
        <v>1259069.7437965337</v>
      </c>
      <c r="P1615" s="95">
        <f t="shared" si="383"/>
        <v>27.947462051311781</v>
      </c>
      <c r="Q1615" s="113">
        <f t="shared" si="384"/>
        <v>24.668549514877288</v>
      </c>
      <c r="R1615" s="95">
        <f t="shared" si="391"/>
        <v>327.91022642511285</v>
      </c>
      <c r="S1615" s="95">
        <f t="shared" si="392"/>
        <v>216.90175360816505</v>
      </c>
      <c r="T1615">
        <f t="shared" si="393"/>
        <v>1</v>
      </c>
      <c r="U1615" s="102">
        <f>IF(W1615&lt;180,V1615,IF(#REF!&gt;T1615,W1615-360,360-W1615))</f>
        <v>57.594009983361047</v>
      </c>
      <c r="V1615" s="102">
        <f t="shared" si="394"/>
        <v>57.594009983361047</v>
      </c>
      <c r="W1615" s="102">
        <f t="shared" si="395"/>
        <v>57.594009983361047</v>
      </c>
    </row>
    <row r="1616" spans="1:23" x14ac:dyDescent="0.25">
      <c r="A1616" s="110">
        <v>42638.442812499998</v>
      </c>
      <c r="B1616">
        <v>260</v>
      </c>
      <c r="C1616">
        <v>21.149899999999999</v>
      </c>
      <c r="E1616" s="95">
        <f t="shared" si="396"/>
        <v>272.38768718801998</v>
      </c>
      <c r="F1616" s="95">
        <f t="shared" si="396"/>
        <v>20.588061231281166</v>
      </c>
      <c r="G1616" s="95"/>
      <c r="H1616" s="95"/>
      <c r="I1616" s="95"/>
      <c r="J1616" s="95"/>
      <c r="K1616" s="95"/>
      <c r="L1616" s="95">
        <f t="shared" si="382"/>
        <v>1613</v>
      </c>
      <c r="M1616" s="95">
        <f t="shared" si="388"/>
        <v>1581</v>
      </c>
      <c r="N1616" s="95">
        <f t="shared" si="389"/>
        <v>266.81401115933022</v>
      </c>
      <c r="O1616" s="95">
        <f t="shared" si="390"/>
        <v>1259116.2033478068</v>
      </c>
      <c r="P1616" s="95">
        <f t="shared" si="383"/>
        <v>27.939312979439105</v>
      </c>
      <c r="Q1616" s="113">
        <f t="shared" si="384"/>
        <v>24.673666093182312</v>
      </c>
      <c r="R1616" s="95">
        <f t="shared" si="391"/>
        <v>327.9034358976802</v>
      </c>
      <c r="S1616" s="95">
        <f t="shared" si="392"/>
        <v>216.87193847835977</v>
      </c>
      <c r="T1616">
        <f t="shared" si="393"/>
        <v>0</v>
      </c>
      <c r="U1616" s="102">
        <f>IF(W1616&lt;180,V1616,IF(#REF!&gt;T1616,W1616-360,360-W1616))</f>
        <v>-12.387687188019981</v>
      </c>
      <c r="V1616" s="102">
        <f t="shared" si="394"/>
        <v>-12.387687188019981</v>
      </c>
      <c r="W1616" s="102">
        <f t="shared" si="395"/>
        <v>12.387687188019981</v>
      </c>
    </row>
    <row r="1617" spans="1:23" x14ac:dyDescent="0.25">
      <c r="A1617" s="110">
        <v>42638.442858796298</v>
      </c>
      <c r="B1617">
        <v>274</v>
      </c>
      <c r="C1617">
        <v>22.174099999999999</v>
      </c>
      <c r="E1617" s="95">
        <f t="shared" si="396"/>
        <v>272.38768718801998</v>
      </c>
      <c r="F1617" s="95">
        <f t="shared" si="396"/>
        <v>20.595089184692149</v>
      </c>
      <c r="G1617" s="95"/>
      <c r="H1617" s="95"/>
      <c r="I1617" s="95"/>
      <c r="J1617" s="95"/>
      <c r="K1617" s="95"/>
      <c r="L1617" s="95">
        <f t="shared" si="382"/>
        <v>1614</v>
      </c>
      <c r="M1617" s="95">
        <f t="shared" si="388"/>
        <v>-1307</v>
      </c>
      <c r="N1617" s="95">
        <f t="shared" si="389"/>
        <v>266.81846344485729</v>
      </c>
      <c r="O1617" s="95">
        <f t="shared" si="390"/>
        <v>1259167.809789351</v>
      </c>
      <c r="P1617" s="95">
        <f t="shared" si="383"/>
        <v>27.931228717401357</v>
      </c>
      <c r="Q1617" s="113">
        <f t="shared" si="384"/>
        <v>24.673666093182312</v>
      </c>
      <c r="R1617" s="95">
        <f t="shared" si="391"/>
        <v>327.9034358976802</v>
      </c>
      <c r="S1617" s="95">
        <f t="shared" si="392"/>
        <v>216.87193847835977</v>
      </c>
      <c r="T1617">
        <f t="shared" si="393"/>
        <v>0</v>
      </c>
      <c r="U1617" s="102">
        <f>IF(W1617&lt;180,V1617,IF(#REF!&gt;T1617,W1617-360,360-W1617))</f>
        <v>1.6123128119800185</v>
      </c>
      <c r="V1617" s="102">
        <f t="shared" si="394"/>
        <v>1.6123128119800185</v>
      </c>
      <c r="W1617" s="102">
        <f t="shared" si="395"/>
        <v>1.6123128119800185</v>
      </c>
    </row>
    <row r="1618" spans="1:23" x14ac:dyDescent="0.25">
      <c r="A1618" s="110">
        <v>42638.44290509259</v>
      </c>
      <c r="B1618">
        <v>280</v>
      </c>
      <c r="C1618">
        <v>21.154800000000002</v>
      </c>
      <c r="E1618" s="95">
        <f t="shared" si="396"/>
        <v>272.42429284525792</v>
      </c>
      <c r="F1618" s="95">
        <f t="shared" si="396"/>
        <v>20.598432778702133</v>
      </c>
      <c r="G1618" s="95"/>
      <c r="H1618" s="95"/>
      <c r="I1618" s="95"/>
      <c r="J1618" s="95"/>
      <c r="K1618" s="95"/>
      <c r="L1618" s="95">
        <f t="shared" si="382"/>
        <v>1615</v>
      </c>
      <c r="M1618" s="95">
        <f t="shared" si="388"/>
        <v>1587</v>
      </c>
      <c r="N1618" s="95">
        <f t="shared" si="389"/>
        <v>266.82662538699668</v>
      </c>
      <c r="O1618" s="95">
        <f t="shared" si="390"/>
        <v>1259341.4551083669</v>
      </c>
      <c r="P1618" s="95">
        <f t="shared" si="383"/>
        <v>27.924505202047438</v>
      </c>
      <c r="Q1618" s="113">
        <f t="shared" si="384"/>
        <v>24.668612475606448</v>
      </c>
      <c r="R1618" s="95">
        <f t="shared" si="391"/>
        <v>327.92867091537244</v>
      </c>
      <c r="S1618" s="95">
        <f t="shared" si="392"/>
        <v>216.91991477514341</v>
      </c>
      <c r="T1618">
        <f t="shared" si="393"/>
        <v>0</v>
      </c>
      <c r="U1618" s="102">
        <f>IF(W1618&lt;180,V1618,IF(#REF!&gt;T1618,W1618-360,360-W1618))</f>
        <v>7.5757071547420765</v>
      </c>
      <c r="V1618" s="102">
        <f t="shared" si="394"/>
        <v>7.5757071547420765</v>
      </c>
      <c r="W1618" s="102">
        <f t="shared" si="395"/>
        <v>7.5757071547420765</v>
      </c>
    </row>
    <row r="1619" spans="1:23" x14ac:dyDescent="0.25">
      <c r="A1619" s="110">
        <v>42638.44295138889</v>
      </c>
      <c r="B1619">
        <v>265</v>
      </c>
      <c r="C1619">
        <v>20.2925</v>
      </c>
      <c r="E1619" s="95">
        <f t="shared" si="396"/>
        <v>272.42762063227951</v>
      </c>
      <c r="F1619" s="95">
        <f t="shared" si="396"/>
        <v>20.595934608984994</v>
      </c>
      <c r="G1619" s="95"/>
      <c r="H1619" s="95"/>
      <c r="I1619" s="95"/>
      <c r="J1619" s="95"/>
      <c r="K1619" s="95"/>
      <c r="L1619" s="95">
        <f t="shared" si="382"/>
        <v>1616</v>
      </c>
      <c r="M1619" s="95">
        <f t="shared" si="388"/>
        <v>-1322</v>
      </c>
      <c r="N1619" s="95">
        <f t="shared" si="389"/>
        <v>266.82549504950475</v>
      </c>
      <c r="O1619" s="95">
        <f t="shared" si="390"/>
        <v>1259344.7896039682</v>
      </c>
      <c r="P1619" s="95">
        <f t="shared" si="383"/>
        <v>27.915900815114085</v>
      </c>
      <c r="Q1619" s="113">
        <f t="shared" si="384"/>
        <v>24.66747579086044</v>
      </c>
      <c r="R1619" s="95">
        <f t="shared" si="391"/>
        <v>327.92944116171549</v>
      </c>
      <c r="S1619" s="95">
        <f t="shared" si="392"/>
        <v>216.92580010284354</v>
      </c>
      <c r="T1619">
        <f t="shared" si="393"/>
        <v>0</v>
      </c>
      <c r="U1619" s="102">
        <f>IF(W1619&lt;180,V1619,IF(#REF!&gt;T1619,W1619-360,360-W1619))</f>
        <v>-7.4276206322795133</v>
      </c>
      <c r="V1619" s="102">
        <f t="shared" si="394"/>
        <v>-7.4276206322795133</v>
      </c>
      <c r="W1619" s="102">
        <f t="shared" si="395"/>
        <v>7.4276206322795133</v>
      </c>
    </row>
    <row r="1620" spans="1:23" x14ac:dyDescent="0.25">
      <c r="A1620" s="110">
        <v>42638.442997685182</v>
      </c>
      <c r="B1620">
        <v>250</v>
      </c>
      <c r="C1620">
        <v>20.465199999999999</v>
      </c>
      <c r="E1620" s="95">
        <f t="shared" si="396"/>
        <v>272.41098169717139</v>
      </c>
      <c r="F1620" s="95">
        <f t="shared" si="396"/>
        <v>20.594943261231251</v>
      </c>
      <c r="G1620" s="95"/>
      <c r="H1620" s="95"/>
      <c r="I1620" s="95"/>
      <c r="J1620" s="95"/>
      <c r="K1620" s="95"/>
      <c r="L1620" s="95">
        <f t="shared" si="382"/>
        <v>1617</v>
      </c>
      <c r="M1620" s="95">
        <f t="shared" si="388"/>
        <v>1572</v>
      </c>
      <c r="N1620" s="95">
        <f t="shared" si="389"/>
        <v>266.81508967223232</v>
      </c>
      <c r="O1620" s="95">
        <f t="shared" si="390"/>
        <v>1259627.7118120054</v>
      </c>
      <c r="P1620" s="95">
        <f t="shared" si="383"/>
        <v>27.910402099186676</v>
      </c>
      <c r="Q1620" s="113">
        <f t="shared" si="384"/>
        <v>24.679222822773507</v>
      </c>
      <c r="R1620" s="95">
        <f t="shared" si="391"/>
        <v>327.93923304841178</v>
      </c>
      <c r="S1620" s="95">
        <f t="shared" si="392"/>
        <v>216.88273034593101</v>
      </c>
      <c r="T1620">
        <f t="shared" si="393"/>
        <v>0</v>
      </c>
      <c r="U1620" s="102">
        <f>IF(W1620&lt;180,V1620,IF(#REF!&gt;T1620,W1620-360,360-W1620))</f>
        <v>-22.410981697171394</v>
      </c>
      <c r="V1620" s="102">
        <f t="shared" si="394"/>
        <v>-22.410981697171394</v>
      </c>
      <c r="W1620" s="102">
        <f t="shared" si="395"/>
        <v>22.410981697171394</v>
      </c>
    </row>
    <row r="1621" spans="1:23" x14ac:dyDescent="0.25">
      <c r="A1621" s="110">
        <v>42638.443043981482</v>
      </c>
      <c r="B1621">
        <v>281</v>
      </c>
      <c r="C1621">
        <v>26.995200000000001</v>
      </c>
      <c r="E1621" s="95">
        <f t="shared" si="396"/>
        <v>272.46089850249587</v>
      </c>
      <c r="F1621" s="95">
        <f t="shared" si="396"/>
        <v>20.608745091514113</v>
      </c>
      <c r="G1621" s="95"/>
      <c r="H1621" s="95"/>
      <c r="I1621" s="95"/>
      <c r="J1621" s="95"/>
      <c r="K1621" s="95"/>
      <c r="L1621" s="95">
        <f t="shared" si="382"/>
        <v>1618</v>
      </c>
      <c r="M1621" s="95">
        <f t="shared" si="388"/>
        <v>-1291</v>
      </c>
      <c r="N1621" s="95">
        <f t="shared" si="389"/>
        <v>266.82385661310241</v>
      </c>
      <c r="O1621" s="95">
        <f t="shared" si="390"/>
        <v>1259828.799134742</v>
      </c>
      <c r="P1621" s="95">
        <f t="shared" si="383"/>
        <v>27.904002831165545</v>
      </c>
      <c r="Q1621" s="113">
        <f t="shared" si="384"/>
        <v>24.666201896482125</v>
      </c>
      <c r="R1621" s="95">
        <f t="shared" si="391"/>
        <v>327.95985276958066</v>
      </c>
      <c r="S1621" s="95">
        <f t="shared" si="392"/>
        <v>216.96194423541107</v>
      </c>
      <c r="T1621">
        <f t="shared" si="393"/>
        <v>0</v>
      </c>
      <c r="U1621" s="102">
        <f>IF(W1621&lt;180,V1621,IF(#REF!&gt;T1621,W1621-360,360-W1621))</f>
        <v>8.5391014975041344</v>
      </c>
      <c r="V1621" s="102">
        <f t="shared" si="394"/>
        <v>8.5391014975041344</v>
      </c>
      <c r="W1621" s="102">
        <f t="shared" si="395"/>
        <v>8.5391014975041344</v>
      </c>
    </row>
    <row r="1622" spans="1:23" x14ac:dyDescent="0.25">
      <c r="A1622" s="110">
        <v>42638.443090277775</v>
      </c>
      <c r="B1622">
        <v>268</v>
      </c>
      <c r="C1622">
        <v>26.2119</v>
      </c>
      <c r="E1622" s="95">
        <f t="shared" si="396"/>
        <v>272.47254575707154</v>
      </c>
      <c r="F1622" s="95">
        <f t="shared" si="396"/>
        <v>20.622912479201297</v>
      </c>
      <c r="G1622" s="95"/>
      <c r="H1622" s="95"/>
      <c r="I1622" s="95"/>
      <c r="J1622" s="95"/>
      <c r="K1622" s="95"/>
      <c r="L1622" s="95">
        <f t="shared" si="382"/>
        <v>1619</v>
      </c>
      <c r="M1622" s="95">
        <f t="shared" si="388"/>
        <v>1559</v>
      </c>
      <c r="N1622" s="95">
        <f t="shared" si="389"/>
        <v>266.82458307597261</v>
      </c>
      <c r="O1622" s="95">
        <f t="shared" si="390"/>
        <v>1259830.1815935841</v>
      </c>
      <c r="P1622" s="95">
        <f t="shared" si="383"/>
        <v>27.895399139283761</v>
      </c>
      <c r="Q1622" s="113">
        <f t="shared" si="384"/>
        <v>24.662439764071571</v>
      </c>
      <c r="R1622" s="95">
        <f t="shared" si="391"/>
        <v>327.96303522623259</v>
      </c>
      <c r="S1622" s="95">
        <f t="shared" si="392"/>
        <v>216.9820562879105</v>
      </c>
      <c r="T1622">
        <f t="shared" si="393"/>
        <v>0</v>
      </c>
      <c r="U1622" s="102">
        <f>IF(W1622&lt;180,V1622,IF(#REF!&gt;T1622,W1622-360,360-W1622))</f>
        <v>-4.4725457570715434</v>
      </c>
      <c r="V1622" s="102">
        <f t="shared" si="394"/>
        <v>-4.4725457570715434</v>
      </c>
      <c r="W1622" s="102">
        <f t="shared" si="395"/>
        <v>4.4725457570715434</v>
      </c>
    </row>
    <row r="1623" spans="1:23" x14ac:dyDescent="0.25">
      <c r="A1623" s="110">
        <v>42638.443148148152</v>
      </c>
      <c r="B1623">
        <v>274</v>
      </c>
      <c r="C1623">
        <v>26.7699</v>
      </c>
      <c r="E1623" s="95">
        <f t="shared" si="396"/>
        <v>272.51747088186357</v>
      </c>
      <c r="F1623" s="95">
        <f t="shared" si="396"/>
        <v>20.634048086522427</v>
      </c>
      <c r="G1623" s="95"/>
      <c r="H1623" s="95"/>
      <c r="I1623" s="95"/>
      <c r="J1623" s="95"/>
      <c r="K1623" s="95"/>
      <c r="L1623" s="95">
        <f t="shared" ref="L1623:L1686" si="397">L1622+1</f>
        <v>1620</v>
      </c>
      <c r="M1623" s="95">
        <f t="shared" si="388"/>
        <v>-1285</v>
      </c>
      <c r="N1623" s="95">
        <f t="shared" si="389"/>
        <v>266.82901234567879</v>
      </c>
      <c r="O1623" s="95">
        <f t="shared" si="390"/>
        <v>1259881.636419761</v>
      </c>
      <c r="P1623" s="95">
        <f t="shared" ref="P1623:P1686" si="398">SQRT(O1623/L1623)</f>
        <v>27.887357598728471</v>
      </c>
      <c r="Q1623" s="113">
        <f t="shared" si="384"/>
        <v>24.640579957159936</v>
      </c>
      <c r="R1623" s="95">
        <f t="shared" si="391"/>
        <v>327.95877578547345</v>
      </c>
      <c r="S1623" s="95">
        <f t="shared" si="392"/>
        <v>217.07616597825373</v>
      </c>
      <c r="T1623">
        <f t="shared" si="393"/>
        <v>0</v>
      </c>
      <c r="U1623" s="102">
        <f>IF(W1623&lt;180,V1623,IF(#REF!&gt;T1623,W1623-360,360-W1623))</f>
        <v>1.4825291181364264</v>
      </c>
      <c r="V1623" s="102">
        <f t="shared" si="394"/>
        <v>1.4825291181364264</v>
      </c>
      <c r="W1623" s="102">
        <f t="shared" si="395"/>
        <v>1.4825291181364264</v>
      </c>
    </row>
    <row r="1624" spans="1:23" x14ac:dyDescent="0.25">
      <c r="A1624" s="110">
        <v>42638.443194444444</v>
      </c>
      <c r="B1624">
        <v>270</v>
      </c>
      <c r="C1624">
        <v>25.649899999999999</v>
      </c>
      <c r="E1624" s="95">
        <f t="shared" si="396"/>
        <v>272.55407653910152</v>
      </c>
      <c r="F1624" s="95">
        <f t="shared" si="396"/>
        <v>20.644759567387656</v>
      </c>
      <c r="G1624" s="95"/>
      <c r="H1624" s="95"/>
      <c r="I1624" s="95"/>
      <c r="J1624" s="95"/>
      <c r="K1624" s="95"/>
      <c r="L1624" s="95">
        <f t="shared" si="397"/>
        <v>1621</v>
      </c>
      <c r="M1624" s="95">
        <f t="shared" si="388"/>
        <v>1555</v>
      </c>
      <c r="N1624" s="95">
        <f t="shared" si="389"/>
        <v>266.83096853793933</v>
      </c>
      <c r="O1624" s="95">
        <f t="shared" si="390"/>
        <v>1259891.6853794034</v>
      </c>
      <c r="P1624" s="95">
        <f t="shared" si="398"/>
        <v>27.878865554204165</v>
      </c>
      <c r="Q1624" s="113">
        <f t="shared" si="384"/>
        <v>24.620463213339459</v>
      </c>
      <c r="R1624" s="95">
        <f t="shared" si="391"/>
        <v>327.95011876911531</v>
      </c>
      <c r="S1624" s="95">
        <f t="shared" si="392"/>
        <v>217.15803430908772</v>
      </c>
      <c r="T1624">
        <f t="shared" si="393"/>
        <v>0</v>
      </c>
      <c r="U1624" s="102">
        <f>IF(W1624&lt;180,V1624,IF(#REF!&gt;T1624,W1624-360,360-W1624))</f>
        <v>-2.5540765391015157</v>
      </c>
      <c r="V1624" s="102">
        <f t="shared" si="394"/>
        <v>-2.5540765391015157</v>
      </c>
      <c r="W1624" s="102">
        <f t="shared" si="395"/>
        <v>2.5540765391015157</v>
      </c>
    </row>
    <row r="1625" spans="1:23" x14ac:dyDescent="0.25">
      <c r="A1625" s="110">
        <v>42638.443240740744</v>
      </c>
      <c r="B1625">
        <v>243</v>
      </c>
      <c r="C1625">
        <v>22.256399999999999</v>
      </c>
      <c r="E1625" s="95">
        <f t="shared" si="396"/>
        <v>272.52412645590681</v>
      </c>
      <c r="F1625" s="95">
        <f t="shared" si="396"/>
        <v>20.650026123128089</v>
      </c>
      <c r="G1625" s="95"/>
      <c r="H1625" s="95"/>
      <c r="I1625" s="95"/>
      <c r="J1625" s="95"/>
      <c r="K1625" s="95"/>
      <c r="L1625" s="95">
        <f t="shared" si="397"/>
        <v>1622</v>
      </c>
      <c r="M1625" s="95">
        <f t="shared" si="388"/>
        <v>-1312</v>
      </c>
      <c r="N1625" s="95">
        <f t="shared" si="389"/>
        <v>266.81627620221929</v>
      </c>
      <c r="O1625" s="95">
        <f t="shared" si="390"/>
        <v>1260459.2503082694</v>
      </c>
      <c r="P1625" s="95">
        <f t="shared" si="398"/>
        <v>27.876547142439104</v>
      </c>
      <c r="Q1625" s="113">
        <f t="shared" si="384"/>
        <v>24.645435772909117</v>
      </c>
      <c r="R1625" s="95">
        <f t="shared" si="391"/>
        <v>327.97635694495233</v>
      </c>
      <c r="S1625" s="95">
        <f t="shared" si="392"/>
        <v>217.07189596686129</v>
      </c>
      <c r="T1625">
        <f t="shared" si="393"/>
        <v>0</v>
      </c>
      <c r="U1625" s="102">
        <f>IF(W1625&lt;180,V1625,IF(#REF!&gt;T1625,W1625-360,360-W1625))</f>
        <v>-29.52412645590681</v>
      </c>
      <c r="V1625" s="102">
        <f t="shared" si="394"/>
        <v>-29.52412645590681</v>
      </c>
      <c r="W1625" s="102">
        <f t="shared" si="395"/>
        <v>29.52412645590681</v>
      </c>
    </row>
    <row r="1626" spans="1:23" x14ac:dyDescent="0.25">
      <c r="A1626" s="110">
        <v>42638.443287037036</v>
      </c>
      <c r="B1626">
        <v>324</v>
      </c>
      <c r="C1626">
        <v>29.5825</v>
      </c>
      <c r="E1626" s="95">
        <f t="shared" si="396"/>
        <v>272.61564059900167</v>
      </c>
      <c r="F1626" s="95">
        <f t="shared" si="396"/>
        <v>20.670177870216278</v>
      </c>
      <c r="G1626" s="95"/>
      <c r="H1626" s="95"/>
      <c r="I1626" s="95"/>
      <c r="J1626" s="95"/>
      <c r="K1626" s="95"/>
      <c r="L1626" s="95">
        <f t="shared" si="397"/>
        <v>1623</v>
      </c>
      <c r="M1626" s="95">
        <f t="shared" si="388"/>
        <v>1636</v>
      </c>
      <c r="N1626" s="95">
        <f t="shared" si="389"/>
        <v>266.85150955021544</v>
      </c>
      <c r="O1626" s="95">
        <f t="shared" si="390"/>
        <v>1263727.2138016101</v>
      </c>
      <c r="P1626" s="95">
        <f t="shared" si="398"/>
        <v>27.904060768904358</v>
      </c>
      <c r="Q1626" s="113">
        <f t="shared" si="384"/>
        <v>24.734134159959556</v>
      </c>
      <c r="R1626" s="95">
        <f t="shared" si="391"/>
        <v>328.26744245891064</v>
      </c>
      <c r="S1626" s="95">
        <f t="shared" si="392"/>
        <v>216.96383873909267</v>
      </c>
      <c r="T1626">
        <f t="shared" si="393"/>
        <v>0</v>
      </c>
      <c r="U1626" s="102">
        <f>IF(W1626&lt;180,V1626,IF(#REF!&gt;T1626,W1626-360,360-W1626))</f>
        <v>51.384359400998335</v>
      </c>
      <c r="V1626" s="102">
        <f t="shared" si="394"/>
        <v>51.384359400998335</v>
      </c>
      <c r="W1626" s="102">
        <f t="shared" si="395"/>
        <v>51.384359400998335</v>
      </c>
    </row>
    <row r="1627" spans="1:23" x14ac:dyDescent="0.25">
      <c r="A1627" s="110">
        <v>42638.443379629629</v>
      </c>
      <c r="B1627">
        <v>272</v>
      </c>
      <c r="C1627">
        <v>31.146100000000001</v>
      </c>
      <c r="E1627" s="95">
        <f t="shared" si="396"/>
        <v>272.62063227953411</v>
      </c>
      <c r="F1627" s="95">
        <f t="shared" si="396"/>
        <v>20.693574875207958</v>
      </c>
      <c r="G1627" s="95"/>
      <c r="H1627" s="95"/>
      <c r="I1627" s="95"/>
      <c r="J1627" s="95"/>
      <c r="K1627" s="95"/>
      <c r="L1627" s="95">
        <f t="shared" si="397"/>
        <v>1624</v>
      </c>
      <c r="M1627" s="95">
        <f t="shared" si="388"/>
        <v>-1364</v>
      </c>
      <c r="N1627" s="95">
        <f t="shared" si="389"/>
        <v>266.85467980295545</v>
      </c>
      <c r="O1627" s="95">
        <f t="shared" si="390"/>
        <v>1263753.7044335057</v>
      </c>
      <c r="P1627" s="95">
        <f t="shared" si="398"/>
        <v>27.895760669340497</v>
      </c>
      <c r="Q1627" s="113">
        <f t="shared" si="384"/>
        <v>24.733706687878779</v>
      </c>
      <c r="R1627" s="95">
        <f t="shared" si="391"/>
        <v>328.27147232726134</v>
      </c>
      <c r="S1627" s="95">
        <f t="shared" si="392"/>
        <v>216.96979223180685</v>
      </c>
      <c r="T1627">
        <f t="shared" si="393"/>
        <v>0</v>
      </c>
      <c r="U1627" s="102">
        <f>IF(W1627&lt;180,V1627,IF(#REF!&gt;T1627,W1627-360,360-W1627))</f>
        <v>-0.6206322795341066</v>
      </c>
      <c r="V1627" s="102">
        <f t="shared" si="394"/>
        <v>-0.6206322795341066</v>
      </c>
      <c r="W1627" s="102">
        <f t="shared" si="395"/>
        <v>0.6206322795341066</v>
      </c>
    </row>
    <row r="1628" spans="1:23" x14ac:dyDescent="0.25">
      <c r="A1628" s="110">
        <v>42638.443414351852</v>
      </c>
      <c r="B1628">
        <v>283</v>
      </c>
      <c r="C1628">
        <v>32.353200000000001</v>
      </c>
      <c r="E1628" s="95">
        <f t="shared" si="396"/>
        <v>272.64059900166387</v>
      </c>
      <c r="F1628" s="95">
        <f t="shared" si="396"/>
        <v>20.717070216306126</v>
      </c>
      <c r="G1628" s="95"/>
      <c r="H1628" s="95"/>
      <c r="I1628" s="95"/>
      <c r="J1628" s="95"/>
      <c r="K1628" s="95"/>
      <c r="L1628" s="95">
        <f t="shared" si="397"/>
        <v>1625</v>
      </c>
      <c r="M1628" s="95">
        <f t="shared" si="388"/>
        <v>1647</v>
      </c>
      <c r="N1628" s="95">
        <f t="shared" si="389"/>
        <v>266.86461538461515</v>
      </c>
      <c r="O1628" s="95">
        <f t="shared" si="390"/>
        <v>1264014.2153846235</v>
      </c>
      <c r="P1628" s="95">
        <f t="shared" si="398"/>
        <v>27.890050228982251</v>
      </c>
      <c r="Q1628" s="113">
        <f t="shared" ref="Q1628:Q1691" si="399">_xlfn.STDEV.P(B1028:B1628)</f>
        <v>24.737233699198963</v>
      </c>
      <c r="R1628" s="95">
        <f t="shared" si="391"/>
        <v>328.29937482486156</v>
      </c>
      <c r="S1628" s="95">
        <f t="shared" si="392"/>
        <v>216.98182317846621</v>
      </c>
      <c r="T1628">
        <f t="shared" si="393"/>
        <v>0</v>
      </c>
      <c r="U1628" s="102">
        <f>IF(W1628&lt;180,V1628,IF(#REF!&gt;T1628,W1628-360,360-W1628))</f>
        <v>10.359400998336127</v>
      </c>
      <c r="V1628" s="102">
        <f t="shared" si="394"/>
        <v>10.359400998336127</v>
      </c>
      <c r="W1628" s="102">
        <f t="shared" si="395"/>
        <v>10.359400998336127</v>
      </c>
    </row>
    <row r="1629" spans="1:23" x14ac:dyDescent="0.25">
      <c r="A1629" s="110">
        <v>42638.443460648145</v>
      </c>
      <c r="B1629">
        <v>291</v>
      </c>
      <c r="C1629">
        <v>31.9117</v>
      </c>
      <c r="E1629" s="95">
        <f t="shared" ref="E1629:F1644" si="400">AVERAGE(B1029:B1629)</f>
        <v>272.68053244592346</v>
      </c>
      <c r="F1629" s="95">
        <f t="shared" si="400"/>
        <v>20.73673327787019</v>
      </c>
      <c r="G1629" s="95"/>
      <c r="H1629" s="95"/>
      <c r="I1629" s="95"/>
      <c r="J1629" s="95"/>
      <c r="K1629" s="95"/>
      <c r="L1629" s="95">
        <f t="shared" si="397"/>
        <v>1626</v>
      </c>
      <c r="M1629" s="95">
        <f t="shared" si="388"/>
        <v>-1356</v>
      </c>
      <c r="N1629" s="95">
        <f t="shared" si="389"/>
        <v>266.87945879458772</v>
      </c>
      <c r="O1629" s="95">
        <f t="shared" si="390"/>
        <v>1264596.3739237473</v>
      </c>
      <c r="P1629" s="95">
        <f t="shared" si="398"/>
        <v>27.887892485962034</v>
      </c>
      <c r="Q1629" s="113">
        <f t="shared" si="399"/>
        <v>24.747465364747917</v>
      </c>
      <c r="R1629" s="95">
        <f t="shared" si="391"/>
        <v>328.36232951660628</v>
      </c>
      <c r="S1629" s="95">
        <f t="shared" si="392"/>
        <v>216.99873537524064</v>
      </c>
      <c r="T1629">
        <f t="shared" si="393"/>
        <v>0</v>
      </c>
      <c r="U1629" s="102">
        <f>IF(W1629&lt;180,V1629,IF(#REF!&gt;T1629,W1629-360,360-W1629))</f>
        <v>18.319467554076539</v>
      </c>
      <c r="V1629" s="102">
        <f t="shared" si="394"/>
        <v>18.319467554076539</v>
      </c>
      <c r="W1629" s="102">
        <f t="shared" si="395"/>
        <v>18.319467554076539</v>
      </c>
    </row>
    <row r="1630" spans="1:23" x14ac:dyDescent="0.25">
      <c r="A1630" s="110">
        <v>42638.443506944444</v>
      </c>
      <c r="B1630">
        <v>246</v>
      </c>
      <c r="C1630">
        <v>27.5183</v>
      </c>
      <c r="E1630" s="95">
        <f t="shared" si="400"/>
        <v>272.6539101497504</v>
      </c>
      <c r="F1630" s="95">
        <f t="shared" si="400"/>
        <v>20.742146089850223</v>
      </c>
      <c r="G1630" s="95"/>
      <c r="H1630" s="95"/>
      <c r="I1630" s="95"/>
      <c r="J1630" s="95"/>
      <c r="K1630" s="95"/>
      <c r="L1630" s="95">
        <f t="shared" si="397"/>
        <v>1627</v>
      </c>
      <c r="M1630" s="95">
        <f t="shared" si="388"/>
        <v>1602</v>
      </c>
      <c r="N1630" s="95">
        <f t="shared" si="389"/>
        <v>266.86662569145642</v>
      </c>
      <c r="O1630" s="95">
        <f t="shared" si="390"/>
        <v>1265032.0577750541</v>
      </c>
      <c r="P1630" s="95">
        <f t="shared" si="398"/>
        <v>27.884122961321527</v>
      </c>
      <c r="Q1630" s="113">
        <f t="shared" si="399"/>
        <v>24.767538645728088</v>
      </c>
      <c r="R1630" s="95">
        <f t="shared" si="391"/>
        <v>328.38087210263859</v>
      </c>
      <c r="S1630" s="95">
        <f t="shared" si="392"/>
        <v>216.92694819686221</v>
      </c>
      <c r="T1630">
        <f t="shared" si="393"/>
        <v>0</v>
      </c>
      <c r="U1630" s="102">
        <f>IF(W1630&lt;180,V1630,IF(#REF!&gt;T1630,W1630-360,360-W1630))</f>
        <v>-26.653910149750402</v>
      </c>
      <c r="V1630" s="102">
        <f t="shared" si="394"/>
        <v>-26.653910149750402</v>
      </c>
      <c r="W1630" s="102">
        <f t="shared" si="395"/>
        <v>26.653910149750402</v>
      </c>
    </row>
    <row r="1631" spans="1:23" x14ac:dyDescent="0.25">
      <c r="A1631" s="110">
        <v>42638.443553240744</v>
      </c>
      <c r="B1631">
        <v>251</v>
      </c>
      <c r="C1631">
        <v>27.527100000000001</v>
      </c>
      <c r="E1631" s="95">
        <f t="shared" si="400"/>
        <v>272.6539101497504</v>
      </c>
      <c r="F1631" s="95">
        <f t="shared" si="400"/>
        <v>20.747440931780343</v>
      </c>
      <c r="G1631" s="95"/>
      <c r="H1631" s="95"/>
      <c r="I1631" s="95"/>
      <c r="J1631" s="95"/>
      <c r="K1631" s="95"/>
      <c r="L1631" s="95">
        <f t="shared" si="397"/>
        <v>1628</v>
      </c>
      <c r="M1631" s="95">
        <f t="shared" si="388"/>
        <v>-1351</v>
      </c>
      <c r="N1631" s="95">
        <f t="shared" si="389"/>
        <v>266.85687960687937</v>
      </c>
      <c r="O1631" s="95">
        <f t="shared" si="390"/>
        <v>1265283.6529484109</v>
      </c>
      <c r="P1631" s="95">
        <f t="shared" si="398"/>
        <v>27.878329595311524</v>
      </c>
      <c r="Q1631" s="113">
        <f t="shared" si="399"/>
        <v>24.767538645728088</v>
      </c>
      <c r="R1631" s="95">
        <f t="shared" si="391"/>
        <v>328.38087210263859</v>
      </c>
      <c r="S1631" s="95">
        <f t="shared" si="392"/>
        <v>216.92694819686221</v>
      </c>
      <c r="T1631">
        <f t="shared" si="393"/>
        <v>0</v>
      </c>
      <c r="U1631" s="102">
        <f>IF(W1631&lt;180,V1631,IF(#REF!&gt;T1631,W1631-360,360-W1631))</f>
        <v>-21.653910149750402</v>
      </c>
      <c r="V1631" s="102">
        <f t="shared" si="394"/>
        <v>-21.653910149750402</v>
      </c>
      <c r="W1631" s="102">
        <f t="shared" si="395"/>
        <v>21.653910149750402</v>
      </c>
    </row>
    <row r="1632" spans="1:23" x14ac:dyDescent="0.25">
      <c r="A1632" s="110">
        <v>42638.443599537037</v>
      </c>
      <c r="B1632">
        <v>233</v>
      </c>
      <c r="C1632">
        <v>24.124500000000001</v>
      </c>
      <c r="E1632" s="95">
        <f t="shared" si="400"/>
        <v>272.62728785357734</v>
      </c>
      <c r="F1632" s="95">
        <f t="shared" si="400"/>
        <v>20.750111480865197</v>
      </c>
      <c r="G1632" s="95"/>
      <c r="H1632" s="95"/>
      <c r="I1632" s="95"/>
      <c r="J1632" s="95"/>
      <c r="K1632" s="95"/>
      <c r="L1632" s="95">
        <f t="shared" si="397"/>
        <v>1629</v>
      </c>
      <c r="M1632" s="95">
        <f t="shared" si="388"/>
        <v>1584</v>
      </c>
      <c r="N1632" s="95">
        <f t="shared" si="389"/>
        <v>266.83609576427233</v>
      </c>
      <c r="O1632" s="95">
        <f t="shared" si="390"/>
        <v>1266429.2375690688</v>
      </c>
      <c r="P1632" s="95">
        <f t="shared" si="398"/>
        <v>27.882385153043</v>
      </c>
      <c r="Q1632" s="113">
        <f t="shared" si="399"/>
        <v>24.80152538379572</v>
      </c>
      <c r="R1632" s="95">
        <f t="shared" si="391"/>
        <v>328.43071996711774</v>
      </c>
      <c r="S1632" s="95">
        <f t="shared" si="392"/>
        <v>216.82385574003698</v>
      </c>
      <c r="T1632">
        <f t="shared" si="393"/>
        <v>0</v>
      </c>
      <c r="U1632" s="102">
        <f>IF(W1632&lt;180,V1632,IF(#REF!&gt;T1632,W1632-360,360-W1632))</f>
        <v>-39.627287853577343</v>
      </c>
      <c r="V1632" s="102">
        <f t="shared" si="394"/>
        <v>-39.627287853577343</v>
      </c>
      <c r="W1632" s="102">
        <f t="shared" si="395"/>
        <v>39.627287853577343</v>
      </c>
    </row>
    <row r="1633" spans="1:23" x14ac:dyDescent="0.25">
      <c r="A1633" s="110">
        <v>42638.443645833337</v>
      </c>
      <c r="B1633">
        <v>278</v>
      </c>
      <c r="C1633">
        <v>27.1568</v>
      </c>
      <c r="E1633" s="95">
        <f t="shared" si="400"/>
        <v>272.68386023294511</v>
      </c>
      <c r="F1633" s="95">
        <f t="shared" si="400"/>
        <v>20.758503826955049</v>
      </c>
      <c r="G1633" s="95"/>
      <c r="H1633" s="95"/>
      <c r="I1633" s="95"/>
      <c r="J1633" s="95"/>
      <c r="K1633" s="95"/>
      <c r="L1633" s="95">
        <f t="shared" si="397"/>
        <v>1630</v>
      </c>
      <c r="M1633" s="95">
        <f t="shared" si="388"/>
        <v>-1306</v>
      </c>
      <c r="N1633" s="95">
        <f t="shared" si="389"/>
        <v>266.84294478527585</v>
      </c>
      <c r="O1633" s="95">
        <f t="shared" si="390"/>
        <v>1266553.7938650388</v>
      </c>
      <c r="P1633" s="95">
        <f t="shared" si="398"/>
        <v>27.875201656703119</v>
      </c>
      <c r="Q1633" s="113">
        <f t="shared" si="399"/>
        <v>24.774924707252204</v>
      </c>
      <c r="R1633" s="95">
        <f t="shared" si="391"/>
        <v>328.42744082426259</v>
      </c>
      <c r="S1633" s="95">
        <f t="shared" si="392"/>
        <v>216.94027964162765</v>
      </c>
      <c r="T1633">
        <f t="shared" si="393"/>
        <v>0</v>
      </c>
      <c r="U1633" s="102">
        <f>IF(W1633&lt;180,V1633,IF(#REF!&gt;T1633,W1633-360,360-W1633))</f>
        <v>5.3161397670548922</v>
      </c>
      <c r="V1633" s="102">
        <f t="shared" si="394"/>
        <v>5.3161397670548922</v>
      </c>
      <c r="W1633" s="102">
        <f t="shared" si="395"/>
        <v>5.3161397670548922</v>
      </c>
    </row>
    <row r="1634" spans="1:23" x14ac:dyDescent="0.25">
      <c r="A1634" s="110">
        <v>42638.443692129629</v>
      </c>
      <c r="B1634">
        <v>274</v>
      </c>
      <c r="C1634">
        <v>24.9693</v>
      </c>
      <c r="E1634" s="95">
        <f t="shared" si="400"/>
        <v>272.73044925124793</v>
      </c>
      <c r="F1634" s="95">
        <f t="shared" si="400"/>
        <v>20.766182029950059</v>
      </c>
      <c r="G1634" s="95"/>
      <c r="H1634" s="95"/>
      <c r="I1634" s="95"/>
      <c r="J1634" s="95"/>
      <c r="K1634" s="95"/>
      <c r="L1634" s="95">
        <f t="shared" si="397"/>
        <v>1631</v>
      </c>
      <c r="M1634" s="95">
        <f t="shared" si="388"/>
        <v>1580</v>
      </c>
      <c r="N1634" s="95">
        <f t="shared" si="389"/>
        <v>266.84733292458594</v>
      </c>
      <c r="O1634" s="95">
        <f t="shared" si="390"/>
        <v>1266604.98589823</v>
      </c>
      <c r="P1634" s="95">
        <f t="shared" si="398"/>
        <v>27.867218070318426</v>
      </c>
      <c r="Q1634" s="113">
        <f t="shared" si="399"/>
        <v>24.751017484546043</v>
      </c>
      <c r="R1634" s="95">
        <f t="shared" si="391"/>
        <v>328.4202385914765</v>
      </c>
      <c r="S1634" s="95">
        <f t="shared" si="392"/>
        <v>217.04065991101933</v>
      </c>
      <c r="T1634">
        <f t="shared" si="393"/>
        <v>0</v>
      </c>
      <c r="U1634" s="102">
        <f>IF(W1634&lt;180,V1634,IF(#REF!&gt;T1634,W1634-360,360-W1634))</f>
        <v>1.2695507487520672</v>
      </c>
      <c r="V1634" s="102">
        <f t="shared" si="394"/>
        <v>1.2695507487520672</v>
      </c>
      <c r="W1634" s="102">
        <f t="shared" si="395"/>
        <v>1.2695507487520672</v>
      </c>
    </row>
    <row r="1635" spans="1:23" x14ac:dyDescent="0.25">
      <c r="A1635" s="110">
        <v>42638.443738425929</v>
      </c>
      <c r="B1635">
        <v>243</v>
      </c>
      <c r="C1635">
        <v>23.1692</v>
      </c>
      <c r="E1635" s="95">
        <f t="shared" si="400"/>
        <v>272.72712146422629</v>
      </c>
      <c r="F1635" s="95">
        <f t="shared" si="400"/>
        <v>20.772004825291159</v>
      </c>
      <c r="G1635" s="95"/>
      <c r="H1635" s="95"/>
      <c r="I1635" s="95"/>
      <c r="J1635" s="95"/>
      <c r="K1635" s="95"/>
      <c r="L1635" s="95">
        <f t="shared" si="397"/>
        <v>1632</v>
      </c>
      <c r="M1635" s="95">
        <f t="shared" si="388"/>
        <v>-1337</v>
      </c>
      <c r="N1635" s="95">
        <f t="shared" si="389"/>
        <v>266.83272058823508</v>
      </c>
      <c r="O1635" s="95">
        <f t="shared" si="390"/>
        <v>1267173.3327205963</v>
      </c>
      <c r="P1635" s="95">
        <f t="shared" si="398"/>
        <v>27.864928637815698</v>
      </c>
      <c r="Q1635" s="113">
        <f t="shared" si="399"/>
        <v>24.754879783154362</v>
      </c>
      <c r="R1635" s="95">
        <f t="shared" si="391"/>
        <v>328.42560097632361</v>
      </c>
      <c r="S1635" s="95">
        <f t="shared" si="392"/>
        <v>217.02864195212896</v>
      </c>
      <c r="T1635">
        <f t="shared" si="393"/>
        <v>0</v>
      </c>
      <c r="U1635" s="102">
        <f>IF(W1635&lt;180,V1635,IF(#REF!&gt;T1635,W1635-360,360-W1635))</f>
        <v>-29.727121464226286</v>
      </c>
      <c r="V1635" s="102">
        <f t="shared" si="394"/>
        <v>-29.727121464226286</v>
      </c>
      <c r="W1635" s="102">
        <f t="shared" si="395"/>
        <v>29.727121464226286</v>
      </c>
    </row>
    <row r="1636" spans="1:23" x14ac:dyDescent="0.25">
      <c r="A1636" s="110">
        <v>42638.443784722222</v>
      </c>
      <c r="B1636">
        <v>299</v>
      </c>
      <c r="C1636">
        <v>27.735900000000001</v>
      </c>
      <c r="E1636" s="95">
        <f t="shared" si="400"/>
        <v>272.78535773710485</v>
      </c>
      <c r="F1636" s="95">
        <f t="shared" si="400"/>
        <v>20.786538602329429</v>
      </c>
      <c r="G1636" s="95"/>
      <c r="H1636" s="95"/>
      <c r="I1636" s="95"/>
      <c r="J1636" s="95"/>
      <c r="K1636" s="95"/>
      <c r="L1636" s="95">
        <f t="shared" si="397"/>
        <v>1633</v>
      </c>
      <c r="M1636" s="95">
        <f t="shared" si="388"/>
        <v>1636</v>
      </c>
      <c r="N1636" s="95">
        <f t="shared" si="389"/>
        <v>266.8524188609918</v>
      </c>
      <c r="O1636" s="95">
        <f t="shared" si="390"/>
        <v>1268207.4329455071</v>
      </c>
      <c r="P1636" s="95">
        <f t="shared" si="398"/>
        <v>27.867759555161864</v>
      </c>
      <c r="Q1636" s="113">
        <f t="shared" si="399"/>
        <v>24.775441088134539</v>
      </c>
      <c r="R1636" s="95">
        <f t="shared" si="391"/>
        <v>328.53010018540755</v>
      </c>
      <c r="S1636" s="95">
        <f t="shared" si="392"/>
        <v>217.04061528880214</v>
      </c>
      <c r="T1636">
        <f t="shared" si="393"/>
        <v>0</v>
      </c>
      <c r="U1636" s="102">
        <f>IF(W1636&lt;180,V1636,IF(#REF!&gt;T1636,W1636-360,360-W1636))</f>
        <v>26.214642262895154</v>
      </c>
      <c r="V1636" s="102">
        <f t="shared" si="394"/>
        <v>26.214642262895154</v>
      </c>
      <c r="W1636" s="102">
        <f t="shared" si="395"/>
        <v>26.214642262895154</v>
      </c>
    </row>
    <row r="1637" spans="1:23" x14ac:dyDescent="0.25">
      <c r="A1637" s="110">
        <v>42638.443831018521</v>
      </c>
      <c r="B1637">
        <v>258</v>
      </c>
      <c r="C1637">
        <v>23.6938</v>
      </c>
      <c r="E1637" s="95">
        <f t="shared" si="400"/>
        <v>272.76206322795343</v>
      </c>
      <c r="F1637" s="95">
        <f t="shared" si="400"/>
        <v>20.792321797004966</v>
      </c>
      <c r="G1637" s="95"/>
      <c r="H1637" s="95"/>
      <c r="I1637" s="95"/>
      <c r="J1637" s="95"/>
      <c r="K1637" s="95"/>
      <c r="L1637" s="95">
        <f t="shared" si="397"/>
        <v>1634</v>
      </c>
      <c r="M1637" s="95">
        <f t="shared" si="388"/>
        <v>-1378</v>
      </c>
      <c r="N1637" s="95">
        <f t="shared" si="389"/>
        <v>266.84700122398999</v>
      </c>
      <c r="O1637" s="95">
        <f t="shared" si="390"/>
        <v>1268285.7503060056</v>
      </c>
      <c r="P1637" s="95">
        <f t="shared" si="398"/>
        <v>27.860090985312983</v>
      </c>
      <c r="Q1637" s="113">
        <f t="shared" si="399"/>
        <v>24.782749053556913</v>
      </c>
      <c r="R1637" s="95">
        <f t="shared" si="391"/>
        <v>328.52324859845646</v>
      </c>
      <c r="S1637" s="95">
        <f t="shared" si="392"/>
        <v>217.00087785745038</v>
      </c>
      <c r="T1637">
        <f t="shared" si="393"/>
        <v>0</v>
      </c>
      <c r="U1637" s="102">
        <f>IF(W1637&lt;180,V1637,IF(#REF!&gt;T1637,W1637-360,360-W1637))</f>
        <v>-14.762063227953433</v>
      </c>
      <c r="V1637" s="102">
        <f t="shared" si="394"/>
        <v>-14.762063227953433</v>
      </c>
      <c r="W1637" s="102">
        <f t="shared" si="395"/>
        <v>14.762063227953433</v>
      </c>
    </row>
    <row r="1638" spans="1:23" x14ac:dyDescent="0.25">
      <c r="A1638" s="110">
        <v>42638.443877314814</v>
      </c>
      <c r="B1638">
        <v>258</v>
      </c>
      <c r="C1638">
        <v>22.8232</v>
      </c>
      <c r="E1638" s="95">
        <f t="shared" si="400"/>
        <v>272.76372712146423</v>
      </c>
      <c r="F1638" s="95">
        <f t="shared" si="400"/>
        <v>20.796259567387665</v>
      </c>
      <c r="G1638" s="95"/>
      <c r="H1638" s="95"/>
      <c r="I1638" s="95"/>
      <c r="J1638" s="95"/>
      <c r="K1638" s="95"/>
      <c r="L1638" s="95">
        <f t="shared" si="397"/>
        <v>1635</v>
      </c>
      <c r="M1638" s="95">
        <f t="shared" si="388"/>
        <v>1636</v>
      </c>
      <c r="N1638" s="95">
        <f t="shared" si="389"/>
        <v>266.84159021406708</v>
      </c>
      <c r="O1638" s="95">
        <f t="shared" si="390"/>
        <v>1268363.9718654514</v>
      </c>
      <c r="P1638" s="95">
        <f t="shared" si="398"/>
        <v>27.852428636610178</v>
      </c>
      <c r="Q1638" s="113">
        <f t="shared" si="399"/>
        <v>24.781724294066013</v>
      </c>
      <c r="R1638" s="95">
        <f t="shared" si="391"/>
        <v>328.52260678311274</v>
      </c>
      <c r="S1638" s="95">
        <f t="shared" si="392"/>
        <v>217.00484745981569</v>
      </c>
      <c r="T1638">
        <f t="shared" si="393"/>
        <v>0</v>
      </c>
      <c r="U1638" s="102">
        <f>IF(W1638&lt;180,V1638,IF(#REF!&gt;T1638,W1638-360,360-W1638))</f>
        <v>-14.763727121464228</v>
      </c>
      <c r="V1638" s="102">
        <f t="shared" si="394"/>
        <v>-14.763727121464228</v>
      </c>
      <c r="W1638" s="102">
        <f t="shared" si="395"/>
        <v>14.763727121464228</v>
      </c>
    </row>
    <row r="1639" spans="1:23" x14ac:dyDescent="0.25">
      <c r="A1639" s="110">
        <v>42638.443923611114</v>
      </c>
      <c r="B1639">
        <v>250</v>
      </c>
      <c r="C1639">
        <v>22.4298</v>
      </c>
      <c r="E1639" s="95">
        <f t="shared" si="400"/>
        <v>272.7504159733777</v>
      </c>
      <c r="F1639" s="95">
        <f t="shared" si="400"/>
        <v>20.799553078202976</v>
      </c>
      <c r="G1639" s="95"/>
      <c r="H1639" s="95"/>
      <c r="I1639" s="95"/>
      <c r="J1639" s="95"/>
      <c r="K1639" s="95"/>
      <c r="L1639" s="95">
        <f t="shared" si="397"/>
        <v>1636</v>
      </c>
      <c r="M1639" s="95">
        <f t="shared" si="388"/>
        <v>-1386</v>
      </c>
      <c r="N1639" s="95">
        <f t="shared" si="389"/>
        <v>266.83129584352059</v>
      </c>
      <c r="O1639" s="95">
        <f t="shared" si="390"/>
        <v>1268647.4376528198</v>
      </c>
      <c r="P1639" s="95">
        <f t="shared" si="398"/>
        <v>27.84702621431849</v>
      </c>
      <c r="Q1639" s="113">
        <f t="shared" si="399"/>
        <v>24.791797339063084</v>
      </c>
      <c r="R1639" s="95">
        <f t="shared" si="391"/>
        <v>328.53195998626961</v>
      </c>
      <c r="S1639" s="95">
        <f t="shared" si="392"/>
        <v>216.96887196048576</v>
      </c>
      <c r="T1639">
        <f t="shared" si="393"/>
        <v>0</v>
      </c>
      <c r="U1639" s="102">
        <f>IF(W1639&lt;180,V1639,IF(#REF!&gt;T1639,W1639-360,360-W1639))</f>
        <v>-22.750415973377699</v>
      </c>
      <c r="V1639" s="102">
        <f t="shared" si="394"/>
        <v>-22.750415973377699</v>
      </c>
      <c r="W1639" s="102">
        <f t="shared" si="395"/>
        <v>22.750415973377699</v>
      </c>
    </row>
    <row r="1640" spans="1:23" x14ac:dyDescent="0.25">
      <c r="A1640" s="110">
        <v>42638.444027777776</v>
      </c>
      <c r="B1640">
        <v>296</v>
      </c>
      <c r="C1640">
        <v>19.610499999999998</v>
      </c>
      <c r="E1640" s="95">
        <f t="shared" si="400"/>
        <v>272.81697171381029</v>
      </c>
      <c r="F1640" s="95">
        <f t="shared" si="400"/>
        <v>20.795096672212956</v>
      </c>
      <c r="G1640" s="95"/>
      <c r="H1640" s="95"/>
      <c r="I1640" s="95"/>
      <c r="J1640" s="95"/>
      <c r="K1640" s="95"/>
      <c r="L1640" s="95">
        <f t="shared" si="397"/>
        <v>1637</v>
      </c>
      <c r="M1640" s="95">
        <f t="shared" si="388"/>
        <v>1682</v>
      </c>
      <c r="N1640" s="95">
        <f t="shared" si="389"/>
        <v>266.84911423335353</v>
      </c>
      <c r="O1640" s="95">
        <f t="shared" si="390"/>
        <v>1269497.7312156465</v>
      </c>
      <c r="P1640" s="95">
        <f t="shared" si="398"/>
        <v>27.84784703954184</v>
      </c>
      <c r="Q1640" s="113">
        <f t="shared" si="399"/>
        <v>24.800430290149613</v>
      </c>
      <c r="R1640" s="95">
        <f t="shared" si="391"/>
        <v>328.61793986664691</v>
      </c>
      <c r="S1640" s="95">
        <f t="shared" si="392"/>
        <v>217.01600356097367</v>
      </c>
      <c r="T1640">
        <f t="shared" si="393"/>
        <v>0</v>
      </c>
      <c r="U1640" s="102">
        <f>IF(W1640&lt;180,V1640,IF(#REF!&gt;T1640,W1640-360,360-W1640))</f>
        <v>23.18302828618971</v>
      </c>
      <c r="V1640" s="102">
        <f t="shared" si="394"/>
        <v>23.18302828618971</v>
      </c>
      <c r="W1640" s="102">
        <f t="shared" si="395"/>
        <v>23.18302828618971</v>
      </c>
    </row>
    <row r="1641" spans="1:23" x14ac:dyDescent="0.25">
      <c r="A1641" s="110">
        <v>42638.444074074076</v>
      </c>
      <c r="B1641">
        <v>295</v>
      </c>
      <c r="C1641">
        <v>16.6145</v>
      </c>
      <c r="E1641" s="95">
        <f t="shared" si="400"/>
        <v>272.88851913477538</v>
      </c>
      <c r="F1641" s="95">
        <f t="shared" si="400"/>
        <v>20.79009633943426</v>
      </c>
      <c r="G1641" s="95"/>
      <c r="H1641" s="95"/>
      <c r="I1641" s="95"/>
      <c r="J1641" s="95"/>
      <c r="K1641" s="95"/>
      <c r="L1641" s="95">
        <f t="shared" si="397"/>
        <v>1638</v>
      </c>
      <c r="M1641" s="95">
        <f t="shared" si="388"/>
        <v>-1387</v>
      </c>
      <c r="N1641" s="95">
        <f t="shared" si="389"/>
        <v>266.86630036630021</v>
      </c>
      <c r="O1641" s="95">
        <f t="shared" si="390"/>
        <v>1270289.7197802279</v>
      </c>
      <c r="P1641" s="95">
        <f t="shared" si="398"/>
        <v>27.848027747732488</v>
      </c>
      <c r="Q1641" s="113">
        <f t="shared" si="399"/>
        <v>24.802297501799522</v>
      </c>
      <c r="R1641" s="95">
        <f t="shared" si="391"/>
        <v>328.69368851382433</v>
      </c>
      <c r="S1641" s="95">
        <f t="shared" si="392"/>
        <v>217.08334975572646</v>
      </c>
      <c r="T1641">
        <f t="shared" si="393"/>
        <v>0</v>
      </c>
      <c r="U1641" s="102">
        <f>IF(W1641&lt;180,V1641,IF(#REF!&gt;T1641,W1641-360,360-W1641))</f>
        <v>22.111480865224621</v>
      </c>
      <c r="V1641" s="102">
        <f t="shared" si="394"/>
        <v>22.111480865224621</v>
      </c>
      <c r="W1641" s="102">
        <f t="shared" si="395"/>
        <v>22.111480865224621</v>
      </c>
    </row>
    <row r="1642" spans="1:23" x14ac:dyDescent="0.25">
      <c r="A1642" s="110">
        <v>42638.444120370368</v>
      </c>
      <c r="B1642">
        <v>279</v>
      </c>
      <c r="C1642">
        <v>15.5062</v>
      </c>
      <c r="E1642" s="95">
        <f t="shared" si="400"/>
        <v>272.95341098169717</v>
      </c>
      <c r="F1642" s="95">
        <f t="shared" si="400"/>
        <v>20.783116971713792</v>
      </c>
      <c r="G1642" s="95"/>
      <c r="H1642" s="95"/>
      <c r="I1642" s="95"/>
      <c r="J1642" s="95"/>
      <c r="K1642" s="95"/>
      <c r="L1642" s="95">
        <f t="shared" si="397"/>
        <v>1639</v>
      </c>
      <c r="M1642" s="95">
        <f t="shared" si="388"/>
        <v>1666</v>
      </c>
      <c r="N1642" s="95">
        <f t="shared" si="389"/>
        <v>266.87370347773015</v>
      </c>
      <c r="O1642" s="95">
        <f t="shared" si="390"/>
        <v>1270436.8566198982</v>
      </c>
      <c r="P1642" s="95">
        <f t="shared" si="398"/>
        <v>27.841143289790946</v>
      </c>
      <c r="Q1642" s="113">
        <f t="shared" si="399"/>
        <v>24.767158475440151</v>
      </c>
      <c r="R1642" s="95">
        <f t="shared" si="391"/>
        <v>328.67951755143753</v>
      </c>
      <c r="S1642" s="95">
        <f t="shared" si="392"/>
        <v>217.22730441195682</v>
      </c>
      <c r="T1642">
        <f t="shared" si="393"/>
        <v>0</v>
      </c>
      <c r="U1642" s="102">
        <f>IF(W1642&lt;180,V1642,IF(#REF!&gt;T1642,W1642-360,360-W1642))</f>
        <v>6.046589018302825</v>
      </c>
      <c r="V1642" s="102">
        <f t="shared" si="394"/>
        <v>6.046589018302825</v>
      </c>
      <c r="W1642" s="102">
        <f t="shared" si="395"/>
        <v>6.046589018302825</v>
      </c>
    </row>
    <row r="1643" spans="1:23" x14ac:dyDescent="0.25">
      <c r="A1643" s="110">
        <v>42638.444166666668</v>
      </c>
      <c r="B1643">
        <v>267</v>
      </c>
      <c r="C1643">
        <v>17.6707</v>
      </c>
      <c r="E1643" s="95">
        <f t="shared" si="400"/>
        <v>272.97504159733779</v>
      </c>
      <c r="F1643" s="95">
        <f t="shared" si="400"/>
        <v>20.781670715474192</v>
      </c>
      <c r="G1643" s="95"/>
      <c r="H1643" s="95"/>
      <c r="I1643" s="95"/>
      <c r="J1643" s="95"/>
      <c r="K1643" s="95"/>
      <c r="L1643" s="95">
        <f t="shared" si="397"/>
        <v>1640</v>
      </c>
      <c r="M1643" s="95">
        <f t="shared" si="388"/>
        <v>-1399</v>
      </c>
      <c r="N1643" s="95">
        <f t="shared" si="389"/>
        <v>266.87378048780471</v>
      </c>
      <c r="O1643" s="95">
        <f t="shared" si="390"/>
        <v>1270436.8725609838</v>
      </c>
      <c r="P1643" s="95">
        <f t="shared" si="398"/>
        <v>27.832654016646632</v>
      </c>
      <c r="Q1643" s="113">
        <f t="shared" si="399"/>
        <v>24.756270340487777</v>
      </c>
      <c r="R1643" s="95">
        <f t="shared" si="391"/>
        <v>328.67664986343527</v>
      </c>
      <c r="S1643" s="95">
        <f t="shared" si="392"/>
        <v>217.27343333124028</v>
      </c>
      <c r="T1643">
        <f t="shared" si="393"/>
        <v>0</v>
      </c>
      <c r="U1643" s="102">
        <f>IF(W1643&lt;180,V1643,IF(#REF!&gt;T1643,W1643-360,360-W1643))</f>
        <v>-5.9750415973377926</v>
      </c>
      <c r="V1643" s="102">
        <f t="shared" si="394"/>
        <v>-5.9750415973377926</v>
      </c>
      <c r="W1643" s="102">
        <f t="shared" si="395"/>
        <v>5.9750415973377926</v>
      </c>
    </row>
    <row r="1644" spans="1:23" x14ac:dyDescent="0.25">
      <c r="A1644" s="110">
        <v>42638.444212962961</v>
      </c>
      <c r="B1644">
        <v>254</v>
      </c>
      <c r="C1644">
        <v>18.109300000000001</v>
      </c>
      <c r="E1644" s="95">
        <f t="shared" si="400"/>
        <v>272.96505823627285</v>
      </c>
      <c r="F1644" s="95">
        <f t="shared" si="400"/>
        <v>20.7825723793677</v>
      </c>
      <c r="G1644" s="95"/>
      <c r="H1644" s="95"/>
      <c r="I1644" s="95"/>
      <c r="J1644" s="95"/>
      <c r="K1644" s="95"/>
      <c r="L1644" s="95">
        <f t="shared" si="397"/>
        <v>1641</v>
      </c>
      <c r="M1644" s="95">
        <f t="shared" si="388"/>
        <v>1653</v>
      </c>
      <c r="N1644" s="95">
        <f t="shared" si="389"/>
        <v>266.86593540524052</v>
      </c>
      <c r="O1644" s="95">
        <f t="shared" si="390"/>
        <v>1270602.5057891612</v>
      </c>
      <c r="P1644" s="95">
        <f t="shared" si="398"/>
        <v>27.825986059369225</v>
      </c>
      <c r="Q1644" s="113">
        <f t="shared" si="399"/>
        <v>24.762709680493412</v>
      </c>
      <c r="R1644" s="95">
        <f t="shared" si="391"/>
        <v>328.68115501738305</v>
      </c>
      <c r="S1644" s="95">
        <f t="shared" si="392"/>
        <v>217.24896145516269</v>
      </c>
      <c r="T1644">
        <f t="shared" si="393"/>
        <v>0</v>
      </c>
      <c r="U1644" s="102">
        <f>IF(W1644&lt;180,V1644,IF(#REF!&gt;T1644,W1644-360,360-W1644))</f>
        <v>-18.965058236272853</v>
      </c>
      <c r="V1644" s="102">
        <f t="shared" si="394"/>
        <v>-18.965058236272853</v>
      </c>
      <c r="W1644" s="102">
        <f t="shared" si="395"/>
        <v>18.965058236272853</v>
      </c>
    </row>
    <row r="1645" spans="1:23" x14ac:dyDescent="0.25">
      <c r="A1645" s="110">
        <v>42638.44425925926</v>
      </c>
      <c r="B1645">
        <v>266</v>
      </c>
      <c r="C1645">
        <v>18.793399999999998</v>
      </c>
      <c r="E1645" s="95">
        <f t="shared" ref="E1645:F1660" si="401">AVERAGE(B1045:B1645)</f>
        <v>272.92678868552412</v>
      </c>
      <c r="F1645" s="95">
        <f t="shared" si="401"/>
        <v>20.793477038269536</v>
      </c>
      <c r="G1645" s="95"/>
      <c r="H1645" s="95"/>
      <c r="I1645" s="95"/>
      <c r="J1645" s="95"/>
      <c r="K1645" s="95"/>
      <c r="L1645" s="95">
        <f t="shared" si="397"/>
        <v>1642</v>
      </c>
      <c r="M1645" s="95">
        <f t="shared" si="388"/>
        <v>-1387</v>
      </c>
      <c r="N1645" s="95">
        <f t="shared" si="389"/>
        <v>266.86540803897668</v>
      </c>
      <c r="O1645" s="95">
        <f t="shared" si="390"/>
        <v>1270603.2551766222</v>
      </c>
      <c r="P1645" s="95">
        <f t="shared" si="398"/>
        <v>27.817519772968652</v>
      </c>
      <c r="Q1645" s="113">
        <f t="shared" si="399"/>
        <v>24.755670578555289</v>
      </c>
      <c r="R1645" s="95">
        <f t="shared" si="391"/>
        <v>328.6270474872735</v>
      </c>
      <c r="S1645" s="95">
        <f t="shared" si="392"/>
        <v>217.22652988377473</v>
      </c>
      <c r="T1645">
        <f t="shared" si="393"/>
        <v>0</v>
      </c>
      <c r="U1645" s="102">
        <f>IF(W1645&lt;180,V1645,IF(#REF!&gt;T1645,W1645-360,360-W1645))</f>
        <v>-6.9267886855241159</v>
      </c>
      <c r="V1645" s="102">
        <f t="shared" si="394"/>
        <v>-6.9267886855241159</v>
      </c>
      <c r="W1645" s="102">
        <f t="shared" si="395"/>
        <v>6.9267886855241159</v>
      </c>
    </row>
    <row r="1646" spans="1:23" x14ac:dyDescent="0.25">
      <c r="A1646" s="110">
        <v>42638.444305555553</v>
      </c>
      <c r="B1646">
        <v>228</v>
      </c>
      <c r="C1646">
        <v>20.057500000000001</v>
      </c>
      <c r="E1646" s="95">
        <f t="shared" si="401"/>
        <v>272.89351081530782</v>
      </c>
      <c r="F1646" s="95">
        <f t="shared" si="401"/>
        <v>20.799264059900153</v>
      </c>
      <c r="G1646" s="95"/>
      <c r="H1646" s="95"/>
      <c r="I1646" s="95"/>
      <c r="J1646" s="95"/>
      <c r="K1646" s="95"/>
      <c r="L1646" s="95">
        <f t="shared" si="397"/>
        <v>1643</v>
      </c>
      <c r="M1646" s="95">
        <f t="shared" si="388"/>
        <v>1615</v>
      </c>
      <c r="N1646" s="95">
        <f t="shared" si="389"/>
        <v>266.84175289105275</v>
      </c>
      <c r="O1646" s="95">
        <f t="shared" si="390"/>
        <v>1272112.8557516821</v>
      </c>
      <c r="P1646" s="95">
        <f t="shared" si="398"/>
        <v>27.82556804846087</v>
      </c>
      <c r="Q1646" s="113">
        <f t="shared" si="399"/>
        <v>24.802554236594261</v>
      </c>
      <c r="R1646" s="95">
        <f t="shared" si="391"/>
        <v>328.6992578476449</v>
      </c>
      <c r="S1646" s="95">
        <f t="shared" si="392"/>
        <v>217.08776378297074</v>
      </c>
      <c r="T1646">
        <f t="shared" si="393"/>
        <v>0</v>
      </c>
      <c r="U1646" s="102">
        <f>IF(W1646&lt;180,V1646,IF(#REF!&gt;T1646,W1646-360,360-W1646))</f>
        <v>-44.89351081530782</v>
      </c>
      <c r="V1646" s="102">
        <f t="shared" si="394"/>
        <v>-44.89351081530782</v>
      </c>
      <c r="W1646" s="102">
        <f t="shared" si="395"/>
        <v>44.89351081530782</v>
      </c>
    </row>
    <row r="1647" spans="1:23" x14ac:dyDescent="0.25">
      <c r="A1647" s="110">
        <v>42638.444351851853</v>
      </c>
      <c r="B1647">
        <v>254</v>
      </c>
      <c r="C1647">
        <v>16.945699999999999</v>
      </c>
      <c r="E1647" s="95">
        <f t="shared" si="401"/>
        <v>272.9034941763727</v>
      </c>
      <c r="F1647" s="95">
        <f t="shared" si="401"/>
        <v>20.798446089850238</v>
      </c>
      <c r="G1647" s="95"/>
      <c r="H1647" s="95"/>
      <c r="I1647" s="95"/>
      <c r="J1647" s="95"/>
      <c r="K1647" s="95"/>
      <c r="L1647" s="95">
        <f t="shared" si="397"/>
        <v>1644</v>
      </c>
      <c r="M1647" s="95">
        <f t="shared" si="388"/>
        <v>-1361</v>
      </c>
      <c r="N1647" s="95">
        <f t="shared" si="389"/>
        <v>266.83394160583919</v>
      </c>
      <c r="O1647" s="95">
        <f t="shared" si="390"/>
        <v>1272277.6660584025</v>
      </c>
      <c r="P1647" s="95">
        <f t="shared" si="398"/>
        <v>27.818905880110108</v>
      </c>
      <c r="Q1647" s="113">
        <f t="shared" si="399"/>
        <v>24.79373822852877</v>
      </c>
      <c r="R1647" s="95">
        <f t="shared" si="391"/>
        <v>328.68940519056241</v>
      </c>
      <c r="S1647" s="95">
        <f t="shared" si="392"/>
        <v>217.11758316218297</v>
      </c>
      <c r="T1647">
        <f t="shared" si="393"/>
        <v>0</v>
      </c>
      <c r="U1647" s="102">
        <f>IF(W1647&lt;180,V1647,IF(#REF!&gt;T1647,W1647-360,360-W1647))</f>
        <v>-18.903494176372703</v>
      </c>
      <c r="V1647" s="102">
        <f t="shared" si="394"/>
        <v>-18.903494176372703</v>
      </c>
      <c r="W1647" s="102">
        <f t="shared" si="395"/>
        <v>18.903494176372703</v>
      </c>
    </row>
    <row r="1648" spans="1:23" x14ac:dyDescent="0.25">
      <c r="A1648" s="110">
        <v>42638.444398148145</v>
      </c>
      <c r="B1648">
        <v>303</v>
      </c>
      <c r="C1648">
        <v>17.0624</v>
      </c>
      <c r="E1648" s="95">
        <f t="shared" si="401"/>
        <v>272.97504159733779</v>
      </c>
      <c r="F1648" s="95">
        <f t="shared" si="401"/>
        <v>20.799318968386014</v>
      </c>
      <c r="G1648" s="95"/>
      <c r="H1648" s="95"/>
      <c r="I1648" s="95"/>
      <c r="J1648" s="95"/>
      <c r="K1648" s="95"/>
      <c r="L1648" s="95">
        <f t="shared" si="397"/>
        <v>1645</v>
      </c>
      <c r="M1648" s="95">
        <f t="shared" si="388"/>
        <v>1664</v>
      </c>
      <c r="N1648" s="95">
        <f t="shared" si="389"/>
        <v>266.85592705167153</v>
      </c>
      <c r="O1648" s="95">
        <f t="shared" si="390"/>
        <v>1273584.8547112546</v>
      </c>
      <c r="P1648" s="95">
        <f t="shared" si="398"/>
        <v>27.824732112811056</v>
      </c>
      <c r="Q1648" s="113">
        <f t="shared" si="399"/>
        <v>24.818429683469997</v>
      </c>
      <c r="R1648" s="95">
        <f t="shared" si="391"/>
        <v>328.81650838514531</v>
      </c>
      <c r="S1648" s="95">
        <f t="shared" si="392"/>
        <v>217.1335748095303</v>
      </c>
      <c r="T1648">
        <f t="shared" si="393"/>
        <v>0</v>
      </c>
      <c r="U1648" s="102">
        <f>IF(W1648&lt;180,V1648,IF(#REF!&gt;T1648,W1648-360,360-W1648))</f>
        <v>30.024958402662207</v>
      </c>
      <c r="V1648" s="102">
        <f t="shared" si="394"/>
        <v>30.024958402662207</v>
      </c>
      <c r="W1648" s="102">
        <f t="shared" si="395"/>
        <v>30.024958402662207</v>
      </c>
    </row>
    <row r="1649" spans="1:23" x14ac:dyDescent="0.25">
      <c r="A1649" s="110">
        <v>42638.444444444445</v>
      </c>
      <c r="B1649">
        <v>287</v>
      </c>
      <c r="C1649">
        <v>13.8276</v>
      </c>
      <c r="E1649" s="95">
        <f t="shared" si="401"/>
        <v>273.02163061564062</v>
      </c>
      <c r="F1649" s="95">
        <f t="shared" si="401"/>
        <v>20.792365890183021</v>
      </c>
      <c r="G1649" s="95"/>
      <c r="H1649" s="95"/>
      <c r="I1649" s="95"/>
      <c r="J1649" s="95"/>
      <c r="K1649" s="95"/>
      <c r="L1649" s="95">
        <f t="shared" si="397"/>
        <v>1646</v>
      </c>
      <c r="M1649" s="95">
        <f t="shared" si="388"/>
        <v>-1377</v>
      </c>
      <c r="N1649" s="95">
        <f t="shared" si="389"/>
        <v>266.86816524908852</v>
      </c>
      <c r="O1649" s="95">
        <f t="shared" si="390"/>
        <v>1273990.3918590606</v>
      </c>
      <c r="P1649" s="95">
        <f t="shared" si="398"/>
        <v>27.820706903306256</v>
      </c>
      <c r="Q1649" s="113">
        <f t="shared" si="399"/>
        <v>24.818432806921422</v>
      </c>
      <c r="R1649" s="95">
        <f t="shared" si="391"/>
        <v>328.8631044312138</v>
      </c>
      <c r="S1649" s="95">
        <f t="shared" si="392"/>
        <v>217.18015680006744</v>
      </c>
      <c r="T1649">
        <f t="shared" si="393"/>
        <v>0</v>
      </c>
      <c r="U1649" s="102">
        <f>IF(W1649&lt;180,V1649,IF(#REF!&gt;T1649,W1649-360,360-W1649))</f>
        <v>13.978369384359382</v>
      </c>
      <c r="V1649" s="102">
        <f t="shared" si="394"/>
        <v>13.978369384359382</v>
      </c>
      <c r="W1649" s="102">
        <f t="shared" si="395"/>
        <v>13.978369384359382</v>
      </c>
    </row>
    <row r="1650" spans="1:23" x14ac:dyDescent="0.25">
      <c r="A1650" s="110">
        <v>42638.444490740738</v>
      </c>
      <c r="B1650">
        <v>238</v>
      </c>
      <c r="C1650">
        <v>15.972899999999999</v>
      </c>
      <c r="E1650" s="95">
        <f t="shared" si="401"/>
        <v>272.99334442595676</v>
      </c>
      <c r="F1650" s="95">
        <f t="shared" si="401"/>
        <v>20.787791181364387</v>
      </c>
      <c r="G1650" s="95"/>
      <c r="H1650" s="95"/>
      <c r="I1650" s="95"/>
      <c r="J1650" s="95"/>
      <c r="K1650" s="95"/>
      <c r="L1650" s="95">
        <f t="shared" si="397"/>
        <v>1647</v>
      </c>
      <c r="M1650" s="95">
        <f t="shared" si="388"/>
        <v>1615</v>
      </c>
      <c r="N1650" s="95">
        <f t="shared" si="389"/>
        <v>266.85063752276847</v>
      </c>
      <c r="O1650" s="95">
        <f t="shared" si="390"/>
        <v>1274823.2568306094</v>
      </c>
      <c r="P1650" s="95">
        <f t="shared" si="398"/>
        <v>27.821349326422162</v>
      </c>
      <c r="Q1650" s="113">
        <f t="shared" si="399"/>
        <v>24.848625688995106</v>
      </c>
      <c r="R1650" s="95">
        <f t="shared" si="391"/>
        <v>328.90275222619573</v>
      </c>
      <c r="S1650" s="95">
        <f t="shared" si="392"/>
        <v>217.08393662571777</v>
      </c>
      <c r="T1650">
        <f t="shared" si="393"/>
        <v>0</v>
      </c>
      <c r="U1650" s="102">
        <f>IF(W1650&lt;180,V1650,IF(#REF!&gt;T1650,W1650-360,360-W1650))</f>
        <v>-34.993344425956764</v>
      </c>
      <c r="V1650" s="102">
        <f t="shared" si="394"/>
        <v>-34.993344425956764</v>
      </c>
      <c r="W1650" s="102">
        <f t="shared" si="395"/>
        <v>34.993344425956764</v>
      </c>
    </row>
    <row r="1651" spans="1:23" x14ac:dyDescent="0.25">
      <c r="A1651" s="110">
        <v>42638.444537037038</v>
      </c>
      <c r="B1651">
        <v>311</v>
      </c>
      <c r="C1651">
        <v>16.089400000000001</v>
      </c>
      <c r="E1651" s="95">
        <f t="shared" si="401"/>
        <v>273.09151414309486</v>
      </c>
      <c r="F1651" s="95">
        <f t="shared" si="401"/>
        <v>20.781944592346083</v>
      </c>
      <c r="G1651" s="95"/>
      <c r="H1651" s="95"/>
      <c r="I1651" s="95"/>
      <c r="J1651" s="95"/>
      <c r="K1651" s="95"/>
      <c r="L1651" s="95">
        <f t="shared" si="397"/>
        <v>1648</v>
      </c>
      <c r="M1651" s="95">
        <f t="shared" si="388"/>
        <v>-1304</v>
      </c>
      <c r="N1651" s="95">
        <f t="shared" si="389"/>
        <v>266.87742718446583</v>
      </c>
      <c r="O1651" s="95">
        <f t="shared" si="390"/>
        <v>1276771.2402912704</v>
      </c>
      <c r="P1651" s="95">
        <f t="shared" si="398"/>
        <v>27.834148635692618</v>
      </c>
      <c r="Q1651" s="113">
        <f t="shared" si="399"/>
        <v>24.882016664278122</v>
      </c>
      <c r="R1651" s="95">
        <f t="shared" si="391"/>
        <v>329.07605163772064</v>
      </c>
      <c r="S1651" s="95">
        <f t="shared" si="392"/>
        <v>217.10697664846907</v>
      </c>
      <c r="T1651">
        <f t="shared" si="393"/>
        <v>0</v>
      </c>
      <c r="U1651" s="102">
        <f>IF(W1651&lt;180,V1651,IF(#REF!&gt;T1651,W1651-360,360-W1651))</f>
        <v>37.908485856905145</v>
      </c>
      <c r="V1651" s="102">
        <f t="shared" si="394"/>
        <v>37.908485856905145</v>
      </c>
      <c r="W1651" s="102">
        <f t="shared" si="395"/>
        <v>37.908485856905145</v>
      </c>
    </row>
    <row r="1652" spans="1:23" x14ac:dyDescent="0.25">
      <c r="A1652" s="110">
        <v>42638.44458333333</v>
      </c>
      <c r="B1652">
        <v>292</v>
      </c>
      <c r="C1652">
        <v>17.4438</v>
      </c>
      <c r="E1652" s="95">
        <f t="shared" si="401"/>
        <v>273.1597337770383</v>
      </c>
      <c r="F1652" s="95">
        <f t="shared" si="401"/>
        <v>20.77789051580698</v>
      </c>
      <c r="G1652" s="95"/>
      <c r="H1652" s="95"/>
      <c r="I1652" s="95"/>
      <c r="J1652" s="95"/>
      <c r="K1652" s="95"/>
      <c r="L1652" s="95">
        <f t="shared" si="397"/>
        <v>1649</v>
      </c>
      <c r="M1652" s="95">
        <f t="shared" si="388"/>
        <v>1596</v>
      </c>
      <c r="N1652" s="95">
        <f t="shared" si="389"/>
        <v>266.89266221952681</v>
      </c>
      <c r="O1652" s="95">
        <f t="shared" si="390"/>
        <v>1277402.0012128646</v>
      </c>
      <c r="P1652" s="95">
        <f t="shared" si="398"/>
        <v>27.83258014292403</v>
      </c>
      <c r="Q1652" s="113">
        <f t="shared" si="399"/>
        <v>24.877559252033599</v>
      </c>
      <c r="R1652" s="95">
        <f t="shared" si="391"/>
        <v>329.13424209411392</v>
      </c>
      <c r="S1652" s="95">
        <f t="shared" si="392"/>
        <v>217.18522545996271</v>
      </c>
      <c r="T1652">
        <f t="shared" si="393"/>
        <v>0</v>
      </c>
      <c r="U1652" s="102">
        <f>IF(W1652&lt;180,V1652,IF(#REF!&gt;T1652,W1652-360,360-W1652))</f>
        <v>18.840266222961702</v>
      </c>
      <c r="V1652" s="102">
        <f t="shared" si="394"/>
        <v>18.840266222961702</v>
      </c>
      <c r="W1652" s="102">
        <f t="shared" si="395"/>
        <v>18.840266222961702</v>
      </c>
    </row>
    <row r="1653" spans="1:23" x14ac:dyDescent="0.25">
      <c r="A1653" s="110">
        <v>42638.44462962963</v>
      </c>
      <c r="B1653">
        <v>277</v>
      </c>
      <c r="C1653">
        <v>24.856400000000001</v>
      </c>
      <c r="E1653" s="95">
        <f t="shared" si="401"/>
        <v>273.20632279534112</v>
      </c>
      <c r="F1653" s="95">
        <f t="shared" si="401"/>
        <v>20.783628785357731</v>
      </c>
      <c r="G1653" s="95"/>
      <c r="H1653" s="95"/>
      <c r="I1653" s="95"/>
      <c r="J1653" s="95"/>
      <c r="K1653" s="95"/>
      <c r="L1653" s="95">
        <f t="shared" si="397"/>
        <v>1650</v>
      </c>
      <c r="M1653" s="95">
        <f t="shared" si="388"/>
        <v>-1319</v>
      </c>
      <c r="N1653" s="95">
        <f t="shared" si="389"/>
        <v>266.89878787878769</v>
      </c>
      <c r="O1653" s="95">
        <f t="shared" si="390"/>
        <v>1277504.097575766</v>
      </c>
      <c r="P1653" s="95">
        <f t="shared" si="398"/>
        <v>27.825256649700041</v>
      </c>
      <c r="Q1653" s="113">
        <f t="shared" si="399"/>
        <v>24.858481847370239</v>
      </c>
      <c r="R1653" s="95">
        <f t="shared" si="391"/>
        <v>329.13790695192415</v>
      </c>
      <c r="S1653" s="95">
        <f t="shared" si="392"/>
        <v>217.27473863875809</v>
      </c>
      <c r="T1653">
        <f t="shared" si="393"/>
        <v>0</v>
      </c>
      <c r="U1653" s="102">
        <f>IF(W1653&lt;180,V1653,IF(#REF!&gt;T1653,W1653-360,360-W1653))</f>
        <v>3.7936772046588771</v>
      </c>
      <c r="V1653" s="102">
        <f t="shared" si="394"/>
        <v>3.7936772046588771</v>
      </c>
      <c r="W1653" s="102">
        <f t="shared" si="395"/>
        <v>3.7936772046588771</v>
      </c>
    </row>
    <row r="1654" spans="1:23" x14ac:dyDescent="0.25">
      <c r="A1654" s="110">
        <v>42638.444675925923</v>
      </c>
      <c r="B1654">
        <v>245</v>
      </c>
      <c r="C1654">
        <v>25.119</v>
      </c>
      <c r="E1654" s="95">
        <f t="shared" si="401"/>
        <v>273.20299500831948</v>
      </c>
      <c r="F1654" s="95">
        <f t="shared" si="401"/>
        <v>20.792363394342757</v>
      </c>
      <c r="G1654" s="95"/>
      <c r="H1654" s="95"/>
      <c r="I1654" s="95"/>
      <c r="J1654" s="95"/>
      <c r="K1654" s="95"/>
      <c r="L1654" s="95">
        <f t="shared" si="397"/>
        <v>1651</v>
      </c>
      <c r="M1654" s="95">
        <f t="shared" si="388"/>
        <v>1564</v>
      </c>
      <c r="N1654" s="95">
        <f t="shared" si="389"/>
        <v>266.88552392489379</v>
      </c>
      <c r="O1654" s="95">
        <f t="shared" si="390"/>
        <v>1277983.3640218135</v>
      </c>
      <c r="P1654" s="95">
        <f t="shared" si="398"/>
        <v>27.822045954229047</v>
      </c>
      <c r="Q1654" s="113">
        <f t="shared" si="399"/>
        <v>24.862123448685548</v>
      </c>
      <c r="R1654" s="95">
        <f t="shared" si="391"/>
        <v>329.14277276786197</v>
      </c>
      <c r="S1654" s="95">
        <f t="shared" si="392"/>
        <v>217.26321724877698</v>
      </c>
      <c r="T1654">
        <f t="shared" si="393"/>
        <v>0</v>
      </c>
      <c r="U1654" s="102">
        <f>IF(W1654&lt;180,V1654,IF(#REF!&gt;T1654,W1654-360,360-W1654))</f>
        <v>-28.202995008319476</v>
      </c>
      <c r="V1654" s="102">
        <f t="shared" si="394"/>
        <v>-28.202995008319476</v>
      </c>
      <c r="W1654" s="102">
        <f t="shared" si="395"/>
        <v>28.202995008319476</v>
      </c>
    </row>
    <row r="1655" spans="1:23" x14ac:dyDescent="0.25">
      <c r="A1655" s="110">
        <v>42638.444722222222</v>
      </c>
      <c r="B1655">
        <v>259</v>
      </c>
      <c r="C1655">
        <v>20.904599999999999</v>
      </c>
      <c r="E1655" s="95">
        <f t="shared" si="401"/>
        <v>273.20133111480862</v>
      </c>
      <c r="F1655" s="95">
        <f t="shared" si="401"/>
        <v>20.792486522462553</v>
      </c>
      <c r="G1655" s="95"/>
      <c r="H1655" s="95"/>
      <c r="I1655" s="95"/>
      <c r="J1655" s="95"/>
      <c r="K1655" s="95"/>
      <c r="L1655" s="95">
        <f t="shared" si="397"/>
        <v>1652</v>
      </c>
      <c r="M1655" s="95">
        <f t="shared" si="388"/>
        <v>-1305</v>
      </c>
      <c r="N1655" s="95">
        <f t="shared" si="389"/>
        <v>266.88075060532668</v>
      </c>
      <c r="O1655" s="95">
        <f t="shared" si="390"/>
        <v>1278045.5078692578</v>
      </c>
      <c r="P1655" s="95">
        <f t="shared" si="398"/>
        <v>27.814300194690752</v>
      </c>
      <c r="Q1655" s="113">
        <f t="shared" si="399"/>
        <v>24.863040446777283</v>
      </c>
      <c r="R1655" s="95">
        <f t="shared" si="391"/>
        <v>329.1431721200575</v>
      </c>
      <c r="S1655" s="95">
        <f t="shared" si="392"/>
        <v>217.25949010955975</v>
      </c>
      <c r="T1655">
        <f t="shared" si="393"/>
        <v>0</v>
      </c>
      <c r="U1655" s="102">
        <f>IF(W1655&lt;180,V1655,IF(#REF!&gt;T1655,W1655-360,360-W1655))</f>
        <v>-14.201331114808625</v>
      </c>
      <c r="V1655" s="102">
        <f t="shared" si="394"/>
        <v>-14.201331114808625</v>
      </c>
      <c r="W1655" s="102">
        <f t="shared" si="395"/>
        <v>14.201331114808625</v>
      </c>
    </row>
    <row r="1656" spans="1:23" x14ac:dyDescent="0.25">
      <c r="A1656" s="110">
        <v>42638.444768518515</v>
      </c>
      <c r="B1656">
        <v>304</v>
      </c>
      <c r="C1656">
        <v>17.541</v>
      </c>
      <c r="E1656" s="95">
        <f t="shared" si="401"/>
        <v>273.28452579034939</v>
      </c>
      <c r="F1656" s="95">
        <f t="shared" si="401"/>
        <v>20.7864319467554</v>
      </c>
      <c r="G1656" s="95"/>
      <c r="H1656" s="95"/>
      <c r="I1656" s="95"/>
      <c r="J1656" s="95"/>
      <c r="K1656" s="95"/>
      <c r="L1656" s="95">
        <f t="shared" si="397"/>
        <v>1653</v>
      </c>
      <c r="M1656" s="95">
        <f t="shared" si="388"/>
        <v>1609</v>
      </c>
      <c r="N1656" s="95">
        <f t="shared" si="389"/>
        <v>266.90320629159083</v>
      </c>
      <c r="O1656" s="95">
        <f t="shared" si="390"/>
        <v>1279422.5130066629</v>
      </c>
      <c r="P1656" s="95">
        <f t="shared" si="398"/>
        <v>27.820861064116229</v>
      </c>
      <c r="Q1656" s="113">
        <f t="shared" si="399"/>
        <v>24.882296832426636</v>
      </c>
      <c r="R1656" s="95">
        <f t="shared" si="391"/>
        <v>329.26969366330934</v>
      </c>
      <c r="S1656" s="95">
        <f t="shared" si="392"/>
        <v>217.29935791738944</v>
      </c>
      <c r="T1656">
        <f t="shared" si="393"/>
        <v>0</v>
      </c>
      <c r="U1656" s="102">
        <f>IF(W1656&lt;180,V1656,IF(#REF!&gt;T1656,W1656-360,360-W1656))</f>
        <v>30.715474209650608</v>
      </c>
      <c r="V1656" s="102">
        <f t="shared" si="394"/>
        <v>30.715474209650608</v>
      </c>
      <c r="W1656" s="102">
        <f t="shared" si="395"/>
        <v>30.715474209650608</v>
      </c>
    </row>
    <row r="1657" spans="1:23" x14ac:dyDescent="0.25">
      <c r="A1657" s="110">
        <v>42638.444814814815</v>
      </c>
      <c r="B1657">
        <v>283</v>
      </c>
      <c r="C1657">
        <v>17.222300000000001</v>
      </c>
      <c r="E1657" s="95">
        <f t="shared" si="401"/>
        <v>273.33777038269551</v>
      </c>
      <c r="F1657" s="95">
        <f t="shared" si="401"/>
        <v>20.779813144758727</v>
      </c>
      <c r="G1657" s="95"/>
      <c r="H1657" s="95"/>
      <c r="I1657" s="95"/>
      <c r="J1657" s="95"/>
      <c r="K1657" s="95"/>
      <c r="L1657" s="95">
        <f t="shared" si="397"/>
        <v>1654</v>
      </c>
      <c r="M1657" s="95">
        <f t="shared" si="388"/>
        <v>-1326</v>
      </c>
      <c r="N1657" s="95">
        <f t="shared" si="389"/>
        <v>266.91293833131783</v>
      </c>
      <c r="O1657" s="95">
        <f t="shared" si="390"/>
        <v>1279681.4631197182</v>
      </c>
      <c r="P1657" s="95">
        <f t="shared" si="398"/>
        <v>27.815264040007012</v>
      </c>
      <c r="Q1657" s="113">
        <f t="shared" si="399"/>
        <v>24.868788202137711</v>
      </c>
      <c r="R1657" s="95">
        <f t="shared" si="391"/>
        <v>329.29254383750538</v>
      </c>
      <c r="S1657" s="95">
        <f t="shared" si="392"/>
        <v>217.38299692788564</v>
      </c>
      <c r="T1657">
        <f t="shared" si="393"/>
        <v>0</v>
      </c>
      <c r="U1657" s="102">
        <f>IF(W1657&lt;180,V1657,IF(#REF!&gt;T1657,W1657-360,360-W1657))</f>
        <v>9.6622296173044901</v>
      </c>
      <c r="V1657" s="102">
        <f t="shared" si="394"/>
        <v>9.6622296173044901</v>
      </c>
      <c r="W1657" s="102">
        <f t="shared" si="395"/>
        <v>9.6622296173044901</v>
      </c>
    </row>
    <row r="1658" spans="1:23" x14ac:dyDescent="0.25">
      <c r="A1658" s="110">
        <v>42638.444861111115</v>
      </c>
      <c r="B1658">
        <v>257</v>
      </c>
      <c r="C1658">
        <v>20.446999999999999</v>
      </c>
      <c r="E1658" s="95">
        <f t="shared" si="401"/>
        <v>273.34442595673875</v>
      </c>
      <c r="F1658" s="95">
        <f t="shared" si="401"/>
        <v>20.77914109816971</v>
      </c>
      <c r="G1658" s="95"/>
      <c r="H1658" s="95"/>
      <c r="I1658" s="95"/>
      <c r="J1658" s="95"/>
      <c r="K1658" s="95"/>
      <c r="L1658" s="95">
        <f t="shared" si="397"/>
        <v>1655</v>
      </c>
      <c r="M1658" s="95">
        <f t="shared" si="388"/>
        <v>1583</v>
      </c>
      <c r="N1658" s="95">
        <f t="shared" si="389"/>
        <v>266.90694864048322</v>
      </c>
      <c r="O1658" s="95">
        <f t="shared" si="390"/>
        <v>1279779.670090643</v>
      </c>
      <c r="P1658" s="95">
        <f t="shared" si="398"/>
        <v>27.80792634171722</v>
      </c>
      <c r="Q1658" s="113">
        <f t="shared" si="399"/>
        <v>24.863879133573999</v>
      </c>
      <c r="R1658" s="95">
        <f t="shared" si="391"/>
        <v>329.28815400728024</v>
      </c>
      <c r="S1658" s="95">
        <f t="shared" si="392"/>
        <v>217.40069790619725</v>
      </c>
      <c r="T1658">
        <f t="shared" si="393"/>
        <v>0</v>
      </c>
      <c r="U1658" s="102">
        <f>IF(W1658&lt;180,V1658,IF(#REF!&gt;T1658,W1658-360,360-W1658))</f>
        <v>-16.344425956738746</v>
      </c>
      <c r="V1658" s="102">
        <f t="shared" si="394"/>
        <v>-16.344425956738746</v>
      </c>
      <c r="W1658" s="102">
        <f t="shared" si="395"/>
        <v>16.344425956738746</v>
      </c>
    </row>
    <row r="1659" spans="1:23" x14ac:dyDescent="0.25">
      <c r="A1659" s="110">
        <v>42638.444907407407</v>
      </c>
      <c r="B1659">
        <v>260</v>
      </c>
      <c r="C1659">
        <v>19.5167</v>
      </c>
      <c r="E1659" s="95">
        <f t="shared" si="401"/>
        <v>273.36772046589016</v>
      </c>
      <c r="F1659" s="95">
        <f t="shared" si="401"/>
        <v>20.775893843594005</v>
      </c>
      <c r="G1659" s="95"/>
      <c r="H1659" s="95"/>
      <c r="I1659" s="95"/>
      <c r="J1659" s="95"/>
      <c r="K1659" s="95"/>
      <c r="L1659" s="95">
        <f t="shared" si="397"/>
        <v>1656</v>
      </c>
      <c r="M1659" s="95">
        <f t="shared" si="388"/>
        <v>-1323</v>
      </c>
      <c r="N1659" s="95">
        <f t="shared" si="389"/>
        <v>266.9027777777776</v>
      </c>
      <c r="O1659" s="95">
        <f t="shared" si="390"/>
        <v>1279827.3472222309</v>
      </c>
      <c r="P1659" s="95">
        <f t="shared" si="398"/>
        <v>27.800046780169417</v>
      </c>
      <c r="Q1659" s="113">
        <f t="shared" si="399"/>
        <v>24.84480058486205</v>
      </c>
      <c r="R1659" s="95">
        <f t="shared" si="391"/>
        <v>329.26852178182975</v>
      </c>
      <c r="S1659" s="95">
        <f t="shared" si="392"/>
        <v>217.46691914995054</v>
      </c>
      <c r="T1659">
        <f t="shared" si="393"/>
        <v>0</v>
      </c>
      <c r="U1659" s="102">
        <f>IF(W1659&lt;180,V1659,IF(#REF!&gt;T1659,W1659-360,360-W1659))</f>
        <v>-13.367720465890159</v>
      </c>
      <c r="V1659" s="102">
        <f t="shared" si="394"/>
        <v>-13.367720465890159</v>
      </c>
      <c r="W1659" s="102">
        <f t="shared" si="395"/>
        <v>13.367720465890159</v>
      </c>
    </row>
    <row r="1660" spans="1:23" x14ac:dyDescent="0.25">
      <c r="A1660" s="110">
        <v>42638.444953703707</v>
      </c>
      <c r="B1660">
        <v>296</v>
      </c>
      <c r="C1660">
        <v>18.2499</v>
      </c>
      <c r="E1660" s="95">
        <f t="shared" si="401"/>
        <v>273.44592346089848</v>
      </c>
      <c r="F1660" s="95">
        <f t="shared" si="401"/>
        <v>20.772227454242923</v>
      </c>
      <c r="G1660" s="95"/>
      <c r="H1660" s="95"/>
      <c r="I1660" s="95"/>
      <c r="J1660" s="95"/>
      <c r="K1660" s="95"/>
      <c r="L1660" s="95">
        <f t="shared" si="397"/>
        <v>1657</v>
      </c>
      <c r="M1660" s="95">
        <f t="shared" si="388"/>
        <v>1619</v>
      </c>
      <c r="N1660" s="95">
        <f t="shared" si="389"/>
        <v>266.92033796016881</v>
      </c>
      <c r="O1660" s="95">
        <f t="shared" si="390"/>
        <v>1280673.484610751</v>
      </c>
      <c r="P1660" s="95">
        <f t="shared" si="398"/>
        <v>27.800842332670523</v>
      </c>
      <c r="Q1660" s="113">
        <f t="shared" si="399"/>
        <v>24.841946053290794</v>
      </c>
      <c r="R1660" s="95">
        <f t="shared" si="391"/>
        <v>329.34030208080276</v>
      </c>
      <c r="S1660" s="95">
        <f t="shared" si="392"/>
        <v>217.55154484099421</v>
      </c>
      <c r="T1660">
        <f t="shared" si="393"/>
        <v>0</v>
      </c>
      <c r="U1660" s="102">
        <f>IF(W1660&lt;180,V1660,IF(#REF!&gt;T1660,W1660-360,360-W1660))</f>
        <v>22.554076539101516</v>
      </c>
      <c r="V1660" s="102">
        <f t="shared" si="394"/>
        <v>22.554076539101516</v>
      </c>
      <c r="W1660" s="102">
        <f t="shared" si="395"/>
        <v>22.554076539101516</v>
      </c>
    </row>
    <row r="1661" spans="1:23" x14ac:dyDescent="0.25">
      <c r="A1661" s="110">
        <v>42638.445</v>
      </c>
      <c r="B1661">
        <v>279</v>
      </c>
      <c r="C1661">
        <v>20.401399999999999</v>
      </c>
      <c r="E1661" s="95">
        <f t="shared" ref="E1661:F1676" si="402">AVERAGE(B1061:B1661)</f>
        <v>273.50915141430949</v>
      </c>
      <c r="F1661" s="95">
        <f t="shared" si="402"/>
        <v>20.770242429284522</v>
      </c>
      <c r="G1661" s="95"/>
      <c r="H1661" s="95"/>
      <c r="I1661" s="95"/>
      <c r="J1661" s="95"/>
      <c r="K1661" s="95"/>
      <c r="L1661" s="95">
        <f t="shared" si="397"/>
        <v>1658</v>
      </c>
      <c r="M1661" s="95">
        <f t="shared" si="388"/>
        <v>-1340</v>
      </c>
      <c r="N1661" s="95">
        <f t="shared" si="389"/>
        <v>266.92762364294316</v>
      </c>
      <c r="O1661" s="95">
        <f t="shared" si="390"/>
        <v>1280819.3148371619</v>
      </c>
      <c r="P1661" s="95">
        <f t="shared" si="398"/>
        <v>27.794039537246956</v>
      </c>
      <c r="Q1661" s="113">
        <f t="shared" si="399"/>
        <v>24.80761918234413</v>
      </c>
      <c r="R1661" s="95">
        <f t="shared" si="391"/>
        <v>329.32629457458376</v>
      </c>
      <c r="S1661" s="95">
        <f t="shared" si="392"/>
        <v>217.69200825403519</v>
      </c>
      <c r="T1661">
        <f t="shared" si="393"/>
        <v>0</v>
      </c>
      <c r="U1661" s="102">
        <f>IF(W1661&lt;180,V1661,IF(#REF!&gt;T1661,W1661-360,360-W1661))</f>
        <v>5.4908485856905145</v>
      </c>
      <c r="V1661" s="102">
        <f t="shared" si="394"/>
        <v>5.4908485856905145</v>
      </c>
      <c r="W1661" s="102">
        <f t="shared" si="395"/>
        <v>5.4908485856905145</v>
      </c>
    </row>
    <row r="1662" spans="1:23" x14ac:dyDescent="0.25">
      <c r="A1662" s="110">
        <v>42638.4450462963</v>
      </c>
      <c r="B1662">
        <v>247</v>
      </c>
      <c r="C1662">
        <v>21.485600000000002</v>
      </c>
      <c r="E1662" s="95">
        <f t="shared" si="402"/>
        <v>273.51414309484193</v>
      </c>
      <c r="F1662" s="95">
        <f t="shared" si="402"/>
        <v>20.769252911813638</v>
      </c>
      <c r="G1662" s="95"/>
      <c r="H1662" s="95"/>
      <c r="I1662" s="95"/>
      <c r="J1662" s="95"/>
      <c r="K1662" s="95"/>
      <c r="L1662" s="95">
        <f t="shared" si="397"/>
        <v>1659</v>
      </c>
      <c r="M1662" s="95">
        <f t="shared" si="388"/>
        <v>1587</v>
      </c>
      <c r="N1662" s="95">
        <f t="shared" si="389"/>
        <v>266.91561181434582</v>
      </c>
      <c r="O1662" s="95">
        <f t="shared" si="390"/>
        <v>1281216.1856540171</v>
      </c>
      <c r="P1662" s="95">
        <f t="shared" si="398"/>
        <v>27.789965986959565</v>
      </c>
      <c r="Q1662" s="113">
        <f t="shared" si="399"/>
        <v>24.801982160860529</v>
      </c>
      <c r="R1662" s="95">
        <f t="shared" si="391"/>
        <v>329.31860295677814</v>
      </c>
      <c r="S1662" s="95">
        <f t="shared" si="392"/>
        <v>217.70968323290575</v>
      </c>
      <c r="T1662">
        <f t="shared" si="393"/>
        <v>0</v>
      </c>
      <c r="U1662" s="102">
        <f>IF(W1662&lt;180,V1662,IF(#REF!&gt;T1662,W1662-360,360-W1662))</f>
        <v>-26.514143094841927</v>
      </c>
      <c r="V1662" s="102">
        <f t="shared" si="394"/>
        <v>-26.514143094841927</v>
      </c>
      <c r="W1662" s="102">
        <f t="shared" si="395"/>
        <v>26.514143094841927</v>
      </c>
    </row>
    <row r="1663" spans="1:23" x14ac:dyDescent="0.25">
      <c r="A1663" s="110">
        <v>42638.445092592592</v>
      </c>
      <c r="B1663">
        <v>294</v>
      </c>
      <c r="C1663">
        <v>20.247399999999999</v>
      </c>
      <c r="E1663" s="95">
        <f t="shared" si="402"/>
        <v>273.5956738768719</v>
      </c>
      <c r="F1663" s="95">
        <f t="shared" si="402"/>
        <v>20.770526955074867</v>
      </c>
      <c r="G1663" s="95"/>
      <c r="H1663" s="95"/>
      <c r="I1663" s="95"/>
      <c r="J1663" s="95"/>
      <c r="K1663" s="95"/>
      <c r="L1663" s="95">
        <f t="shared" si="397"/>
        <v>1660</v>
      </c>
      <c r="M1663" s="95">
        <f t="shared" si="388"/>
        <v>-1293</v>
      </c>
      <c r="N1663" s="95">
        <f t="shared" si="389"/>
        <v>266.93192771084318</v>
      </c>
      <c r="O1663" s="95">
        <f t="shared" si="390"/>
        <v>1281949.307831334</v>
      </c>
      <c r="P1663" s="95">
        <f t="shared" si="398"/>
        <v>27.789541543096792</v>
      </c>
      <c r="Q1663" s="113">
        <f t="shared" si="399"/>
        <v>24.788649002876713</v>
      </c>
      <c r="R1663" s="95">
        <f t="shared" si="391"/>
        <v>329.37013413334449</v>
      </c>
      <c r="S1663" s="95">
        <f t="shared" si="392"/>
        <v>217.82121362039931</v>
      </c>
      <c r="T1663">
        <f t="shared" si="393"/>
        <v>0</v>
      </c>
      <c r="U1663" s="102">
        <f>IF(W1663&lt;180,V1663,IF(#REF!&gt;T1663,W1663-360,360-W1663))</f>
        <v>20.404326123128101</v>
      </c>
      <c r="V1663" s="102">
        <f t="shared" si="394"/>
        <v>20.404326123128101</v>
      </c>
      <c r="W1663" s="102">
        <f t="shared" si="395"/>
        <v>20.404326123128101</v>
      </c>
    </row>
    <row r="1664" spans="1:23" x14ac:dyDescent="0.25">
      <c r="A1664" s="110">
        <v>42638.445138888892</v>
      </c>
      <c r="B1664">
        <v>280</v>
      </c>
      <c r="C1664">
        <v>23.325700000000001</v>
      </c>
      <c r="E1664" s="95">
        <f t="shared" si="402"/>
        <v>273.65058236272881</v>
      </c>
      <c r="F1664" s="95">
        <f t="shared" si="402"/>
        <v>20.774213643926782</v>
      </c>
      <c r="G1664" s="95"/>
      <c r="H1664" s="95"/>
      <c r="I1664" s="95"/>
      <c r="J1664" s="95"/>
      <c r="K1664" s="95"/>
      <c r="L1664" s="95">
        <f t="shared" si="397"/>
        <v>1661</v>
      </c>
      <c r="M1664" s="95">
        <f t="shared" si="388"/>
        <v>1573</v>
      </c>
      <c r="N1664" s="95">
        <f t="shared" si="389"/>
        <v>266.93979530403351</v>
      </c>
      <c r="O1664" s="95">
        <f t="shared" si="390"/>
        <v>1282119.979530412</v>
      </c>
      <c r="P1664" s="95">
        <f t="shared" si="398"/>
        <v>27.783024234220523</v>
      </c>
      <c r="Q1664" s="113">
        <f t="shared" si="399"/>
        <v>24.766215458027332</v>
      </c>
      <c r="R1664" s="95">
        <f t="shared" si="391"/>
        <v>329.37456714329028</v>
      </c>
      <c r="S1664" s="95">
        <f t="shared" si="392"/>
        <v>217.92659758216732</v>
      </c>
      <c r="T1664">
        <f t="shared" si="393"/>
        <v>0</v>
      </c>
      <c r="U1664" s="102">
        <f>IF(W1664&lt;180,V1664,IF(#REF!&gt;T1664,W1664-360,360-W1664))</f>
        <v>6.3494176372711877</v>
      </c>
      <c r="V1664" s="102">
        <f t="shared" si="394"/>
        <v>6.3494176372711877</v>
      </c>
      <c r="W1664" s="102">
        <f t="shared" si="395"/>
        <v>6.3494176372711877</v>
      </c>
    </row>
    <row r="1665" spans="1:23" x14ac:dyDescent="0.25">
      <c r="A1665" s="110">
        <v>42638.445185185185</v>
      </c>
      <c r="B1665">
        <v>266</v>
      </c>
      <c r="C1665">
        <v>22.159800000000001</v>
      </c>
      <c r="E1665" s="95">
        <f t="shared" si="402"/>
        <v>273.67554076539102</v>
      </c>
      <c r="F1665" s="95">
        <f t="shared" si="402"/>
        <v>20.780097337770375</v>
      </c>
      <c r="G1665" s="95"/>
      <c r="H1665" s="95"/>
      <c r="I1665" s="95"/>
      <c r="J1665" s="95"/>
      <c r="K1665" s="95"/>
      <c r="L1665" s="95">
        <f t="shared" si="397"/>
        <v>1662</v>
      </c>
      <c r="M1665" s="95">
        <f t="shared" si="388"/>
        <v>-1307</v>
      </c>
      <c r="N1665" s="95">
        <f t="shared" si="389"/>
        <v>266.93922984356175</v>
      </c>
      <c r="O1665" s="95">
        <f t="shared" si="390"/>
        <v>1282120.8622142083</v>
      </c>
      <c r="P1665" s="95">
        <f t="shared" si="398"/>
        <v>27.774674226857595</v>
      </c>
      <c r="Q1665" s="113">
        <f t="shared" si="399"/>
        <v>24.750930013258419</v>
      </c>
      <c r="R1665" s="95">
        <f t="shared" si="391"/>
        <v>329.36513329522245</v>
      </c>
      <c r="S1665" s="95">
        <f t="shared" si="392"/>
        <v>217.98594823555959</v>
      </c>
      <c r="T1665">
        <f t="shared" si="393"/>
        <v>0</v>
      </c>
      <c r="U1665" s="102">
        <f>IF(W1665&lt;180,V1665,IF(#REF!&gt;T1665,W1665-360,360-W1665))</f>
        <v>-7.6755407653910197</v>
      </c>
      <c r="V1665" s="102">
        <f t="shared" si="394"/>
        <v>-7.6755407653910197</v>
      </c>
      <c r="W1665" s="102">
        <f t="shared" si="395"/>
        <v>7.6755407653910197</v>
      </c>
    </row>
    <row r="1666" spans="1:23" x14ac:dyDescent="0.25">
      <c r="A1666" s="110">
        <v>42638.445231481484</v>
      </c>
      <c r="B1666">
        <v>221</v>
      </c>
      <c r="C1666">
        <v>24.485299999999999</v>
      </c>
      <c r="E1666" s="95">
        <f t="shared" si="402"/>
        <v>273.62895174708819</v>
      </c>
      <c r="F1666" s="95">
        <f t="shared" si="402"/>
        <v>20.792561896838595</v>
      </c>
      <c r="G1666" s="95"/>
      <c r="H1666" s="95"/>
      <c r="I1666" s="95"/>
      <c r="J1666" s="95"/>
      <c r="K1666" s="95"/>
      <c r="L1666" s="95">
        <f t="shared" si="397"/>
        <v>1663</v>
      </c>
      <c r="M1666" s="95">
        <f t="shared" si="388"/>
        <v>1528</v>
      </c>
      <c r="N1666" s="95">
        <f t="shared" si="389"/>
        <v>266.91160553217054</v>
      </c>
      <c r="O1666" s="95">
        <f t="shared" si="390"/>
        <v>1284230.0060132376</v>
      </c>
      <c r="P1666" s="95">
        <f t="shared" si="398"/>
        <v>27.789151207667288</v>
      </c>
      <c r="Q1666" s="113">
        <f t="shared" si="399"/>
        <v>24.823579051735688</v>
      </c>
      <c r="R1666" s="95">
        <f t="shared" si="391"/>
        <v>329.48200461349347</v>
      </c>
      <c r="S1666" s="95">
        <f t="shared" si="392"/>
        <v>217.77589888068289</v>
      </c>
      <c r="T1666">
        <f t="shared" si="393"/>
        <v>0</v>
      </c>
      <c r="U1666" s="102">
        <f>IF(W1666&lt;180,V1666,IF(#REF!&gt;T1666,W1666-360,360-W1666))</f>
        <v>-52.628951747088195</v>
      </c>
      <c r="V1666" s="102">
        <f t="shared" si="394"/>
        <v>-52.628951747088195</v>
      </c>
      <c r="W1666" s="102">
        <f t="shared" si="395"/>
        <v>52.628951747088195</v>
      </c>
    </row>
    <row r="1667" spans="1:23" x14ac:dyDescent="0.25">
      <c r="A1667" s="110">
        <v>42638.445277777777</v>
      </c>
      <c r="B1667">
        <v>261</v>
      </c>
      <c r="C1667">
        <v>22.629899999999999</v>
      </c>
      <c r="E1667" s="95">
        <f t="shared" si="402"/>
        <v>273.64891846921796</v>
      </c>
      <c r="F1667" s="95">
        <f t="shared" si="402"/>
        <v>20.799238935108146</v>
      </c>
      <c r="G1667" s="95"/>
      <c r="H1667" s="95"/>
      <c r="I1667" s="95"/>
      <c r="J1667" s="95"/>
      <c r="K1667" s="95"/>
      <c r="L1667" s="95">
        <f t="shared" si="397"/>
        <v>1664</v>
      </c>
      <c r="M1667" s="95">
        <f t="shared" si="388"/>
        <v>-1267</v>
      </c>
      <c r="N1667" s="95">
        <f t="shared" si="389"/>
        <v>266.90805288461513</v>
      </c>
      <c r="O1667" s="95">
        <f t="shared" si="390"/>
        <v>1284264.9320913546</v>
      </c>
      <c r="P1667" s="95">
        <f t="shared" si="398"/>
        <v>27.781177609702286</v>
      </c>
      <c r="Q1667" s="113">
        <f t="shared" si="399"/>
        <v>24.808582387181499</v>
      </c>
      <c r="R1667" s="95">
        <f t="shared" si="391"/>
        <v>329.46822884037636</v>
      </c>
      <c r="S1667" s="95">
        <f t="shared" si="392"/>
        <v>217.82960809805959</v>
      </c>
      <c r="T1667">
        <f t="shared" si="393"/>
        <v>0</v>
      </c>
      <c r="U1667" s="102">
        <f>IF(W1667&lt;180,V1667,IF(#REF!&gt;T1667,W1667-360,360-W1667))</f>
        <v>-12.648918469217961</v>
      </c>
      <c r="V1667" s="102">
        <f t="shared" si="394"/>
        <v>-12.648918469217961</v>
      </c>
      <c r="W1667" s="102">
        <f t="shared" si="395"/>
        <v>12.648918469217961</v>
      </c>
    </row>
    <row r="1668" spans="1:23" x14ac:dyDescent="0.25">
      <c r="A1668" s="110">
        <v>42638.445324074077</v>
      </c>
      <c r="B1668">
        <v>261</v>
      </c>
      <c r="C1668">
        <v>23.434100000000001</v>
      </c>
      <c r="E1668" s="95">
        <f t="shared" si="402"/>
        <v>273.66722129783693</v>
      </c>
      <c r="F1668" s="95">
        <f t="shared" si="402"/>
        <v>20.805240599001657</v>
      </c>
      <c r="G1668" s="95"/>
      <c r="H1668" s="95"/>
      <c r="I1668" s="95"/>
      <c r="J1668" s="95"/>
      <c r="K1668" s="95"/>
      <c r="L1668" s="95">
        <f t="shared" si="397"/>
        <v>1665</v>
      </c>
      <c r="M1668" s="95">
        <f t="shared" ref="M1668:M1731" si="403">B1668-M1667</f>
        <v>1528</v>
      </c>
      <c r="N1668" s="95">
        <f t="shared" ref="N1668:N1731" si="404">N1667+(B1668-N1667)/L1668</f>
        <v>266.90450450450425</v>
      </c>
      <c r="O1668" s="95">
        <f t="shared" ref="O1668:O1731" si="405">O1667+(B1668-N1668)*(B1668-N1667)</f>
        <v>1284299.8162162246</v>
      </c>
      <c r="P1668" s="95">
        <f t="shared" si="398"/>
        <v>27.773210850938813</v>
      </c>
      <c r="Q1668" s="113">
        <f t="shared" si="399"/>
        <v>24.795182434886698</v>
      </c>
      <c r="R1668" s="95">
        <f t="shared" ref="R1668:R1731" si="406">E1668+$T$2*Q1668</f>
        <v>329.45638177633202</v>
      </c>
      <c r="S1668" s="95">
        <f t="shared" ref="S1668:S1731" si="407">E1668-$T$2*Q1668</f>
        <v>217.87806081934187</v>
      </c>
      <c r="T1668">
        <f t="shared" si="393"/>
        <v>0</v>
      </c>
      <c r="U1668" s="102">
        <f>IF(W1668&lt;180,V1668,IF(#REF!&gt;T1668,W1668-360,360-W1668))</f>
        <v>-12.667221297836932</v>
      </c>
      <c r="V1668" s="102">
        <f t="shared" si="394"/>
        <v>-12.667221297836932</v>
      </c>
      <c r="W1668" s="102">
        <f t="shared" si="395"/>
        <v>12.667221297836932</v>
      </c>
    </row>
    <row r="1669" spans="1:23" x14ac:dyDescent="0.25">
      <c r="A1669" s="110">
        <v>42638.445370370369</v>
      </c>
      <c r="B1669">
        <v>267</v>
      </c>
      <c r="C1669">
        <v>21.0992</v>
      </c>
      <c r="E1669" s="95">
        <f t="shared" si="402"/>
        <v>273.69051580698834</v>
      </c>
      <c r="F1669" s="95">
        <f t="shared" si="402"/>
        <v>20.807712645590676</v>
      </c>
      <c r="G1669" s="95"/>
      <c r="H1669" s="95"/>
      <c r="I1669" s="95"/>
      <c r="J1669" s="95"/>
      <c r="K1669" s="95"/>
      <c r="L1669" s="95">
        <f t="shared" si="397"/>
        <v>1666</v>
      </c>
      <c r="M1669" s="95">
        <f t="shared" si="403"/>
        <v>-1261</v>
      </c>
      <c r="N1669" s="95">
        <f t="shared" si="404"/>
        <v>266.90456182472963</v>
      </c>
      <c r="O1669" s="95">
        <f t="shared" si="405"/>
        <v>1284299.8253301403</v>
      </c>
      <c r="P1669" s="95">
        <f t="shared" si="398"/>
        <v>27.764874400909569</v>
      </c>
      <c r="Q1669" s="113">
        <f t="shared" si="399"/>
        <v>24.782328117470382</v>
      </c>
      <c r="R1669" s="95">
        <f t="shared" si="406"/>
        <v>329.45075407129673</v>
      </c>
      <c r="S1669" s="95">
        <f t="shared" si="407"/>
        <v>217.93027754267999</v>
      </c>
      <c r="T1669">
        <f t="shared" si="393"/>
        <v>0</v>
      </c>
      <c r="U1669" s="102">
        <f>IF(W1669&lt;180,V1669,IF(#REF!&gt;T1669,W1669-360,360-W1669))</f>
        <v>-6.6905158069883441</v>
      </c>
      <c r="V1669" s="102">
        <f t="shared" si="394"/>
        <v>-6.6905158069883441</v>
      </c>
      <c r="W1669" s="102">
        <f t="shared" si="395"/>
        <v>6.6905158069883441</v>
      </c>
    </row>
    <row r="1670" spans="1:23" x14ac:dyDescent="0.25">
      <c r="A1670" s="110">
        <v>42638.445416666669</v>
      </c>
      <c r="B1670">
        <v>272</v>
      </c>
      <c r="C1670">
        <v>19.630600000000001</v>
      </c>
      <c r="E1670" s="95">
        <f t="shared" si="402"/>
        <v>273.72545757071549</v>
      </c>
      <c r="F1670" s="95">
        <f t="shared" si="402"/>
        <v>20.808096339434272</v>
      </c>
      <c r="G1670" s="95"/>
      <c r="H1670" s="95"/>
      <c r="I1670" s="95"/>
      <c r="J1670" s="95"/>
      <c r="K1670" s="95"/>
      <c r="L1670" s="95">
        <f t="shared" si="397"/>
        <v>1667</v>
      </c>
      <c r="M1670" s="95">
        <f t="shared" si="403"/>
        <v>1533</v>
      </c>
      <c r="N1670" s="95">
        <f t="shared" si="404"/>
        <v>266.90761847630449</v>
      </c>
      <c r="O1670" s="95">
        <f t="shared" si="405"/>
        <v>1284325.7732453591</v>
      </c>
      <c r="P1670" s="95">
        <f t="shared" si="398"/>
        <v>27.756825749211327</v>
      </c>
      <c r="Q1670" s="113">
        <f t="shared" si="399"/>
        <v>24.765109524268851</v>
      </c>
      <c r="R1670" s="95">
        <f t="shared" si="406"/>
        <v>329.44695400032037</v>
      </c>
      <c r="S1670" s="95">
        <f t="shared" si="407"/>
        <v>218.00396114111058</v>
      </c>
      <c r="T1670">
        <f t="shared" ref="T1670:T1733" si="408">IF(ABS(U1670)&gt;$T$2*Q1670,1,0)</f>
        <v>0</v>
      </c>
      <c r="U1670" s="102">
        <f>IF(W1670&lt;180,V1670,IF(#REF!&gt;T1670,W1670-360,360-W1670))</f>
        <v>-1.7254575707154913</v>
      </c>
      <c r="V1670" s="102">
        <f t="shared" ref="V1670:V1733" si="409">$B1670-$E1670</f>
        <v>-1.7254575707154913</v>
      </c>
      <c r="W1670" s="102">
        <f t="shared" ref="W1670:W1733" si="410">ABS(V1670)</f>
        <v>1.7254575707154913</v>
      </c>
    </row>
    <row r="1671" spans="1:23" x14ac:dyDescent="0.25">
      <c r="A1671" s="110">
        <v>42638.445462962962</v>
      </c>
      <c r="B1671">
        <v>338</v>
      </c>
      <c r="C1671">
        <v>18.549299999999999</v>
      </c>
      <c r="E1671" s="95">
        <f t="shared" si="402"/>
        <v>273.86688851913476</v>
      </c>
      <c r="F1671" s="95">
        <f t="shared" si="402"/>
        <v>20.806807321131444</v>
      </c>
      <c r="G1671" s="95"/>
      <c r="H1671" s="95"/>
      <c r="I1671" s="95"/>
      <c r="J1671" s="95"/>
      <c r="K1671" s="95"/>
      <c r="L1671" s="95">
        <f t="shared" si="397"/>
        <v>1668</v>
      </c>
      <c r="M1671" s="95">
        <f t="shared" si="403"/>
        <v>-1195</v>
      </c>
      <c r="N1671" s="95">
        <f t="shared" si="404"/>
        <v>266.95023980815324</v>
      </c>
      <c r="O1671" s="95">
        <f t="shared" si="405"/>
        <v>1289376.8699040848</v>
      </c>
      <c r="P1671" s="95">
        <f t="shared" si="398"/>
        <v>27.803016307045446</v>
      </c>
      <c r="Q1671" s="113">
        <f t="shared" si="399"/>
        <v>24.888749173275095</v>
      </c>
      <c r="R1671" s="95">
        <f t="shared" si="406"/>
        <v>329.86657415900373</v>
      </c>
      <c r="S1671" s="95">
        <f t="shared" si="407"/>
        <v>217.86720287926579</v>
      </c>
      <c r="T1671">
        <f t="shared" si="408"/>
        <v>1</v>
      </c>
      <c r="U1671" s="102">
        <f>IF(W1671&lt;180,V1671,IF(#REF!&gt;T1671,W1671-360,360-W1671))</f>
        <v>64.133111480865239</v>
      </c>
      <c r="V1671" s="102">
        <f t="shared" si="409"/>
        <v>64.133111480865239</v>
      </c>
      <c r="W1671" s="102">
        <f t="shared" si="410"/>
        <v>64.133111480865239</v>
      </c>
    </row>
    <row r="1672" spans="1:23" x14ac:dyDescent="0.25">
      <c r="A1672" s="110">
        <v>42638.445509259262</v>
      </c>
      <c r="B1672">
        <v>285</v>
      </c>
      <c r="C1672">
        <v>17.7376</v>
      </c>
      <c r="E1672" s="95">
        <f t="shared" si="402"/>
        <v>273.93178036605656</v>
      </c>
      <c r="F1672" s="95">
        <f t="shared" si="402"/>
        <v>20.802626788685522</v>
      </c>
      <c r="G1672" s="95"/>
      <c r="H1672" s="95"/>
      <c r="I1672" s="95"/>
      <c r="J1672" s="95"/>
      <c r="K1672" s="95"/>
      <c r="L1672" s="95">
        <f t="shared" si="397"/>
        <v>1669</v>
      </c>
      <c r="M1672" s="95">
        <f t="shared" si="403"/>
        <v>1480</v>
      </c>
      <c r="N1672" s="95">
        <f t="shared" si="404"/>
        <v>266.96105452366663</v>
      </c>
      <c r="O1672" s="95">
        <f t="shared" si="405"/>
        <v>1289702.4685440464</v>
      </c>
      <c r="P1672" s="95">
        <f t="shared" si="398"/>
        <v>27.798195006556742</v>
      </c>
      <c r="Q1672" s="113">
        <f t="shared" si="399"/>
        <v>24.866840144264696</v>
      </c>
      <c r="R1672" s="95">
        <f t="shared" si="406"/>
        <v>329.88217069065212</v>
      </c>
      <c r="S1672" s="95">
        <f t="shared" si="407"/>
        <v>217.981390041461</v>
      </c>
      <c r="T1672">
        <f t="shared" si="408"/>
        <v>0</v>
      </c>
      <c r="U1672" s="102">
        <f>IF(W1672&lt;180,V1672,IF(#REF!&gt;T1672,W1672-360,360-W1672))</f>
        <v>11.068219633943443</v>
      </c>
      <c r="V1672" s="102">
        <f t="shared" si="409"/>
        <v>11.068219633943443</v>
      </c>
      <c r="W1672" s="102">
        <f t="shared" si="410"/>
        <v>11.068219633943443</v>
      </c>
    </row>
    <row r="1673" spans="1:23" x14ac:dyDescent="0.25">
      <c r="A1673" s="110">
        <v>42638.445555555554</v>
      </c>
      <c r="B1673">
        <v>320</v>
      </c>
      <c r="C1673">
        <v>16.8689</v>
      </c>
      <c r="E1673" s="95">
        <f t="shared" si="402"/>
        <v>274.04159733777038</v>
      </c>
      <c r="F1673" s="95">
        <f t="shared" si="402"/>
        <v>20.797211647254574</v>
      </c>
      <c r="G1673" s="95"/>
      <c r="H1673" s="95"/>
      <c r="I1673" s="95"/>
      <c r="J1673" s="95"/>
      <c r="K1673" s="95"/>
      <c r="L1673" s="95">
        <f t="shared" si="397"/>
        <v>1670</v>
      </c>
      <c r="M1673" s="95">
        <f t="shared" si="403"/>
        <v>-1160</v>
      </c>
      <c r="N1673" s="95">
        <f t="shared" si="404"/>
        <v>266.99281437125723</v>
      </c>
      <c r="O1673" s="95">
        <f t="shared" si="405"/>
        <v>1292513.9137724631</v>
      </c>
      <c r="P1673" s="95">
        <f t="shared" si="398"/>
        <v>27.820144273685219</v>
      </c>
      <c r="Q1673" s="113">
        <f t="shared" si="399"/>
        <v>24.924243290517726</v>
      </c>
      <c r="R1673" s="95">
        <f t="shared" si="406"/>
        <v>330.12114474143527</v>
      </c>
      <c r="S1673" s="95">
        <f t="shared" si="407"/>
        <v>217.96204993410549</v>
      </c>
      <c r="T1673">
        <f t="shared" si="408"/>
        <v>0</v>
      </c>
      <c r="U1673" s="102">
        <f>IF(W1673&lt;180,V1673,IF(#REF!&gt;T1673,W1673-360,360-W1673))</f>
        <v>45.958402662229616</v>
      </c>
      <c r="V1673" s="102">
        <f t="shared" si="409"/>
        <v>45.958402662229616</v>
      </c>
      <c r="W1673" s="102">
        <f t="shared" si="410"/>
        <v>45.958402662229616</v>
      </c>
    </row>
    <row r="1674" spans="1:23" x14ac:dyDescent="0.25">
      <c r="A1674" s="110">
        <v>42638.445601851854</v>
      </c>
      <c r="B1674">
        <v>288</v>
      </c>
      <c r="C1674">
        <v>14.8141</v>
      </c>
      <c r="E1674" s="95">
        <f t="shared" si="402"/>
        <v>274.089850249584</v>
      </c>
      <c r="F1674" s="95">
        <f t="shared" si="402"/>
        <v>20.788738269550745</v>
      </c>
      <c r="G1674" s="95"/>
      <c r="H1674" s="95"/>
      <c r="I1674" s="95"/>
      <c r="J1674" s="95"/>
      <c r="K1674" s="95"/>
      <c r="L1674" s="95">
        <f t="shared" si="397"/>
        <v>1671</v>
      </c>
      <c r="M1674" s="95">
        <f t="shared" si="403"/>
        <v>1448</v>
      </c>
      <c r="N1674" s="95">
        <f t="shared" si="404"/>
        <v>267.00538599640907</v>
      </c>
      <c r="O1674" s="95">
        <f t="shared" si="405"/>
        <v>1292954.9515260404</v>
      </c>
      <c r="P1674" s="95">
        <f t="shared" si="398"/>
        <v>27.816563263942228</v>
      </c>
      <c r="Q1674" s="113">
        <f t="shared" si="399"/>
        <v>24.923148034794146</v>
      </c>
      <c r="R1674" s="95">
        <f t="shared" si="406"/>
        <v>330.16693332787082</v>
      </c>
      <c r="S1674" s="95">
        <f t="shared" si="407"/>
        <v>218.01276717129718</v>
      </c>
      <c r="T1674">
        <f t="shared" si="408"/>
        <v>0</v>
      </c>
      <c r="U1674" s="102">
        <f>IF(W1674&lt;180,V1674,IF(#REF!&gt;T1674,W1674-360,360-W1674))</f>
        <v>13.910149750415997</v>
      </c>
      <c r="V1674" s="102">
        <f t="shared" si="409"/>
        <v>13.910149750415997</v>
      </c>
      <c r="W1674" s="102">
        <f t="shared" si="410"/>
        <v>13.910149750415997</v>
      </c>
    </row>
    <row r="1675" spans="1:23" x14ac:dyDescent="0.25">
      <c r="A1675" s="110">
        <v>42638.445648148147</v>
      </c>
      <c r="B1675">
        <v>273</v>
      </c>
      <c r="C1675">
        <v>15.1038</v>
      </c>
      <c r="E1675" s="95">
        <f t="shared" si="402"/>
        <v>274.14309484193012</v>
      </c>
      <c r="F1675" s="95">
        <f t="shared" si="402"/>
        <v>20.778382861896841</v>
      </c>
      <c r="G1675" s="95"/>
      <c r="H1675" s="95"/>
      <c r="I1675" s="95"/>
      <c r="J1675" s="95"/>
      <c r="K1675" s="95"/>
      <c r="L1675" s="95">
        <f t="shared" si="397"/>
        <v>1672</v>
      </c>
      <c r="M1675" s="95">
        <f t="shared" si="403"/>
        <v>-1175</v>
      </c>
      <c r="N1675" s="95">
        <f t="shared" si="404"/>
        <v>267.00897129186575</v>
      </c>
      <c r="O1675" s="95">
        <f t="shared" si="405"/>
        <v>1292990.86543063</v>
      </c>
      <c r="P1675" s="95">
        <f t="shared" si="398"/>
        <v>27.80862987621796</v>
      </c>
      <c r="Q1675" s="113">
        <f t="shared" si="399"/>
        <v>24.886554376973521</v>
      </c>
      <c r="R1675" s="95">
        <f t="shared" si="406"/>
        <v>330.13784219012052</v>
      </c>
      <c r="S1675" s="95">
        <f t="shared" si="407"/>
        <v>218.14834749373969</v>
      </c>
      <c r="T1675">
        <f t="shared" si="408"/>
        <v>0</v>
      </c>
      <c r="U1675" s="102">
        <f>IF(W1675&lt;180,V1675,IF(#REF!&gt;T1675,W1675-360,360-W1675))</f>
        <v>-1.1430948419301217</v>
      </c>
      <c r="V1675" s="102">
        <f t="shared" si="409"/>
        <v>-1.1430948419301217</v>
      </c>
      <c r="W1675" s="102">
        <f t="shared" si="410"/>
        <v>1.1430948419301217</v>
      </c>
    </row>
    <row r="1676" spans="1:23" x14ac:dyDescent="0.25">
      <c r="A1676" s="110">
        <v>42638.445694444446</v>
      </c>
      <c r="B1676">
        <v>261</v>
      </c>
      <c r="C1676">
        <v>18.119900000000001</v>
      </c>
      <c r="E1676" s="95">
        <f t="shared" si="402"/>
        <v>274.15806988352745</v>
      </c>
      <c r="F1676" s="95">
        <f t="shared" si="402"/>
        <v>20.771452745424291</v>
      </c>
      <c r="G1676" s="95"/>
      <c r="H1676" s="95"/>
      <c r="I1676" s="95"/>
      <c r="J1676" s="95"/>
      <c r="K1676" s="95"/>
      <c r="L1676" s="95">
        <f t="shared" si="397"/>
        <v>1673</v>
      </c>
      <c r="M1676" s="95">
        <f t="shared" si="403"/>
        <v>1436</v>
      </c>
      <c r="N1676" s="95">
        <f t="shared" si="404"/>
        <v>267.00537955768056</v>
      </c>
      <c r="O1676" s="95">
        <f t="shared" si="405"/>
        <v>1293026.951583989</v>
      </c>
      <c r="P1676" s="95">
        <f t="shared" si="398"/>
        <v>27.800705564371228</v>
      </c>
      <c r="Q1676" s="113">
        <f t="shared" si="399"/>
        <v>24.875931185542814</v>
      </c>
      <c r="R1676" s="95">
        <f t="shared" si="406"/>
        <v>330.12891505099878</v>
      </c>
      <c r="S1676" s="95">
        <f t="shared" si="407"/>
        <v>218.18722471605611</v>
      </c>
      <c r="T1676">
        <f t="shared" si="408"/>
        <v>0</v>
      </c>
      <c r="U1676" s="102">
        <f>IF(W1676&lt;180,V1676,IF(#REF!&gt;T1676,W1676-360,360-W1676))</f>
        <v>-13.158069883527446</v>
      </c>
      <c r="V1676" s="102">
        <f t="shared" si="409"/>
        <v>-13.158069883527446</v>
      </c>
      <c r="W1676" s="102">
        <f t="shared" si="410"/>
        <v>13.158069883527446</v>
      </c>
    </row>
    <row r="1677" spans="1:23" x14ac:dyDescent="0.25">
      <c r="A1677" s="110">
        <v>42638.445752314816</v>
      </c>
      <c r="B1677">
        <v>266</v>
      </c>
      <c r="C1677">
        <v>16.1493</v>
      </c>
      <c r="E1677" s="95">
        <f t="shared" ref="E1677:F1692" si="411">AVERAGE(B1077:B1677)</f>
        <v>274.18469217970051</v>
      </c>
      <c r="F1677" s="95">
        <f t="shared" si="411"/>
        <v>20.7630850249584</v>
      </c>
      <c r="G1677" s="95"/>
      <c r="H1677" s="95"/>
      <c r="I1677" s="95"/>
      <c r="J1677" s="95"/>
      <c r="K1677" s="95"/>
      <c r="L1677" s="95">
        <f t="shared" si="397"/>
        <v>1674</v>
      </c>
      <c r="M1677" s="95">
        <f t="shared" si="403"/>
        <v>-1170</v>
      </c>
      <c r="N1677" s="95">
        <f t="shared" si="404"/>
        <v>267.00477897252063</v>
      </c>
      <c r="O1677" s="95">
        <f t="shared" si="405"/>
        <v>1293027.9617682279</v>
      </c>
      <c r="P1677" s="95">
        <f t="shared" si="398"/>
        <v>27.79241150488755</v>
      </c>
      <c r="Q1677" s="113">
        <f t="shared" si="399"/>
        <v>24.858618500575613</v>
      </c>
      <c r="R1677" s="95">
        <f t="shared" si="406"/>
        <v>330.11658380599562</v>
      </c>
      <c r="S1677" s="95">
        <f t="shared" si="407"/>
        <v>218.25280055340539</v>
      </c>
      <c r="T1677">
        <f t="shared" si="408"/>
        <v>0</v>
      </c>
      <c r="U1677" s="102">
        <f>IF(W1677&lt;180,V1677,IF(#REF!&gt;T1677,W1677-360,360-W1677))</f>
        <v>-8.1846921797005052</v>
      </c>
      <c r="V1677" s="102">
        <f t="shared" si="409"/>
        <v>-8.1846921797005052</v>
      </c>
      <c r="W1677" s="102">
        <f t="shared" si="410"/>
        <v>8.1846921797005052</v>
      </c>
    </row>
    <row r="1678" spans="1:23" x14ac:dyDescent="0.25">
      <c r="A1678" s="110">
        <v>42638.445798611108</v>
      </c>
      <c r="B1678">
        <v>264</v>
      </c>
      <c r="C1678">
        <v>20.8371</v>
      </c>
      <c r="E1678" s="95">
        <f t="shared" si="411"/>
        <v>274.21131447587356</v>
      </c>
      <c r="F1678" s="95">
        <f t="shared" si="411"/>
        <v>20.764423128119795</v>
      </c>
      <c r="G1678" s="95"/>
      <c r="H1678" s="95"/>
      <c r="I1678" s="95"/>
      <c r="J1678" s="95"/>
      <c r="K1678" s="95"/>
      <c r="L1678" s="95">
        <f t="shared" si="397"/>
        <v>1675</v>
      </c>
      <c r="M1678" s="95">
        <f t="shared" si="403"/>
        <v>1434</v>
      </c>
      <c r="N1678" s="95">
        <f t="shared" si="404"/>
        <v>267.00298507462657</v>
      </c>
      <c r="O1678" s="95">
        <f t="shared" si="405"/>
        <v>1293036.9850746349</v>
      </c>
      <c r="P1678" s="95">
        <f t="shared" si="398"/>
        <v>27.784210968624532</v>
      </c>
      <c r="Q1678" s="113">
        <f t="shared" si="399"/>
        <v>24.839121733436137</v>
      </c>
      <c r="R1678" s="95">
        <f t="shared" si="406"/>
        <v>330.09933837610487</v>
      </c>
      <c r="S1678" s="95">
        <f t="shared" si="407"/>
        <v>218.32329057564226</v>
      </c>
      <c r="T1678">
        <f t="shared" si="408"/>
        <v>0</v>
      </c>
      <c r="U1678" s="102">
        <f>IF(W1678&lt;180,V1678,IF(#REF!&gt;T1678,W1678-360,360-W1678))</f>
        <v>-10.211314475873564</v>
      </c>
      <c r="V1678" s="102">
        <f t="shared" si="409"/>
        <v>-10.211314475873564</v>
      </c>
      <c r="W1678" s="102">
        <f t="shared" si="410"/>
        <v>10.211314475873564</v>
      </c>
    </row>
    <row r="1679" spans="1:23" x14ac:dyDescent="0.25">
      <c r="A1679" s="110">
        <v>42638.445844907408</v>
      </c>
      <c r="B1679">
        <v>280</v>
      </c>
      <c r="C1679">
        <v>23.016400000000001</v>
      </c>
      <c r="E1679" s="95">
        <f t="shared" si="411"/>
        <v>274.26622296173048</v>
      </c>
      <c r="F1679" s="95">
        <f t="shared" si="411"/>
        <v>20.770609983361062</v>
      </c>
      <c r="G1679" s="95"/>
      <c r="H1679" s="95"/>
      <c r="I1679" s="95"/>
      <c r="J1679" s="95"/>
      <c r="K1679" s="95"/>
      <c r="L1679" s="95">
        <f t="shared" si="397"/>
        <v>1676</v>
      </c>
      <c r="M1679" s="95">
        <f t="shared" si="403"/>
        <v>-1154</v>
      </c>
      <c r="N1679" s="95">
        <f t="shared" si="404"/>
        <v>267.01073985680159</v>
      </c>
      <c r="O1679" s="95">
        <f t="shared" si="405"/>
        <v>1293205.8066825855</v>
      </c>
      <c r="P1679" s="95">
        <f t="shared" si="398"/>
        <v>27.777734068023079</v>
      </c>
      <c r="Q1679" s="113">
        <f t="shared" si="399"/>
        <v>24.815371635899911</v>
      </c>
      <c r="R1679" s="95">
        <f t="shared" si="406"/>
        <v>330.10080914250528</v>
      </c>
      <c r="S1679" s="95">
        <f t="shared" si="407"/>
        <v>218.43163678095567</v>
      </c>
      <c r="T1679">
        <f t="shared" si="408"/>
        <v>0</v>
      </c>
      <c r="U1679" s="102">
        <f>IF(W1679&lt;180,V1679,IF(#REF!&gt;T1679,W1679-360,360-W1679))</f>
        <v>5.7337770382695226</v>
      </c>
      <c r="V1679" s="102">
        <f t="shared" si="409"/>
        <v>5.7337770382695226</v>
      </c>
      <c r="W1679" s="102">
        <f t="shared" si="410"/>
        <v>5.7337770382695226</v>
      </c>
    </row>
    <row r="1680" spans="1:23" x14ac:dyDescent="0.25">
      <c r="A1680" s="110">
        <v>42638.445891203701</v>
      </c>
      <c r="B1680">
        <v>256</v>
      </c>
      <c r="C1680">
        <v>19.920300000000001</v>
      </c>
      <c r="E1680" s="95">
        <f t="shared" si="411"/>
        <v>274.2811980033278</v>
      </c>
      <c r="F1680" s="95">
        <f t="shared" si="411"/>
        <v>20.772570881863562</v>
      </c>
      <c r="G1680" s="95"/>
      <c r="H1680" s="95"/>
      <c r="I1680" s="95"/>
      <c r="J1680" s="95"/>
      <c r="K1680" s="95"/>
      <c r="L1680" s="95">
        <f t="shared" si="397"/>
        <v>1677</v>
      </c>
      <c r="M1680" s="95">
        <f t="shared" si="403"/>
        <v>1410</v>
      </c>
      <c r="N1680" s="95">
        <f t="shared" si="404"/>
        <v>267.00417412045289</v>
      </c>
      <c r="O1680" s="95">
        <f t="shared" si="405"/>
        <v>1293326.9707811647</v>
      </c>
      <c r="P1680" s="95">
        <f t="shared" si="398"/>
        <v>27.770751729627367</v>
      </c>
      <c r="Q1680" s="113">
        <f t="shared" si="399"/>
        <v>24.801624844034354</v>
      </c>
      <c r="R1680" s="95">
        <f t="shared" si="406"/>
        <v>330.08485390240509</v>
      </c>
      <c r="S1680" s="95">
        <f t="shared" si="407"/>
        <v>218.47754210425052</v>
      </c>
      <c r="T1680">
        <f t="shared" si="408"/>
        <v>0</v>
      </c>
      <c r="U1680" s="102">
        <f>IF(W1680&lt;180,V1680,IF(#REF!&gt;T1680,W1680-360,360-W1680))</f>
        <v>-18.281198003327802</v>
      </c>
      <c r="V1680" s="102">
        <f t="shared" si="409"/>
        <v>-18.281198003327802</v>
      </c>
      <c r="W1680" s="102">
        <f t="shared" si="410"/>
        <v>18.281198003327802</v>
      </c>
    </row>
    <row r="1681" spans="1:23" x14ac:dyDescent="0.25">
      <c r="A1681" s="110">
        <v>42638.445937500001</v>
      </c>
      <c r="B1681">
        <v>280</v>
      </c>
      <c r="C1681">
        <v>21.849299999999999</v>
      </c>
      <c r="E1681" s="95">
        <f t="shared" si="411"/>
        <v>274.34941763727119</v>
      </c>
      <c r="F1681" s="95">
        <f t="shared" si="411"/>
        <v>20.773279866888519</v>
      </c>
      <c r="G1681" s="95"/>
      <c r="H1681" s="95"/>
      <c r="I1681" s="95"/>
      <c r="J1681" s="95"/>
      <c r="K1681" s="95"/>
      <c r="L1681" s="95">
        <f t="shared" si="397"/>
        <v>1678</v>
      </c>
      <c r="M1681" s="95">
        <f t="shared" si="403"/>
        <v>-1130</v>
      </c>
      <c r="N1681" s="95">
        <f t="shared" si="404"/>
        <v>267.01191895113197</v>
      </c>
      <c r="O1681" s="95">
        <f t="shared" si="405"/>
        <v>1293495.7616209853</v>
      </c>
      <c r="P1681" s="95">
        <f t="shared" si="398"/>
        <v>27.764287108260277</v>
      </c>
      <c r="Q1681" s="113">
        <f t="shared" si="399"/>
        <v>24.760840154399077</v>
      </c>
      <c r="R1681" s="95">
        <f t="shared" si="406"/>
        <v>330.0613079846691</v>
      </c>
      <c r="S1681" s="95">
        <f t="shared" si="407"/>
        <v>218.63752728987328</v>
      </c>
      <c r="T1681">
        <f t="shared" si="408"/>
        <v>0</v>
      </c>
      <c r="U1681" s="102">
        <f>IF(W1681&lt;180,V1681,IF(#REF!&gt;T1681,W1681-360,360-W1681))</f>
        <v>5.6505823627288123</v>
      </c>
      <c r="V1681" s="102">
        <f t="shared" si="409"/>
        <v>5.6505823627288123</v>
      </c>
      <c r="W1681" s="102">
        <f t="shared" si="410"/>
        <v>5.6505823627288123</v>
      </c>
    </row>
    <row r="1682" spans="1:23" x14ac:dyDescent="0.25">
      <c r="A1682" s="110">
        <v>42638.445983796293</v>
      </c>
      <c r="B1682">
        <v>334</v>
      </c>
      <c r="C1682">
        <v>26.941800000000001</v>
      </c>
      <c r="E1682" s="95">
        <f t="shared" si="411"/>
        <v>274.50249584026625</v>
      </c>
      <c r="F1682" s="95">
        <f t="shared" si="411"/>
        <v>20.78111830282862</v>
      </c>
      <c r="G1682" s="95"/>
      <c r="H1682" s="95"/>
      <c r="I1682" s="95"/>
      <c r="J1682" s="95"/>
      <c r="K1682" s="95"/>
      <c r="L1682" s="95">
        <f t="shared" si="397"/>
        <v>1679</v>
      </c>
      <c r="M1682" s="95">
        <f t="shared" si="403"/>
        <v>1464</v>
      </c>
      <c r="N1682" s="95">
        <f t="shared" si="404"/>
        <v>267.05181655747435</v>
      </c>
      <c r="O1682" s="95">
        <f t="shared" si="405"/>
        <v>1297980.4919595078</v>
      </c>
      <c r="P1682" s="95">
        <f t="shared" si="398"/>
        <v>27.804093133438201</v>
      </c>
      <c r="Q1682" s="113">
        <f t="shared" si="399"/>
        <v>24.844616830438614</v>
      </c>
      <c r="R1682" s="95">
        <f t="shared" si="406"/>
        <v>330.40288370875311</v>
      </c>
      <c r="S1682" s="95">
        <f t="shared" si="407"/>
        <v>218.60210797177936</v>
      </c>
      <c r="T1682">
        <f t="shared" si="408"/>
        <v>1</v>
      </c>
      <c r="U1682" s="102">
        <f>IF(W1682&lt;180,V1682,IF(#REF!&gt;T1682,W1682-360,360-W1682))</f>
        <v>59.497504159733751</v>
      </c>
      <c r="V1682" s="102">
        <f t="shared" si="409"/>
        <v>59.497504159733751</v>
      </c>
      <c r="W1682" s="102">
        <f t="shared" si="410"/>
        <v>59.497504159733751</v>
      </c>
    </row>
    <row r="1683" spans="1:23" x14ac:dyDescent="0.25">
      <c r="A1683" s="110">
        <v>42638.446030092593</v>
      </c>
      <c r="B1683">
        <v>303</v>
      </c>
      <c r="C1683">
        <v>28.8047</v>
      </c>
      <c r="E1683" s="95">
        <f t="shared" si="411"/>
        <v>274.59068219633946</v>
      </c>
      <c r="F1683" s="95">
        <f t="shared" si="411"/>
        <v>20.794847587354411</v>
      </c>
      <c r="G1683" s="95"/>
      <c r="H1683" s="95"/>
      <c r="I1683" s="95"/>
      <c r="J1683" s="95"/>
      <c r="K1683" s="95"/>
      <c r="L1683" s="95">
        <f t="shared" si="397"/>
        <v>1680</v>
      </c>
      <c r="M1683" s="95">
        <f t="shared" si="403"/>
        <v>-1161</v>
      </c>
      <c r="N1683" s="95">
        <f t="shared" si="404"/>
        <v>267.07321428571396</v>
      </c>
      <c r="O1683" s="95">
        <f t="shared" si="405"/>
        <v>1299271.9946428654</v>
      </c>
      <c r="P1683" s="95">
        <f t="shared" si="398"/>
        <v>27.80964198416477</v>
      </c>
      <c r="Q1683" s="113">
        <f t="shared" si="399"/>
        <v>24.851549526017344</v>
      </c>
      <c r="R1683" s="95">
        <f t="shared" si="406"/>
        <v>330.5066686298785</v>
      </c>
      <c r="S1683" s="95">
        <f t="shared" si="407"/>
        <v>218.67469576280044</v>
      </c>
      <c r="T1683">
        <f t="shared" si="408"/>
        <v>0</v>
      </c>
      <c r="U1683" s="102">
        <f>IF(W1683&lt;180,V1683,IF(#REF!&gt;T1683,W1683-360,360-W1683))</f>
        <v>28.409317803660542</v>
      </c>
      <c r="V1683" s="102">
        <f t="shared" si="409"/>
        <v>28.409317803660542</v>
      </c>
      <c r="W1683" s="102">
        <f t="shared" si="410"/>
        <v>28.409317803660542</v>
      </c>
    </row>
    <row r="1684" spans="1:23" x14ac:dyDescent="0.25">
      <c r="A1684" s="110">
        <v>42638.446076388886</v>
      </c>
      <c r="B1684">
        <v>304</v>
      </c>
      <c r="C1684">
        <v>27.4038</v>
      </c>
      <c r="E1684" s="95">
        <f t="shared" si="411"/>
        <v>274.67886855241267</v>
      </c>
      <c r="F1684" s="95">
        <f t="shared" si="411"/>
        <v>20.805133444259567</v>
      </c>
      <c r="G1684" s="95"/>
      <c r="H1684" s="95"/>
      <c r="I1684" s="95"/>
      <c r="J1684" s="95"/>
      <c r="K1684" s="95"/>
      <c r="L1684" s="95">
        <f t="shared" si="397"/>
        <v>1681</v>
      </c>
      <c r="M1684" s="95">
        <f t="shared" si="403"/>
        <v>1465</v>
      </c>
      <c r="N1684" s="95">
        <f t="shared" si="404"/>
        <v>267.09518143961895</v>
      </c>
      <c r="O1684" s="95">
        <f t="shared" si="405"/>
        <v>1300634.7709696691</v>
      </c>
      <c r="P1684" s="95">
        <f t="shared" si="398"/>
        <v>27.815945283211452</v>
      </c>
      <c r="Q1684" s="113">
        <f t="shared" si="399"/>
        <v>24.861714769545216</v>
      </c>
      <c r="R1684" s="95">
        <f t="shared" si="406"/>
        <v>330.6177267838894</v>
      </c>
      <c r="S1684" s="95">
        <f t="shared" si="407"/>
        <v>218.74001032093594</v>
      </c>
      <c r="T1684">
        <f t="shared" si="408"/>
        <v>0</v>
      </c>
      <c r="U1684" s="102">
        <f>IF(W1684&lt;180,V1684,IF(#REF!&gt;T1684,W1684-360,360-W1684))</f>
        <v>29.321131447587334</v>
      </c>
      <c r="V1684" s="102">
        <f t="shared" si="409"/>
        <v>29.321131447587334</v>
      </c>
      <c r="W1684" s="102">
        <f t="shared" si="410"/>
        <v>29.321131447587334</v>
      </c>
    </row>
    <row r="1685" spans="1:23" x14ac:dyDescent="0.25">
      <c r="A1685" s="110">
        <v>42638.446122685185</v>
      </c>
      <c r="B1685">
        <v>261</v>
      </c>
      <c r="C1685">
        <v>28.914200000000001</v>
      </c>
      <c r="E1685" s="95">
        <f t="shared" si="411"/>
        <v>274.70216306156408</v>
      </c>
      <c r="F1685" s="95">
        <f t="shared" si="411"/>
        <v>20.816698336106491</v>
      </c>
      <c r="G1685" s="95"/>
      <c r="H1685" s="95"/>
      <c r="I1685" s="95"/>
      <c r="J1685" s="95"/>
      <c r="K1685" s="95"/>
      <c r="L1685" s="95">
        <f t="shared" si="397"/>
        <v>1682</v>
      </c>
      <c r="M1685" s="95">
        <f t="shared" si="403"/>
        <v>-1204</v>
      </c>
      <c r="N1685" s="95">
        <f t="shared" si="404"/>
        <v>267.09155766944082</v>
      </c>
      <c r="O1685" s="95">
        <f t="shared" si="405"/>
        <v>1300671.9001189142</v>
      </c>
      <c r="P1685" s="95">
        <f t="shared" si="398"/>
        <v>27.808072251662725</v>
      </c>
      <c r="Q1685" s="113">
        <f t="shared" si="399"/>
        <v>24.842320955631273</v>
      </c>
      <c r="R1685" s="95">
        <f t="shared" si="406"/>
        <v>330.59738521173443</v>
      </c>
      <c r="S1685" s="95">
        <f t="shared" si="407"/>
        <v>218.80694091139372</v>
      </c>
      <c r="T1685">
        <f t="shared" si="408"/>
        <v>0</v>
      </c>
      <c r="U1685" s="102">
        <f>IF(W1685&lt;180,V1685,IF(#REF!&gt;T1685,W1685-360,360-W1685))</f>
        <v>-13.702163061564079</v>
      </c>
      <c r="V1685" s="102">
        <f t="shared" si="409"/>
        <v>-13.702163061564079</v>
      </c>
      <c r="W1685" s="102">
        <f t="shared" si="410"/>
        <v>13.702163061564079</v>
      </c>
    </row>
    <row r="1686" spans="1:23" x14ac:dyDescent="0.25">
      <c r="A1686" s="110">
        <v>42638.446168981478</v>
      </c>
      <c r="B1686">
        <v>265</v>
      </c>
      <c r="C1686">
        <v>28.7698</v>
      </c>
      <c r="E1686" s="95">
        <f t="shared" si="411"/>
        <v>274.7188019966722</v>
      </c>
      <c r="F1686" s="95">
        <f t="shared" si="411"/>
        <v>20.830001996672216</v>
      </c>
      <c r="G1686" s="95"/>
      <c r="H1686" s="95"/>
      <c r="I1686" s="95"/>
      <c r="J1686" s="95"/>
      <c r="K1686" s="95"/>
      <c r="L1686" s="95">
        <f t="shared" si="397"/>
        <v>1683</v>
      </c>
      <c r="M1686" s="95">
        <f t="shared" si="403"/>
        <v>1469</v>
      </c>
      <c r="N1686" s="95">
        <f t="shared" si="404"/>
        <v>267.090314913844</v>
      </c>
      <c r="O1686" s="95">
        <f t="shared" si="405"/>
        <v>1300676.2721331038</v>
      </c>
      <c r="P1686" s="95">
        <f t="shared" si="398"/>
        <v>27.799856287145086</v>
      </c>
      <c r="Q1686" s="113">
        <f t="shared" si="399"/>
        <v>24.83246618711425</v>
      </c>
      <c r="R1686" s="95">
        <f t="shared" si="406"/>
        <v>330.59185091767927</v>
      </c>
      <c r="S1686" s="95">
        <f t="shared" si="407"/>
        <v>218.84575307566513</v>
      </c>
      <c r="T1686">
        <f t="shared" si="408"/>
        <v>0</v>
      </c>
      <c r="U1686" s="102">
        <f>IF(W1686&lt;180,V1686,IF(#REF!&gt;T1686,W1686-360,360-W1686))</f>
        <v>-9.7188019966721981</v>
      </c>
      <c r="V1686" s="102">
        <f t="shared" si="409"/>
        <v>-9.7188019966721981</v>
      </c>
      <c r="W1686" s="102">
        <f t="shared" si="410"/>
        <v>9.7188019966721981</v>
      </c>
    </row>
    <row r="1687" spans="1:23" x14ac:dyDescent="0.25">
      <c r="A1687" s="110">
        <v>42638.446215277778</v>
      </c>
      <c r="B1687">
        <v>293</v>
      </c>
      <c r="C1687">
        <v>29.492699999999999</v>
      </c>
      <c r="E1687" s="95">
        <f t="shared" si="411"/>
        <v>274.79034941763729</v>
      </c>
      <c r="F1687" s="95">
        <f t="shared" si="411"/>
        <v>20.845804991680538</v>
      </c>
      <c r="G1687" s="95"/>
      <c r="H1687" s="95"/>
      <c r="I1687" s="95"/>
      <c r="J1687" s="95"/>
      <c r="K1687" s="95"/>
      <c r="L1687" s="95">
        <f t="shared" ref="L1687:L1750" si="412">L1686+1</f>
        <v>1684</v>
      </c>
      <c r="M1687" s="95">
        <f t="shared" si="403"/>
        <v>-1176</v>
      </c>
      <c r="N1687" s="95">
        <f t="shared" si="404"/>
        <v>267.10570071258877</v>
      </c>
      <c r="O1687" s="95">
        <f t="shared" si="405"/>
        <v>1301347.1852731672</v>
      </c>
      <c r="P1687" s="95">
        <f t="shared" ref="P1687:P1750" si="413">SQRT(O1687/L1687)</f>
        <v>27.798767736932234</v>
      </c>
      <c r="Q1687" s="113">
        <f t="shared" si="399"/>
        <v>24.823087316806646</v>
      </c>
      <c r="R1687" s="95">
        <f t="shared" si="406"/>
        <v>330.64229588045225</v>
      </c>
      <c r="S1687" s="95">
        <f t="shared" si="407"/>
        <v>218.93840295482232</v>
      </c>
      <c r="T1687">
        <f t="shared" si="408"/>
        <v>0</v>
      </c>
      <c r="U1687" s="102">
        <f>IF(W1687&lt;180,V1687,IF(#REF!&gt;T1687,W1687-360,360-W1687))</f>
        <v>18.209650582362713</v>
      </c>
      <c r="V1687" s="102">
        <f t="shared" si="409"/>
        <v>18.209650582362713</v>
      </c>
      <c r="W1687" s="102">
        <f t="shared" si="410"/>
        <v>18.209650582362713</v>
      </c>
    </row>
    <row r="1688" spans="1:23" x14ac:dyDescent="0.25">
      <c r="A1688" s="110">
        <v>42638.446261574078</v>
      </c>
      <c r="B1688">
        <v>272</v>
      </c>
      <c r="C1688">
        <v>25.033000000000001</v>
      </c>
      <c r="E1688" s="95">
        <f t="shared" si="411"/>
        <v>274.82362728785358</v>
      </c>
      <c r="F1688" s="95">
        <f t="shared" si="411"/>
        <v>20.854656405990021</v>
      </c>
      <c r="G1688" s="95"/>
      <c r="H1688" s="95"/>
      <c r="I1688" s="95"/>
      <c r="J1688" s="95"/>
      <c r="K1688" s="95"/>
      <c r="L1688" s="95">
        <f t="shared" si="412"/>
        <v>1685</v>
      </c>
      <c r="M1688" s="95">
        <f t="shared" si="403"/>
        <v>1448</v>
      </c>
      <c r="N1688" s="95">
        <f t="shared" si="404"/>
        <v>267.108605341246</v>
      </c>
      <c r="O1688" s="95">
        <f t="shared" si="405"/>
        <v>1301371.12522256</v>
      </c>
      <c r="P1688" s="95">
        <f t="shared" si="413"/>
        <v>27.790773240113676</v>
      </c>
      <c r="Q1688" s="113">
        <f t="shared" si="399"/>
        <v>24.805912306248239</v>
      </c>
      <c r="R1688" s="95">
        <f t="shared" si="406"/>
        <v>330.63692997691214</v>
      </c>
      <c r="S1688" s="95">
        <f t="shared" si="407"/>
        <v>219.01032459879505</v>
      </c>
      <c r="T1688">
        <f t="shared" si="408"/>
        <v>0</v>
      </c>
      <c r="U1688" s="102">
        <f>IF(W1688&lt;180,V1688,IF(#REF!&gt;T1688,W1688-360,360-W1688))</f>
        <v>-2.8236272878535829</v>
      </c>
      <c r="V1688" s="102">
        <f t="shared" si="409"/>
        <v>-2.8236272878535829</v>
      </c>
      <c r="W1688" s="102">
        <f t="shared" si="410"/>
        <v>2.8236272878535829</v>
      </c>
    </row>
    <row r="1689" spans="1:23" x14ac:dyDescent="0.25">
      <c r="A1689" s="110">
        <v>42638.44630787037</v>
      </c>
      <c r="B1689">
        <v>278</v>
      </c>
      <c r="C1689">
        <v>22.712299999999999</v>
      </c>
      <c r="E1689" s="95">
        <f t="shared" si="411"/>
        <v>274.86189683860232</v>
      </c>
      <c r="F1689" s="95">
        <f t="shared" si="411"/>
        <v>20.861336938435944</v>
      </c>
      <c r="G1689" s="95"/>
      <c r="H1689" s="95"/>
      <c r="I1689" s="95"/>
      <c r="J1689" s="95"/>
      <c r="K1689" s="95"/>
      <c r="L1689" s="95">
        <f t="shared" si="412"/>
        <v>1686</v>
      </c>
      <c r="M1689" s="95">
        <f t="shared" si="403"/>
        <v>-1170</v>
      </c>
      <c r="N1689" s="95">
        <f t="shared" si="404"/>
        <v>267.11506524317883</v>
      </c>
      <c r="O1689" s="95">
        <f t="shared" si="405"/>
        <v>1301489.6773428314</v>
      </c>
      <c r="P1689" s="95">
        <f t="shared" si="413"/>
        <v>27.783795824274996</v>
      </c>
      <c r="Q1689" s="113">
        <f t="shared" si="399"/>
        <v>24.793038092032042</v>
      </c>
      <c r="R1689" s="95">
        <f t="shared" si="406"/>
        <v>330.64623254567442</v>
      </c>
      <c r="S1689" s="95">
        <f t="shared" si="407"/>
        <v>219.07756113153022</v>
      </c>
      <c r="T1689">
        <f t="shared" si="408"/>
        <v>0</v>
      </c>
      <c r="U1689" s="102">
        <f>IF(W1689&lt;180,V1689,IF(#REF!&gt;T1689,W1689-360,360-W1689))</f>
        <v>3.1381031613976802</v>
      </c>
      <c r="V1689" s="102">
        <f t="shared" si="409"/>
        <v>3.1381031613976802</v>
      </c>
      <c r="W1689" s="102">
        <f t="shared" si="410"/>
        <v>3.1381031613976802</v>
      </c>
    </row>
    <row r="1690" spans="1:23" x14ac:dyDescent="0.25">
      <c r="A1690" s="110">
        <v>42638.44635416667</v>
      </c>
      <c r="B1690">
        <v>205</v>
      </c>
      <c r="C1690">
        <v>13.551</v>
      </c>
      <c r="E1690" s="95">
        <f t="shared" si="411"/>
        <v>274.78535773710485</v>
      </c>
      <c r="F1690" s="95">
        <f t="shared" si="411"/>
        <v>20.849717304492518</v>
      </c>
      <c r="G1690" s="95"/>
      <c r="H1690" s="95"/>
      <c r="I1690" s="95"/>
      <c r="J1690" s="95"/>
      <c r="K1690" s="95"/>
      <c r="L1690" s="95">
        <f t="shared" si="412"/>
        <v>1687</v>
      </c>
      <c r="M1690" s="95">
        <f t="shared" si="403"/>
        <v>1375</v>
      </c>
      <c r="N1690" s="95">
        <f t="shared" si="404"/>
        <v>267.07824540604594</v>
      </c>
      <c r="O1690" s="95">
        <f t="shared" si="405"/>
        <v>1305345.6716064101</v>
      </c>
      <c r="P1690" s="95">
        <f t="shared" si="413"/>
        <v>27.816675577672569</v>
      </c>
      <c r="Q1690" s="113">
        <f t="shared" si="399"/>
        <v>24.937169337274124</v>
      </c>
      <c r="R1690" s="95">
        <f t="shared" si="406"/>
        <v>330.89398874597163</v>
      </c>
      <c r="S1690" s="95">
        <f t="shared" si="407"/>
        <v>218.67672672823807</v>
      </c>
      <c r="T1690">
        <f t="shared" si="408"/>
        <v>1</v>
      </c>
      <c r="U1690" s="102">
        <f>IF(W1690&lt;180,V1690,IF(#REF!&gt;T1690,W1690-360,360-W1690))</f>
        <v>-69.785357737104846</v>
      </c>
      <c r="V1690" s="102">
        <f t="shared" si="409"/>
        <v>-69.785357737104846</v>
      </c>
      <c r="W1690" s="102">
        <f t="shared" si="410"/>
        <v>69.785357737104846</v>
      </c>
    </row>
    <row r="1691" spans="1:23" x14ac:dyDescent="0.25">
      <c r="A1691" s="110">
        <v>42638.446400462963</v>
      </c>
      <c r="B1691">
        <v>258</v>
      </c>
      <c r="C1691">
        <v>17.870100000000001</v>
      </c>
      <c r="E1691" s="95">
        <f t="shared" si="411"/>
        <v>274.79201331114808</v>
      </c>
      <c r="F1691" s="95">
        <f t="shared" si="411"/>
        <v>20.845947587354413</v>
      </c>
      <c r="G1691" s="95"/>
      <c r="H1691" s="95"/>
      <c r="I1691" s="95"/>
      <c r="J1691" s="95"/>
      <c r="K1691" s="95"/>
      <c r="L1691" s="95">
        <f t="shared" si="412"/>
        <v>1688</v>
      </c>
      <c r="M1691" s="95">
        <f t="shared" si="403"/>
        <v>-1117</v>
      </c>
      <c r="N1691" s="95">
        <f t="shared" si="404"/>
        <v>267.07286729857788</v>
      </c>
      <c r="O1691" s="95">
        <f t="shared" si="405"/>
        <v>1305428.037322283</v>
      </c>
      <c r="P1691" s="95">
        <f t="shared" si="413"/>
        <v>27.809312145674703</v>
      </c>
      <c r="Q1691" s="113">
        <f t="shared" si="399"/>
        <v>24.932154250696453</v>
      </c>
      <c r="R1691" s="95">
        <f t="shared" si="406"/>
        <v>330.88936037521512</v>
      </c>
      <c r="S1691" s="95">
        <f t="shared" si="407"/>
        <v>218.69466624708107</v>
      </c>
      <c r="T1691">
        <f t="shared" si="408"/>
        <v>0</v>
      </c>
      <c r="U1691" s="102">
        <f>IF(W1691&lt;180,V1691,IF(#REF!&gt;T1691,W1691-360,360-W1691))</f>
        <v>-16.792013311148082</v>
      </c>
      <c r="V1691" s="102">
        <f t="shared" si="409"/>
        <v>-16.792013311148082</v>
      </c>
      <c r="W1691" s="102">
        <f t="shared" si="410"/>
        <v>16.792013311148082</v>
      </c>
    </row>
    <row r="1692" spans="1:23" x14ac:dyDescent="0.25">
      <c r="A1692" s="110">
        <v>42638.446446759262</v>
      </c>
      <c r="B1692">
        <v>245</v>
      </c>
      <c r="C1692">
        <v>15.512499999999999</v>
      </c>
      <c r="E1692" s="95">
        <f t="shared" si="411"/>
        <v>274.78369384359399</v>
      </c>
      <c r="F1692" s="95">
        <f t="shared" si="411"/>
        <v>20.836739600665567</v>
      </c>
      <c r="G1692" s="95"/>
      <c r="H1692" s="95"/>
      <c r="I1692" s="95"/>
      <c r="J1692" s="95"/>
      <c r="K1692" s="95"/>
      <c r="L1692" s="95">
        <f t="shared" si="412"/>
        <v>1689</v>
      </c>
      <c r="M1692" s="95">
        <f t="shared" si="403"/>
        <v>1362</v>
      </c>
      <c r="N1692" s="95">
        <f t="shared" si="404"/>
        <v>267.0597986974538</v>
      </c>
      <c r="O1692" s="95">
        <f t="shared" si="405"/>
        <v>1305914.9603315652</v>
      </c>
      <c r="P1692" s="95">
        <f t="shared" si="413"/>
        <v>27.80626284851472</v>
      </c>
      <c r="Q1692" s="113">
        <f t="shared" ref="Q1692:Q1755" si="414">_xlfn.STDEV.P(B1092:B1692)</f>
        <v>24.941258115929863</v>
      </c>
      <c r="R1692" s="95">
        <f t="shared" si="406"/>
        <v>330.90152460443619</v>
      </c>
      <c r="S1692" s="95">
        <f t="shared" si="407"/>
        <v>218.6658630827518</v>
      </c>
      <c r="T1692">
        <f t="shared" si="408"/>
        <v>0</v>
      </c>
      <c r="U1692" s="102">
        <f>IF(W1692&lt;180,V1692,IF(#REF!&gt;T1692,W1692-360,360-W1692))</f>
        <v>-29.783693843593994</v>
      </c>
      <c r="V1692" s="102">
        <f t="shared" si="409"/>
        <v>-29.783693843593994</v>
      </c>
      <c r="W1692" s="102">
        <f t="shared" si="410"/>
        <v>29.783693843593994</v>
      </c>
    </row>
    <row r="1693" spans="1:23" x14ac:dyDescent="0.25">
      <c r="A1693" s="110">
        <v>42638.446493055555</v>
      </c>
      <c r="B1693">
        <v>274</v>
      </c>
      <c r="C1693">
        <v>16.893000000000001</v>
      </c>
      <c r="E1693" s="95">
        <f t="shared" ref="E1693:F1708" si="415">AVERAGE(B1093:B1693)</f>
        <v>274.82529118136438</v>
      </c>
      <c r="F1693" s="95">
        <f t="shared" si="415"/>
        <v>20.82739168053245</v>
      </c>
      <c r="G1693" s="95"/>
      <c r="H1693" s="95"/>
      <c r="I1693" s="95"/>
      <c r="J1693" s="95"/>
      <c r="K1693" s="95"/>
      <c r="L1693" s="95">
        <f t="shared" si="412"/>
        <v>1690</v>
      </c>
      <c r="M1693" s="95">
        <f t="shared" si="403"/>
        <v>-1088</v>
      </c>
      <c r="N1693" s="95">
        <f t="shared" si="404"/>
        <v>267.0639053254435</v>
      </c>
      <c r="O1693" s="95">
        <f t="shared" si="405"/>
        <v>1305963.0982248602</v>
      </c>
      <c r="P1693" s="95">
        <f t="shared" si="413"/>
        <v>27.798547259143817</v>
      </c>
      <c r="Q1693" s="113">
        <f t="shared" si="414"/>
        <v>24.919058839924642</v>
      </c>
      <c r="R1693" s="95">
        <f t="shared" si="406"/>
        <v>330.89317357119484</v>
      </c>
      <c r="S1693" s="95">
        <f t="shared" si="407"/>
        <v>218.75740879153392</v>
      </c>
      <c r="T1693">
        <f t="shared" si="408"/>
        <v>0</v>
      </c>
      <c r="U1693" s="102">
        <f>IF(W1693&lt;180,V1693,IF(#REF!&gt;T1693,W1693-360,360-W1693))</f>
        <v>-0.82529118136437774</v>
      </c>
      <c r="V1693" s="102">
        <f t="shared" si="409"/>
        <v>-0.82529118136437774</v>
      </c>
      <c r="W1693" s="102">
        <f t="shared" si="410"/>
        <v>0.82529118136437774</v>
      </c>
    </row>
    <row r="1694" spans="1:23" x14ac:dyDescent="0.25">
      <c r="A1694" s="110">
        <v>42638.446539351855</v>
      </c>
      <c r="B1694">
        <v>254</v>
      </c>
      <c r="C1694">
        <v>16.3873</v>
      </c>
      <c r="E1694" s="95">
        <f t="shared" si="415"/>
        <v>274.8402662229617</v>
      </c>
      <c r="F1694" s="95">
        <f t="shared" si="415"/>
        <v>20.819389850249593</v>
      </c>
      <c r="G1694" s="95"/>
      <c r="H1694" s="95"/>
      <c r="I1694" s="95"/>
      <c r="J1694" s="95"/>
      <c r="K1694" s="95"/>
      <c r="L1694" s="95">
        <f t="shared" si="412"/>
        <v>1691</v>
      </c>
      <c r="M1694" s="95">
        <f t="shared" si="403"/>
        <v>1342</v>
      </c>
      <c r="N1694" s="95">
        <f t="shared" si="404"/>
        <v>267.05617977528061</v>
      </c>
      <c r="O1694" s="95">
        <f t="shared" si="405"/>
        <v>1306133.6629213565</v>
      </c>
      <c r="P1694" s="95">
        <f t="shared" si="413"/>
        <v>27.792141196983071</v>
      </c>
      <c r="Q1694" s="113">
        <f t="shared" si="414"/>
        <v>24.903830521386531</v>
      </c>
      <c r="R1694" s="95">
        <f t="shared" si="406"/>
        <v>330.87388489608139</v>
      </c>
      <c r="S1694" s="95">
        <f t="shared" si="407"/>
        <v>218.80664754984201</v>
      </c>
      <c r="T1694">
        <f t="shared" si="408"/>
        <v>0</v>
      </c>
      <c r="U1694" s="102">
        <f>IF(W1694&lt;180,V1694,IF(#REF!&gt;T1694,W1694-360,360-W1694))</f>
        <v>-20.840266222961702</v>
      </c>
      <c r="V1694" s="102">
        <f t="shared" si="409"/>
        <v>-20.840266222961702</v>
      </c>
      <c r="W1694" s="102">
        <f t="shared" si="410"/>
        <v>20.840266222961702</v>
      </c>
    </row>
    <row r="1695" spans="1:23" x14ac:dyDescent="0.25">
      <c r="A1695" s="110">
        <v>42638.446585648147</v>
      </c>
      <c r="B1695">
        <v>251</v>
      </c>
      <c r="C1695">
        <v>15.5624</v>
      </c>
      <c r="E1695" s="95">
        <f t="shared" si="415"/>
        <v>274.83527454242926</v>
      </c>
      <c r="F1695" s="95">
        <f t="shared" si="415"/>
        <v>20.813919966722136</v>
      </c>
      <c r="G1695" s="95"/>
      <c r="H1695" s="95"/>
      <c r="I1695" s="95"/>
      <c r="J1695" s="95"/>
      <c r="K1695" s="95"/>
      <c r="L1695" s="95">
        <f t="shared" si="412"/>
        <v>1692</v>
      </c>
      <c r="M1695" s="95">
        <f t="shared" si="403"/>
        <v>-1091</v>
      </c>
      <c r="N1695" s="95">
        <f t="shared" si="404"/>
        <v>267.04669030732833</v>
      </c>
      <c r="O1695" s="95">
        <f t="shared" si="405"/>
        <v>1306391.3114657293</v>
      </c>
      <c r="P1695" s="95">
        <f t="shared" si="413"/>
        <v>27.786667375649671</v>
      </c>
      <c r="Q1695" s="113">
        <f t="shared" si="414"/>
        <v>24.908307462873886</v>
      </c>
      <c r="R1695" s="95">
        <f t="shared" si="406"/>
        <v>330.87896633389551</v>
      </c>
      <c r="S1695" s="95">
        <f t="shared" si="407"/>
        <v>218.79158275096302</v>
      </c>
      <c r="T1695">
        <f t="shared" si="408"/>
        <v>0</v>
      </c>
      <c r="U1695" s="102">
        <f>IF(W1695&lt;180,V1695,IF(#REF!&gt;T1695,W1695-360,360-W1695))</f>
        <v>-23.835274542429261</v>
      </c>
      <c r="V1695" s="102">
        <f t="shared" si="409"/>
        <v>-23.835274542429261</v>
      </c>
      <c r="W1695" s="102">
        <f t="shared" si="410"/>
        <v>23.835274542429261</v>
      </c>
    </row>
    <row r="1696" spans="1:23" x14ac:dyDescent="0.25">
      <c r="A1696" s="110">
        <v>42638.446631944447</v>
      </c>
      <c r="B1696">
        <v>284</v>
      </c>
      <c r="C1696">
        <v>18.6126</v>
      </c>
      <c r="E1696" s="95">
        <f t="shared" si="415"/>
        <v>274.86522462562397</v>
      </c>
      <c r="F1696" s="95">
        <f t="shared" si="415"/>
        <v>20.816278202995015</v>
      </c>
      <c r="G1696" s="95"/>
      <c r="H1696" s="95"/>
      <c r="I1696" s="95"/>
      <c r="J1696" s="95"/>
      <c r="K1696" s="95"/>
      <c r="L1696" s="95">
        <f t="shared" si="412"/>
        <v>1693</v>
      </c>
      <c r="M1696" s="95">
        <f t="shared" si="403"/>
        <v>1375</v>
      </c>
      <c r="N1696" s="95">
        <f t="shared" si="404"/>
        <v>267.05670407560518</v>
      </c>
      <c r="O1696" s="95">
        <f t="shared" si="405"/>
        <v>1306678.5564087501</v>
      </c>
      <c r="P1696" s="95">
        <f t="shared" si="413"/>
        <v>27.781513572915657</v>
      </c>
      <c r="Q1696" s="113">
        <f t="shared" si="414"/>
        <v>24.908487524133022</v>
      </c>
      <c r="R1696" s="95">
        <f t="shared" si="406"/>
        <v>330.90932155492328</v>
      </c>
      <c r="S1696" s="95">
        <f t="shared" si="407"/>
        <v>218.82112769632465</v>
      </c>
      <c r="T1696">
        <f t="shared" si="408"/>
        <v>0</v>
      </c>
      <c r="U1696" s="102">
        <f>IF(W1696&lt;180,V1696,IF(#REF!&gt;T1696,W1696-360,360-W1696))</f>
        <v>9.1347753743760336</v>
      </c>
      <c r="V1696" s="102">
        <f t="shared" si="409"/>
        <v>9.1347753743760336</v>
      </c>
      <c r="W1696" s="102">
        <f t="shared" si="410"/>
        <v>9.1347753743760336</v>
      </c>
    </row>
    <row r="1697" spans="1:23" x14ac:dyDescent="0.25">
      <c r="A1697" s="110">
        <v>42638.44667824074</v>
      </c>
      <c r="B1697">
        <v>252</v>
      </c>
      <c r="C1697">
        <v>17.522400000000001</v>
      </c>
      <c r="E1697" s="95">
        <f t="shared" si="415"/>
        <v>274.85690515806988</v>
      </c>
      <c r="F1697" s="95">
        <f t="shared" si="415"/>
        <v>20.813778036605665</v>
      </c>
      <c r="G1697" s="95"/>
      <c r="H1697" s="95"/>
      <c r="I1697" s="95"/>
      <c r="J1697" s="95"/>
      <c r="K1697" s="95"/>
      <c r="L1697" s="95">
        <f t="shared" si="412"/>
        <v>1694</v>
      </c>
      <c r="M1697" s="95">
        <f t="shared" si="403"/>
        <v>-1123</v>
      </c>
      <c r="N1697" s="95">
        <f t="shared" si="404"/>
        <v>267.04781582054284</v>
      </c>
      <c r="O1697" s="95">
        <f t="shared" si="405"/>
        <v>1306905.1269185443</v>
      </c>
      <c r="P1697" s="95">
        <f t="shared" si="413"/>
        <v>27.775720149476683</v>
      </c>
      <c r="Q1697" s="113">
        <f t="shared" si="414"/>
        <v>24.915287218440039</v>
      </c>
      <c r="R1697" s="95">
        <f t="shared" si="406"/>
        <v>330.91630139955998</v>
      </c>
      <c r="S1697" s="95">
        <f t="shared" si="407"/>
        <v>218.7975089165798</v>
      </c>
      <c r="T1697">
        <f t="shared" si="408"/>
        <v>0</v>
      </c>
      <c r="U1697" s="102">
        <f>IF(W1697&lt;180,V1697,IF(#REF!&gt;T1697,W1697-360,360-W1697))</f>
        <v>-22.856905158069878</v>
      </c>
      <c r="V1697" s="102">
        <f t="shared" si="409"/>
        <v>-22.856905158069878</v>
      </c>
      <c r="W1697" s="102">
        <f t="shared" si="410"/>
        <v>22.856905158069878</v>
      </c>
    </row>
    <row r="1698" spans="1:23" x14ac:dyDescent="0.25">
      <c r="A1698" s="110">
        <v>42638.44672453704</v>
      </c>
      <c r="B1698">
        <v>262</v>
      </c>
      <c r="C1698">
        <v>23.099799999999998</v>
      </c>
      <c r="E1698" s="95">
        <f t="shared" si="415"/>
        <v>274.88186356073209</v>
      </c>
      <c r="F1698" s="95">
        <f t="shared" si="415"/>
        <v>20.818508985024966</v>
      </c>
      <c r="G1698" s="95"/>
      <c r="H1698" s="95"/>
      <c r="I1698" s="95"/>
      <c r="J1698" s="95"/>
      <c r="K1698" s="95"/>
      <c r="L1698" s="95">
        <f t="shared" si="412"/>
        <v>1695</v>
      </c>
      <c r="M1698" s="95">
        <f t="shared" si="403"/>
        <v>1385</v>
      </c>
      <c r="N1698" s="95">
        <f t="shared" si="404"/>
        <v>267.04483775811184</v>
      </c>
      <c r="O1698" s="95">
        <f t="shared" si="405"/>
        <v>1306930.5923303918</v>
      </c>
      <c r="P1698" s="95">
        <f t="shared" si="413"/>
        <v>27.767796040558991</v>
      </c>
      <c r="Q1698" s="113">
        <f t="shared" si="414"/>
        <v>24.894874223094892</v>
      </c>
      <c r="R1698" s="95">
        <f t="shared" si="406"/>
        <v>330.89533056269556</v>
      </c>
      <c r="S1698" s="95">
        <f t="shared" si="407"/>
        <v>218.86839655876858</v>
      </c>
      <c r="T1698">
        <f t="shared" si="408"/>
        <v>0</v>
      </c>
      <c r="U1698" s="102">
        <f>IF(W1698&lt;180,V1698,IF(#REF!&gt;T1698,W1698-360,360-W1698))</f>
        <v>-12.881863560732086</v>
      </c>
      <c r="V1698" s="102">
        <f t="shared" si="409"/>
        <v>-12.881863560732086</v>
      </c>
      <c r="W1698" s="102">
        <f t="shared" si="410"/>
        <v>12.881863560732086</v>
      </c>
    </row>
    <row r="1699" spans="1:23" x14ac:dyDescent="0.25">
      <c r="A1699" s="110">
        <v>42638.446770833332</v>
      </c>
      <c r="B1699">
        <v>261</v>
      </c>
      <c r="C1699">
        <v>25.884499999999999</v>
      </c>
      <c r="E1699" s="95">
        <f t="shared" si="415"/>
        <v>274.90848585690514</v>
      </c>
      <c r="F1699" s="95">
        <f t="shared" si="415"/>
        <v>20.82973061564061</v>
      </c>
      <c r="G1699" s="95"/>
      <c r="H1699" s="95"/>
      <c r="I1699" s="95"/>
      <c r="J1699" s="95"/>
      <c r="K1699" s="95"/>
      <c r="L1699" s="95">
        <f t="shared" si="412"/>
        <v>1696</v>
      </c>
      <c r="M1699" s="95">
        <f t="shared" si="403"/>
        <v>-1124</v>
      </c>
      <c r="N1699" s="95">
        <f t="shared" si="404"/>
        <v>267.04127358490541</v>
      </c>
      <c r="O1699" s="95">
        <f t="shared" si="405"/>
        <v>1306967.1108490648</v>
      </c>
      <c r="P1699" s="95">
        <f t="shared" si="413"/>
        <v>27.759996402463361</v>
      </c>
      <c r="Q1699" s="113">
        <f t="shared" si="414"/>
        <v>24.871448750163243</v>
      </c>
      <c r="R1699" s="95">
        <f t="shared" si="406"/>
        <v>330.86924554477241</v>
      </c>
      <c r="S1699" s="95">
        <f t="shared" si="407"/>
        <v>218.94772616903785</v>
      </c>
      <c r="T1699">
        <f t="shared" si="408"/>
        <v>0</v>
      </c>
      <c r="U1699" s="102">
        <f>IF(W1699&lt;180,V1699,IF(#REF!&gt;T1699,W1699-360,360-W1699))</f>
        <v>-13.908485856905145</v>
      </c>
      <c r="V1699" s="102">
        <f t="shared" si="409"/>
        <v>-13.908485856905145</v>
      </c>
      <c r="W1699" s="102">
        <f t="shared" si="410"/>
        <v>13.908485856905145</v>
      </c>
    </row>
    <row r="1700" spans="1:23" x14ac:dyDescent="0.25">
      <c r="A1700" s="110">
        <v>42638.446817129632</v>
      </c>
      <c r="B1700">
        <v>262</v>
      </c>
      <c r="C1700">
        <v>25.3916</v>
      </c>
      <c r="E1700" s="95">
        <f t="shared" si="415"/>
        <v>274.92678868552412</v>
      </c>
      <c r="F1700" s="95">
        <f t="shared" si="415"/>
        <v>20.843921797005002</v>
      </c>
      <c r="G1700" s="95"/>
      <c r="H1700" s="95"/>
      <c r="I1700" s="95"/>
      <c r="J1700" s="95"/>
      <c r="K1700" s="95"/>
      <c r="L1700" s="95">
        <f t="shared" si="412"/>
        <v>1697</v>
      </c>
      <c r="M1700" s="95">
        <f t="shared" si="403"/>
        <v>1386</v>
      </c>
      <c r="N1700" s="95">
        <f t="shared" si="404"/>
        <v>267.0383028874482</v>
      </c>
      <c r="O1700" s="95">
        <f t="shared" si="405"/>
        <v>1306992.5103123239</v>
      </c>
      <c r="P1700" s="95">
        <f t="shared" si="413"/>
        <v>27.752085720216233</v>
      </c>
      <c r="Q1700" s="113">
        <f t="shared" si="414"/>
        <v>24.857891568170313</v>
      </c>
      <c r="R1700" s="95">
        <f t="shared" si="406"/>
        <v>330.85704471390733</v>
      </c>
      <c r="S1700" s="95">
        <f t="shared" si="407"/>
        <v>218.9965326571409</v>
      </c>
      <c r="T1700">
        <f t="shared" si="408"/>
        <v>0</v>
      </c>
      <c r="U1700" s="102">
        <f>IF(W1700&lt;180,V1700,IF(#REF!&gt;T1700,W1700-360,360-W1700))</f>
        <v>-12.926788685524116</v>
      </c>
      <c r="V1700" s="102">
        <f t="shared" si="409"/>
        <v>-12.926788685524116</v>
      </c>
      <c r="W1700" s="102">
        <f t="shared" si="410"/>
        <v>12.926788685524116</v>
      </c>
    </row>
    <row r="1701" spans="1:23" x14ac:dyDescent="0.25">
      <c r="A1701" s="110">
        <v>42638.446863425925</v>
      </c>
      <c r="B1701">
        <v>261</v>
      </c>
      <c r="C1701">
        <v>24.522400000000001</v>
      </c>
      <c r="E1701" s="95">
        <f t="shared" si="415"/>
        <v>274.92013311148088</v>
      </c>
      <c r="F1701" s="95">
        <f t="shared" si="415"/>
        <v>20.859689351081542</v>
      </c>
      <c r="G1701" s="95"/>
      <c r="H1701" s="95"/>
      <c r="I1701" s="95"/>
      <c r="J1701" s="95"/>
      <c r="K1701" s="95"/>
      <c r="L1701" s="95">
        <f t="shared" si="412"/>
        <v>1698</v>
      </c>
      <c r="M1701" s="95">
        <f t="shared" si="403"/>
        <v>-1125</v>
      </c>
      <c r="N1701" s="95">
        <f t="shared" si="404"/>
        <v>267.0347467608949</v>
      </c>
      <c r="O1701" s="95">
        <f t="shared" si="405"/>
        <v>1307028.9499411152</v>
      </c>
      <c r="P1701" s="95">
        <f t="shared" si="413"/>
        <v>27.744299279057916</v>
      </c>
      <c r="Q1701" s="113">
        <f t="shared" si="414"/>
        <v>24.861083809211486</v>
      </c>
      <c r="R1701" s="95">
        <f t="shared" si="406"/>
        <v>330.85757168220675</v>
      </c>
      <c r="S1701" s="95">
        <f t="shared" si="407"/>
        <v>218.98269454075503</v>
      </c>
      <c r="T1701">
        <f t="shared" si="408"/>
        <v>0</v>
      </c>
      <c r="U1701" s="102">
        <f>IF(W1701&lt;180,V1701,IF(#REF!&gt;T1701,W1701-360,360-W1701))</f>
        <v>-13.92013311148088</v>
      </c>
      <c r="V1701" s="102">
        <f t="shared" si="409"/>
        <v>-13.92013311148088</v>
      </c>
      <c r="W1701" s="102">
        <f t="shared" si="410"/>
        <v>13.92013311148088</v>
      </c>
    </row>
    <row r="1702" spans="1:23" x14ac:dyDescent="0.25">
      <c r="A1702" s="110">
        <v>42638.446909722225</v>
      </c>
      <c r="B1702">
        <v>258</v>
      </c>
      <c r="C1702">
        <v>23.8612</v>
      </c>
      <c r="E1702" s="95">
        <f t="shared" si="415"/>
        <v>274.92512479201332</v>
      </c>
      <c r="F1702" s="95">
        <f t="shared" si="415"/>
        <v>20.869050748752091</v>
      </c>
      <c r="G1702" s="95"/>
      <c r="H1702" s="95"/>
      <c r="I1702" s="95"/>
      <c r="J1702" s="95"/>
      <c r="K1702" s="95"/>
      <c r="L1702" s="95">
        <f t="shared" si="412"/>
        <v>1699</v>
      </c>
      <c r="M1702" s="95">
        <f t="shared" si="403"/>
        <v>1383</v>
      </c>
      <c r="N1702" s="95">
        <f t="shared" si="404"/>
        <v>267.02942907592677</v>
      </c>
      <c r="O1702" s="95">
        <f t="shared" si="405"/>
        <v>1307110.5285462118</v>
      </c>
      <c r="P1702" s="95">
        <f t="shared" si="413"/>
        <v>27.736998752420327</v>
      </c>
      <c r="Q1702" s="113">
        <f t="shared" si="414"/>
        <v>24.857384585109646</v>
      </c>
      <c r="R1702" s="95">
        <f t="shared" si="406"/>
        <v>330.85424010851</v>
      </c>
      <c r="S1702" s="95">
        <f t="shared" si="407"/>
        <v>218.99600947551662</v>
      </c>
      <c r="T1702">
        <f t="shared" si="408"/>
        <v>0</v>
      </c>
      <c r="U1702" s="102">
        <f>IF(W1702&lt;180,V1702,IF(#REF!&gt;T1702,W1702-360,360-W1702))</f>
        <v>-16.925124792013321</v>
      </c>
      <c r="V1702" s="102">
        <f t="shared" si="409"/>
        <v>-16.925124792013321</v>
      </c>
      <c r="W1702" s="102">
        <f t="shared" si="410"/>
        <v>16.925124792013321</v>
      </c>
    </row>
    <row r="1703" spans="1:23" x14ac:dyDescent="0.25">
      <c r="A1703" s="110">
        <v>42638.446956018517</v>
      </c>
      <c r="B1703">
        <v>254</v>
      </c>
      <c r="C1703">
        <v>23.395499999999998</v>
      </c>
      <c r="E1703" s="95">
        <f t="shared" si="415"/>
        <v>274.88519134775373</v>
      </c>
      <c r="F1703" s="95">
        <f t="shared" si="415"/>
        <v>20.882904991680547</v>
      </c>
      <c r="G1703" s="95"/>
      <c r="H1703" s="95"/>
      <c r="I1703" s="95"/>
      <c r="J1703" s="95"/>
      <c r="K1703" s="95"/>
      <c r="L1703" s="95">
        <f t="shared" si="412"/>
        <v>1700</v>
      </c>
      <c r="M1703" s="95">
        <f t="shared" si="403"/>
        <v>-1129</v>
      </c>
      <c r="N1703" s="95">
        <f t="shared" si="404"/>
        <v>267.02176470588211</v>
      </c>
      <c r="O1703" s="95">
        <f t="shared" si="405"/>
        <v>1307280.1947058905</v>
      </c>
      <c r="P1703" s="95">
        <f t="shared" si="413"/>
        <v>27.730639188936745</v>
      </c>
      <c r="Q1703" s="113">
        <f t="shared" si="414"/>
        <v>24.871686627144143</v>
      </c>
      <c r="R1703" s="95">
        <f t="shared" si="406"/>
        <v>330.84648625882807</v>
      </c>
      <c r="S1703" s="95">
        <f t="shared" si="407"/>
        <v>218.9238964366794</v>
      </c>
      <c r="T1703">
        <f t="shared" si="408"/>
        <v>0</v>
      </c>
      <c r="U1703" s="102">
        <f>IF(W1703&lt;180,V1703,IF(#REF!&gt;T1703,W1703-360,360-W1703))</f>
        <v>-20.885191347753732</v>
      </c>
      <c r="V1703" s="102">
        <f t="shared" si="409"/>
        <v>-20.885191347753732</v>
      </c>
      <c r="W1703" s="102">
        <f t="shared" si="410"/>
        <v>20.885191347753732</v>
      </c>
    </row>
    <row r="1704" spans="1:23" x14ac:dyDescent="0.25">
      <c r="A1704" s="110">
        <v>42638.447002314817</v>
      </c>
      <c r="B1704">
        <v>271</v>
      </c>
      <c r="C1704">
        <v>22.590499999999999</v>
      </c>
      <c r="E1704" s="95">
        <f t="shared" si="415"/>
        <v>274.91846921797003</v>
      </c>
      <c r="F1704" s="95">
        <f t="shared" si="415"/>
        <v>20.890123960066571</v>
      </c>
      <c r="G1704" s="95"/>
      <c r="H1704" s="95"/>
      <c r="I1704" s="95"/>
      <c r="J1704" s="95"/>
      <c r="K1704" s="95"/>
      <c r="L1704" s="95">
        <f t="shared" si="412"/>
        <v>1701</v>
      </c>
      <c r="M1704" s="95">
        <f t="shared" si="403"/>
        <v>1400</v>
      </c>
      <c r="N1704" s="95">
        <f t="shared" si="404"/>
        <v>267.02410346854765</v>
      </c>
      <c r="O1704" s="95">
        <f t="shared" si="405"/>
        <v>1307296.0117577976</v>
      </c>
      <c r="P1704" s="95">
        <f t="shared" si="413"/>
        <v>27.722654424616987</v>
      </c>
      <c r="Q1704" s="113">
        <f t="shared" si="414"/>
        <v>24.853079267386892</v>
      </c>
      <c r="R1704" s="95">
        <f t="shared" si="406"/>
        <v>330.83789756959055</v>
      </c>
      <c r="S1704" s="95">
        <f t="shared" si="407"/>
        <v>218.9990408663495</v>
      </c>
      <c r="T1704">
        <f t="shared" si="408"/>
        <v>0</v>
      </c>
      <c r="U1704" s="102">
        <f>IF(W1704&lt;180,V1704,IF(#REF!&gt;T1704,W1704-360,360-W1704))</f>
        <v>-3.9184692179700278</v>
      </c>
      <c r="V1704" s="102">
        <f t="shared" si="409"/>
        <v>-3.9184692179700278</v>
      </c>
      <c r="W1704" s="102">
        <f t="shared" si="410"/>
        <v>3.9184692179700278</v>
      </c>
    </row>
    <row r="1705" spans="1:23" x14ac:dyDescent="0.25">
      <c r="A1705" s="110">
        <v>42638.447048611109</v>
      </c>
      <c r="B1705">
        <v>266</v>
      </c>
      <c r="C1705">
        <v>21.697099999999999</v>
      </c>
      <c r="E1705" s="95">
        <f t="shared" si="415"/>
        <v>274.93843594009985</v>
      </c>
      <c r="F1705" s="95">
        <f t="shared" si="415"/>
        <v>20.896466722129798</v>
      </c>
      <c r="G1705" s="95"/>
      <c r="H1705" s="95"/>
      <c r="I1705" s="95"/>
      <c r="J1705" s="95"/>
      <c r="K1705" s="95"/>
      <c r="L1705" s="95">
        <f t="shared" si="412"/>
        <v>1702</v>
      </c>
      <c r="M1705" s="95">
        <f t="shared" si="403"/>
        <v>-1134</v>
      </c>
      <c r="N1705" s="95">
        <f t="shared" si="404"/>
        <v>267.02350176263195</v>
      </c>
      <c r="O1705" s="95">
        <f t="shared" si="405"/>
        <v>1307297.0599295027</v>
      </c>
      <c r="P1705" s="95">
        <f t="shared" si="413"/>
        <v>27.714520198008447</v>
      </c>
      <c r="Q1705" s="113">
        <f t="shared" si="414"/>
        <v>24.841082998574542</v>
      </c>
      <c r="R1705" s="95">
        <f t="shared" si="406"/>
        <v>330.83087268689258</v>
      </c>
      <c r="S1705" s="95">
        <f t="shared" si="407"/>
        <v>219.04599919330713</v>
      </c>
      <c r="T1705">
        <f t="shared" si="408"/>
        <v>0</v>
      </c>
      <c r="U1705" s="102">
        <f>IF(W1705&lt;180,V1705,IF(#REF!&gt;T1705,W1705-360,360-W1705))</f>
        <v>-8.9384359400998505</v>
      </c>
      <c r="V1705" s="102">
        <f t="shared" si="409"/>
        <v>-8.9384359400998505</v>
      </c>
      <c r="W1705" s="102">
        <f t="shared" si="410"/>
        <v>8.9384359400998505</v>
      </c>
    </row>
    <row r="1706" spans="1:23" x14ac:dyDescent="0.25">
      <c r="A1706" s="110">
        <v>42638.447094907409</v>
      </c>
      <c r="B1706">
        <v>245</v>
      </c>
      <c r="C1706">
        <v>20.336600000000001</v>
      </c>
      <c r="E1706" s="95">
        <f t="shared" si="415"/>
        <v>274.92512479201332</v>
      </c>
      <c r="F1706" s="95">
        <f t="shared" si="415"/>
        <v>20.903960732113159</v>
      </c>
      <c r="G1706" s="95"/>
      <c r="H1706" s="95"/>
      <c r="I1706" s="95"/>
      <c r="J1706" s="95"/>
      <c r="K1706" s="95"/>
      <c r="L1706" s="95">
        <f t="shared" si="412"/>
        <v>1703</v>
      </c>
      <c r="M1706" s="95">
        <f t="shared" si="403"/>
        <v>1379</v>
      </c>
      <c r="N1706" s="95">
        <f t="shared" si="404"/>
        <v>267.0105695830884</v>
      </c>
      <c r="O1706" s="95">
        <f t="shared" si="405"/>
        <v>1307781.8097475125</v>
      </c>
      <c r="P1706" s="95">
        <f t="shared" si="413"/>
        <v>27.71151836328243</v>
      </c>
      <c r="Q1706" s="113">
        <f t="shared" si="414"/>
        <v>24.854974714919102</v>
      </c>
      <c r="R1706" s="95">
        <f t="shared" si="406"/>
        <v>330.84881790058131</v>
      </c>
      <c r="S1706" s="95">
        <f t="shared" si="407"/>
        <v>219.00143168344533</v>
      </c>
      <c r="T1706">
        <f t="shared" si="408"/>
        <v>0</v>
      </c>
      <c r="U1706" s="102">
        <f>IF(W1706&lt;180,V1706,IF(#REF!&gt;T1706,W1706-360,360-W1706))</f>
        <v>-29.925124792013321</v>
      </c>
      <c r="V1706" s="102">
        <f t="shared" si="409"/>
        <v>-29.925124792013321</v>
      </c>
      <c r="W1706" s="102">
        <f t="shared" si="410"/>
        <v>29.925124792013321</v>
      </c>
    </row>
    <row r="1707" spans="1:23" x14ac:dyDescent="0.25">
      <c r="A1707" s="110">
        <v>42638.447141203702</v>
      </c>
      <c r="B1707">
        <v>253</v>
      </c>
      <c r="C1707">
        <v>25.335100000000001</v>
      </c>
      <c r="E1707" s="95">
        <f t="shared" si="415"/>
        <v>274.92678868552412</v>
      </c>
      <c r="F1707" s="95">
        <f t="shared" si="415"/>
        <v>20.920618302828636</v>
      </c>
      <c r="G1707" s="95"/>
      <c r="H1707" s="95"/>
      <c r="I1707" s="95"/>
      <c r="J1707" s="95"/>
      <c r="K1707" s="95"/>
      <c r="L1707" s="95">
        <f t="shared" si="412"/>
        <v>1704</v>
      </c>
      <c r="M1707" s="95">
        <f t="shared" si="403"/>
        <v>-1126</v>
      </c>
      <c r="N1707" s="95">
        <f t="shared" si="404"/>
        <v>267.0023474178401</v>
      </c>
      <c r="O1707" s="95">
        <f t="shared" si="405"/>
        <v>1307977.9906103367</v>
      </c>
      <c r="P1707" s="95">
        <f t="shared" si="413"/>
        <v>27.705463675858756</v>
      </c>
      <c r="Q1707" s="113">
        <f t="shared" si="414"/>
        <v>24.853473384448403</v>
      </c>
      <c r="R1707" s="95">
        <f t="shared" si="406"/>
        <v>330.84710380053303</v>
      </c>
      <c r="S1707" s="95">
        <f t="shared" si="407"/>
        <v>219.0064735705152</v>
      </c>
      <c r="T1707">
        <f t="shared" si="408"/>
        <v>0</v>
      </c>
      <c r="U1707" s="102">
        <f>IF(W1707&lt;180,V1707,IF(#REF!&gt;T1707,W1707-360,360-W1707))</f>
        <v>-21.926788685524116</v>
      </c>
      <c r="V1707" s="102">
        <f t="shared" si="409"/>
        <v>-21.926788685524116</v>
      </c>
      <c r="W1707" s="102">
        <f t="shared" si="410"/>
        <v>21.926788685524116</v>
      </c>
    </row>
    <row r="1708" spans="1:23" x14ac:dyDescent="0.25">
      <c r="A1708" s="110">
        <v>42638.447187500002</v>
      </c>
      <c r="B1708">
        <v>247</v>
      </c>
      <c r="C1708">
        <v>23.582599999999999</v>
      </c>
      <c r="E1708" s="95">
        <f t="shared" si="415"/>
        <v>274.936772046589</v>
      </c>
      <c r="F1708" s="95">
        <f t="shared" si="415"/>
        <v>20.930927620632293</v>
      </c>
      <c r="G1708" s="95"/>
      <c r="H1708" s="95"/>
      <c r="I1708" s="95"/>
      <c r="J1708" s="95"/>
      <c r="K1708" s="95"/>
      <c r="L1708" s="95">
        <f t="shared" si="412"/>
        <v>1705</v>
      </c>
      <c r="M1708" s="95">
        <f t="shared" si="403"/>
        <v>1373</v>
      </c>
      <c r="N1708" s="95">
        <f t="shared" si="404"/>
        <v>266.99061583577685</v>
      </c>
      <c r="O1708" s="95">
        <f t="shared" si="405"/>
        <v>1308377.8498533804</v>
      </c>
      <c r="P1708" s="95">
        <f t="shared" si="413"/>
        <v>27.701571039151791</v>
      </c>
      <c r="Q1708" s="113">
        <f t="shared" si="414"/>
        <v>24.841045328406302</v>
      </c>
      <c r="R1708" s="95">
        <f t="shared" si="406"/>
        <v>330.82912403550318</v>
      </c>
      <c r="S1708" s="95">
        <f t="shared" si="407"/>
        <v>219.04442005767481</v>
      </c>
      <c r="T1708">
        <f t="shared" si="408"/>
        <v>0</v>
      </c>
      <c r="U1708" s="102">
        <f>IF(W1708&lt;180,V1708,IF(#REF!&gt;T1708,W1708-360,360-W1708))</f>
        <v>-27.936772046588999</v>
      </c>
      <c r="V1708" s="102">
        <f t="shared" si="409"/>
        <v>-27.936772046588999</v>
      </c>
      <c r="W1708" s="102">
        <f t="shared" si="410"/>
        <v>27.936772046588999</v>
      </c>
    </row>
    <row r="1709" spans="1:23" x14ac:dyDescent="0.25">
      <c r="A1709" s="110">
        <v>42638.447233796294</v>
      </c>
      <c r="B1709">
        <v>270</v>
      </c>
      <c r="C1709">
        <v>22.977</v>
      </c>
      <c r="E1709" s="95">
        <f t="shared" ref="E1709:F1724" si="416">AVERAGE(B1109:B1709)</f>
        <v>274.97337770382694</v>
      </c>
      <c r="F1709" s="95">
        <f t="shared" si="416"/>
        <v>20.940348419301181</v>
      </c>
      <c r="G1709" s="95"/>
      <c r="H1709" s="95"/>
      <c r="I1709" s="95"/>
      <c r="J1709" s="95"/>
      <c r="K1709" s="95"/>
      <c r="L1709" s="95">
        <f t="shared" si="412"/>
        <v>1706</v>
      </c>
      <c r="M1709" s="95">
        <f t="shared" si="403"/>
        <v>-1103</v>
      </c>
      <c r="N1709" s="95">
        <f t="shared" si="404"/>
        <v>266.99237983587312</v>
      </c>
      <c r="O1709" s="95">
        <f t="shared" si="405"/>
        <v>1308386.9009378743</v>
      </c>
      <c r="P1709" s="95">
        <f t="shared" si="413"/>
        <v>27.69354677156587</v>
      </c>
      <c r="Q1709" s="113">
        <f t="shared" si="414"/>
        <v>24.817522861957045</v>
      </c>
      <c r="R1709" s="95">
        <f t="shared" si="406"/>
        <v>330.81280414323032</v>
      </c>
      <c r="S1709" s="95">
        <f t="shared" si="407"/>
        <v>219.13395126442359</v>
      </c>
      <c r="T1709">
        <f t="shared" si="408"/>
        <v>0</v>
      </c>
      <c r="U1709" s="102">
        <f>IF(W1709&lt;180,V1709,IF(#REF!&gt;T1709,W1709-360,360-W1709))</f>
        <v>-4.9733777038269409</v>
      </c>
      <c r="V1709" s="102">
        <f t="shared" si="409"/>
        <v>-4.9733777038269409</v>
      </c>
      <c r="W1709" s="102">
        <f t="shared" si="410"/>
        <v>4.9733777038269409</v>
      </c>
    </row>
    <row r="1710" spans="1:23" x14ac:dyDescent="0.25">
      <c r="A1710" s="110">
        <v>42638.447280092594</v>
      </c>
      <c r="B1710">
        <v>295</v>
      </c>
      <c r="C1710">
        <v>25.918099999999999</v>
      </c>
      <c r="E1710" s="95">
        <f t="shared" si="416"/>
        <v>275.05324459234612</v>
      </c>
      <c r="F1710" s="95">
        <f t="shared" si="416"/>
        <v>20.954640099833632</v>
      </c>
      <c r="G1710" s="95"/>
      <c r="H1710" s="95"/>
      <c r="I1710" s="95"/>
      <c r="J1710" s="95"/>
      <c r="K1710" s="95"/>
      <c r="L1710" s="95">
        <f t="shared" si="412"/>
        <v>1707</v>
      </c>
      <c r="M1710" s="95">
        <f t="shared" si="403"/>
        <v>1398</v>
      </c>
      <c r="N1710" s="95">
        <f t="shared" si="404"/>
        <v>267.0087873462212</v>
      </c>
      <c r="O1710" s="95">
        <f t="shared" si="405"/>
        <v>1309170.8681898147</v>
      </c>
      <c r="P1710" s="95">
        <f t="shared" si="413"/>
        <v>27.693726945295229</v>
      </c>
      <c r="Q1710" s="113">
        <f t="shared" si="414"/>
        <v>24.804604001185925</v>
      </c>
      <c r="R1710" s="95">
        <f t="shared" si="406"/>
        <v>330.86360359501447</v>
      </c>
      <c r="S1710" s="95">
        <f t="shared" si="407"/>
        <v>219.24288558967777</v>
      </c>
      <c r="T1710">
        <f t="shared" si="408"/>
        <v>0</v>
      </c>
      <c r="U1710" s="102">
        <f>IF(W1710&lt;180,V1710,IF(#REF!&gt;T1710,W1710-360,360-W1710))</f>
        <v>19.946755407653882</v>
      </c>
      <c r="V1710" s="102">
        <f t="shared" si="409"/>
        <v>19.946755407653882</v>
      </c>
      <c r="W1710" s="102">
        <f t="shared" si="410"/>
        <v>19.946755407653882</v>
      </c>
    </row>
    <row r="1711" spans="1:23" x14ac:dyDescent="0.25">
      <c r="A1711" s="110">
        <v>42638.447326388887</v>
      </c>
      <c r="B1711">
        <v>300</v>
      </c>
      <c r="C1711">
        <v>22.0899</v>
      </c>
      <c r="E1711" s="95">
        <f t="shared" si="416"/>
        <v>275.16306156405989</v>
      </c>
      <c r="F1711" s="95">
        <f t="shared" si="416"/>
        <v>20.964126622296195</v>
      </c>
      <c r="G1711" s="95"/>
      <c r="H1711" s="95"/>
      <c r="I1711" s="95"/>
      <c r="J1711" s="95"/>
      <c r="K1711" s="95"/>
      <c r="L1711" s="95">
        <f t="shared" si="412"/>
        <v>1708</v>
      </c>
      <c r="M1711" s="95">
        <f t="shared" si="403"/>
        <v>-1098</v>
      </c>
      <c r="N1711" s="95">
        <f t="shared" si="404"/>
        <v>267.02810304449622</v>
      </c>
      <c r="O1711" s="95">
        <f t="shared" si="405"/>
        <v>1310258.6510538722</v>
      </c>
      <c r="P1711" s="95">
        <f t="shared" si="413"/>
        <v>27.697118221213525</v>
      </c>
      <c r="Q1711" s="113">
        <f t="shared" si="414"/>
        <v>24.768680909995354</v>
      </c>
      <c r="R1711" s="95">
        <f t="shared" si="406"/>
        <v>330.89259361154944</v>
      </c>
      <c r="S1711" s="95">
        <f t="shared" si="407"/>
        <v>219.43352951657033</v>
      </c>
      <c r="T1711">
        <f t="shared" si="408"/>
        <v>0</v>
      </c>
      <c r="U1711" s="102">
        <f>IF(W1711&lt;180,V1711,IF(#REF!&gt;T1711,W1711-360,360-W1711))</f>
        <v>24.836938435940112</v>
      </c>
      <c r="V1711" s="102">
        <f t="shared" si="409"/>
        <v>24.836938435940112</v>
      </c>
      <c r="W1711" s="102">
        <f t="shared" si="410"/>
        <v>24.836938435940112</v>
      </c>
    </row>
    <row r="1712" spans="1:23" x14ac:dyDescent="0.25">
      <c r="A1712" s="110">
        <v>42638.447372685187</v>
      </c>
      <c r="B1712">
        <v>331</v>
      </c>
      <c r="C1712">
        <v>27.053999999999998</v>
      </c>
      <c r="E1712" s="95">
        <f t="shared" si="416"/>
        <v>275.32113144758733</v>
      </c>
      <c r="F1712" s="95">
        <f t="shared" si="416"/>
        <v>20.981505158069908</v>
      </c>
      <c r="G1712" s="95"/>
      <c r="H1712" s="95"/>
      <c r="I1712" s="95"/>
      <c r="J1712" s="95"/>
      <c r="K1712" s="95"/>
      <c r="L1712" s="95">
        <f t="shared" si="412"/>
        <v>1709</v>
      </c>
      <c r="M1712" s="95">
        <f t="shared" si="403"/>
        <v>1429</v>
      </c>
      <c r="N1712" s="95">
        <f t="shared" si="404"/>
        <v>267.06553540081893</v>
      </c>
      <c r="O1712" s="95">
        <f t="shared" si="405"/>
        <v>1314348.6600351164</v>
      </c>
      <c r="P1712" s="95">
        <f t="shared" si="413"/>
        <v>27.732196066570921</v>
      </c>
      <c r="Q1712" s="113">
        <f t="shared" si="414"/>
        <v>24.821325623507271</v>
      </c>
      <c r="R1712" s="95">
        <f t="shared" si="406"/>
        <v>331.16911410047868</v>
      </c>
      <c r="S1712" s="95">
        <f t="shared" si="407"/>
        <v>219.47314879469599</v>
      </c>
      <c r="T1712">
        <f t="shared" si="408"/>
        <v>0</v>
      </c>
      <c r="U1712" s="102">
        <f>IF(W1712&lt;180,V1712,IF(#REF!&gt;T1712,W1712-360,360-W1712))</f>
        <v>55.678868552412666</v>
      </c>
      <c r="V1712" s="102">
        <f t="shared" si="409"/>
        <v>55.678868552412666</v>
      </c>
      <c r="W1712" s="102">
        <f t="shared" si="410"/>
        <v>55.678868552412666</v>
      </c>
    </row>
    <row r="1713" spans="1:23" x14ac:dyDescent="0.25">
      <c r="A1713" s="110">
        <v>42638.447418981479</v>
      </c>
      <c r="B1713">
        <v>316</v>
      </c>
      <c r="C1713">
        <v>24.341200000000001</v>
      </c>
      <c r="E1713" s="95">
        <f t="shared" si="416"/>
        <v>275.46422628951746</v>
      </c>
      <c r="F1713" s="95">
        <f t="shared" si="416"/>
        <v>20.992207986688875</v>
      </c>
      <c r="G1713" s="95"/>
      <c r="H1713" s="95"/>
      <c r="I1713" s="95"/>
      <c r="J1713" s="95"/>
      <c r="K1713" s="95"/>
      <c r="L1713" s="95">
        <f t="shared" si="412"/>
        <v>1710</v>
      </c>
      <c r="M1713" s="95">
        <f t="shared" si="403"/>
        <v>-1113</v>
      </c>
      <c r="N1713" s="95">
        <f t="shared" si="404"/>
        <v>267.09415204678334</v>
      </c>
      <c r="O1713" s="95">
        <f t="shared" si="405"/>
        <v>1316741.8415204759</v>
      </c>
      <c r="P1713" s="95">
        <f t="shared" si="413"/>
        <v>27.749314743348609</v>
      </c>
      <c r="Q1713" s="113">
        <f t="shared" si="414"/>
        <v>24.807528004603952</v>
      </c>
      <c r="R1713" s="95">
        <f t="shared" si="406"/>
        <v>331.28116429987637</v>
      </c>
      <c r="S1713" s="95">
        <f t="shared" si="407"/>
        <v>219.64728827915854</v>
      </c>
      <c r="T1713">
        <f t="shared" si="408"/>
        <v>0</v>
      </c>
      <c r="U1713" s="102">
        <f>IF(W1713&lt;180,V1713,IF(#REF!&gt;T1713,W1713-360,360-W1713))</f>
        <v>40.535773710482545</v>
      </c>
      <c r="V1713" s="102">
        <f t="shared" si="409"/>
        <v>40.535773710482545</v>
      </c>
      <c r="W1713" s="102">
        <f t="shared" si="410"/>
        <v>40.535773710482545</v>
      </c>
    </row>
    <row r="1714" spans="1:23" x14ac:dyDescent="0.25">
      <c r="A1714" s="110">
        <v>42638.447476851848</v>
      </c>
      <c r="B1714">
        <v>325</v>
      </c>
      <c r="C1714">
        <v>25.843499999999999</v>
      </c>
      <c r="E1714" s="95">
        <f t="shared" si="416"/>
        <v>275.62396006655575</v>
      </c>
      <c r="F1714" s="95">
        <f t="shared" si="416"/>
        <v>21.006410482529141</v>
      </c>
      <c r="G1714" s="95"/>
      <c r="H1714" s="95"/>
      <c r="I1714" s="95"/>
      <c r="J1714" s="95"/>
      <c r="K1714" s="95"/>
      <c r="L1714" s="95">
        <f t="shared" si="412"/>
        <v>1711</v>
      </c>
      <c r="M1714" s="95">
        <f t="shared" si="403"/>
        <v>1438</v>
      </c>
      <c r="N1714" s="95">
        <f t="shared" si="404"/>
        <v>267.1279953243714</v>
      </c>
      <c r="O1714" s="95">
        <f t="shared" si="405"/>
        <v>1320092.9690239707</v>
      </c>
      <c r="P1714" s="95">
        <f t="shared" si="413"/>
        <v>27.776482922082323</v>
      </c>
      <c r="Q1714" s="113">
        <f t="shared" si="414"/>
        <v>24.816900706788225</v>
      </c>
      <c r="R1714" s="95">
        <f t="shared" si="406"/>
        <v>331.46198665682925</v>
      </c>
      <c r="S1714" s="95">
        <f t="shared" si="407"/>
        <v>219.78593347628225</v>
      </c>
      <c r="T1714">
        <f t="shared" si="408"/>
        <v>0</v>
      </c>
      <c r="U1714" s="102">
        <f>IF(W1714&lt;180,V1714,IF(#REF!&gt;T1714,W1714-360,360-W1714))</f>
        <v>49.376039933444247</v>
      </c>
      <c r="V1714" s="102">
        <f t="shared" si="409"/>
        <v>49.376039933444247</v>
      </c>
      <c r="W1714" s="102">
        <f t="shared" si="410"/>
        <v>49.376039933444247</v>
      </c>
    </row>
    <row r="1715" spans="1:23" x14ac:dyDescent="0.25">
      <c r="A1715" s="110">
        <v>42638.447523148148</v>
      </c>
      <c r="B1715">
        <v>327</v>
      </c>
      <c r="C1715">
        <v>25.896000000000001</v>
      </c>
      <c r="E1715" s="95">
        <f t="shared" si="416"/>
        <v>275.73377703826952</v>
      </c>
      <c r="F1715" s="95">
        <f t="shared" si="416"/>
        <v>21.023283527454264</v>
      </c>
      <c r="G1715" s="95"/>
      <c r="H1715" s="95"/>
      <c r="I1715" s="95"/>
      <c r="J1715" s="95"/>
      <c r="K1715" s="95"/>
      <c r="L1715" s="95">
        <f t="shared" si="412"/>
        <v>1712</v>
      </c>
      <c r="M1715" s="95">
        <f t="shared" si="403"/>
        <v>-1111</v>
      </c>
      <c r="N1715" s="95">
        <f t="shared" si="404"/>
        <v>267.16296728971929</v>
      </c>
      <c r="O1715" s="95">
        <f t="shared" si="405"/>
        <v>1323675.5321261764</v>
      </c>
      <c r="P1715" s="95">
        <f t="shared" si="413"/>
        <v>27.806023814167947</v>
      </c>
      <c r="Q1715" s="113">
        <f t="shared" si="414"/>
        <v>24.897841332904228</v>
      </c>
      <c r="R1715" s="95">
        <f t="shared" si="406"/>
        <v>331.75392003730406</v>
      </c>
      <c r="S1715" s="95">
        <f t="shared" si="407"/>
        <v>219.71363403923502</v>
      </c>
      <c r="T1715">
        <f t="shared" si="408"/>
        <v>0</v>
      </c>
      <c r="U1715" s="102">
        <f>IF(W1715&lt;180,V1715,IF(#REF!&gt;T1715,W1715-360,360-W1715))</f>
        <v>51.266222961730477</v>
      </c>
      <c r="V1715" s="102">
        <f t="shared" si="409"/>
        <v>51.266222961730477</v>
      </c>
      <c r="W1715" s="102">
        <f t="shared" si="410"/>
        <v>51.266222961730477</v>
      </c>
    </row>
    <row r="1716" spans="1:23" x14ac:dyDescent="0.25">
      <c r="A1716" s="110">
        <v>42638.447569444441</v>
      </c>
      <c r="B1716">
        <v>288</v>
      </c>
      <c r="C1716">
        <v>21.233599999999999</v>
      </c>
      <c r="E1716" s="95">
        <f t="shared" si="416"/>
        <v>275.78369384359399</v>
      </c>
      <c r="F1716" s="95">
        <f t="shared" si="416"/>
        <v>21.031096006655595</v>
      </c>
      <c r="G1716" s="95"/>
      <c r="H1716" s="95"/>
      <c r="I1716" s="95"/>
      <c r="J1716" s="95"/>
      <c r="K1716" s="95"/>
      <c r="L1716" s="95">
        <f t="shared" si="412"/>
        <v>1713</v>
      </c>
      <c r="M1716" s="95">
        <f t="shared" si="403"/>
        <v>1399</v>
      </c>
      <c r="N1716" s="95">
        <f t="shared" si="404"/>
        <v>267.17513134851106</v>
      </c>
      <c r="O1716" s="95">
        <f t="shared" si="405"/>
        <v>1324109.4605954548</v>
      </c>
      <c r="P1716" s="95">
        <f t="shared" si="413"/>
        <v>27.802462445543838</v>
      </c>
      <c r="Q1716" s="113">
        <f t="shared" si="414"/>
        <v>24.892309826904011</v>
      </c>
      <c r="R1716" s="95">
        <f t="shared" si="406"/>
        <v>331.79139095412802</v>
      </c>
      <c r="S1716" s="95">
        <f t="shared" si="407"/>
        <v>219.77599673305997</v>
      </c>
      <c r="T1716">
        <f t="shared" si="408"/>
        <v>0</v>
      </c>
      <c r="U1716" s="102">
        <f>IF(W1716&lt;180,V1716,IF(#REF!&gt;T1716,W1716-360,360-W1716))</f>
        <v>12.216306156406006</v>
      </c>
      <c r="V1716" s="102">
        <f t="shared" si="409"/>
        <v>12.216306156406006</v>
      </c>
      <c r="W1716" s="102">
        <f t="shared" si="410"/>
        <v>12.216306156406006</v>
      </c>
    </row>
    <row r="1717" spans="1:23" x14ac:dyDescent="0.25">
      <c r="A1717" s="110">
        <v>42638.447615740741</v>
      </c>
      <c r="B1717">
        <v>316</v>
      </c>
      <c r="C1717">
        <v>26.651900000000001</v>
      </c>
      <c r="E1717" s="95">
        <f t="shared" si="416"/>
        <v>275.88685524126458</v>
      </c>
      <c r="F1717" s="95">
        <f t="shared" si="416"/>
        <v>21.044055407653936</v>
      </c>
      <c r="G1717" s="95"/>
      <c r="H1717" s="95"/>
      <c r="I1717" s="95"/>
      <c r="J1717" s="95"/>
      <c r="K1717" s="95"/>
      <c r="L1717" s="95">
        <f t="shared" si="412"/>
        <v>1714</v>
      </c>
      <c r="M1717" s="95">
        <f t="shared" si="403"/>
        <v>-1083</v>
      </c>
      <c r="N1717" s="95">
        <f t="shared" si="404"/>
        <v>267.20361726954462</v>
      </c>
      <c r="O1717" s="95">
        <f t="shared" si="405"/>
        <v>1326491.937572937</v>
      </c>
      <c r="P1717" s="95">
        <f t="shared" si="413"/>
        <v>27.819344880421056</v>
      </c>
      <c r="Q1717" s="113">
        <f t="shared" si="414"/>
        <v>24.930262339043292</v>
      </c>
      <c r="R1717" s="95">
        <f t="shared" si="406"/>
        <v>331.97994550411198</v>
      </c>
      <c r="S1717" s="95">
        <f t="shared" si="407"/>
        <v>219.79376497841719</v>
      </c>
      <c r="T1717">
        <f t="shared" si="408"/>
        <v>0</v>
      </c>
      <c r="U1717" s="102">
        <f>IF(W1717&lt;180,V1717,IF(#REF!&gt;T1717,W1717-360,360-W1717))</f>
        <v>40.113144758735416</v>
      </c>
      <c r="V1717" s="102">
        <f t="shared" si="409"/>
        <v>40.113144758735416</v>
      </c>
      <c r="W1717" s="102">
        <f t="shared" si="410"/>
        <v>40.113144758735416</v>
      </c>
    </row>
    <row r="1718" spans="1:23" x14ac:dyDescent="0.25">
      <c r="A1718" s="110">
        <v>42638.447662037041</v>
      </c>
      <c r="B1718">
        <v>313</v>
      </c>
      <c r="C1718">
        <v>21.964400000000001</v>
      </c>
      <c r="E1718" s="95">
        <f t="shared" si="416"/>
        <v>275.97504159733779</v>
      </c>
      <c r="F1718" s="95">
        <f t="shared" si="416"/>
        <v>21.050031946755432</v>
      </c>
      <c r="G1718" s="95"/>
      <c r="H1718" s="95"/>
      <c r="I1718" s="95"/>
      <c r="J1718" s="95"/>
      <c r="K1718" s="95"/>
      <c r="L1718" s="95">
        <f t="shared" si="412"/>
        <v>1715</v>
      </c>
      <c r="M1718" s="95">
        <f t="shared" si="403"/>
        <v>1396</v>
      </c>
      <c r="N1718" s="95">
        <f t="shared" si="404"/>
        <v>267.23032069970816</v>
      </c>
      <c r="O1718" s="95">
        <f t="shared" si="405"/>
        <v>1328588.0233236235</v>
      </c>
      <c r="P1718" s="95">
        <f t="shared" si="413"/>
        <v>27.833197697466471</v>
      </c>
      <c r="Q1718" s="113">
        <f t="shared" si="414"/>
        <v>24.967620483050112</v>
      </c>
      <c r="R1718" s="95">
        <f t="shared" si="406"/>
        <v>332.15218768420056</v>
      </c>
      <c r="S1718" s="95">
        <f t="shared" si="407"/>
        <v>219.79789551047503</v>
      </c>
      <c r="T1718">
        <f t="shared" si="408"/>
        <v>0</v>
      </c>
      <c r="U1718" s="102">
        <f>IF(W1718&lt;180,V1718,IF(#REF!&gt;T1718,W1718-360,360-W1718))</f>
        <v>37.024958402662207</v>
      </c>
      <c r="V1718" s="102">
        <f t="shared" si="409"/>
        <v>37.024958402662207</v>
      </c>
      <c r="W1718" s="102">
        <f t="shared" si="410"/>
        <v>37.024958402662207</v>
      </c>
    </row>
    <row r="1719" spans="1:23" x14ac:dyDescent="0.25">
      <c r="A1719" s="110">
        <v>42638.447708333333</v>
      </c>
      <c r="B1719">
        <v>315</v>
      </c>
      <c r="C1719">
        <v>20.820399999999999</v>
      </c>
      <c r="E1719" s="95">
        <f t="shared" si="416"/>
        <v>276.09317803660565</v>
      </c>
      <c r="F1719" s="95">
        <f t="shared" si="416"/>
        <v>21.053067720465915</v>
      </c>
      <c r="G1719" s="95"/>
      <c r="H1719" s="95"/>
      <c r="I1719" s="95"/>
      <c r="J1719" s="95"/>
      <c r="K1719" s="95"/>
      <c r="L1719" s="95">
        <f t="shared" si="412"/>
        <v>1716</v>
      </c>
      <c r="M1719" s="95">
        <f t="shared" si="403"/>
        <v>-1081</v>
      </c>
      <c r="N1719" s="95">
        <f t="shared" si="404"/>
        <v>267.2581585081582</v>
      </c>
      <c r="O1719" s="95">
        <f t="shared" si="405"/>
        <v>1330868.6357808942</v>
      </c>
      <c r="P1719" s="95">
        <f t="shared" si="413"/>
        <v>27.84895820431689</v>
      </c>
      <c r="Q1719" s="113">
        <f t="shared" si="414"/>
        <v>24.984014257838094</v>
      </c>
      <c r="R1719" s="95">
        <f t="shared" si="406"/>
        <v>332.30721011674137</v>
      </c>
      <c r="S1719" s="95">
        <f t="shared" si="407"/>
        <v>219.87914595646993</v>
      </c>
      <c r="T1719">
        <f t="shared" si="408"/>
        <v>0</v>
      </c>
      <c r="U1719" s="102">
        <f>IF(W1719&lt;180,V1719,IF(#REF!&gt;T1719,W1719-360,360-W1719))</f>
        <v>38.90682196339435</v>
      </c>
      <c r="V1719" s="102">
        <f t="shared" si="409"/>
        <v>38.90682196339435</v>
      </c>
      <c r="W1719" s="102">
        <f t="shared" si="410"/>
        <v>38.90682196339435</v>
      </c>
    </row>
    <row r="1720" spans="1:23" x14ac:dyDescent="0.25">
      <c r="A1720" s="110">
        <v>42638.447754629633</v>
      </c>
      <c r="B1720">
        <v>340</v>
      </c>
      <c r="C1720">
        <v>22.515899999999998</v>
      </c>
      <c r="E1720" s="95">
        <f t="shared" si="416"/>
        <v>276.23294509151413</v>
      </c>
      <c r="F1720" s="95">
        <f t="shared" si="416"/>
        <v>21.059238602329476</v>
      </c>
      <c r="G1720" s="95"/>
      <c r="H1720" s="95"/>
      <c r="I1720" s="95"/>
      <c r="J1720" s="95"/>
      <c r="K1720" s="95"/>
      <c r="L1720" s="95">
        <f t="shared" si="412"/>
        <v>1717</v>
      </c>
      <c r="M1720" s="95">
        <f t="shared" si="403"/>
        <v>1421</v>
      </c>
      <c r="N1720" s="95">
        <f t="shared" si="404"/>
        <v>267.30052417006374</v>
      </c>
      <c r="O1720" s="95">
        <f t="shared" si="405"/>
        <v>1336156.9295282555</v>
      </c>
      <c r="P1720" s="95">
        <f t="shared" si="413"/>
        <v>27.896106127160603</v>
      </c>
      <c r="Q1720" s="113">
        <f t="shared" si="414"/>
        <v>25.105878546322085</v>
      </c>
      <c r="R1720" s="95">
        <f t="shared" si="406"/>
        <v>332.72117182073885</v>
      </c>
      <c r="S1720" s="95">
        <f t="shared" si="407"/>
        <v>219.74471836228943</v>
      </c>
      <c r="T1720">
        <f t="shared" si="408"/>
        <v>1</v>
      </c>
      <c r="U1720" s="102">
        <f>IF(W1720&lt;180,V1720,IF(#REF!&gt;T1720,W1720-360,360-W1720))</f>
        <v>63.767054908485875</v>
      </c>
      <c r="V1720" s="102">
        <f t="shared" si="409"/>
        <v>63.767054908485875</v>
      </c>
      <c r="W1720" s="102">
        <f t="shared" si="410"/>
        <v>63.767054908485875</v>
      </c>
    </row>
    <row r="1721" spans="1:23" x14ac:dyDescent="0.25">
      <c r="A1721" s="110">
        <v>42638.447800925926</v>
      </c>
      <c r="B1721">
        <v>300</v>
      </c>
      <c r="C1721">
        <v>22.742599999999999</v>
      </c>
      <c r="E1721" s="95">
        <f t="shared" si="416"/>
        <v>276.3144758735441</v>
      </c>
      <c r="F1721" s="95">
        <f t="shared" si="416"/>
        <v>21.064402329450939</v>
      </c>
      <c r="G1721" s="95"/>
      <c r="H1721" s="95"/>
      <c r="I1721" s="95"/>
      <c r="J1721" s="95"/>
      <c r="K1721" s="95"/>
      <c r="L1721" s="95">
        <f t="shared" si="412"/>
        <v>1718</v>
      </c>
      <c r="M1721" s="95">
        <f t="shared" si="403"/>
        <v>-1121</v>
      </c>
      <c r="N1721" s="95">
        <f t="shared" si="404"/>
        <v>267.31955762514519</v>
      </c>
      <c r="O1721" s="95">
        <f t="shared" si="405"/>
        <v>1337225.5628638037</v>
      </c>
      <c r="P1721" s="95">
        <f t="shared" si="413"/>
        <v>27.899136087865614</v>
      </c>
      <c r="Q1721" s="113">
        <f t="shared" si="414"/>
        <v>25.103365812999353</v>
      </c>
      <c r="R1721" s="95">
        <f t="shared" si="406"/>
        <v>332.79704895279264</v>
      </c>
      <c r="S1721" s="95">
        <f t="shared" si="407"/>
        <v>219.83190279429556</v>
      </c>
      <c r="T1721">
        <f t="shared" si="408"/>
        <v>0</v>
      </c>
      <c r="U1721" s="102">
        <f>IF(W1721&lt;180,V1721,IF(#REF!&gt;T1721,W1721-360,360-W1721))</f>
        <v>23.685524126455903</v>
      </c>
      <c r="V1721" s="102">
        <f t="shared" si="409"/>
        <v>23.685524126455903</v>
      </c>
      <c r="W1721" s="102">
        <f t="shared" si="410"/>
        <v>23.685524126455903</v>
      </c>
    </row>
    <row r="1722" spans="1:23" x14ac:dyDescent="0.25">
      <c r="A1722" s="110">
        <v>42638.447847222225</v>
      </c>
      <c r="B1722">
        <v>278</v>
      </c>
      <c r="C1722">
        <v>25.323799999999999</v>
      </c>
      <c r="E1722" s="95">
        <f t="shared" si="416"/>
        <v>276.32945091514142</v>
      </c>
      <c r="F1722" s="95">
        <f t="shared" si="416"/>
        <v>21.075902828618993</v>
      </c>
      <c r="G1722" s="95"/>
      <c r="H1722" s="95"/>
      <c r="I1722" s="95"/>
      <c r="J1722" s="95"/>
      <c r="K1722" s="95"/>
      <c r="L1722" s="95">
        <f t="shared" si="412"/>
        <v>1719</v>
      </c>
      <c r="M1722" s="95">
        <f t="shared" si="403"/>
        <v>1399</v>
      </c>
      <c r="N1722" s="95">
        <f t="shared" si="404"/>
        <v>267.32577079697467</v>
      </c>
      <c r="O1722" s="95">
        <f t="shared" si="405"/>
        <v>1337339.5683537025</v>
      </c>
      <c r="P1722" s="95">
        <f t="shared" si="413"/>
        <v>27.892208877876399</v>
      </c>
      <c r="Q1722" s="113">
        <f t="shared" si="414"/>
        <v>25.101682356026092</v>
      </c>
      <c r="R1722" s="95">
        <f t="shared" si="406"/>
        <v>332.80823621620016</v>
      </c>
      <c r="S1722" s="95">
        <f t="shared" si="407"/>
        <v>219.85066561408271</v>
      </c>
      <c r="T1722">
        <f t="shared" si="408"/>
        <v>0</v>
      </c>
      <c r="U1722" s="102">
        <f>IF(W1722&lt;180,V1722,IF(#REF!&gt;T1722,W1722-360,360-W1722))</f>
        <v>1.6705490848585782</v>
      </c>
      <c r="V1722" s="102">
        <f t="shared" si="409"/>
        <v>1.6705490848585782</v>
      </c>
      <c r="W1722" s="102">
        <f t="shared" si="410"/>
        <v>1.6705490848585782</v>
      </c>
    </row>
    <row r="1723" spans="1:23" x14ac:dyDescent="0.25">
      <c r="A1723" s="110">
        <v>42638.447893518518</v>
      </c>
      <c r="B1723">
        <v>249</v>
      </c>
      <c r="C1723">
        <v>26.677800000000001</v>
      </c>
      <c r="E1723" s="95">
        <f t="shared" si="416"/>
        <v>276.27287853577371</v>
      </c>
      <c r="F1723" s="95">
        <f t="shared" si="416"/>
        <v>21.090940432612335</v>
      </c>
      <c r="G1723" s="95"/>
      <c r="H1723" s="95"/>
      <c r="I1723" s="95"/>
      <c r="J1723" s="95"/>
      <c r="K1723" s="95"/>
      <c r="L1723" s="95">
        <f t="shared" si="412"/>
        <v>1720</v>
      </c>
      <c r="M1723" s="95">
        <f t="shared" si="403"/>
        <v>-1150</v>
      </c>
      <c r="N1723" s="95">
        <f t="shared" si="404"/>
        <v>267.31511627906946</v>
      </c>
      <c r="O1723" s="95">
        <f t="shared" si="405"/>
        <v>1337675.2069767527</v>
      </c>
      <c r="P1723" s="95">
        <f t="shared" si="413"/>
        <v>27.887598383351968</v>
      </c>
      <c r="Q1723" s="113">
        <f t="shared" si="414"/>
        <v>25.124887659458075</v>
      </c>
      <c r="R1723" s="95">
        <f t="shared" si="406"/>
        <v>332.80387576955439</v>
      </c>
      <c r="S1723" s="95">
        <f t="shared" si="407"/>
        <v>219.74188130199303</v>
      </c>
      <c r="T1723">
        <f t="shared" si="408"/>
        <v>0</v>
      </c>
      <c r="U1723" s="102">
        <f>IF(W1723&lt;180,V1723,IF(#REF!&gt;T1723,W1723-360,360-W1723))</f>
        <v>-27.272878535773714</v>
      </c>
      <c r="V1723" s="102">
        <f t="shared" si="409"/>
        <v>-27.272878535773714</v>
      </c>
      <c r="W1723" s="102">
        <f t="shared" si="410"/>
        <v>27.272878535773714</v>
      </c>
    </row>
    <row r="1724" spans="1:23" x14ac:dyDescent="0.25">
      <c r="A1724" s="110">
        <v>42638.447939814818</v>
      </c>
      <c r="B1724">
        <v>356</v>
      </c>
      <c r="C1724">
        <v>32.9756</v>
      </c>
      <c r="E1724" s="95">
        <f t="shared" si="416"/>
        <v>276.41430948419298</v>
      </c>
      <c r="F1724" s="95">
        <f t="shared" si="416"/>
        <v>21.116298668885214</v>
      </c>
      <c r="G1724" s="95"/>
      <c r="H1724" s="95"/>
      <c r="I1724" s="95"/>
      <c r="J1724" s="95"/>
      <c r="K1724" s="95"/>
      <c r="L1724" s="95">
        <f t="shared" si="412"/>
        <v>1721</v>
      </c>
      <c r="M1724" s="95">
        <f t="shared" si="403"/>
        <v>1506</v>
      </c>
      <c r="N1724" s="95">
        <f t="shared" si="404"/>
        <v>267.36664729808223</v>
      </c>
      <c r="O1724" s="95">
        <f t="shared" si="405"/>
        <v>1345535.6455549186</v>
      </c>
      <c r="P1724" s="95">
        <f t="shared" si="413"/>
        <v>27.961287731343056</v>
      </c>
      <c r="Q1724" s="113">
        <f t="shared" si="414"/>
        <v>25.333182022367964</v>
      </c>
      <c r="R1724" s="95">
        <f t="shared" si="406"/>
        <v>333.4139690345209</v>
      </c>
      <c r="S1724" s="95">
        <f t="shared" si="407"/>
        <v>219.41464993386506</v>
      </c>
      <c r="T1724">
        <f t="shared" si="408"/>
        <v>1</v>
      </c>
      <c r="U1724" s="102">
        <f>IF(W1724&lt;180,V1724,IF(#REF!&gt;T1724,W1724-360,360-W1724))</f>
        <v>79.585690515807016</v>
      </c>
      <c r="V1724" s="102">
        <f t="shared" si="409"/>
        <v>79.585690515807016</v>
      </c>
      <c r="W1724" s="102">
        <f t="shared" si="410"/>
        <v>79.585690515807016</v>
      </c>
    </row>
    <row r="1725" spans="1:23" x14ac:dyDescent="0.25">
      <c r="A1725" s="110">
        <v>42638.44798611111</v>
      </c>
      <c r="B1725">
        <v>289</v>
      </c>
      <c r="C1725">
        <v>27.6921</v>
      </c>
      <c r="E1725" s="95">
        <f t="shared" ref="E1725:F1740" si="417">AVERAGE(B1125:B1725)</f>
        <v>276.36439267886857</v>
      </c>
      <c r="F1725" s="95">
        <f t="shared" si="417"/>
        <v>21.132658236272903</v>
      </c>
      <c r="G1725" s="95"/>
      <c r="H1725" s="95"/>
      <c r="I1725" s="95"/>
      <c r="J1725" s="95"/>
      <c r="K1725" s="95"/>
      <c r="L1725" s="95">
        <f t="shared" si="412"/>
        <v>1722</v>
      </c>
      <c r="M1725" s="95">
        <f t="shared" si="403"/>
        <v>-1217</v>
      </c>
      <c r="N1725" s="95">
        <f t="shared" si="404"/>
        <v>267.37921022067337</v>
      </c>
      <c r="O1725" s="95">
        <f t="shared" si="405"/>
        <v>1346003.3757259087</v>
      </c>
      <c r="P1725" s="95">
        <f t="shared" si="413"/>
        <v>27.958025778222297</v>
      </c>
      <c r="Q1725" s="113">
        <f t="shared" si="414"/>
        <v>25.278719125077103</v>
      </c>
      <c r="R1725" s="95">
        <f t="shared" si="406"/>
        <v>333.24151071029206</v>
      </c>
      <c r="S1725" s="95">
        <f t="shared" si="407"/>
        <v>219.48727464744508</v>
      </c>
      <c r="T1725">
        <f t="shared" si="408"/>
        <v>0</v>
      </c>
      <c r="U1725" s="102">
        <f>IF(W1725&lt;180,V1725,IF(#REF!&gt;T1725,W1725-360,360-W1725))</f>
        <v>12.635607321131431</v>
      </c>
      <c r="V1725" s="102">
        <f t="shared" si="409"/>
        <v>12.635607321131431</v>
      </c>
      <c r="W1725" s="102">
        <f t="shared" si="410"/>
        <v>12.635607321131431</v>
      </c>
    </row>
    <row r="1726" spans="1:23" x14ac:dyDescent="0.25">
      <c r="A1726" s="110">
        <v>42638.44803240741</v>
      </c>
      <c r="B1726">
        <v>303</v>
      </c>
      <c r="C1726">
        <v>26.995200000000001</v>
      </c>
      <c r="E1726" s="95">
        <f t="shared" si="417"/>
        <v>276.34941763727119</v>
      </c>
      <c r="F1726" s="95">
        <f t="shared" si="417"/>
        <v>21.148264059900189</v>
      </c>
      <c r="G1726" s="95"/>
      <c r="H1726" s="95"/>
      <c r="I1726" s="95"/>
      <c r="J1726" s="95"/>
      <c r="K1726" s="95"/>
      <c r="L1726" s="95">
        <f t="shared" si="412"/>
        <v>1723</v>
      </c>
      <c r="M1726" s="95">
        <f t="shared" si="403"/>
        <v>1520</v>
      </c>
      <c r="N1726" s="95">
        <f t="shared" si="404"/>
        <v>267.39988392338915</v>
      </c>
      <c r="O1726" s="95">
        <f t="shared" si="405"/>
        <v>1347271.4799767933</v>
      </c>
      <c r="P1726" s="95">
        <f t="shared" si="413"/>
        <v>27.963074482597989</v>
      </c>
      <c r="Q1726" s="113">
        <f t="shared" si="414"/>
        <v>25.260263306685523</v>
      </c>
      <c r="R1726" s="95">
        <f t="shared" si="406"/>
        <v>333.18501007731362</v>
      </c>
      <c r="S1726" s="95">
        <f t="shared" si="407"/>
        <v>219.51382519722875</v>
      </c>
      <c r="T1726">
        <f t="shared" si="408"/>
        <v>0</v>
      </c>
      <c r="U1726" s="102">
        <f>IF(W1726&lt;180,V1726,IF(#REF!&gt;T1726,W1726-360,360-W1726))</f>
        <v>26.650582362728812</v>
      </c>
      <c r="V1726" s="102">
        <f t="shared" si="409"/>
        <v>26.650582362728812</v>
      </c>
      <c r="W1726" s="102">
        <f t="shared" si="410"/>
        <v>26.650582362728812</v>
      </c>
    </row>
    <row r="1727" spans="1:23" x14ac:dyDescent="0.25">
      <c r="A1727" s="110">
        <v>42638.448078703703</v>
      </c>
      <c r="B1727">
        <v>308</v>
      </c>
      <c r="C1727">
        <v>26.391999999999999</v>
      </c>
      <c r="E1727" s="95">
        <f t="shared" si="417"/>
        <v>276.32612312811978</v>
      </c>
      <c r="F1727" s="95">
        <f t="shared" si="417"/>
        <v>21.158085690515829</v>
      </c>
      <c r="G1727" s="95"/>
      <c r="H1727" s="95"/>
      <c r="I1727" s="95"/>
      <c r="J1727" s="95"/>
      <c r="K1727" s="95"/>
      <c r="L1727" s="95">
        <f t="shared" si="412"/>
        <v>1724</v>
      </c>
      <c r="M1727" s="95">
        <f t="shared" si="403"/>
        <v>-1212</v>
      </c>
      <c r="N1727" s="95">
        <f t="shared" si="404"/>
        <v>267.4234338747097</v>
      </c>
      <c r="O1727" s="95">
        <f t="shared" si="405"/>
        <v>1348918.8932714704</v>
      </c>
      <c r="P1727" s="95">
        <f t="shared" si="413"/>
        <v>27.972049494838384</v>
      </c>
      <c r="Q1727" s="113">
        <f t="shared" si="414"/>
        <v>25.224584575366428</v>
      </c>
      <c r="R1727" s="95">
        <f t="shared" si="406"/>
        <v>333.08143842269425</v>
      </c>
      <c r="S1727" s="95">
        <f t="shared" si="407"/>
        <v>219.5708078335453</v>
      </c>
      <c r="T1727">
        <f t="shared" si="408"/>
        <v>0</v>
      </c>
      <c r="U1727" s="102">
        <f>IF(W1727&lt;180,V1727,IF(#REF!&gt;T1727,W1727-360,360-W1727))</f>
        <v>31.673876871880225</v>
      </c>
      <c r="V1727" s="102">
        <f t="shared" si="409"/>
        <v>31.673876871880225</v>
      </c>
      <c r="W1727" s="102">
        <f t="shared" si="410"/>
        <v>31.673876871880225</v>
      </c>
    </row>
    <row r="1728" spans="1:23" x14ac:dyDescent="0.25">
      <c r="A1728" s="110">
        <v>42638.448125000003</v>
      </c>
      <c r="B1728">
        <v>318</v>
      </c>
      <c r="C1728">
        <v>27.132100000000001</v>
      </c>
      <c r="E1728" s="95">
        <f t="shared" si="417"/>
        <v>276.38269550748754</v>
      </c>
      <c r="F1728" s="95">
        <f t="shared" si="417"/>
        <v>21.168965557404348</v>
      </c>
      <c r="G1728" s="95"/>
      <c r="H1728" s="95"/>
      <c r="I1728" s="95"/>
      <c r="J1728" s="95"/>
      <c r="K1728" s="95"/>
      <c r="L1728" s="95">
        <f t="shared" si="412"/>
        <v>1725</v>
      </c>
      <c r="M1728" s="95">
        <f t="shared" si="403"/>
        <v>1530</v>
      </c>
      <c r="N1728" s="95">
        <f t="shared" si="404"/>
        <v>267.45275362318813</v>
      </c>
      <c r="O1728" s="95">
        <f t="shared" si="405"/>
        <v>1351475.3994202986</v>
      </c>
      <c r="P1728" s="95">
        <f t="shared" si="413"/>
        <v>27.990426928933065</v>
      </c>
      <c r="Q1728" s="113">
        <f t="shared" si="414"/>
        <v>25.279797989925548</v>
      </c>
      <c r="R1728" s="95">
        <f t="shared" si="406"/>
        <v>333.26224098482004</v>
      </c>
      <c r="S1728" s="95">
        <f t="shared" si="407"/>
        <v>219.50315003015504</v>
      </c>
      <c r="T1728">
        <f t="shared" si="408"/>
        <v>0</v>
      </c>
      <c r="U1728" s="102">
        <f>IF(W1728&lt;180,V1728,IF(#REF!&gt;T1728,W1728-360,360-W1728))</f>
        <v>41.61730449251246</v>
      </c>
      <c r="V1728" s="102">
        <f t="shared" si="409"/>
        <v>41.61730449251246</v>
      </c>
      <c r="W1728" s="102">
        <f t="shared" si="410"/>
        <v>41.61730449251246</v>
      </c>
    </row>
    <row r="1729" spans="1:23" x14ac:dyDescent="0.25">
      <c r="A1729" s="110">
        <v>42638.448171296295</v>
      </c>
      <c r="B1729">
        <v>266</v>
      </c>
      <c r="C1729">
        <v>22.5472</v>
      </c>
      <c r="E1729" s="95">
        <f t="shared" si="417"/>
        <v>276.34442595673875</v>
      </c>
      <c r="F1729" s="95">
        <f t="shared" si="417"/>
        <v>21.171795507487545</v>
      </c>
      <c r="G1729" s="95"/>
      <c r="H1729" s="95"/>
      <c r="I1729" s="95"/>
      <c r="J1729" s="95"/>
      <c r="K1729" s="95"/>
      <c r="L1729" s="95">
        <f t="shared" si="412"/>
        <v>1726</v>
      </c>
      <c r="M1729" s="95">
        <f t="shared" si="403"/>
        <v>-1264</v>
      </c>
      <c r="N1729" s="95">
        <f t="shared" si="404"/>
        <v>267.45191193510982</v>
      </c>
      <c r="O1729" s="95">
        <f t="shared" si="405"/>
        <v>1351477.5086906229</v>
      </c>
      <c r="P1729" s="95">
        <f t="shared" si="413"/>
        <v>27.982339123695521</v>
      </c>
      <c r="Q1729" s="113">
        <f t="shared" si="414"/>
        <v>25.278077544998805</v>
      </c>
      <c r="R1729" s="95">
        <f t="shared" si="406"/>
        <v>333.22010043298604</v>
      </c>
      <c r="S1729" s="95">
        <f t="shared" si="407"/>
        <v>219.46875148049145</v>
      </c>
      <c r="T1729">
        <f t="shared" si="408"/>
        <v>0</v>
      </c>
      <c r="U1729" s="102">
        <f>IF(W1729&lt;180,V1729,IF(#REF!&gt;T1729,W1729-360,360-W1729))</f>
        <v>-10.344425956738746</v>
      </c>
      <c r="V1729" s="102">
        <f t="shared" si="409"/>
        <v>-10.344425956738746</v>
      </c>
      <c r="W1729" s="102">
        <f t="shared" si="410"/>
        <v>10.344425956738746</v>
      </c>
    </row>
    <row r="1730" spans="1:23" x14ac:dyDescent="0.25">
      <c r="A1730" s="110">
        <v>42638.448217592595</v>
      </c>
      <c r="B1730">
        <v>274</v>
      </c>
      <c r="C1730">
        <v>24.033300000000001</v>
      </c>
      <c r="E1730" s="95">
        <f t="shared" si="417"/>
        <v>276.33444259567386</v>
      </c>
      <c r="F1730" s="95">
        <f t="shared" si="417"/>
        <v>21.17990099833613</v>
      </c>
      <c r="G1730" s="95"/>
      <c r="H1730" s="95"/>
      <c r="I1730" s="95"/>
      <c r="J1730" s="95"/>
      <c r="K1730" s="95"/>
      <c r="L1730" s="95">
        <f t="shared" si="412"/>
        <v>1727</v>
      </c>
      <c r="M1730" s="95">
        <f t="shared" si="403"/>
        <v>1538</v>
      </c>
      <c r="N1730" s="95">
        <f t="shared" si="404"/>
        <v>267.4557035321364</v>
      </c>
      <c r="O1730" s="95">
        <f t="shared" si="405"/>
        <v>1351520.3613202171</v>
      </c>
      <c r="P1730" s="95">
        <f t="shared" si="413"/>
        <v>27.974680020454144</v>
      </c>
      <c r="Q1730" s="113">
        <f t="shared" si="414"/>
        <v>25.277816658855613</v>
      </c>
      <c r="R1730" s="95">
        <f t="shared" si="406"/>
        <v>333.20953007809896</v>
      </c>
      <c r="S1730" s="95">
        <f t="shared" si="407"/>
        <v>219.45935511324873</v>
      </c>
      <c r="T1730">
        <f t="shared" si="408"/>
        <v>0</v>
      </c>
      <c r="U1730" s="102">
        <f>IF(W1730&lt;180,V1730,IF(#REF!&gt;T1730,W1730-360,360-W1730))</f>
        <v>-2.3344425956738633</v>
      </c>
      <c r="V1730" s="102">
        <f t="shared" si="409"/>
        <v>-2.3344425956738633</v>
      </c>
      <c r="W1730" s="102">
        <f t="shared" si="410"/>
        <v>2.3344425956738633</v>
      </c>
    </row>
    <row r="1731" spans="1:23" x14ac:dyDescent="0.25">
      <c r="A1731" s="110">
        <v>42638.448263888888</v>
      </c>
      <c r="B1731">
        <v>255</v>
      </c>
      <c r="C1731">
        <v>23.869399999999999</v>
      </c>
      <c r="E1731" s="95">
        <f t="shared" si="417"/>
        <v>276.2811980033278</v>
      </c>
      <c r="F1731" s="95">
        <f t="shared" si="417"/>
        <v>21.185069717138127</v>
      </c>
      <c r="G1731" s="95"/>
      <c r="H1731" s="95"/>
      <c r="I1731" s="95"/>
      <c r="J1731" s="95"/>
      <c r="K1731" s="95"/>
      <c r="L1731" s="95">
        <f t="shared" si="412"/>
        <v>1728</v>
      </c>
      <c r="M1731" s="95">
        <f t="shared" si="403"/>
        <v>-1283</v>
      </c>
      <c r="N1731" s="95">
        <f t="shared" si="404"/>
        <v>267.4484953703701</v>
      </c>
      <c r="O1731" s="95">
        <f t="shared" si="405"/>
        <v>1351675.4160879715</v>
      </c>
      <c r="P1731" s="95">
        <f t="shared" si="413"/>
        <v>27.968188527242052</v>
      </c>
      <c r="Q1731" s="113">
        <f t="shared" si="414"/>
        <v>25.288994454009131</v>
      </c>
      <c r="R1731" s="95">
        <f t="shared" si="406"/>
        <v>333.18143552484833</v>
      </c>
      <c r="S1731" s="95">
        <f t="shared" si="407"/>
        <v>219.38096048180725</v>
      </c>
      <c r="T1731">
        <f t="shared" si="408"/>
        <v>0</v>
      </c>
      <c r="U1731" s="102">
        <f>IF(W1731&lt;180,V1731,IF(#REF!&gt;T1731,W1731-360,360-W1731))</f>
        <v>-21.281198003327802</v>
      </c>
      <c r="V1731" s="102">
        <f t="shared" si="409"/>
        <v>-21.281198003327802</v>
      </c>
      <c r="W1731" s="102">
        <f t="shared" si="410"/>
        <v>21.281198003327802</v>
      </c>
    </row>
    <row r="1732" spans="1:23" x14ac:dyDescent="0.25">
      <c r="A1732" s="110">
        <v>42638.44835648148</v>
      </c>
      <c r="B1732">
        <v>343</v>
      </c>
      <c r="C1732">
        <v>31.8353</v>
      </c>
      <c r="E1732" s="95">
        <f t="shared" si="417"/>
        <v>276.37104825291181</v>
      </c>
      <c r="F1732" s="95">
        <f t="shared" si="417"/>
        <v>21.19910965058239</v>
      </c>
      <c r="G1732" s="95"/>
      <c r="H1732" s="95"/>
      <c r="I1732" s="95"/>
      <c r="J1732" s="95"/>
      <c r="K1732" s="95"/>
      <c r="L1732" s="95">
        <f t="shared" si="412"/>
        <v>1729</v>
      </c>
      <c r="M1732" s="95">
        <f t="shared" ref="M1732:M1795" si="418">B1732-M1731</f>
        <v>1626</v>
      </c>
      <c r="N1732" s="95">
        <f t="shared" ref="N1732:N1795" si="419">N1731+(B1732-N1731)/L1732</f>
        <v>267.49219201850752</v>
      </c>
      <c r="O1732" s="95">
        <f t="shared" ref="O1732:O1795" si="420">O1731+(B1732-N1732)*(B1732-N1731)</f>
        <v>1357380.1445922584</v>
      </c>
      <c r="P1732" s="95">
        <f t="shared" si="413"/>
        <v>28.019039884739328</v>
      </c>
      <c r="Q1732" s="113">
        <f t="shared" si="414"/>
        <v>25.429562638250641</v>
      </c>
      <c r="R1732" s="95">
        <f t="shared" ref="R1732:R1795" si="421">E1732+$T$2*Q1732</f>
        <v>333.58756418897576</v>
      </c>
      <c r="S1732" s="95">
        <f t="shared" ref="S1732:S1795" si="422">E1732-$T$2*Q1732</f>
        <v>219.15453231684785</v>
      </c>
      <c r="T1732">
        <f t="shared" si="408"/>
        <v>1</v>
      </c>
      <c r="U1732" s="102">
        <f>IF(W1732&lt;180,V1732,IF(#REF!&gt;T1732,W1732-360,360-W1732))</f>
        <v>66.628951747088195</v>
      </c>
      <c r="V1732" s="102">
        <f t="shared" si="409"/>
        <v>66.628951747088195</v>
      </c>
      <c r="W1732" s="102">
        <f t="shared" si="410"/>
        <v>66.628951747088195</v>
      </c>
    </row>
    <row r="1733" spans="1:23" x14ac:dyDescent="0.25">
      <c r="A1733" s="110">
        <v>42638.44840277778</v>
      </c>
      <c r="B1733">
        <v>274</v>
      </c>
      <c r="C1733">
        <v>25.661999999999999</v>
      </c>
      <c r="E1733" s="95">
        <f t="shared" si="417"/>
        <v>276.40266222961731</v>
      </c>
      <c r="F1733" s="95">
        <f t="shared" si="417"/>
        <v>21.206017637271245</v>
      </c>
      <c r="G1733" s="95"/>
      <c r="H1733" s="95"/>
      <c r="I1733" s="95"/>
      <c r="J1733" s="95"/>
      <c r="K1733" s="95"/>
      <c r="L1733" s="95">
        <f t="shared" si="412"/>
        <v>1730</v>
      </c>
      <c r="M1733" s="95">
        <f t="shared" si="418"/>
        <v>-1352</v>
      </c>
      <c r="N1733" s="95">
        <f t="shared" si="419"/>
        <v>267.49595375722515</v>
      </c>
      <c r="O1733" s="95">
        <f t="shared" si="420"/>
        <v>1357422.4716763091</v>
      </c>
      <c r="P1733" s="95">
        <f t="shared" si="413"/>
        <v>28.011377453901094</v>
      </c>
      <c r="Q1733" s="113">
        <f t="shared" si="414"/>
        <v>25.414780629454889</v>
      </c>
      <c r="R1733" s="95">
        <f t="shared" si="421"/>
        <v>333.58591864589079</v>
      </c>
      <c r="S1733" s="95">
        <f t="shared" si="422"/>
        <v>219.2194058133438</v>
      </c>
      <c r="T1733">
        <f t="shared" si="408"/>
        <v>0</v>
      </c>
      <c r="U1733" s="102">
        <f>IF(W1733&lt;180,V1733,IF(#REF!&gt;T1733,W1733-360,360-W1733))</f>
        <v>-2.4026622296173059</v>
      </c>
      <c r="V1733" s="102">
        <f t="shared" si="409"/>
        <v>-2.4026622296173059</v>
      </c>
      <c r="W1733" s="102">
        <f t="shared" si="410"/>
        <v>2.4026622296173059</v>
      </c>
    </row>
    <row r="1734" spans="1:23" x14ac:dyDescent="0.25">
      <c r="A1734" s="110">
        <v>42638.448449074072</v>
      </c>
      <c r="B1734">
        <v>289</v>
      </c>
      <c r="C1734">
        <v>26.002500000000001</v>
      </c>
      <c r="E1734" s="95">
        <f t="shared" si="417"/>
        <v>276.39933444259566</v>
      </c>
      <c r="F1734" s="95">
        <f t="shared" si="417"/>
        <v>21.208314475873575</v>
      </c>
      <c r="G1734" s="95"/>
      <c r="H1734" s="95"/>
      <c r="I1734" s="95"/>
      <c r="J1734" s="95"/>
      <c r="K1734" s="95"/>
      <c r="L1734" s="95">
        <f t="shared" si="412"/>
        <v>1731</v>
      </c>
      <c r="M1734" s="95">
        <f t="shared" si="418"/>
        <v>1641</v>
      </c>
      <c r="N1734" s="95">
        <f t="shared" si="419"/>
        <v>267.50837666088938</v>
      </c>
      <c r="O1734" s="95">
        <f t="shared" si="420"/>
        <v>1357884.6285384255</v>
      </c>
      <c r="P1734" s="95">
        <f t="shared" si="413"/>
        <v>28.008051872504609</v>
      </c>
      <c r="Q1734" s="113">
        <f t="shared" si="414"/>
        <v>25.412999926825382</v>
      </c>
      <c r="R1734" s="95">
        <f t="shared" si="421"/>
        <v>333.57858427795276</v>
      </c>
      <c r="S1734" s="95">
        <f t="shared" si="422"/>
        <v>219.22008460723856</v>
      </c>
      <c r="T1734">
        <f t="shared" ref="T1734:T1797" si="423">IF(ABS(U1734)&gt;$T$2*Q1734,1,0)</f>
        <v>0</v>
      </c>
      <c r="U1734" s="102">
        <f>IF(W1734&lt;180,V1734,IF(#REF!&gt;T1734,W1734-360,360-W1734))</f>
        <v>12.600665557404341</v>
      </c>
      <c r="V1734" s="102">
        <f t="shared" ref="V1734:V1797" si="424">$B1734-$E1734</f>
        <v>12.600665557404341</v>
      </c>
      <c r="W1734" s="102">
        <f t="shared" ref="W1734:W1797" si="425">ABS(V1734)</f>
        <v>12.600665557404341</v>
      </c>
    </row>
    <row r="1735" spans="1:23" x14ac:dyDescent="0.25">
      <c r="A1735" s="110">
        <v>42638.448495370372</v>
      </c>
      <c r="B1735">
        <v>276</v>
      </c>
      <c r="C1735">
        <v>25.174499999999998</v>
      </c>
      <c r="E1735" s="95">
        <f t="shared" si="417"/>
        <v>276.57570715474208</v>
      </c>
      <c r="F1735" s="95">
        <f t="shared" si="417"/>
        <v>21.220996173044952</v>
      </c>
      <c r="G1735" s="95"/>
      <c r="H1735" s="95"/>
      <c r="I1735" s="95"/>
      <c r="J1735" s="95"/>
      <c r="K1735" s="95"/>
      <c r="L1735" s="95">
        <f t="shared" si="412"/>
        <v>1732</v>
      </c>
      <c r="M1735" s="95">
        <f t="shared" si="418"/>
        <v>-1365</v>
      </c>
      <c r="N1735" s="95">
        <f t="shared" si="419"/>
        <v>267.51327944572722</v>
      </c>
      <c r="O1735" s="95">
        <f t="shared" si="420"/>
        <v>1357956.6945727568</v>
      </c>
      <c r="P1735" s="95">
        <f t="shared" si="413"/>
        <v>28.000708240926844</v>
      </c>
      <c r="Q1735" s="113">
        <f t="shared" si="414"/>
        <v>25.039031272441974</v>
      </c>
      <c r="R1735" s="95">
        <f t="shared" si="421"/>
        <v>332.9135275177365</v>
      </c>
      <c r="S1735" s="95">
        <f t="shared" si="422"/>
        <v>220.23788679174763</v>
      </c>
      <c r="T1735">
        <f t="shared" si="423"/>
        <v>0</v>
      </c>
      <c r="U1735" s="102">
        <f>IF(W1735&lt;180,V1735,IF(#REF!&gt;T1735,W1735-360,360-W1735))</f>
        <v>-0.57570715474207645</v>
      </c>
      <c r="V1735" s="102">
        <f t="shared" si="424"/>
        <v>-0.57570715474207645</v>
      </c>
      <c r="W1735" s="102">
        <f t="shared" si="425"/>
        <v>0.57570715474207645</v>
      </c>
    </row>
    <row r="1736" spans="1:23" x14ac:dyDescent="0.25">
      <c r="A1736" s="110">
        <v>42638.448541666665</v>
      </c>
      <c r="B1736">
        <v>321</v>
      </c>
      <c r="C1736">
        <v>27.723299999999998</v>
      </c>
      <c r="E1736" s="95">
        <f t="shared" si="417"/>
        <v>276.70881863560732</v>
      </c>
      <c r="F1736" s="95">
        <f t="shared" si="417"/>
        <v>21.233814975041625</v>
      </c>
      <c r="G1736" s="95"/>
      <c r="H1736" s="95"/>
      <c r="I1736" s="95"/>
      <c r="J1736" s="95"/>
      <c r="K1736" s="95"/>
      <c r="L1736" s="95">
        <f t="shared" si="412"/>
        <v>1733</v>
      </c>
      <c r="M1736" s="95">
        <f t="shared" si="418"/>
        <v>1686</v>
      </c>
      <c r="N1736" s="95">
        <f t="shared" si="419"/>
        <v>267.54414310444292</v>
      </c>
      <c r="O1736" s="95">
        <f t="shared" si="420"/>
        <v>1360815.8730525186</v>
      </c>
      <c r="P1736" s="95">
        <f t="shared" si="413"/>
        <v>28.022082144970597</v>
      </c>
      <c r="Q1736" s="113">
        <f t="shared" si="414"/>
        <v>25.062186990380894</v>
      </c>
      <c r="R1736" s="95">
        <f t="shared" si="421"/>
        <v>333.09873936396434</v>
      </c>
      <c r="S1736" s="95">
        <f t="shared" si="422"/>
        <v>220.31889790725029</v>
      </c>
      <c r="T1736">
        <f t="shared" si="423"/>
        <v>0</v>
      </c>
      <c r="U1736" s="102">
        <f>IF(W1736&lt;180,V1736,IF(#REF!&gt;T1736,W1736-360,360-W1736))</f>
        <v>44.291181364392685</v>
      </c>
      <c r="V1736" s="102">
        <f t="shared" si="424"/>
        <v>44.291181364392685</v>
      </c>
      <c r="W1736" s="102">
        <f t="shared" si="425"/>
        <v>44.291181364392685</v>
      </c>
    </row>
    <row r="1737" spans="1:23" x14ac:dyDescent="0.25">
      <c r="A1737" s="110">
        <v>42638.448587962965</v>
      </c>
      <c r="B1737">
        <v>306</v>
      </c>
      <c r="C1737">
        <v>27.314800000000002</v>
      </c>
      <c r="E1737" s="95">
        <f t="shared" si="417"/>
        <v>276.80532445923461</v>
      </c>
      <c r="F1737" s="95">
        <f t="shared" si="417"/>
        <v>21.242128119800359</v>
      </c>
      <c r="G1737" s="95"/>
      <c r="H1737" s="95"/>
      <c r="I1737" s="95"/>
      <c r="J1737" s="95"/>
      <c r="K1737" s="95"/>
      <c r="L1737" s="95">
        <f t="shared" si="412"/>
        <v>1734</v>
      </c>
      <c r="M1737" s="95">
        <f t="shared" si="418"/>
        <v>-1380</v>
      </c>
      <c r="N1737" s="95">
        <f t="shared" si="419"/>
        <v>267.56632064590519</v>
      </c>
      <c r="O1737" s="95">
        <f t="shared" si="420"/>
        <v>1362293.8731257294</v>
      </c>
      <c r="P1737" s="95">
        <f t="shared" si="413"/>
        <v>28.029209853867432</v>
      </c>
      <c r="Q1737" s="113">
        <f t="shared" si="414"/>
        <v>25.063122406468327</v>
      </c>
      <c r="R1737" s="95">
        <f t="shared" si="421"/>
        <v>333.19734987378837</v>
      </c>
      <c r="S1737" s="95">
        <f t="shared" si="422"/>
        <v>220.41329904468088</v>
      </c>
      <c r="T1737">
        <f t="shared" si="423"/>
        <v>0</v>
      </c>
      <c r="U1737" s="102">
        <f>IF(W1737&lt;180,V1737,IF(#REF!&gt;T1737,W1737-360,360-W1737))</f>
        <v>29.194675540765388</v>
      </c>
      <c r="V1737" s="102">
        <f t="shared" si="424"/>
        <v>29.194675540765388</v>
      </c>
      <c r="W1737" s="102">
        <f t="shared" si="425"/>
        <v>29.194675540765388</v>
      </c>
    </row>
    <row r="1738" spans="1:23" x14ac:dyDescent="0.25">
      <c r="A1738" s="110">
        <v>42638.448634259257</v>
      </c>
      <c r="B1738">
        <v>322</v>
      </c>
      <c r="C1738">
        <v>28.417200000000001</v>
      </c>
      <c r="E1738" s="95">
        <f t="shared" si="417"/>
        <v>276.8785357737105</v>
      </c>
      <c r="F1738" s="95">
        <f t="shared" si="417"/>
        <v>21.24503893510818</v>
      </c>
      <c r="G1738" s="95"/>
      <c r="H1738" s="95"/>
      <c r="I1738" s="95"/>
      <c r="J1738" s="95"/>
      <c r="K1738" s="95"/>
      <c r="L1738" s="95">
        <f t="shared" si="412"/>
        <v>1735</v>
      </c>
      <c r="M1738" s="95">
        <f t="shared" si="418"/>
        <v>1702</v>
      </c>
      <c r="N1738" s="95">
        <f t="shared" si="419"/>
        <v>267.59769452449547</v>
      </c>
      <c r="O1738" s="95">
        <f t="shared" si="420"/>
        <v>1365255.1907781065</v>
      </c>
      <c r="P1738" s="95">
        <f t="shared" si="413"/>
        <v>28.051570363744478</v>
      </c>
      <c r="Q1738" s="113">
        <f t="shared" si="414"/>
        <v>25.13067787059094</v>
      </c>
      <c r="R1738" s="95">
        <f t="shared" si="421"/>
        <v>333.42256098254012</v>
      </c>
      <c r="S1738" s="95">
        <f t="shared" si="422"/>
        <v>220.33451056488087</v>
      </c>
      <c r="T1738">
        <f t="shared" si="423"/>
        <v>0</v>
      </c>
      <c r="U1738" s="102">
        <f>IF(W1738&lt;180,V1738,IF(#REF!&gt;T1738,W1738-360,360-W1738))</f>
        <v>45.121464226289504</v>
      </c>
      <c r="V1738" s="102">
        <f t="shared" si="424"/>
        <v>45.121464226289504</v>
      </c>
      <c r="W1738" s="102">
        <f t="shared" si="425"/>
        <v>45.121464226289504</v>
      </c>
    </row>
    <row r="1739" spans="1:23" x14ac:dyDescent="0.25">
      <c r="A1739" s="110">
        <v>42638.448680555557</v>
      </c>
      <c r="B1739">
        <v>241</v>
      </c>
      <c r="C1739">
        <v>18.699400000000001</v>
      </c>
      <c r="E1739" s="95">
        <f t="shared" si="417"/>
        <v>276.72212978369384</v>
      </c>
      <c r="F1739" s="95">
        <f t="shared" si="417"/>
        <v>21.224556073211343</v>
      </c>
      <c r="G1739" s="95"/>
      <c r="H1739" s="95"/>
      <c r="I1739" s="95"/>
      <c r="J1739" s="95"/>
      <c r="K1739" s="95"/>
      <c r="L1739" s="95">
        <f t="shared" si="412"/>
        <v>1736</v>
      </c>
      <c r="M1739" s="95">
        <f t="shared" si="418"/>
        <v>-1461</v>
      </c>
      <c r="N1739" s="95">
        <f t="shared" si="419"/>
        <v>267.5823732718892</v>
      </c>
      <c r="O1739" s="95">
        <f t="shared" si="420"/>
        <v>1365962.2206221283</v>
      </c>
      <c r="P1739" s="95">
        <f t="shared" si="413"/>
        <v>28.050750384482807</v>
      </c>
      <c r="Q1739" s="113">
        <f t="shared" si="414"/>
        <v>25.060877481768298</v>
      </c>
      <c r="R1739" s="95">
        <f t="shared" si="421"/>
        <v>333.10910411767253</v>
      </c>
      <c r="S1739" s="95">
        <f t="shared" si="422"/>
        <v>220.33515544971516</v>
      </c>
      <c r="T1739">
        <f t="shared" si="423"/>
        <v>0</v>
      </c>
      <c r="U1739" s="102">
        <f>IF(W1739&lt;180,V1739,IF(#REF!&gt;T1739,W1739-360,360-W1739))</f>
        <v>-35.722129783693845</v>
      </c>
      <c r="V1739" s="102">
        <f t="shared" si="424"/>
        <v>-35.722129783693845</v>
      </c>
      <c r="W1739" s="102">
        <f t="shared" si="425"/>
        <v>35.722129783693845</v>
      </c>
    </row>
    <row r="1740" spans="1:23" x14ac:dyDescent="0.25">
      <c r="A1740" s="110">
        <v>42638.44872685185</v>
      </c>
      <c r="B1740">
        <v>260</v>
      </c>
      <c r="C1740">
        <v>21.03</v>
      </c>
      <c r="E1740" s="95">
        <f t="shared" si="417"/>
        <v>276.66888519134773</v>
      </c>
      <c r="F1740" s="95">
        <f t="shared" si="417"/>
        <v>21.212524292845288</v>
      </c>
      <c r="G1740" s="95"/>
      <c r="H1740" s="95"/>
      <c r="I1740" s="95"/>
      <c r="J1740" s="95"/>
      <c r="K1740" s="95"/>
      <c r="L1740" s="95">
        <f t="shared" si="412"/>
        <v>1737</v>
      </c>
      <c r="M1740" s="95">
        <f t="shared" si="418"/>
        <v>1721</v>
      </c>
      <c r="N1740" s="95">
        <f t="shared" si="419"/>
        <v>267.57800805987313</v>
      </c>
      <c r="O1740" s="95">
        <f t="shared" si="420"/>
        <v>1366019.6799078956</v>
      </c>
      <c r="P1740" s="95">
        <f t="shared" si="413"/>
        <v>28.043264542267895</v>
      </c>
      <c r="Q1740" s="113">
        <f t="shared" si="414"/>
        <v>25.062355120409055</v>
      </c>
      <c r="R1740" s="95">
        <f t="shared" si="421"/>
        <v>333.05918421226812</v>
      </c>
      <c r="S1740" s="95">
        <f t="shared" si="422"/>
        <v>220.27858617042736</v>
      </c>
      <c r="T1740">
        <f t="shared" si="423"/>
        <v>0</v>
      </c>
      <c r="U1740" s="102">
        <f>IF(W1740&lt;180,V1740,IF(#REF!&gt;T1740,W1740-360,360-W1740))</f>
        <v>-16.668885191347727</v>
      </c>
      <c r="V1740" s="102">
        <f t="shared" si="424"/>
        <v>-16.668885191347727</v>
      </c>
      <c r="W1740" s="102">
        <f t="shared" si="425"/>
        <v>16.668885191347727</v>
      </c>
    </row>
    <row r="1741" spans="1:23" x14ac:dyDescent="0.25">
      <c r="A1741" s="110">
        <v>42638.448773148149</v>
      </c>
      <c r="B1741">
        <v>247</v>
      </c>
      <c r="C1741">
        <v>19.1158</v>
      </c>
      <c r="E1741" s="95">
        <f t="shared" ref="E1741:F1756" si="426">AVERAGE(B1141:B1741)</f>
        <v>276.66389351081529</v>
      </c>
      <c r="F1741" s="95">
        <f t="shared" si="426"/>
        <v>21.205152911813673</v>
      </c>
      <c r="G1741" s="95"/>
      <c r="H1741" s="95"/>
      <c r="I1741" s="95"/>
      <c r="J1741" s="95"/>
      <c r="K1741" s="95"/>
      <c r="L1741" s="95">
        <f t="shared" si="412"/>
        <v>1738</v>
      </c>
      <c r="M1741" s="95">
        <f t="shared" si="418"/>
        <v>-1474</v>
      </c>
      <c r="N1741" s="95">
        <f t="shared" si="419"/>
        <v>267.56616800920574</v>
      </c>
      <c r="O1741" s="95">
        <f t="shared" si="420"/>
        <v>1366442.8906789497</v>
      </c>
      <c r="P1741" s="95">
        <f t="shared" si="413"/>
        <v>28.03953819781848</v>
      </c>
      <c r="Q1741" s="113">
        <f t="shared" si="414"/>
        <v>25.067964405118346</v>
      </c>
      <c r="R1741" s="95">
        <f t="shared" si="421"/>
        <v>333.06681342233156</v>
      </c>
      <c r="S1741" s="95">
        <f t="shared" si="422"/>
        <v>220.26097359929901</v>
      </c>
      <c r="T1741">
        <f t="shared" si="423"/>
        <v>0</v>
      </c>
      <c r="U1741" s="102">
        <f>IF(W1741&lt;180,V1741,IF(#REF!&gt;T1741,W1741-360,360-W1741))</f>
        <v>-29.663893510815285</v>
      </c>
      <c r="V1741" s="102">
        <f t="shared" si="424"/>
        <v>-29.663893510815285</v>
      </c>
      <c r="W1741" s="102">
        <f t="shared" si="425"/>
        <v>29.663893510815285</v>
      </c>
    </row>
    <row r="1742" spans="1:23" x14ac:dyDescent="0.25">
      <c r="A1742" s="110">
        <v>42638.448819444442</v>
      </c>
      <c r="B1742">
        <v>258</v>
      </c>
      <c r="C1742">
        <v>20.013999999999999</v>
      </c>
      <c r="E1742" s="95">
        <f t="shared" si="426"/>
        <v>276.67720465890181</v>
      </c>
      <c r="F1742" s="95">
        <f t="shared" si="426"/>
        <v>21.198323960066578</v>
      </c>
      <c r="G1742" s="95"/>
      <c r="H1742" s="95"/>
      <c r="I1742" s="95"/>
      <c r="J1742" s="95"/>
      <c r="K1742" s="95"/>
      <c r="L1742" s="95">
        <f t="shared" si="412"/>
        <v>1739</v>
      </c>
      <c r="M1742" s="95">
        <f t="shared" si="418"/>
        <v>1732</v>
      </c>
      <c r="N1742" s="95">
        <f t="shared" si="419"/>
        <v>267.56066705002848</v>
      </c>
      <c r="O1742" s="95">
        <f t="shared" si="420"/>
        <v>1366534.3496262303</v>
      </c>
      <c r="P1742" s="95">
        <f t="shared" si="413"/>
        <v>28.032413154224272</v>
      </c>
      <c r="Q1742" s="113">
        <f t="shared" si="414"/>
        <v>25.055923398353102</v>
      </c>
      <c r="R1742" s="95">
        <f t="shared" si="421"/>
        <v>333.05303230519633</v>
      </c>
      <c r="S1742" s="95">
        <f t="shared" si="422"/>
        <v>220.30137701260733</v>
      </c>
      <c r="T1742">
        <f t="shared" si="423"/>
        <v>0</v>
      </c>
      <c r="U1742" s="102">
        <f>IF(W1742&lt;180,V1742,IF(#REF!&gt;T1742,W1742-360,360-W1742))</f>
        <v>-18.677204658901815</v>
      </c>
      <c r="V1742" s="102">
        <f t="shared" si="424"/>
        <v>-18.677204658901815</v>
      </c>
      <c r="W1742" s="102">
        <f t="shared" si="425"/>
        <v>18.677204658901815</v>
      </c>
    </row>
    <row r="1743" spans="1:23" x14ac:dyDescent="0.25">
      <c r="A1743" s="110">
        <v>42638.448865740742</v>
      </c>
      <c r="B1743">
        <v>249</v>
      </c>
      <c r="C1743">
        <v>19.7666</v>
      </c>
      <c r="E1743" s="95">
        <f t="shared" si="426"/>
        <v>276.57237936772049</v>
      </c>
      <c r="F1743" s="95">
        <f t="shared" si="426"/>
        <v>21.186384692179725</v>
      </c>
      <c r="G1743" s="95"/>
      <c r="H1743" s="95"/>
      <c r="I1743" s="95"/>
      <c r="J1743" s="95"/>
      <c r="K1743" s="95"/>
      <c r="L1743" s="95">
        <f t="shared" si="412"/>
        <v>1740</v>
      </c>
      <c r="M1743" s="95">
        <f t="shared" si="418"/>
        <v>-1483</v>
      </c>
      <c r="N1743" s="95">
        <f t="shared" si="419"/>
        <v>267.54999999999973</v>
      </c>
      <c r="O1743" s="95">
        <f t="shared" si="420"/>
        <v>1366878.6500000083</v>
      </c>
      <c r="P1743" s="95">
        <f t="shared" si="413"/>
        <v>28.027886872340918</v>
      </c>
      <c r="Q1743" s="113">
        <f t="shared" si="414"/>
        <v>25.03970562392761</v>
      </c>
      <c r="R1743" s="95">
        <f t="shared" si="421"/>
        <v>332.91171702155759</v>
      </c>
      <c r="S1743" s="95">
        <f t="shared" si="422"/>
        <v>220.23304171388338</v>
      </c>
      <c r="T1743">
        <f t="shared" si="423"/>
        <v>0</v>
      </c>
      <c r="U1743" s="102">
        <f>IF(W1743&lt;180,V1743,IF(#REF!&gt;T1743,W1743-360,360-W1743))</f>
        <v>-27.572379367720487</v>
      </c>
      <c r="V1743" s="102">
        <f t="shared" si="424"/>
        <v>-27.572379367720487</v>
      </c>
      <c r="W1743" s="102">
        <f t="shared" si="425"/>
        <v>27.572379367720487</v>
      </c>
    </row>
    <row r="1744" spans="1:23" x14ac:dyDescent="0.25">
      <c r="A1744" s="110">
        <v>42638.448912037034</v>
      </c>
      <c r="B1744">
        <v>315</v>
      </c>
      <c r="C1744">
        <v>26.480499999999999</v>
      </c>
      <c r="E1744" s="95">
        <f t="shared" si="426"/>
        <v>276.61896838602331</v>
      </c>
      <c r="F1744" s="95">
        <f t="shared" si="426"/>
        <v>21.188202329450942</v>
      </c>
      <c r="G1744" s="95"/>
      <c r="H1744" s="95"/>
      <c r="I1744" s="95"/>
      <c r="J1744" s="95"/>
      <c r="K1744" s="95"/>
      <c r="L1744" s="95">
        <f t="shared" si="412"/>
        <v>1741</v>
      </c>
      <c r="M1744" s="95">
        <f t="shared" si="418"/>
        <v>1798</v>
      </c>
      <c r="N1744" s="95">
        <f t="shared" si="419"/>
        <v>267.5772544514644</v>
      </c>
      <c r="O1744" s="95">
        <f t="shared" si="420"/>
        <v>1369128.8592762863</v>
      </c>
      <c r="P1744" s="95">
        <f t="shared" si="413"/>
        <v>28.04289054458388</v>
      </c>
      <c r="Q1744" s="113">
        <f t="shared" si="414"/>
        <v>25.085071355804207</v>
      </c>
      <c r="R1744" s="95">
        <f t="shared" si="421"/>
        <v>333.06037893658277</v>
      </c>
      <c r="S1744" s="95">
        <f t="shared" si="422"/>
        <v>220.17755783546386</v>
      </c>
      <c r="T1744">
        <f t="shared" si="423"/>
        <v>0</v>
      </c>
      <c r="U1744" s="102">
        <f>IF(W1744&lt;180,V1744,IF(#REF!&gt;T1744,W1744-360,360-W1744))</f>
        <v>38.381031613976688</v>
      </c>
      <c r="V1744" s="102">
        <f t="shared" si="424"/>
        <v>38.381031613976688</v>
      </c>
      <c r="W1744" s="102">
        <f t="shared" si="425"/>
        <v>38.381031613976688</v>
      </c>
    </row>
    <row r="1745" spans="1:23" x14ac:dyDescent="0.25">
      <c r="A1745" s="110">
        <v>42638.448958333334</v>
      </c>
      <c r="B1745">
        <v>331</v>
      </c>
      <c r="C1745">
        <v>27.465399999999999</v>
      </c>
      <c r="E1745" s="95">
        <f t="shared" si="426"/>
        <v>276.57903494176372</v>
      </c>
      <c r="F1745" s="95">
        <f t="shared" si="426"/>
        <v>21.184453078203017</v>
      </c>
      <c r="G1745" s="95"/>
      <c r="H1745" s="95"/>
      <c r="I1745" s="95"/>
      <c r="J1745" s="95"/>
      <c r="K1745" s="95"/>
      <c r="L1745" s="95">
        <f t="shared" si="412"/>
        <v>1742</v>
      </c>
      <c r="M1745" s="95">
        <f t="shared" si="418"/>
        <v>-1467</v>
      </c>
      <c r="N1745" s="95">
        <f t="shared" si="419"/>
        <v>267.61366245694575</v>
      </c>
      <c r="O1745" s="95">
        <f t="shared" si="420"/>
        <v>1373148.994833533</v>
      </c>
      <c r="P1745" s="95">
        <f t="shared" si="413"/>
        <v>28.075969136583691</v>
      </c>
      <c r="Q1745" s="113">
        <f t="shared" si="414"/>
        <v>24.979142575239042</v>
      </c>
      <c r="R1745" s="95">
        <f t="shared" si="421"/>
        <v>332.78210573605156</v>
      </c>
      <c r="S1745" s="95">
        <f t="shared" si="422"/>
        <v>220.37596414747588</v>
      </c>
      <c r="T1745">
        <f t="shared" si="423"/>
        <v>0</v>
      </c>
      <c r="U1745" s="102">
        <f>IF(W1745&lt;180,V1745,IF(#REF!&gt;T1745,W1745-360,360-W1745))</f>
        <v>54.420965058236277</v>
      </c>
      <c r="V1745" s="102">
        <f t="shared" si="424"/>
        <v>54.420965058236277</v>
      </c>
      <c r="W1745" s="102">
        <f t="shared" si="425"/>
        <v>54.420965058236277</v>
      </c>
    </row>
    <row r="1746" spans="1:23" x14ac:dyDescent="0.25">
      <c r="A1746" s="110">
        <v>42638.449004629627</v>
      </c>
      <c r="B1746">
        <v>257</v>
      </c>
      <c r="C1746">
        <v>21.097100000000001</v>
      </c>
      <c r="E1746" s="95">
        <f t="shared" si="426"/>
        <v>276.54076539101499</v>
      </c>
      <c r="F1746" s="95">
        <f t="shared" si="426"/>
        <v>21.178805490848607</v>
      </c>
      <c r="G1746" s="95"/>
      <c r="H1746" s="95"/>
      <c r="I1746" s="95"/>
      <c r="J1746" s="95"/>
      <c r="K1746" s="95"/>
      <c r="L1746" s="95">
        <f t="shared" si="412"/>
        <v>1743</v>
      </c>
      <c r="M1746" s="95">
        <f t="shared" si="418"/>
        <v>1724</v>
      </c>
      <c r="N1746" s="95">
        <f t="shared" si="419"/>
        <v>267.60757314974154</v>
      </c>
      <c r="O1746" s="95">
        <f t="shared" si="420"/>
        <v>1373261.5800344318</v>
      </c>
      <c r="P1746" s="95">
        <f t="shared" si="413"/>
        <v>28.069064687776908</v>
      </c>
      <c r="Q1746" s="113">
        <f t="shared" si="414"/>
        <v>24.991487777061504</v>
      </c>
      <c r="R1746" s="95">
        <f t="shared" si="421"/>
        <v>332.7716128894034</v>
      </c>
      <c r="S1746" s="95">
        <f t="shared" si="422"/>
        <v>220.3099178926266</v>
      </c>
      <c r="T1746">
        <f t="shared" si="423"/>
        <v>0</v>
      </c>
      <c r="U1746" s="102">
        <f>IF(W1746&lt;180,V1746,IF(#REF!&gt;T1746,W1746-360,360-W1746))</f>
        <v>-19.540765391014986</v>
      </c>
      <c r="V1746" s="102">
        <f t="shared" si="424"/>
        <v>-19.540765391014986</v>
      </c>
      <c r="W1746" s="102">
        <f t="shared" si="425"/>
        <v>19.540765391014986</v>
      </c>
    </row>
    <row r="1747" spans="1:23" x14ac:dyDescent="0.25">
      <c r="A1747" s="110">
        <v>42638.449050925927</v>
      </c>
      <c r="B1747">
        <v>259</v>
      </c>
      <c r="C1747">
        <v>21.723700000000001</v>
      </c>
      <c r="E1747" s="95">
        <f t="shared" si="426"/>
        <v>276.46089850249587</v>
      </c>
      <c r="F1747" s="95">
        <f t="shared" si="426"/>
        <v>21.168535607321154</v>
      </c>
      <c r="G1747" s="95"/>
      <c r="H1747" s="95"/>
      <c r="I1747" s="95"/>
      <c r="J1747" s="95"/>
      <c r="K1747" s="95"/>
      <c r="L1747" s="95">
        <f t="shared" si="412"/>
        <v>1744</v>
      </c>
      <c r="M1747" s="95">
        <f t="shared" si="418"/>
        <v>-1465</v>
      </c>
      <c r="N1747" s="95">
        <f t="shared" si="419"/>
        <v>267.6026376146786</v>
      </c>
      <c r="O1747" s="95">
        <f t="shared" si="420"/>
        <v>1373335.6278669809</v>
      </c>
      <c r="P1747" s="95">
        <f t="shared" si="413"/>
        <v>28.061772741102242</v>
      </c>
      <c r="Q1747" s="113">
        <f t="shared" si="414"/>
        <v>24.970709334143155</v>
      </c>
      <c r="R1747" s="95">
        <f t="shared" si="421"/>
        <v>332.64499450431799</v>
      </c>
      <c r="S1747" s="95">
        <f t="shared" si="422"/>
        <v>220.27680250067377</v>
      </c>
      <c r="T1747">
        <f t="shared" si="423"/>
        <v>0</v>
      </c>
      <c r="U1747" s="102">
        <f>IF(W1747&lt;180,V1747,IF(#REF!&gt;T1747,W1747-360,360-W1747))</f>
        <v>-17.460898502495866</v>
      </c>
      <c r="V1747" s="102">
        <f t="shared" si="424"/>
        <v>-17.460898502495866</v>
      </c>
      <c r="W1747" s="102">
        <f t="shared" si="425"/>
        <v>17.460898502495866</v>
      </c>
    </row>
    <row r="1748" spans="1:23" x14ac:dyDescent="0.25">
      <c r="A1748" s="110">
        <v>42638.449097222219</v>
      </c>
      <c r="B1748">
        <v>265</v>
      </c>
      <c r="C1748">
        <v>21.313099999999999</v>
      </c>
      <c r="E1748" s="95">
        <f t="shared" si="426"/>
        <v>276.39434276206322</v>
      </c>
      <c r="F1748" s="95">
        <f t="shared" si="426"/>
        <v>21.162603327787046</v>
      </c>
      <c r="G1748" s="95"/>
      <c r="H1748" s="95"/>
      <c r="I1748" s="95"/>
      <c r="J1748" s="95"/>
      <c r="K1748" s="95"/>
      <c r="L1748" s="95">
        <f t="shared" si="412"/>
        <v>1745</v>
      </c>
      <c r="M1748" s="95">
        <f t="shared" si="418"/>
        <v>1730</v>
      </c>
      <c r="N1748" s="95">
        <f t="shared" si="419"/>
        <v>267.60114613180485</v>
      </c>
      <c r="O1748" s="95">
        <f t="shared" si="420"/>
        <v>1373342.3977077447</v>
      </c>
      <c r="P1748" s="95">
        <f t="shared" si="413"/>
        <v>28.053800111430846</v>
      </c>
      <c r="Q1748" s="113">
        <f t="shared" si="414"/>
        <v>24.947850459269787</v>
      </c>
      <c r="R1748" s="95">
        <f t="shared" si="421"/>
        <v>332.52700629542022</v>
      </c>
      <c r="S1748" s="95">
        <f t="shared" si="422"/>
        <v>220.26167922870621</v>
      </c>
      <c r="T1748">
        <f t="shared" si="423"/>
        <v>0</v>
      </c>
      <c r="U1748" s="102">
        <f>IF(W1748&lt;180,V1748,IF(#REF!&gt;T1748,W1748-360,360-W1748))</f>
        <v>-11.394342762063218</v>
      </c>
      <c r="V1748" s="102">
        <f t="shared" si="424"/>
        <v>-11.394342762063218</v>
      </c>
      <c r="W1748" s="102">
        <f t="shared" si="425"/>
        <v>11.394342762063218</v>
      </c>
    </row>
    <row r="1749" spans="1:23" x14ac:dyDescent="0.25">
      <c r="A1749" s="110">
        <v>42638.449143518519</v>
      </c>
      <c r="B1749">
        <v>270</v>
      </c>
      <c r="C1749">
        <v>23.9084</v>
      </c>
      <c r="E1749" s="95">
        <f t="shared" si="426"/>
        <v>276.35607321131448</v>
      </c>
      <c r="F1749" s="95">
        <f t="shared" si="426"/>
        <v>21.160683860232968</v>
      </c>
      <c r="G1749" s="95"/>
      <c r="H1749" s="95"/>
      <c r="I1749" s="95"/>
      <c r="J1749" s="95"/>
      <c r="K1749" s="95"/>
      <c r="L1749" s="95">
        <f t="shared" si="412"/>
        <v>1746</v>
      </c>
      <c r="M1749" s="95">
        <f t="shared" si="418"/>
        <v>-1460</v>
      </c>
      <c r="N1749" s="95">
        <f t="shared" si="419"/>
        <v>267.60252004581872</v>
      </c>
      <c r="O1749" s="95">
        <f t="shared" si="420"/>
        <v>1373348.1489118068</v>
      </c>
      <c r="P1749" s="95">
        <f t="shared" si="413"/>
        <v>28.045823950671416</v>
      </c>
      <c r="Q1749" s="113">
        <f t="shared" si="414"/>
        <v>24.939987882154799</v>
      </c>
      <c r="R1749" s="95">
        <f t="shared" si="421"/>
        <v>332.4710459461628</v>
      </c>
      <c r="S1749" s="95">
        <f t="shared" si="422"/>
        <v>220.24110047646619</v>
      </c>
      <c r="T1749">
        <f t="shared" si="423"/>
        <v>0</v>
      </c>
      <c r="U1749" s="102">
        <f>IF(W1749&lt;180,V1749,IF(#REF!&gt;T1749,W1749-360,360-W1749))</f>
        <v>-6.3560732113144809</v>
      </c>
      <c r="V1749" s="102">
        <f t="shared" si="424"/>
        <v>-6.3560732113144809</v>
      </c>
      <c r="W1749" s="102">
        <f t="shared" si="425"/>
        <v>6.3560732113144809</v>
      </c>
    </row>
    <row r="1750" spans="1:23" x14ac:dyDescent="0.25">
      <c r="A1750" s="110">
        <v>42638.449201388888</v>
      </c>
      <c r="B1750">
        <v>352</v>
      </c>
      <c r="C1750">
        <v>30.409500000000001</v>
      </c>
      <c r="E1750" s="95">
        <f t="shared" si="426"/>
        <v>276.45757071547422</v>
      </c>
      <c r="F1750" s="95">
        <f t="shared" si="426"/>
        <v>21.170617304492534</v>
      </c>
      <c r="G1750" s="95"/>
      <c r="H1750" s="95"/>
      <c r="I1750" s="95"/>
      <c r="J1750" s="95"/>
      <c r="K1750" s="95"/>
      <c r="L1750" s="95">
        <f t="shared" si="412"/>
        <v>1747</v>
      </c>
      <c r="M1750" s="95">
        <f t="shared" si="418"/>
        <v>1812</v>
      </c>
      <c r="N1750" s="95">
        <f t="shared" si="419"/>
        <v>267.65082999427563</v>
      </c>
      <c r="O1750" s="95">
        <f t="shared" si="420"/>
        <v>1380467.0062965166</v>
      </c>
      <c r="P1750" s="95">
        <f t="shared" si="413"/>
        <v>28.110370074442361</v>
      </c>
      <c r="Q1750" s="113">
        <f t="shared" si="414"/>
        <v>25.122831958454039</v>
      </c>
      <c r="R1750" s="95">
        <f t="shared" si="421"/>
        <v>332.98394262199582</v>
      </c>
      <c r="S1750" s="95">
        <f t="shared" si="422"/>
        <v>219.93119880895262</v>
      </c>
      <c r="T1750">
        <f t="shared" si="423"/>
        <v>1</v>
      </c>
      <c r="U1750" s="102">
        <f>IF(W1750&lt;180,V1750,IF(#REF!&gt;T1750,W1750-360,360-W1750))</f>
        <v>75.542429284525781</v>
      </c>
      <c r="V1750" s="102">
        <f t="shared" si="424"/>
        <v>75.542429284525781</v>
      </c>
      <c r="W1750" s="102">
        <f t="shared" si="425"/>
        <v>75.542429284525781</v>
      </c>
    </row>
    <row r="1751" spans="1:23" x14ac:dyDescent="0.25">
      <c r="A1751" s="110">
        <v>42638.449247685188</v>
      </c>
      <c r="B1751">
        <v>290</v>
      </c>
      <c r="C1751">
        <v>24.278199999999998</v>
      </c>
      <c r="E1751" s="95">
        <f t="shared" si="426"/>
        <v>276.4991680532446</v>
      </c>
      <c r="F1751" s="95">
        <f t="shared" si="426"/>
        <v>21.175269550748776</v>
      </c>
      <c r="G1751" s="95"/>
      <c r="H1751" s="95"/>
      <c r="I1751" s="95"/>
      <c r="J1751" s="95"/>
      <c r="K1751" s="95"/>
      <c r="L1751" s="95">
        <f t="shared" ref="L1751:L1814" si="427">L1750+1</f>
        <v>1748</v>
      </c>
      <c r="M1751" s="95">
        <f t="shared" si="418"/>
        <v>-1522</v>
      </c>
      <c r="N1751" s="95">
        <f t="shared" si="419"/>
        <v>267.66361556064044</v>
      </c>
      <c r="O1751" s="95">
        <f t="shared" si="420"/>
        <v>1380966.205949665</v>
      </c>
      <c r="P1751" s="95">
        <f t="shared" ref="P1751:P1814" si="428">SQRT(O1751/L1751)</f>
        <v>28.107408873989936</v>
      </c>
      <c r="Q1751" s="113">
        <f t="shared" si="414"/>
        <v>25.124523474890239</v>
      </c>
      <c r="R1751" s="95">
        <f t="shared" si="421"/>
        <v>333.02934587174764</v>
      </c>
      <c r="S1751" s="95">
        <f t="shared" si="422"/>
        <v>219.96899023474157</v>
      </c>
      <c r="T1751">
        <f t="shared" si="423"/>
        <v>0</v>
      </c>
      <c r="U1751" s="102">
        <f>IF(W1751&lt;180,V1751,IF(#REF!&gt;T1751,W1751-360,360-W1751))</f>
        <v>13.500831946755397</v>
      </c>
      <c r="V1751" s="102">
        <f t="shared" si="424"/>
        <v>13.500831946755397</v>
      </c>
      <c r="W1751" s="102">
        <f t="shared" si="425"/>
        <v>13.500831946755397</v>
      </c>
    </row>
    <row r="1752" spans="1:23" x14ac:dyDescent="0.25">
      <c r="A1752" s="110">
        <v>42638.449293981481</v>
      </c>
      <c r="B1752">
        <v>308</v>
      </c>
      <c r="C1752">
        <v>26.1982</v>
      </c>
      <c r="E1752" s="95">
        <f t="shared" si="426"/>
        <v>276.50915141430949</v>
      </c>
      <c r="F1752" s="95">
        <f t="shared" si="426"/>
        <v>21.177229950083223</v>
      </c>
      <c r="G1752" s="95"/>
      <c r="H1752" s="95"/>
      <c r="I1752" s="95"/>
      <c r="J1752" s="95"/>
      <c r="K1752" s="95"/>
      <c r="L1752" s="95">
        <f t="shared" si="427"/>
        <v>1749</v>
      </c>
      <c r="M1752" s="95">
        <f t="shared" si="418"/>
        <v>1830</v>
      </c>
      <c r="N1752" s="95">
        <f t="shared" si="419"/>
        <v>267.68667810177215</v>
      </c>
      <c r="O1752" s="95">
        <f t="shared" si="420"/>
        <v>1382592.2995997795</v>
      </c>
      <c r="P1752" s="95">
        <f t="shared" si="428"/>
        <v>28.115911144091061</v>
      </c>
      <c r="Q1752" s="113">
        <f t="shared" si="414"/>
        <v>25.135843896013537</v>
      </c>
      <c r="R1752" s="95">
        <f t="shared" si="421"/>
        <v>333.06480018033994</v>
      </c>
      <c r="S1752" s="95">
        <f t="shared" si="422"/>
        <v>219.95350264827903</v>
      </c>
      <c r="T1752">
        <f t="shared" si="423"/>
        <v>0</v>
      </c>
      <c r="U1752" s="102">
        <f>IF(W1752&lt;180,V1752,IF(#REF!&gt;T1752,W1752-360,360-W1752))</f>
        <v>31.490848585690514</v>
      </c>
      <c r="V1752" s="102">
        <f t="shared" si="424"/>
        <v>31.490848585690514</v>
      </c>
      <c r="W1752" s="102">
        <f t="shared" si="425"/>
        <v>31.490848585690514</v>
      </c>
    </row>
    <row r="1753" spans="1:23" x14ac:dyDescent="0.25">
      <c r="A1753" s="110">
        <v>42638.449340277781</v>
      </c>
      <c r="B1753">
        <v>295</v>
      </c>
      <c r="C1753">
        <v>26.444400000000002</v>
      </c>
      <c r="E1753" s="95">
        <f t="shared" si="426"/>
        <v>276.40931780366054</v>
      </c>
      <c r="F1753" s="95">
        <f t="shared" si="426"/>
        <v>21.175855407653934</v>
      </c>
      <c r="G1753" s="95"/>
      <c r="H1753" s="95"/>
      <c r="I1753" s="95"/>
      <c r="J1753" s="95"/>
      <c r="K1753" s="95"/>
      <c r="L1753" s="95">
        <f t="shared" si="427"/>
        <v>1750</v>
      </c>
      <c r="M1753" s="95">
        <f t="shared" si="418"/>
        <v>-1535</v>
      </c>
      <c r="N1753" s="95">
        <f t="shared" si="419"/>
        <v>267.70228571428544</v>
      </c>
      <c r="O1753" s="95">
        <f t="shared" si="420"/>
        <v>1383337.890857151</v>
      </c>
      <c r="P1753" s="95">
        <f t="shared" si="428"/>
        <v>28.115454731793239</v>
      </c>
      <c r="Q1753" s="113">
        <f t="shared" si="414"/>
        <v>24.94230640136287</v>
      </c>
      <c r="R1753" s="95">
        <f t="shared" si="421"/>
        <v>332.52950720672698</v>
      </c>
      <c r="S1753" s="95">
        <f t="shared" si="422"/>
        <v>220.28912840059408</v>
      </c>
      <c r="T1753">
        <f t="shared" si="423"/>
        <v>0</v>
      </c>
      <c r="U1753" s="102">
        <f>IF(W1753&lt;180,V1753,IF(#REF!&gt;T1753,W1753-360,360-W1753))</f>
        <v>18.590682196339458</v>
      </c>
      <c r="V1753" s="102">
        <f t="shared" si="424"/>
        <v>18.590682196339458</v>
      </c>
      <c r="W1753" s="102">
        <f t="shared" si="425"/>
        <v>18.590682196339458</v>
      </c>
    </row>
    <row r="1754" spans="1:23" x14ac:dyDescent="0.25">
      <c r="A1754" s="110">
        <v>42638.449386574073</v>
      </c>
      <c r="B1754">
        <v>253</v>
      </c>
      <c r="C1754">
        <v>22.262799999999999</v>
      </c>
      <c r="E1754" s="95">
        <f t="shared" si="426"/>
        <v>276.29450915141433</v>
      </c>
      <c r="F1754" s="95">
        <f t="shared" si="426"/>
        <v>21.172526123128144</v>
      </c>
      <c r="G1754" s="95"/>
      <c r="H1754" s="95"/>
      <c r="I1754" s="95"/>
      <c r="J1754" s="95"/>
      <c r="K1754" s="95"/>
      <c r="L1754" s="95">
        <f t="shared" si="427"/>
        <v>1751</v>
      </c>
      <c r="M1754" s="95">
        <f t="shared" si="418"/>
        <v>1788</v>
      </c>
      <c r="N1754" s="95">
        <f t="shared" si="419"/>
        <v>267.69388920616763</v>
      </c>
      <c r="O1754" s="95">
        <f t="shared" si="420"/>
        <v>1383553.9246145142</v>
      </c>
      <c r="P1754" s="95">
        <f t="shared" si="428"/>
        <v>28.109619846863598</v>
      </c>
      <c r="Q1754" s="113">
        <f t="shared" si="414"/>
        <v>24.890939215745352</v>
      </c>
      <c r="R1754" s="95">
        <f t="shared" si="421"/>
        <v>332.29912238684136</v>
      </c>
      <c r="S1754" s="95">
        <f t="shared" si="422"/>
        <v>220.2898959159873</v>
      </c>
      <c r="T1754">
        <f t="shared" si="423"/>
        <v>0</v>
      </c>
      <c r="U1754" s="102">
        <f>IF(W1754&lt;180,V1754,IF(#REF!&gt;T1754,W1754-360,360-W1754))</f>
        <v>-23.294509151414331</v>
      </c>
      <c r="V1754" s="102">
        <f t="shared" si="424"/>
        <v>-23.294509151414331</v>
      </c>
      <c r="W1754" s="102">
        <f t="shared" si="425"/>
        <v>23.294509151414331</v>
      </c>
    </row>
    <row r="1755" spans="1:23" x14ac:dyDescent="0.25">
      <c r="A1755" s="110">
        <v>42638.449432870373</v>
      </c>
      <c r="B1755">
        <v>307</v>
      </c>
      <c r="C1755">
        <v>25.417200000000001</v>
      </c>
      <c r="E1755" s="95">
        <f t="shared" si="426"/>
        <v>276.2512479201331</v>
      </c>
      <c r="F1755" s="95">
        <f t="shared" si="426"/>
        <v>21.174229617304519</v>
      </c>
      <c r="G1755" s="95"/>
      <c r="H1755" s="95"/>
      <c r="I1755" s="95"/>
      <c r="J1755" s="95"/>
      <c r="K1755" s="95"/>
      <c r="L1755" s="95">
        <f t="shared" si="427"/>
        <v>1752</v>
      </c>
      <c r="M1755" s="95">
        <f t="shared" si="418"/>
        <v>-1481</v>
      </c>
      <c r="N1755" s="95">
        <f t="shared" si="419"/>
        <v>267.71632420091294</v>
      </c>
      <c r="O1755" s="95">
        <f t="shared" si="420"/>
        <v>1385098.0131278622</v>
      </c>
      <c r="P1755" s="95">
        <f t="shared" si="428"/>
        <v>28.117273298123745</v>
      </c>
      <c r="Q1755" s="113">
        <f t="shared" si="414"/>
        <v>24.814823731231293</v>
      </c>
      <c r="R1755" s="95">
        <f t="shared" si="421"/>
        <v>332.08460131540352</v>
      </c>
      <c r="S1755" s="95">
        <f t="shared" si="422"/>
        <v>220.41789452486267</v>
      </c>
      <c r="T1755">
        <f t="shared" si="423"/>
        <v>0</v>
      </c>
      <c r="U1755" s="102">
        <f>IF(W1755&lt;180,V1755,IF(#REF!&gt;T1755,W1755-360,360-W1755))</f>
        <v>30.748752079866904</v>
      </c>
      <c r="V1755" s="102">
        <f t="shared" si="424"/>
        <v>30.748752079866904</v>
      </c>
      <c r="W1755" s="102">
        <f t="shared" si="425"/>
        <v>30.748752079866904</v>
      </c>
    </row>
    <row r="1756" spans="1:23" x14ac:dyDescent="0.25">
      <c r="A1756" s="110">
        <v>42638.449479166666</v>
      </c>
      <c r="B1756">
        <v>316</v>
      </c>
      <c r="C1756">
        <v>27.536200000000001</v>
      </c>
      <c r="E1756" s="95">
        <f t="shared" si="426"/>
        <v>276.50415973377704</v>
      </c>
      <c r="F1756" s="95">
        <f t="shared" si="426"/>
        <v>21.193051747088212</v>
      </c>
      <c r="G1756" s="95"/>
      <c r="H1756" s="95"/>
      <c r="I1756" s="95"/>
      <c r="J1756" s="95"/>
      <c r="K1756" s="95"/>
      <c r="L1756" s="95">
        <f t="shared" si="427"/>
        <v>1753</v>
      </c>
      <c r="M1756" s="95">
        <f t="shared" si="418"/>
        <v>1797</v>
      </c>
      <c r="N1756" s="95">
        <f t="shared" si="419"/>
        <v>267.7438676554475</v>
      </c>
      <c r="O1756" s="95">
        <f t="shared" si="420"/>
        <v>1387427.9965773046</v>
      </c>
      <c r="P1756" s="95">
        <f t="shared" si="428"/>
        <v>28.132884864969249</v>
      </c>
      <c r="Q1756" s="113">
        <f t="shared" ref="Q1756:Q1819" si="429">_xlfn.STDEV.P(B1156:B1756)</f>
        <v>24.441251496392866</v>
      </c>
      <c r="R1756" s="95">
        <f t="shared" si="421"/>
        <v>331.49697560066102</v>
      </c>
      <c r="S1756" s="95">
        <f t="shared" si="422"/>
        <v>221.5113438668931</v>
      </c>
      <c r="T1756">
        <f t="shared" si="423"/>
        <v>0</v>
      </c>
      <c r="U1756" s="102">
        <f>IF(W1756&lt;180,V1756,IF(#REF!&gt;T1756,W1756-360,360-W1756))</f>
        <v>39.495840266222956</v>
      </c>
      <c r="V1756" s="102">
        <f t="shared" si="424"/>
        <v>39.495840266222956</v>
      </c>
      <c r="W1756" s="102">
        <f t="shared" si="425"/>
        <v>39.495840266222956</v>
      </c>
    </row>
    <row r="1757" spans="1:23" x14ac:dyDescent="0.25">
      <c r="A1757" s="110">
        <v>42638.449525462966</v>
      </c>
      <c r="B1757">
        <v>279</v>
      </c>
      <c r="C1757">
        <v>24.4084</v>
      </c>
      <c r="E1757" s="95">
        <f t="shared" ref="E1757:F1772" si="430">AVERAGE(B1157:B1757)</f>
        <v>276.53743760399334</v>
      </c>
      <c r="F1757" s="95">
        <f t="shared" si="430"/>
        <v>21.199891846921826</v>
      </c>
      <c r="G1757" s="95"/>
      <c r="H1757" s="95"/>
      <c r="I1757" s="95"/>
      <c r="J1757" s="95"/>
      <c r="K1757" s="95"/>
      <c r="L1757" s="95">
        <f t="shared" si="427"/>
        <v>1754</v>
      </c>
      <c r="M1757" s="95">
        <f t="shared" si="418"/>
        <v>-1518</v>
      </c>
      <c r="N1757" s="95">
        <f t="shared" si="419"/>
        <v>267.75028506271349</v>
      </c>
      <c r="O1757" s="95">
        <f t="shared" si="420"/>
        <v>1387554.6248574771</v>
      </c>
      <c r="P1757" s="95">
        <f t="shared" si="428"/>
        <v>28.126147510937212</v>
      </c>
      <c r="Q1757" s="113">
        <f t="shared" si="429"/>
        <v>24.431009442629929</v>
      </c>
      <c r="R1757" s="95">
        <f t="shared" si="421"/>
        <v>331.50720884991068</v>
      </c>
      <c r="S1757" s="95">
        <f t="shared" si="422"/>
        <v>221.567666358076</v>
      </c>
      <c r="T1757">
        <f t="shared" si="423"/>
        <v>0</v>
      </c>
      <c r="U1757" s="102">
        <f>IF(W1757&lt;180,V1757,IF(#REF!&gt;T1757,W1757-360,360-W1757))</f>
        <v>2.4625623960066605</v>
      </c>
      <c r="V1757" s="102">
        <f t="shared" si="424"/>
        <v>2.4625623960066605</v>
      </c>
      <c r="W1757" s="102">
        <f t="shared" si="425"/>
        <v>2.4625623960066605</v>
      </c>
    </row>
    <row r="1758" spans="1:23" x14ac:dyDescent="0.25">
      <c r="A1758" s="110">
        <v>42638.449571759258</v>
      </c>
      <c r="B1758">
        <v>245</v>
      </c>
      <c r="C1758">
        <v>22.160799999999998</v>
      </c>
      <c r="E1758" s="95">
        <f t="shared" si="430"/>
        <v>276.46589018302831</v>
      </c>
      <c r="F1758" s="95">
        <f t="shared" si="430"/>
        <v>21.200171713810342</v>
      </c>
      <c r="G1758" s="95"/>
      <c r="H1758" s="95"/>
      <c r="I1758" s="95"/>
      <c r="J1758" s="95"/>
      <c r="K1758" s="95"/>
      <c r="L1758" s="95">
        <f t="shared" si="427"/>
        <v>1755</v>
      </c>
      <c r="M1758" s="95">
        <f t="shared" si="418"/>
        <v>1763</v>
      </c>
      <c r="N1758" s="95">
        <f t="shared" si="419"/>
        <v>267.73732193732161</v>
      </c>
      <c r="O1758" s="95">
        <f t="shared" si="420"/>
        <v>1388071.905413114</v>
      </c>
      <c r="P1758" s="95">
        <f t="shared" si="428"/>
        <v>28.123373955280595</v>
      </c>
      <c r="Q1758" s="113">
        <f t="shared" si="429"/>
        <v>24.4602822735093</v>
      </c>
      <c r="R1758" s="95">
        <f t="shared" si="421"/>
        <v>331.50152529842421</v>
      </c>
      <c r="S1758" s="95">
        <f t="shared" si="422"/>
        <v>221.43025506763237</v>
      </c>
      <c r="T1758">
        <f t="shared" si="423"/>
        <v>0</v>
      </c>
      <c r="U1758" s="102">
        <f>IF(W1758&lt;180,V1758,IF(#REF!&gt;T1758,W1758-360,360-W1758))</f>
        <v>-31.465890183028307</v>
      </c>
      <c r="V1758" s="102">
        <f t="shared" si="424"/>
        <v>-31.465890183028307</v>
      </c>
      <c r="W1758" s="102">
        <f t="shared" si="425"/>
        <v>31.465890183028307</v>
      </c>
    </row>
    <row r="1759" spans="1:23" x14ac:dyDescent="0.25">
      <c r="A1759" s="110">
        <v>42638.449618055558</v>
      </c>
      <c r="B1759">
        <v>344</v>
      </c>
      <c r="C1759">
        <v>31.5868</v>
      </c>
      <c r="E1759" s="95">
        <f t="shared" si="430"/>
        <v>276.50915141430949</v>
      </c>
      <c r="F1759" s="95">
        <f t="shared" si="430"/>
        <v>21.21172712146425</v>
      </c>
      <c r="G1759" s="95"/>
      <c r="H1759" s="95"/>
      <c r="I1759" s="95"/>
      <c r="J1759" s="95"/>
      <c r="K1759" s="95"/>
      <c r="L1759" s="95">
        <f t="shared" si="427"/>
        <v>1756</v>
      </c>
      <c r="M1759" s="95">
        <f t="shared" si="418"/>
        <v>-1419</v>
      </c>
      <c r="N1759" s="95">
        <f t="shared" si="419"/>
        <v>267.78075170842794</v>
      </c>
      <c r="O1759" s="95">
        <f t="shared" si="420"/>
        <v>1393884.5894077534</v>
      </c>
      <c r="P1759" s="95">
        <f t="shared" si="428"/>
        <v>28.174171411817177</v>
      </c>
      <c r="Q1759" s="113">
        <f t="shared" si="429"/>
        <v>24.556505509551524</v>
      </c>
      <c r="R1759" s="95">
        <f t="shared" si="421"/>
        <v>331.76128881080041</v>
      </c>
      <c r="S1759" s="95">
        <f t="shared" si="422"/>
        <v>221.25701401781856</v>
      </c>
      <c r="T1759">
        <f t="shared" si="423"/>
        <v>1</v>
      </c>
      <c r="U1759" s="102">
        <f>IF(W1759&lt;180,V1759,IF(#REF!&gt;T1759,W1759-360,360-W1759))</f>
        <v>67.490848585690514</v>
      </c>
      <c r="V1759" s="102">
        <f t="shared" si="424"/>
        <v>67.490848585690514</v>
      </c>
      <c r="W1759" s="102">
        <f t="shared" si="425"/>
        <v>67.490848585690514</v>
      </c>
    </row>
    <row r="1760" spans="1:23" x14ac:dyDescent="0.25">
      <c r="A1760" s="110">
        <v>42638.449664351851</v>
      </c>
      <c r="B1760">
        <v>281</v>
      </c>
      <c r="C1760">
        <v>25.1525</v>
      </c>
      <c r="E1760" s="95">
        <f t="shared" si="430"/>
        <v>276.40599001663895</v>
      </c>
      <c r="F1760" s="95">
        <f t="shared" si="430"/>
        <v>21.208969384359424</v>
      </c>
      <c r="G1760" s="95"/>
      <c r="H1760" s="95"/>
      <c r="I1760" s="95"/>
      <c r="J1760" s="95"/>
      <c r="K1760" s="95"/>
      <c r="L1760" s="95">
        <f t="shared" si="427"/>
        <v>1757</v>
      </c>
      <c r="M1760" s="95">
        <f t="shared" si="418"/>
        <v>1700</v>
      </c>
      <c r="N1760" s="95">
        <f t="shared" si="419"/>
        <v>267.78827546955006</v>
      </c>
      <c r="O1760" s="95">
        <f t="shared" si="420"/>
        <v>1394059.2384746813</v>
      </c>
      <c r="P1760" s="95">
        <f t="shared" si="428"/>
        <v>28.167917085164859</v>
      </c>
      <c r="Q1760" s="113">
        <f t="shared" si="429"/>
        <v>24.406735739902576</v>
      </c>
      <c r="R1760" s="95">
        <f t="shared" si="421"/>
        <v>331.32114543141972</v>
      </c>
      <c r="S1760" s="95">
        <f t="shared" si="422"/>
        <v>221.49083460185815</v>
      </c>
      <c r="T1760">
        <f t="shared" si="423"/>
        <v>0</v>
      </c>
      <c r="U1760" s="102">
        <f>IF(W1760&lt;180,V1760,IF(#REF!&gt;T1760,W1760-360,360-W1760))</f>
        <v>4.5940099833610475</v>
      </c>
      <c r="V1760" s="102">
        <f t="shared" si="424"/>
        <v>4.5940099833610475</v>
      </c>
      <c r="W1760" s="102">
        <f t="shared" si="425"/>
        <v>4.5940099833610475</v>
      </c>
    </row>
    <row r="1761" spans="1:23" x14ac:dyDescent="0.25">
      <c r="A1761" s="110">
        <v>42638.44971064815</v>
      </c>
      <c r="B1761">
        <v>310</v>
      </c>
      <c r="C1761">
        <v>27.0884</v>
      </c>
      <c r="E1761" s="95">
        <f t="shared" si="430"/>
        <v>276.41763727121463</v>
      </c>
      <c r="F1761" s="95">
        <f t="shared" si="430"/>
        <v>21.214323960066576</v>
      </c>
      <c r="G1761" s="95"/>
      <c r="H1761" s="95"/>
      <c r="I1761" s="95"/>
      <c r="J1761" s="95"/>
      <c r="K1761" s="95"/>
      <c r="L1761" s="95">
        <f t="shared" si="427"/>
        <v>1758</v>
      </c>
      <c r="M1761" s="95">
        <f t="shared" si="418"/>
        <v>-1390</v>
      </c>
      <c r="N1761" s="95">
        <f t="shared" si="419"/>
        <v>267.81228668941947</v>
      </c>
      <c r="O1761" s="95">
        <f t="shared" si="420"/>
        <v>1395840.0546075171</v>
      </c>
      <c r="P1761" s="95">
        <f t="shared" si="428"/>
        <v>28.177885036385003</v>
      </c>
      <c r="Q1761" s="113">
        <f t="shared" si="429"/>
        <v>24.421090045488523</v>
      </c>
      <c r="R1761" s="95">
        <f t="shared" si="421"/>
        <v>331.36508987356382</v>
      </c>
      <c r="S1761" s="95">
        <f t="shared" si="422"/>
        <v>221.47018466886544</v>
      </c>
      <c r="T1761">
        <f t="shared" si="423"/>
        <v>0</v>
      </c>
      <c r="U1761" s="102">
        <f>IF(W1761&lt;180,V1761,IF(#REF!&gt;T1761,W1761-360,360-W1761))</f>
        <v>33.58236272878537</v>
      </c>
      <c r="V1761" s="102">
        <f t="shared" si="424"/>
        <v>33.58236272878537</v>
      </c>
      <c r="W1761" s="102">
        <f t="shared" si="425"/>
        <v>33.58236272878537</v>
      </c>
    </row>
    <row r="1762" spans="1:23" x14ac:dyDescent="0.25">
      <c r="A1762" s="110">
        <v>42638.449756944443</v>
      </c>
      <c r="B1762">
        <v>249</v>
      </c>
      <c r="C1762">
        <v>21.598700000000001</v>
      </c>
      <c r="E1762" s="95">
        <f t="shared" si="430"/>
        <v>276.36772046589016</v>
      </c>
      <c r="F1762" s="95">
        <f t="shared" si="430"/>
        <v>21.21399034941766</v>
      </c>
      <c r="G1762" s="95"/>
      <c r="H1762" s="95"/>
      <c r="I1762" s="95"/>
      <c r="J1762" s="95"/>
      <c r="K1762" s="95"/>
      <c r="L1762" s="95">
        <f t="shared" si="427"/>
        <v>1759</v>
      </c>
      <c r="M1762" s="95">
        <f t="shared" si="418"/>
        <v>1639</v>
      </c>
      <c r="N1762" s="95">
        <f t="shared" si="419"/>
        <v>267.80159181353008</v>
      </c>
      <c r="O1762" s="95">
        <f t="shared" si="420"/>
        <v>1396193.7555429307</v>
      </c>
      <c r="P1762" s="95">
        <f t="shared" si="428"/>
        <v>28.173443112988149</v>
      </c>
      <c r="Q1762" s="113">
        <f t="shared" si="429"/>
        <v>24.446407606986309</v>
      </c>
      <c r="R1762" s="95">
        <f t="shared" si="421"/>
        <v>331.37213758160937</v>
      </c>
      <c r="S1762" s="95">
        <f t="shared" si="422"/>
        <v>221.36330335017095</v>
      </c>
      <c r="T1762">
        <f t="shared" si="423"/>
        <v>0</v>
      </c>
      <c r="U1762" s="102">
        <f>IF(W1762&lt;180,V1762,IF(#REF!&gt;T1762,W1762-360,360-W1762))</f>
        <v>-27.367720465890159</v>
      </c>
      <c r="V1762" s="102">
        <f t="shared" si="424"/>
        <v>-27.367720465890159</v>
      </c>
      <c r="W1762" s="102">
        <f t="shared" si="425"/>
        <v>27.367720465890159</v>
      </c>
    </row>
    <row r="1763" spans="1:23" x14ac:dyDescent="0.25">
      <c r="A1763" s="110">
        <v>42638.449803240743</v>
      </c>
      <c r="B1763">
        <v>246</v>
      </c>
      <c r="C1763">
        <v>25.5352</v>
      </c>
      <c r="E1763" s="95">
        <f t="shared" si="430"/>
        <v>276.26123128119798</v>
      </c>
      <c r="F1763" s="95">
        <f t="shared" si="430"/>
        <v>21.215819301164753</v>
      </c>
      <c r="G1763" s="95"/>
      <c r="H1763" s="95"/>
      <c r="I1763" s="95"/>
      <c r="J1763" s="95"/>
      <c r="K1763" s="95"/>
      <c r="L1763" s="95">
        <f t="shared" si="427"/>
        <v>1760</v>
      </c>
      <c r="M1763" s="95">
        <f t="shared" si="418"/>
        <v>-1393</v>
      </c>
      <c r="N1763" s="95">
        <f t="shared" si="419"/>
        <v>267.7892045454542</v>
      </c>
      <c r="O1763" s="95">
        <f t="shared" si="420"/>
        <v>1396668.7948863723</v>
      </c>
      <c r="P1763" s="95">
        <f t="shared" si="428"/>
        <v>28.170229237199116</v>
      </c>
      <c r="Q1763" s="113">
        <f t="shared" si="429"/>
        <v>24.439064317336523</v>
      </c>
      <c r="R1763" s="95">
        <f t="shared" si="421"/>
        <v>331.24912599520513</v>
      </c>
      <c r="S1763" s="95">
        <f t="shared" si="422"/>
        <v>221.2733365671908</v>
      </c>
      <c r="T1763">
        <f t="shared" si="423"/>
        <v>0</v>
      </c>
      <c r="U1763" s="102">
        <f>IF(W1763&lt;180,V1763,IF(#REF!&gt;T1763,W1763-360,360-W1763))</f>
        <v>-30.261231281197979</v>
      </c>
      <c r="V1763" s="102">
        <f t="shared" si="424"/>
        <v>-30.261231281197979</v>
      </c>
      <c r="W1763" s="102">
        <f t="shared" si="425"/>
        <v>30.261231281197979</v>
      </c>
    </row>
    <row r="1764" spans="1:23" x14ac:dyDescent="0.25">
      <c r="A1764" s="110">
        <v>42638.449849537035</v>
      </c>
      <c r="B1764">
        <v>273</v>
      </c>
      <c r="C1764">
        <v>28.972000000000001</v>
      </c>
      <c r="E1764" s="95">
        <f t="shared" si="430"/>
        <v>276.2811980033278</v>
      </c>
      <c r="F1764" s="95">
        <f t="shared" si="430"/>
        <v>21.230421630615663</v>
      </c>
      <c r="G1764" s="95"/>
      <c r="H1764" s="95"/>
      <c r="I1764" s="95"/>
      <c r="J1764" s="95"/>
      <c r="K1764" s="95"/>
      <c r="L1764" s="95">
        <f t="shared" si="427"/>
        <v>1761</v>
      </c>
      <c r="M1764" s="95">
        <f t="shared" si="418"/>
        <v>1666</v>
      </c>
      <c r="N1764" s="95">
        <f t="shared" si="419"/>
        <v>267.79216354344089</v>
      </c>
      <c r="O1764" s="95">
        <f t="shared" si="420"/>
        <v>1396695.9318569081</v>
      </c>
      <c r="P1764" s="95">
        <f t="shared" si="428"/>
        <v>28.162503331547725</v>
      </c>
      <c r="Q1764" s="113">
        <f t="shared" si="429"/>
        <v>24.431488558288326</v>
      </c>
      <c r="R1764" s="95">
        <f t="shared" si="421"/>
        <v>331.25204725947651</v>
      </c>
      <c r="S1764" s="95">
        <f t="shared" si="422"/>
        <v>221.31034874717906</v>
      </c>
      <c r="T1764">
        <f t="shared" si="423"/>
        <v>0</v>
      </c>
      <c r="U1764" s="102">
        <f>IF(W1764&lt;180,V1764,IF(#REF!&gt;T1764,W1764-360,360-W1764))</f>
        <v>-3.2811980033278019</v>
      </c>
      <c r="V1764" s="102">
        <f t="shared" si="424"/>
        <v>-3.2811980033278019</v>
      </c>
      <c r="W1764" s="102">
        <f t="shared" si="425"/>
        <v>3.2811980033278019</v>
      </c>
    </row>
    <row r="1765" spans="1:23" x14ac:dyDescent="0.25">
      <c r="A1765" s="110">
        <v>42638.449895833335</v>
      </c>
      <c r="B1765">
        <v>299</v>
      </c>
      <c r="C1765">
        <v>35.394199999999998</v>
      </c>
      <c r="E1765" s="95">
        <f t="shared" si="430"/>
        <v>276.33777038269551</v>
      </c>
      <c r="F1765" s="95">
        <f t="shared" si="430"/>
        <v>21.256267554076558</v>
      </c>
      <c r="G1765" s="95"/>
      <c r="H1765" s="95"/>
      <c r="I1765" s="95"/>
      <c r="J1765" s="95"/>
      <c r="K1765" s="95"/>
      <c r="L1765" s="95">
        <f t="shared" si="427"/>
        <v>1762</v>
      </c>
      <c r="M1765" s="95">
        <f t="shared" si="418"/>
        <v>-1367</v>
      </c>
      <c r="N1765" s="95">
        <f t="shared" si="419"/>
        <v>267.80987514188388</v>
      </c>
      <c r="O1765" s="95">
        <f t="shared" si="420"/>
        <v>1397669.3081725398</v>
      </c>
      <c r="P1765" s="95">
        <f t="shared" si="428"/>
        <v>28.164319488777171</v>
      </c>
      <c r="Q1765" s="113">
        <f t="shared" si="429"/>
        <v>24.444661691498933</v>
      </c>
      <c r="R1765" s="95">
        <f t="shared" si="421"/>
        <v>331.33825918856809</v>
      </c>
      <c r="S1765" s="95">
        <f t="shared" si="422"/>
        <v>221.3372815768229</v>
      </c>
      <c r="T1765">
        <f t="shared" si="423"/>
        <v>0</v>
      </c>
      <c r="U1765" s="102">
        <f>IF(W1765&lt;180,V1765,IF(#REF!&gt;T1765,W1765-360,360-W1765))</f>
        <v>22.66222961730449</v>
      </c>
      <c r="V1765" s="102">
        <f t="shared" si="424"/>
        <v>22.66222961730449</v>
      </c>
      <c r="W1765" s="102">
        <f t="shared" si="425"/>
        <v>22.66222961730449</v>
      </c>
    </row>
    <row r="1766" spans="1:23" x14ac:dyDescent="0.25">
      <c r="A1766" s="110">
        <v>42638.449942129628</v>
      </c>
      <c r="B1766">
        <v>244</v>
      </c>
      <c r="C1766">
        <v>27.350999999999999</v>
      </c>
      <c r="E1766" s="95">
        <f t="shared" si="430"/>
        <v>276.26955074875207</v>
      </c>
      <c r="F1766" s="95">
        <f t="shared" si="430"/>
        <v>21.263780698835294</v>
      </c>
      <c r="G1766" s="95"/>
      <c r="H1766" s="95"/>
      <c r="I1766" s="95"/>
      <c r="J1766" s="95"/>
      <c r="K1766" s="95"/>
      <c r="L1766" s="95">
        <f t="shared" si="427"/>
        <v>1763</v>
      </c>
      <c r="M1766" s="95">
        <f t="shared" si="418"/>
        <v>1611</v>
      </c>
      <c r="N1766" s="95">
        <f t="shared" si="419"/>
        <v>267.79636982416304</v>
      </c>
      <c r="O1766" s="95">
        <f t="shared" si="420"/>
        <v>1398235.8967668833</v>
      </c>
      <c r="P1766" s="95">
        <f t="shared" si="428"/>
        <v>28.162037186523147</v>
      </c>
      <c r="Q1766" s="113">
        <f t="shared" si="429"/>
        <v>24.477580926590903</v>
      </c>
      <c r="R1766" s="95">
        <f t="shared" si="421"/>
        <v>331.34410783358157</v>
      </c>
      <c r="S1766" s="95">
        <f t="shared" si="422"/>
        <v>221.19499366392253</v>
      </c>
      <c r="T1766">
        <f t="shared" si="423"/>
        <v>0</v>
      </c>
      <c r="U1766" s="102">
        <f>IF(W1766&lt;180,V1766,IF(#REF!&gt;T1766,W1766-360,360-W1766))</f>
        <v>-32.269550748752067</v>
      </c>
      <c r="V1766" s="102">
        <f t="shared" si="424"/>
        <v>-32.269550748752067</v>
      </c>
      <c r="W1766" s="102">
        <f t="shared" si="425"/>
        <v>32.269550748752067</v>
      </c>
    </row>
    <row r="1767" spans="1:23" x14ac:dyDescent="0.25">
      <c r="A1767" s="110">
        <v>42638.449988425928</v>
      </c>
      <c r="B1767">
        <v>278</v>
      </c>
      <c r="C1767">
        <v>29.809200000000001</v>
      </c>
      <c r="E1767" s="95">
        <f t="shared" si="430"/>
        <v>276.19966722129783</v>
      </c>
      <c r="F1767" s="95">
        <f t="shared" si="430"/>
        <v>21.267348419301182</v>
      </c>
      <c r="G1767" s="95"/>
      <c r="H1767" s="95"/>
      <c r="I1767" s="95"/>
      <c r="J1767" s="95"/>
      <c r="K1767" s="95"/>
      <c r="L1767" s="95">
        <f t="shared" si="427"/>
        <v>1764</v>
      </c>
      <c r="M1767" s="95">
        <f t="shared" si="418"/>
        <v>-1333</v>
      </c>
      <c r="N1767" s="95">
        <f t="shared" si="419"/>
        <v>267.80215419501104</v>
      </c>
      <c r="O1767" s="95">
        <f t="shared" si="420"/>
        <v>1398339.9518140676</v>
      </c>
      <c r="P1767" s="95">
        <f t="shared" si="428"/>
        <v>28.155101194110546</v>
      </c>
      <c r="Q1767" s="113">
        <f t="shared" si="429"/>
        <v>24.412499183037447</v>
      </c>
      <c r="R1767" s="95">
        <f t="shared" si="421"/>
        <v>331.12779038313209</v>
      </c>
      <c r="S1767" s="95">
        <f t="shared" si="422"/>
        <v>221.27154405946357</v>
      </c>
      <c r="T1767">
        <f t="shared" si="423"/>
        <v>0</v>
      </c>
      <c r="U1767" s="102">
        <f>IF(W1767&lt;180,V1767,IF(#REF!&gt;T1767,W1767-360,360-W1767))</f>
        <v>1.8003327787021703</v>
      </c>
      <c r="V1767" s="102">
        <f t="shared" si="424"/>
        <v>1.8003327787021703</v>
      </c>
      <c r="W1767" s="102">
        <f t="shared" si="425"/>
        <v>1.8003327787021703</v>
      </c>
    </row>
    <row r="1768" spans="1:23" x14ac:dyDescent="0.25">
      <c r="A1768" s="110">
        <v>42638.45003472222</v>
      </c>
      <c r="B1768">
        <v>256</v>
      </c>
      <c r="C1768">
        <v>23.9252</v>
      </c>
      <c r="E1768" s="95">
        <f t="shared" si="430"/>
        <v>276.10149750415974</v>
      </c>
      <c r="F1768" s="95">
        <f t="shared" si="430"/>
        <v>21.267909816971734</v>
      </c>
      <c r="G1768" s="95"/>
      <c r="H1768" s="95"/>
      <c r="I1768" s="95"/>
      <c r="J1768" s="95"/>
      <c r="K1768" s="95"/>
      <c r="L1768" s="95">
        <f t="shared" si="427"/>
        <v>1765</v>
      </c>
      <c r="M1768" s="95">
        <f t="shared" si="418"/>
        <v>1589</v>
      </c>
      <c r="N1768" s="95">
        <f t="shared" si="419"/>
        <v>267.79546742209601</v>
      </c>
      <c r="O1768" s="95">
        <f t="shared" si="420"/>
        <v>1398479.1637393853</v>
      </c>
      <c r="P1768" s="95">
        <f t="shared" si="428"/>
        <v>28.14852517523304</v>
      </c>
      <c r="Q1768" s="113">
        <f t="shared" si="429"/>
        <v>24.374873476432438</v>
      </c>
      <c r="R1768" s="95">
        <f t="shared" si="421"/>
        <v>330.94496282613272</v>
      </c>
      <c r="S1768" s="95">
        <f t="shared" si="422"/>
        <v>221.25803218218675</v>
      </c>
      <c r="T1768">
        <f t="shared" si="423"/>
        <v>0</v>
      </c>
      <c r="U1768" s="102">
        <f>IF(W1768&lt;180,V1768,IF(#REF!&gt;T1768,W1768-360,360-W1768))</f>
        <v>-20.101497504159738</v>
      </c>
      <c r="V1768" s="102">
        <f t="shared" si="424"/>
        <v>-20.101497504159738</v>
      </c>
      <c r="W1768" s="102">
        <f t="shared" si="425"/>
        <v>20.101497504159738</v>
      </c>
    </row>
    <row r="1769" spans="1:23" x14ac:dyDescent="0.25">
      <c r="A1769" s="110">
        <v>42638.45008101852</v>
      </c>
      <c r="B1769">
        <v>266</v>
      </c>
      <c r="C1769">
        <v>23.496300000000002</v>
      </c>
      <c r="E1769" s="95">
        <f t="shared" si="430"/>
        <v>275.94509151414309</v>
      </c>
      <c r="F1769" s="95">
        <f t="shared" si="430"/>
        <v>21.274558735440952</v>
      </c>
      <c r="G1769" s="95"/>
      <c r="H1769" s="95"/>
      <c r="I1769" s="95"/>
      <c r="J1769" s="95"/>
      <c r="K1769" s="95"/>
      <c r="L1769" s="95">
        <f t="shared" si="427"/>
        <v>1766</v>
      </c>
      <c r="M1769" s="95">
        <f t="shared" si="418"/>
        <v>-1323</v>
      </c>
      <c r="N1769" s="95">
        <f t="shared" si="419"/>
        <v>267.79445073612652</v>
      </c>
      <c r="O1769" s="95">
        <f t="shared" si="420"/>
        <v>1398482.3856172226</v>
      </c>
      <c r="P1769" s="95">
        <f t="shared" si="428"/>
        <v>28.140586891309301</v>
      </c>
      <c r="Q1769" s="113">
        <f t="shared" si="429"/>
        <v>24.136439267886868</v>
      </c>
      <c r="R1769" s="95">
        <f t="shared" si="421"/>
        <v>330.25207986688855</v>
      </c>
      <c r="S1769" s="95">
        <f t="shared" si="422"/>
        <v>221.63810316139762</v>
      </c>
      <c r="T1769">
        <f t="shared" si="423"/>
        <v>0</v>
      </c>
      <c r="U1769" s="102">
        <f>IF(W1769&lt;180,V1769,IF(#REF!&gt;T1769,W1769-360,360-W1769))</f>
        <v>-9.9450915141430869</v>
      </c>
      <c r="V1769" s="102">
        <f t="shared" si="424"/>
        <v>-9.9450915141430869</v>
      </c>
      <c r="W1769" s="102">
        <f t="shared" si="425"/>
        <v>9.9450915141430869</v>
      </c>
    </row>
    <row r="1770" spans="1:23" x14ac:dyDescent="0.25">
      <c r="A1770" s="110">
        <v>42638.450127314813</v>
      </c>
      <c r="B1770">
        <v>239</v>
      </c>
      <c r="C1770">
        <v>21.014099999999999</v>
      </c>
      <c r="E1770" s="95">
        <f t="shared" si="430"/>
        <v>275.77371048252911</v>
      </c>
      <c r="F1770" s="95">
        <f t="shared" si="430"/>
        <v>21.281695840266245</v>
      </c>
      <c r="G1770" s="95"/>
      <c r="H1770" s="95"/>
      <c r="I1770" s="95"/>
      <c r="J1770" s="95"/>
      <c r="K1770" s="95"/>
      <c r="L1770" s="95">
        <f t="shared" si="427"/>
        <v>1767</v>
      </c>
      <c r="M1770" s="95">
        <f t="shared" si="418"/>
        <v>1562</v>
      </c>
      <c r="N1770" s="95">
        <f t="shared" si="419"/>
        <v>267.77815506508176</v>
      </c>
      <c r="O1770" s="95">
        <f t="shared" si="420"/>
        <v>1399311.0367855208</v>
      </c>
      <c r="P1770" s="95">
        <f t="shared" si="428"/>
        <v>28.140956511492856</v>
      </c>
      <c r="Q1770" s="113">
        <f t="shared" si="429"/>
        <v>24.032258708071669</v>
      </c>
      <c r="R1770" s="95">
        <f t="shared" si="421"/>
        <v>329.84629257569037</v>
      </c>
      <c r="S1770" s="95">
        <f t="shared" si="422"/>
        <v>221.70112838936785</v>
      </c>
      <c r="T1770">
        <f t="shared" si="423"/>
        <v>0</v>
      </c>
      <c r="U1770" s="102">
        <f>IF(W1770&lt;180,V1770,IF(#REF!&gt;T1770,W1770-360,360-W1770))</f>
        <v>-36.773710482529111</v>
      </c>
      <c r="V1770" s="102">
        <f t="shared" si="424"/>
        <v>-36.773710482529111</v>
      </c>
      <c r="W1770" s="102">
        <f t="shared" si="425"/>
        <v>36.773710482529111</v>
      </c>
    </row>
    <row r="1771" spans="1:23" x14ac:dyDescent="0.25">
      <c r="A1771" s="110">
        <v>42638.450173611112</v>
      </c>
      <c r="B1771">
        <v>271</v>
      </c>
      <c r="C1771">
        <v>21.746700000000001</v>
      </c>
      <c r="E1771" s="95">
        <f t="shared" si="430"/>
        <v>275.80532445923461</v>
      </c>
      <c r="F1771" s="95">
        <f t="shared" si="430"/>
        <v>21.294025124792036</v>
      </c>
      <c r="G1771" s="95"/>
      <c r="H1771" s="95"/>
      <c r="I1771" s="95"/>
      <c r="J1771" s="95"/>
      <c r="K1771" s="95"/>
      <c r="L1771" s="95">
        <f t="shared" si="427"/>
        <v>1768</v>
      </c>
      <c r="M1771" s="95">
        <f t="shared" si="418"/>
        <v>-1291</v>
      </c>
      <c r="N1771" s="95">
        <f t="shared" si="419"/>
        <v>267.7799773755653</v>
      </c>
      <c r="O1771" s="95">
        <f t="shared" si="420"/>
        <v>1399321.4111991038</v>
      </c>
      <c r="P1771" s="95">
        <f t="shared" si="428"/>
        <v>28.133101258567859</v>
      </c>
      <c r="Q1771" s="113">
        <f t="shared" si="429"/>
        <v>24.013453763812748</v>
      </c>
      <c r="R1771" s="95">
        <f t="shared" si="421"/>
        <v>329.8355954278133</v>
      </c>
      <c r="S1771" s="95">
        <f t="shared" si="422"/>
        <v>221.77505349065592</v>
      </c>
      <c r="T1771">
        <f t="shared" si="423"/>
        <v>0</v>
      </c>
      <c r="U1771" s="102">
        <f>IF(W1771&lt;180,V1771,IF(#REF!&gt;T1771,W1771-360,360-W1771))</f>
        <v>-4.8053244592346118</v>
      </c>
      <c r="V1771" s="102">
        <f t="shared" si="424"/>
        <v>-4.8053244592346118</v>
      </c>
      <c r="W1771" s="102">
        <f t="shared" si="425"/>
        <v>4.8053244592346118</v>
      </c>
    </row>
    <row r="1772" spans="1:23" x14ac:dyDescent="0.25">
      <c r="A1772" s="110">
        <v>42638.450219907405</v>
      </c>
      <c r="B1772">
        <v>257</v>
      </c>
      <c r="C1772">
        <v>21.165299999999998</v>
      </c>
      <c r="E1772" s="95">
        <f t="shared" si="430"/>
        <v>275.77204658901832</v>
      </c>
      <c r="F1772" s="95">
        <f t="shared" si="430"/>
        <v>21.298816638935133</v>
      </c>
      <c r="G1772" s="95"/>
      <c r="H1772" s="95"/>
      <c r="I1772" s="95"/>
      <c r="J1772" s="95"/>
      <c r="K1772" s="95"/>
      <c r="L1772" s="95">
        <f t="shared" si="427"/>
        <v>1769</v>
      </c>
      <c r="M1772" s="95">
        <f t="shared" si="418"/>
        <v>1548</v>
      </c>
      <c r="N1772" s="95">
        <f t="shared" si="419"/>
        <v>267.77388355002796</v>
      </c>
      <c r="O1772" s="95">
        <f t="shared" si="420"/>
        <v>1399437.55342002</v>
      </c>
      <c r="P1772" s="95">
        <f t="shared" si="428"/>
        <v>28.126315593073411</v>
      </c>
      <c r="Q1772" s="113">
        <f t="shared" si="429"/>
        <v>24.025630046665999</v>
      </c>
      <c r="R1772" s="95">
        <f t="shared" si="421"/>
        <v>329.82971419401679</v>
      </c>
      <c r="S1772" s="95">
        <f t="shared" si="422"/>
        <v>221.71437898401982</v>
      </c>
      <c r="T1772">
        <f t="shared" si="423"/>
        <v>0</v>
      </c>
      <c r="U1772" s="102">
        <f>IF(W1772&lt;180,V1772,IF(#REF!&gt;T1772,W1772-360,360-W1772))</f>
        <v>-18.772046589018316</v>
      </c>
      <c r="V1772" s="102">
        <f t="shared" si="424"/>
        <v>-18.772046589018316</v>
      </c>
      <c r="W1772" s="102">
        <f t="shared" si="425"/>
        <v>18.772046589018316</v>
      </c>
    </row>
    <row r="1773" spans="1:23" x14ac:dyDescent="0.25">
      <c r="A1773" s="110">
        <v>42638.450266203705</v>
      </c>
      <c r="B1773">
        <v>263</v>
      </c>
      <c r="C1773">
        <v>22.372499999999999</v>
      </c>
      <c r="E1773" s="95">
        <f t="shared" ref="E1773:F1788" si="431">AVERAGE(B1173:B1773)</f>
        <v>275.76372712146423</v>
      </c>
      <c r="F1773" s="95">
        <f t="shared" si="431"/>
        <v>21.301910981697198</v>
      </c>
      <c r="G1773" s="95"/>
      <c r="H1773" s="95"/>
      <c r="I1773" s="95"/>
      <c r="J1773" s="95"/>
      <c r="K1773" s="95"/>
      <c r="L1773" s="95">
        <f t="shared" si="427"/>
        <v>1770</v>
      </c>
      <c r="M1773" s="95">
        <f t="shared" si="418"/>
        <v>-1285</v>
      </c>
      <c r="N1773" s="95">
        <f t="shared" si="419"/>
        <v>267.77118644067764</v>
      </c>
      <c r="O1773" s="95">
        <f t="shared" si="420"/>
        <v>1399460.3305084833</v>
      </c>
      <c r="P1773" s="95">
        <f t="shared" si="428"/>
        <v>28.118598008428428</v>
      </c>
      <c r="Q1773" s="113">
        <f t="shared" si="429"/>
        <v>24.029185292937893</v>
      </c>
      <c r="R1773" s="95">
        <f t="shared" si="421"/>
        <v>329.82939403057446</v>
      </c>
      <c r="S1773" s="95">
        <f t="shared" si="422"/>
        <v>221.69806021235397</v>
      </c>
      <c r="T1773">
        <f t="shared" si="423"/>
        <v>0</v>
      </c>
      <c r="U1773" s="102">
        <f>IF(W1773&lt;180,V1773,IF(#REF!&gt;T1773,W1773-360,360-W1773))</f>
        <v>-12.763727121464228</v>
      </c>
      <c r="V1773" s="102">
        <f t="shared" si="424"/>
        <v>-12.763727121464228</v>
      </c>
      <c r="W1773" s="102">
        <f t="shared" si="425"/>
        <v>12.763727121464228</v>
      </c>
    </row>
    <row r="1774" spans="1:23" x14ac:dyDescent="0.25">
      <c r="A1774" s="110">
        <v>42638.450312499997</v>
      </c>
      <c r="B1774">
        <v>270</v>
      </c>
      <c r="C1774">
        <v>24.263400000000001</v>
      </c>
      <c r="E1774" s="95">
        <f t="shared" si="431"/>
        <v>275.76705490848587</v>
      </c>
      <c r="F1774" s="95">
        <f t="shared" si="431"/>
        <v>21.307812811980057</v>
      </c>
      <c r="G1774" s="95"/>
      <c r="H1774" s="95"/>
      <c r="I1774" s="95"/>
      <c r="J1774" s="95"/>
      <c r="K1774" s="95"/>
      <c r="L1774" s="95">
        <f t="shared" si="427"/>
        <v>1771</v>
      </c>
      <c r="M1774" s="95">
        <f t="shared" si="418"/>
        <v>1555</v>
      </c>
      <c r="N1774" s="95">
        <f t="shared" si="419"/>
        <v>267.77244494635767</v>
      </c>
      <c r="O1774" s="95">
        <f t="shared" si="420"/>
        <v>1399465.2953133911</v>
      </c>
      <c r="P1774" s="95">
        <f t="shared" si="428"/>
        <v>28.110708129225014</v>
      </c>
      <c r="Q1774" s="113">
        <f t="shared" si="429"/>
        <v>24.028248339850133</v>
      </c>
      <c r="R1774" s="95">
        <f t="shared" si="421"/>
        <v>329.83061367314866</v>
      </c>
      <c r="S1774" s="95">
        <f t="shared" si="422"/>
        <v>221.70349614382309</v>
      </c>
      <c r="T1774">
        <f t="shared" si="423"/>
        <v>0</v>
      </c>
      <c r="U1774" s="102">
        <f>IF(W1774&lt;180,V1774,IF(#REF!&gt;T1774,W1774-360,360-W1774))</f>
        <v>-5.7670549084858749</v>
      </c>
      <c r="V1774" s="102">
        <f t="shared" si="424"/>
        <v>-5.7670549084858749</v>
      </c>
      <c r="W1774" s="102">
        <f t="shared" si="425"/>
        <v>5.7670549084858749</v>
      </c>
    </row>
    <row r="1775" spans="1:23" x14ac:dyDescent="0.25">
      <c r="A1775" s="110">
        <v>42638.450358796297</v>
      </c>
      <c r="B1775">
        <v>347</v>
      </c>
      <c r="C1775">
        <v>31.101800000000001</v>
      </c>
      <c r="E1775" s="95">
        <f t="shared" si="431"/>
        <v>275.86522462562397</v>
      </c>
      <c r="F1775" s="95">
        <f t="shared" si="431"/>
        <v>21.324324292845283</v>
      </c>
      <c r="G1775" s="95"/>
      <c r="H1775" s="95"/>
      <c r="I1775" s="95"/>
      <c r="J1775" s="95"/>
      <c r="K1775" s="95"/>
      <c r="L1775" s="95">
        <f t="shared" si="427"/>
        <v>1772</v>
      </c>
      <c r="M1775" s="95">
        <f t="shared" si="418"/>
        <v>-1208</v>
      </c>
      <c r="N1775" s="95">
        <f t="shared" si="419"/>
        <v>267.81715575620734</v>
      </c>
      <c r="O1775" s="95">
        <f t="shared" si="420"/>
        <v>1405738.7584650202</v>
      </c>
      <c r="P1775" s="95">
        <f t="shared" si="428"/>
        <v>28.16569362011445</v>
      </c>
      <c r="Q1775" s="113">
        <f t="shared" si="429"/>
        <v>24.197952471605841</v>
      </c>
      <c r="R1775" s="95">
        <f t="shared" si="421"/>
        <v>330.31061768673709</v>
      </c>
      <c r="S1775" s="95">
        <f t="shared" si="422"/>
        <v>221.41983156451082</v>
      </c>
      <c r="T1775">
        <f t="shared" si="423"/>
        <v>1</v>
      </c>
      <c r="U1775" s="102">
        <f>IF(W1775&lt;180,V1775,IF(#REF!&gt;T1775,W1775-360,360-W1775))</f>
        <v>71.134775374376034</v>
      </c>
      <c r="V1775" s="102">
        <f t="shared" si="424"/>
        <v>71.134775374376034</v>
      </c>
      <c r="W1775" s="102">
        <f t="shared" si="425"/>
        <v>71.134775374376034</v>
      </c>
    </row>
    <row r="1776" spans="1:23" x14ac:dyDescent="0.25">
      <c r="A1776" s="110">
        <v>42638.45040509259</v>
      </c>
      <c r="B1776">
        <v>248</v>
      </c>
      <c r="C1776">
        <v>21.123999999999999</v>
      </c>
      <c r="E1776" s="95">
        <f t="shared" si="431"/>
        <v>275.6871880199667</v>
      </c>
      <c r="F1776" s="95">
        <f t="shared" si="431"/>
        <v>21.317903993344451</v>
      </c>
      <c r="G1776" s="95"/>
      <c r="H1776" s="95"/>
      <c r="I1776" s="95"/>
      <c r="J1776" s="95"/>
      <c r="K1776" s="95"/>
      <c r="L1776" s="95">
        <f t="shared" si="427"/>
        <v>1773</v>
      </c>
      <c r="M1776" s="95">
        <f t="shared" si="418"/>
        <v>1456</v>
      </c>
      <c r="N1776" s="95">
        <f t="shared" si="419"/>
        <v>267.80597856739956</v>
      </c>
      <c r="O1776" s="95">
        <f t="shared" si="420"/>
        <v>1406131.2566271946</v>
      </c>
      <c r="P1776" s="95">
        <f t="shared" si="428"/>
        <v>28.161680258541345</v>
      </c>
      <c r="Q1776" s="113">
        <f t="shared" si="429"/>
        <v>24.007943477029904</v>
      </c>
      <c r="R1776" s="95">
        <f t="shared" si="421"/>
        <v>329.705060843284</v>
      </c>
      <c r="S1776" s="95">
        <f t="shared" si="422"/>
        <v>221.66931519664942</v>
      </c>
      <c r="T1776">
        <f t="shared" si="423"/>
        <v>0</v>
      </c>
      <c r="U1776" s="102">
        <f>IF(W1776&lt;180,V1776,IF(#REF!&gt;T1776,W1776-360,360-W1776))</f>
        <v>-27.687188019966698</v>
      </c>
      <c r="V1776" s="102">
        <f t="shared" si="424"/>
        <v>-27.687188019966698</v>
      </c>
      <c r="W1776" s="102">
        <f t="shared" si="425"/>
        <v>27.687188019966698</v>
      </c>
    </row>
    <row r="1777" spans="1:23" x14ac:dyDescent="0.25">
      <c r="A1777" s="110">
        <v>42638.45045138889</v>
      </c>
      <c r="B1777">
        <v>255</v>
      </c>
      <c r="C1777">
        <v>22.361000000000001</v>
      </c>
      <c r="E1777" s="95">
        <f t="shared" si="431"/>
        <v>275.59900166389349</v>
      </c>
      <c r="F1777" s="95">
        <f t="shared" si="431"/>
        <v>21.311898502495865</v>
      </c>
      <c r="G1777" s="95"/>
      <c r="H1777" s="95"/>
      <c r="I1777" s="95"/>
      <c r="J1777" s="95"/>
      <c r="K1777" s="95"/>
      <c r="L1777" s="95">
        <f t="shared" si="427"/>
        <v>1774</v>
      </c>
      <c r="M1777" s="95">
        <f t="shared" si="418"/>
        <v>-1201</v>
      </c>
      <c r="N1777" s="95">
        <f t="shared" si="419"/>
        <v>267.79875986471217</v>
      </c>
      <c r="O1777" s="95">
        <f t="shared" si="420"/>
        <v>1406295.1572717114</v>
      </c>
      <c r="P1777" s="95">
        <f t="shared" si="428"/>
        <v>28.155382572376922</v>
      </c>
      <c r="Q1777" s="113">
        <f t="shared" si="429"/>
        <v>23.986420152843753</v>
      </c>
      <c r="R1777" s="95">
        <f t="shared" si="421"/>
        <v>329.56844700779192</v>
      </c>
      <c r="S1777" s="95">
        <f t="shared" si="422"/>
        <v>221.62955631999506</v>
      </c>
      <c r="T1777">
        <f t="shared" si="423"/>
        <v>0</v>
      </c>
      <c r="U1777" s="102">
        <f>IF(W1777&lt;180,V1777,IF(#REF!&gt;T1777,W1777-360,360-W1777))</f>
        <v>-20.599001663893489</v>
      </c>
      <c r="V1777" s="102">
        <f t="shared" si="424"/>
        <v>-20.599001663893489</v>
      </c>
      <c r="W1777" s="102">
        <f t="shared" si="425"/>
        <v>20.599001663893489</v>
      </c>
    </row>
    <row r="1778" spans="1:23" x14ac:dyDescent="0.25">
      <c r="A1778" s="110">
        <v>42638.450497685182</v>
      </c>
      <c r="B1778">
        <v>319</v>
      </c>
      <c r="C1778">
        <v>27.694700000000001</v>
      </c>
      <c r="E1778" s="95">
        <f t="shared" si="431"/>
        <v>275.67387687188022</v>
      </c>
      <c r="F1778" s="95">
        <f t="shared" si="431"/>
        <v>21.315916139767079</v>
      </c>
      <c r="G1778" s="95"/>
      <c r="H1778" s="95"/>
      <c r="I1778" s="95"/>
      <c r="J1778" s="95"/>
      <c r="K1778" s="95"/>
      <c r="L1778" s="95">
        <f t="shared" si="427"/>
        <v>1775</v>
      </c>
      <c r="M1778" s="95">
        <f t="shared" si="418"/>
        <v>1520</v>
      </c>
      <c r="N1778" s="95">
        <f t="shared" si="419"/>
        <v>267.82760563380248</v>
      </c>
      <c r="O1778" s="95">
        <f t="shared" si="420"/>
        <v>1408915.2473239526</v>
      </c>
      <c r="P1778" s="95">
        <f t="shared" si="428"/>
        <v>28.173659132510686</v>
      </c>
      <c r="Q1778" s="113">
        <f t="shared" si="429"/>
        <v>24.051458971278013</v>
      </c>
      <c r="R1778" s="95">
        <f t="shared" si="421"/>
        <v>329.78965955725573</v>
      </c>
      <c r="S1778" s="95">
        <f t="shared" si="422"/>
        <v>221.55809418650469</v>
      </c>
      <c r="T1778">
        <f t="shared" si="423"/>
        <v>0</v>
      </c>
      <c r="U1778" s="102">
        <f>IF(W1778&lt;180,V1778,IF(#REF!&gt;T1778,W1778-360,360-W1778))</f>
        <v>43.326123128119775</v>
      </c>
      <c r="V1778" s="102">
        <f t="shared" si="424"/>
        <v>43.326123128119775</v>
      </c>
      <c r="W1778" s="102">
        <f t="shared" si="425"/>
        <v>43.326123128119775</v>
      </c>
    </row>
    <row r="1779" spans="1:23" x14ac:dyDescent="0.25">
      <c r="A1779" s="110">
        <v>42638.450543981482</v>
      </c>
      <c r="B1779">
        <v>293</v>
      </c>
      <c r="C1779">
        <v>24.7637</v>
      </c>
      <c r="E1779" s="95">
        <f t="shared" si="431"/>
        <v>275.65224625623961</v>
      </c>
      <c r="F1779" s="95">
        <f t="shared" si="431"/>
        <v>21.311372878535803</v>
      </c>
      <c r="G1779" s="95"/>
      <c r="H1779" s="95"/>
      <c r="I1779" s="95"/>
      <c r="J1779" s="95"/>
      <c r="K1779" s="95"/>
      <c r="L1779" s="95">
        <f t="shared" si="427"/>
        <v>1776</v>
      </c>
      <c r="M1779" s="95">
        <f t="shared" si="418"/>
        <v>-1227</v>
      </c>
      <c r="N1779" s="95">
        <f t="shared" si="419"/>
        <v>267.84177927927897</v>
      </c>
      <c r="O1779" s="95">
        <f t="shared" si="420"/>
        <v>1409548.5399774865</v>
      </c>
      <c r="P1779" s="95">
        <f t="shared" si="428"/>
        <v>28.172055630638525</v>
      </c>
      <c r="Q1779" s="113">
        <f t="shared" si="429"/>
        <v>24.030011721602548</v>
      </c>
      <c r="R1779" s="95">
        <f t="shared" si="421"/>
        <v>329.71977262984535</v>
      </c>
      <c r="S1779" s="95">
        <f t="shared" si="422"/>
        <v>221.58471988263386</v>
      </c>
      <c r="T1779">
        <f t="shared" si="423"/>
        <v>0</v>
      </c>
      <c r="U1779" s="102">
        <f>IF(W1779&lt;180,V1779,IF(#REF!&gt;T1779,W1779-360,360-W1779))</f>
        <v>17.347753743760393</v>
      </c>
      <c r="V1779" s="102">
        <f t="shared" si="424"/>
        <v>17.347753743760393</v>
      </c>
      <c r="W1779" s="102">
        <f t="shared" si="425"/>
        <v>17.347753743760393</v>
      </c>
    </row>
    <row r="1780" spans="1:23" x14ac:dyDescent="0.25">
      <c r="A1780" s="110">
        <v>42638.450590277775</v>
      </c>
      <c r="B1780">
        <v>320</v>
      </c>
      <c r="C1780">
        <v>28.6159</v>
      </c>
      <c r="E1780" s="95">
        <f t="shared" si="431"/>
        <v>275.75207986688849</v>
      </c>
      <c r="F1780" s="95">
        <f t="shared" si="431"/>
        <v>21.31893876871883</v>
      </c>
      <c r="G1780" s="95"/>
      <c r="H1780" s="95"/>
      <c r="I1780" s="95"/>
      <c r="J1780" s="95"/>
      <c r="K1780" s="95"/>
      <c r="L1780" s="95">
        <f t="shared" si="427"/>
        <v>1777</v>
      </c>
      <c r="M1780" s="95">
        <f t="shared" si="418"/>
        <v>1547</v>
      </c>
      <c r="N1780" s="95">
        <f t="shared" si="419"/>
        <v>267.87113111986463</v>
      </c>
      <c r="O1780" s="95">
        <f t="shared" si="420"/>
        <v>1412267.489026458</v>
      </c>
      <c r="P1780" s="95">
        <f t="shared" si="428"/>
        <v>28.191278170730858</v>
      </c>
      <c r="Q1780" s="113">
        <f t="shared" si="429"/>
        <v>24.08933939966855</v>
      </c>
      <c r="R1780" s="95">
        <f t="shared" si="421"/>
        <v>329.95309351614276</v>
      </c>
      <c r="S1780" s="95">
        <f t="shared" si="422"/>
        <v>221.55106621763426</v>
      </c>
      <c r="T1780">
        <f t="shared" si="423"/>
        <v>0</v>
      </c>
      <c r="U1780" s="102">
        <f>IF(W1780&lt;180,V1780,IF(#REF!&gt;T1780,W1780-360,360-W1780))</f>
        <v>44.247920133111506</v>
      </c>
      <c r="V1780" s="102">
        <f t="shared" si="424"/>
        <v>44.247920133111506</v>
      </c>
      <c r="W1780" s="102">
        <f t="shared" si="425"/>
        <v>44.247920133111506</v>
      </c>
    </row>
    <row r="1781" spans="1:23" x14ac:dyDescent="0.25">
      <c r="A1781" s="110">
        <v>42638.450636574074</v>
      </c>
      <c r="B1781">
        <v>341</v>
      </c>
      <c r="C1781">
        <v>33.568100000000001</v>
      </c>
      <c r="E1781" s="95">
        <f t="shared" si="431"/>
        <v>275.9034941763727</v>
      </c>
      <c r="F1781" s="95">
        <f t="shared" si="431"/>
        <v>21.336347088186386</v>
      </c>
      <c r="G1781" s="95"/>
      <c r="H1781" s="95"/>
      <c r="I1781" s="95"/>
      <c r="J1781" s="95"/>
      <c r="K1781" s="95"/>
      <c r="L1781" s="95">
        <f t="shared" si="427"/>
        <v>1778</v>
      </c>
      <c r="M1781" s="95">
        <f t="shared" si="418"/>
        <v>-1206</v>
      </c>
      <c r="N1781" s="95">
        <f t="shared" si="419"/>
        <v>267.91226096737876</v>
      </c>
      <c r="O1781" s="95">
        <f t="shared" si="420"/>
        <v>1417612.3127109201</v>
      </c>
      <c r="P1781" s="95">
        <f t="shared" si="428"/>
        <v>28.236629800528267</v>
      </c>
      <c r="Q1781" s="113">
        <f t="shared" si="429"/>
        <v>24.212673991129417</v>
      </c>
      <c r="R1781" s="95">
        <f t="shared" si="421"/>
        <v>330.38201065641391</v>
      </c>
      <c r="S1781" s="95">
        <f t="shared" si="422"/>
        <v>221.42497769633152</v>
      </c>
      <c r="T1781">
        <f t="shared" si="423"/>
        <v>1</v>
      </c>
      <c r="U1781" s="102">
        <f>IF(W1781&lt;180,V1781,IF(#REF!&gt;T1781,W1781-360,360-W1781))</f>
        <v>65.096505823627297</v>
      </c>
      <c r="V1781" s="102">
        <f t="shared" si="424"/>
        <v>65.096505823627297</v>
      </c>
      <c r="W1781" s="102">
        <f t="shared" si="425"/>
        <v>65.096505823627297</v>
      </c>
    </row>
    <row r="1782" spans="1:23" x14ac:dyDescent="0.25">
      <c r="A1782" s="110">
        <v>42638.450682870367</v>
      </c>
      <c r="B1782">
        <v>283</v>
      </c>
      <c r="C1782">
        <v>25.744700000000002</v>
      </c>
      <c r="E1782" s="95">
        <f t="shared" si="431"/>
        <v>275.88685524126458</v>
      </c>
      <c r="F1782" s="95">
        <f t="shared" si="431"/>
        <v>21.335928785357765</v>
      </c>
      <c r="G1782" s="95"/>
      <c r="H1782" s="95"/>
      <c r="I1782" s="95"/>
      <c r="J1782" s="95"/>
      <c r="K1782" s="95"/>
      <c r="L1782" s="95">
        <f t="shared" si="427"/>
        <v>1779</v>
      </c>
      <c r="M1782" s="95">
        <f t="shared" si="418"/>
        <v>1489</v>
      </c>
      <c r="N1782" s="95">
        <f t="shared" si="419"/>
        <v>267.92074198988166</v>
      </c>
      <c r="O1782" s="95">
        <f t="shared" si="420"/>
        <v>1417839.8246205824</v>
      </c>
      <c r="P1782" s="95">
        <f t="shared" si="428"/>
        <v>28.230957702587311</v>
      </c>
      <c r="Q1782" s="113">
        <f t="shared" si="429"/>
        <v>24.204354133000209</v>
      </c>
      <c r="R1782" s="95">
        <f t="shared" si="421"/>
        <v>330.34665204051504</v>
      </c>
      <c r="S1782" s="95">
        <f t="shared" si="422"/>
        <v>221.42705844201413</v>
      </c>
      <c r="T1782">
        <f t="shared" si="423"/>
        <v>0</v>
      </c>
      <c r="U1782" s="102">
        <f>IF(W1782&lt;180,V1782,IF(#REF!&gt;T1782,W1782-360,360-W1782))</f>
        <v>7.113144758735416</v>
      </c>
      <c r="V1782" s="102">
        <f t="shared" si="424"/>
        <v>7.113144758735416</v>
      </c>
      <c r="W1782" s="102">
        <f t="shared" si="425"/>
        <v>7.113144758735416</v>
      </c>
    </row>
    <row r="1783" spans="1:23" x14ac:dyDescent="0.25">
      <c r="A1783" s="110">
        <v>42638.450729166667</v>
      </c>
      <c r="B1783">
        <v>275</v>
      </c>
      <c r="C1783">
        <v>23.893599999999999</v>
      </c>
      <c r="E1783" s="95">
        <f t="shared" si="431"/>
        <v>275.90515806988356</v>
      </c>
      <c r="F1783" s="95">
        <f t="shared" si="431"/>
        <v>21.334384193011676</v>
      </c>
      <c r="G1783" s="95"/>
      <c r="H1783" s="95"/>
      <c r="I1783" s="95"/>
      <c r="J1783" s="95"/>
      <c r="K1783" s="95"/>
      <c r="L1783" s="95">
        <f t="shared" si="427"/>
        <v>1780</v>
      </c>
      <c r="M1783" s="95">
        <f t="shared" si="418"/>
        <v>-1214</v>
      </c>
      <c r="N1783" s="95">
        <f t="shared" si="419"/>
        <v>267.92471910112329</v>
      </c>
      <c r="O1783" s="95">
        <f t="shared" si="420"/>
        <v>1417889.9123595597</v>
      </c>
      <c r="P1783" s="95">
        <f t="shared" si="428"/>
        <v>28.223525054360849</v>
      </c>
      <c r="Q1783" s="113">
        <f t="shared" si="429"/>
        <v>24.199517122627842</v>
      </c>
      <c r="R1783" s="95">
        <f t="shared" si="421"/>
        <v>330.3540715957962</v>
      </c>
      <c r="S1783" s="95">
        <f t="shared" si="422"/>
        <v>221.45624454397091</v>
      </c>
      <c r="T1783">
        <f t="shared" si="423"/>
        <v>0</v>
      </c>
      <c r="U1783" s="102">
        <f>IF(W1783&lt;180,V1783,IF(#REF!&gt;T1783,W1783-360,360-W1783))</f>
        <v>-0.90515806988355507</v>
      </c>
      <c r="V1783" s="102">
        <f t="shared" si="424"/>
        <v>-0.90515806988355507</v>
      </c>
      <c r="W1783" s="102">
        <f t="shared" si="425"/>
        <v>0.90515806988355507</v>
      </c>
    </row>
    <row r="1784" spans="1:23" x14ac:dyDescent="0.25">
      <c r="A1784" s="110">
        <v>42638.450775462959</v>
      </c>
      <c r="B1784">
        <v>306</v>
      </c>
      <c r="C1784">
        <v>28.036000000000001</v>
      </c>
      <c r="E1784" s="95">
        <f t="shared" si="431"/>
        <v>275.97670549084859</v>
      </c>
      <c r="F1784" s="95">
        <f t="shared" si="431"/>
        <v>21.336185524126488</v>
      </c>
      <c r="G1784" s="95"/>
      <c r="H1784" s="95"/>
      <c r="I1784" s="95"/>
      <c r="J1784" s="95"/>
      <c r="K1784" s="95"/>
      <c r="L1784" s="95">
        <f t="shared" si="427"/>
        <v>1781</v>
      </c>
      <c r="M1784" s="95">
        <f t="shared" si="418"/>
        <v>1520</v>
      </c>
      <c r="N1784" s="95">
        <f t="shared" si="419"/>
        <v>267.9460976979222</v>
      </c>
      <c r="O1784" s="95">
        <f t="shared" si="420"/>
        <v>1419338.8253790096</v>
      </c>
      <c r="P1784" s="95">
        <f t="shared" si="428"/>
        <v>28.230013231318758</v>
      </c>
      <c r="Q1784" s="113">
        <f t="shared" si="429"/>
        <v>24.224809338409987</v>
      </c>
      <c r="R1784" s="95">
        <f t="shared" si="421"/>
        <v>330.48252650227107</v>
      </c>
      <c r="S1784" s="95">
        <f t="shared" si="422"/>
        <v>221.4708844794261</v>
      </c>
      <c r="T1784">
        <f t="shared" si="423"/>
        <v>0</v>
      </c>
      <c r="U1784" s="102">
        <f>IF(W1784&lt;180,V1784,IF(#REF!&gt;T1784,W1784-360,360-W1784))</f>
        <v>30.023294509151413</v>
      </c>
      <c r="V1784" s="102">
        <f t="shared" si="424"/>
        <v>30.023294509151413</v>
      </c>
      <c r="W1784" s="102">
        <f t="shared" si="425"/>
        <v>30.023294509151413</v>
      </c>
    </row>
    <row r="1785" spans="1:23" x14ac:dyDescent="0.25">
      <c r="A1785" s="110">
        <v>42638.450821759259</v>
      </c>
      <c r="B1785">
        <v>334</v>
      </c>
      <c r="C1785">
        <v>30.3415</v>
      </c>
      <c r="E1785" s="95">
        <f t="shared" si="431"/>
        <v>276.09484193011644</v>
      </c>
      <c r="F1785" s="95">
        <f t="shared" si="431"/>
        <v>21.339457404326154</v>
      </c>
      <c r="G1785" s="95"/>
      <c r="H1785" s="95"/>
      <c r="I1785" s="95"/>
      <c r="J1785" s="95"/>
      <c r="K1785" s="95"/>
      <c r="L1785" s="95">
        <f t="shared" si="427"/>
        <v>1782</v>
      </c>
      <c r="M1785" s="95">
        <f t="shared" si="418"/>
        <v>-1186</v>
      </c>
      <c r="N1785" s="95">
        <f t="shared" si="419"/>
        <v>267.98316498316467</v>
      </c>
      <c r="O1785" s="95">
        <f t="shared" si="420"/>
        <v>1423699.494949504</v>
      </c>
      <c r="P1785" s="95">
        <f t="shared" si="428"/>
        <v>28.26541170493239</v>
      </c>
      <c r="Q1785" s="113">
        <f t="shared" si="429"/>
        <v>24.334113398515651</v>
      </c>
      <c r="R1785" s="95">
        <f t="shared" si="421"/>
        <v>330.84659707677667</v>
      </c>
      <c r="S1785" s="95">
        <f t="shared" si="422"/>
        <v>221.34308678345622</v>
      </c>
      <c r="T1785">
        <f t="shared" si="423"/>
        <v>1</v>
      </c>
      <c r="U1785" s="102">
        <f>IF(W1785&lt;180,V1785,IF(#REF!&gt;T1785,W1785-360,360-W1785))</f>
        <v>57.905158069883555</v>
      </c>
      <c r="V1785" s="102">
        <f t="shared" si="424"/>
        <v>57.905158069883555</v>
      </c>
      <c r="W1785" s="102">
        <f t="shared" si="425"/>
        <v>57.905158069883555</v>
      </c>
    </row>
    <row r="1786" spans="1:23" x14ac:dyDescent="0.25">
      <c r="A1786" s="110">
        <v>42638.450868055559</v>
      </c>
      <c r="B1786">
        <v>303</v>
      </c>
      <c r="C1786">
        <v>28.091699999999999</v>
      </c>
      <c r="E1786" s="95">
        <f t="shared" si="431"/>
        <v>276.0965058236273</v>
      </c>
      <c r="F1786" s="95">
        <f t="shared" si="431"/>
        <v>21.333682029950115</v>
      </c>
      <c r="G1786" s="95"/>
      <c r="H1786" s="95"/>
      <c r="I1786" s="95"/>
      <c r="J1786" s="95"/>
      <c r="K1786" s="95"/>
      <c r="L1786" s="95">
        <f t="shared" si="427"/>
        <v>1783</v>
      </c>
      <c r="M1786" s="95">
        <f t="shared" si="418"/>
        <v>1489</v>
      </c>
      <c r="N1786" s="95">
        <f t="shared" si="419"/>
        <v>268.00280426247866</v>
      </c>
      <c r="O1786" s="95">
        <f t="shared" si="420"/>
        <v>1424924.9859786967</v>
      </c>
      <c r="P1786" s="95">
        <f t="shared" si="428"/>
        <v>28.269643342370301</v>
      </c>
      <c r="Q1786" s="113">
        <f t="shared" si="429"/>
        <v>24.335918779976375</v>
      </c>
      <c r="R1786" s="95">
        <f t="shared" si="421"/>
        <v>330.85232307857416</v>
      </c>
      <c r="S1786" s="95">
        <f t="shared" si="422"/>
        <v>221.34068856868046</v>
      </c>
      <c r="T1786">
        <f t="shared" si="423"/>
        <v>0</v>
      </c>
      <c r="U1786" s="102">
        <f>IF(W1786&lt;180,V1786,IF(#REF!&gt;T1786,W1786-360,360-W1786))</f>
        <v>26.903494176372703</v>
      </c>
      <c r="V1786" s="102">
        <f t="shared" si="424"/>
        <v>26.903494176372703</v>
      </c>
      <c r="W1786" s="102">
        <f t="shared" si="425"/>
        <v>26.903494176372703</v>
      </c>
    </row>
    <row r="1787" spans="1:23" x14ac:dyDescent="0.25">
      <c r="A1787" s="110">
        <v>42638.450914351852</v>
      </c>
      <c r="B1787">
        <v>290</v>
      </c>
      <c r="C1787">
        <v>24.1965</v>
      </c>
      <c r="E1787" s="95">
        <f t="shared" si="431"/>
        <v>276.03494176372715</v>
      </c>
      <c r="F1787" s="95">
        <f t="shared" si="431"/>
        <v>21.3186266222962</v>
      </c>
      <c r="G1787" s="95"/>
      <c r="H1787" s="95"/>
      <c r="I1787" s="95"/>
      <c r="J1787" s="95"/>
      <c r="K1787" s="95"/>
      <c r="L1787" s="95">
        <f t="shared" si="427"/>
        <v>1784</v>
      </c>
      <c r="M1787" s="95">
        <f t="shared" si="418"/>
        <v>-1199</v>
      </c>
      <c r="N1787" s="95">
        <f t="shared" si="419"/>
        <v>268.0151345291477</v>
      </c>
      <c r="O1787" s="95">
        <f t="shared" si="420"/>
        <v>1425408.5913677223</v>
      </c>
      <c r="P1787" s="95">
        <f t="shared" si="428"/>
        <v>28.266514591990582</v>
      </c>
      <c r="Q1787" s="113">
        <f t="shared" si="429"/>
        <v>24.253729020899808</v>
      </c>
      <c r="R1787" s="95">
        <f t="shared" si="421"/>
        <v>330.60583206075171</v>
      </c>
      <c r="S1787" s="95">
        <f t="shared" si="422"/>
        <v>221.46405146670259</v>
      </c>
      <c r="T1787">
        <f t="shared" si="423"/>
        <v>0</v>
      </c>
      <c r="U1787" s="102">
        <f>IF(W1787&lt;180,V1787,IF(#REF!&gt;T1787,W1787-360,360-W1787))</f>
        <v>13.965058236272853</v>
      </c>
      <c r="V1787" s="102">
        <f t="shared" si="424"/>
        <v>13.965058236272853</v>
      </c>
      <c r="W1787" s="102">
        <f t="shared" si="425"/>
        <v>13.965058236272853</v>
      </c>
    </row>
    <row r="1788" spans="1:23" x14ac:dyDescent="0.25">
      <c r="A1788" s="110">
        <v>42638.450972222221</v>
      </c>
      <c r="B1788">
        <v>324</v>
      </c>
      <c r="C1788">
        <v>28.260400000000001</v>
      </c>
      <c r="E1788" s="95">
        <f t="shared" si="431"/>
        <v>276.12645590682195</v>
      </c>
      <c r="F1788" s="95">
        <f t="shared" si="431"/>
        <v>21.321102163061592</v>
      </c>
      <c r="G1788" s="95"/>
      <c r="H1788" s="95"/>
      <c r="I1788" s="95"/>
      <c r="J1788" s="95"/>
      <c r="K1788" s="95"/>
      <c r="L1788" s="95">
        <f t="shared" si="427"/>
        <v>1785</v>
      </c>
      <c r="M1788" s="95">
        <f t="shared" si="418"/>
        <v>1523</v>
      </c>
      <c r="N1788" s="95">
        <f t="shared" si="419"/>
        <v>268.04649859943947</v>
      </c>
      <c r="O1788" s="95">
        <f t="shared" si="420"/>
        <v>1428541.1406162558</v>
      </c>
      <c r="P1788" s="95">
        <f t="shared" si="428"/>
        <v>28.28962990230001</v>
      </c>
      <c r="Q1788" s="113">
        <f t="shared" si="429"/>
        <v>24.330653117345779</v>
      </c>
      <c r="R1788" s="95">
        <f t="shared" si="421"/>
        <v>330.87042542084993</v>
      </c>
      <c r="S1788" s="95">
        <f t="shared" si="422"/>
        <v>221.38248639279394</v>
      </c>
      <c r="T1788">
        <f t="shared" si="423"/>
        <v>0</v>
      </c>
      <c r="U1788" s="102">
        <f>IF(W1788&lt;180,V1788,IF(#REF!&gt;T1788,W1788-360,360-W1788))</f>
        <v>47.873544093178054</v>
      </c>
      <c r="V1788" s="102">
        <f t="shared" si="424"/>
        <v>47.873544093178054</v>
      </c>
      <c r="W1788" s="102">
        <f t="shared" si="425"/>
        <v>47.873544093178054</v>
      </c>
    </row>
    <row r="1789" spans="1:23" x14ac:dyDescent="0.25">
      <c r="A1789" s="110">
        <v>42638.451018518521</v>
      </c>
      <c r="B1789">
        <v>320</v>
      </c>
      <c r="C1789">
        <v>28.9299</v>
      </c>
      <c r="E1789" s="95">
        <f t="shared" ref="E1789:F1804" si="432">AVERAGE(B1189:B1789)</f>
        <v>276.17470881863562</v>
      </c>
      <c r="F1789" s="95">
        <f t="shared" si="432"/>
        <v>21.322991014975067</v>
      </c>
      <c r="G1789" s="95"/>
      <c r="H1789" s="95"/>
      <c r="I1789" s="95"/>
      <c r="J1789" s="95"/>
      <c r="K1789" s="95"/>
      <c r="L1789" s="95">
        <f t="shared" si="427"/>
        <v>1786</v>
      </c>
      <c r="M1789" s="95">
        <f t="shared" si="418"/>
        <v>-1203</v>
      </c>
      <c r="N1789" s="95">
        <f t="shared" si="419"/>
        <v>268.07558790593475</v>
      </c>
      <c r="O1789" s="95">
        <f t="shared" si="420"/>
        <v>1431238.7956327081</v>
      </c>
      <c r="P1789" s="95">
        <f t="shared" si="428"/>
        <v>28.308399938413771</v>
      </c>
      <c r="Q1789" s="113">
        <f t="shared" si="429"/>
        <v>24.388789860070435</v>
      </c>
      <c r="R1789" s="95">
        <f t="shared" si="421"/>
        <v>331.04948600379407</v>
      </c>
      <c r="S1789" s="95">
        <f t="shared" si="422"/>
        <v>221.29993163347714</v>
      </c>
      <c r="T1789">
        <f t="shared" si="423"/>
        <v>0</v>
      </c>
      <c r="U1789" s="102">
        <f>IF(W1789&lt;180,V1789,IF(#REF!&gt;T1789,W1789-360,360-W1789))</f>
        <v>43.825291181364378</v>
      </c>
      <c r="V1789" s="102">
        <f t="shared" si="424"/>
        <v>43.825291181364378</v>
      </c>
      <c r="W1789" s="102">
        <f t="shared" si="425"/>
        <v>43.825291181364378</v>
      </c>
    </row>
    <row r="1790" spans="1:23" x14ac:dyDescent="0.25">
      <c r="A1790" s="110">
        <v>42638.451064814813</v>
      </c>
      <c r="B1790">
        <v>251</v>
      </c>
      <c r="C1790">
        <v>19.152699999999999</v>
      </c>
      <c r="E1790" s="95">
        <f t="shared" si="432"/>
        <v>276.10981697171383</v>
      </c>
      <c r="F1790" s="95">
        <f t="shared" si="432"/>
        <v>21.311596838602359</v>
      </c>
      <c r="G1790" s="95"/>
      <c r="H1790" s="95"/>
      <c r="I1790" s="95"/>
      <c r="J1790" s="95"/>
      <c r="K1790" s="95"/>
      <c r="L1790" s="95">
        <f t="shared" si="427"/>
        <v>1787</v>
      </c>
      <c r="M1790" s="95">
        <f t="shared" si="418"/>
        <v>1454</v>
      </c>
      <c r="N1790" s="95">
        <f t="shared" si="419"/>
        <v>268.06603245663092</v>
      </c>
      <c r="O1790" s="95">
        <f t="shared" si="420"/>
        <v>1431530.2081701269</v>
      </c>
      <c r="P1790" s="95">
        <f t="shared" si="428"/>
        <v>28.303359144724869</v>
      </c>
      <c r="Q1790" s="113">
        <f t="shared" si="429"/>
        <v>24.403797748687531</v>
      </c>
      <c r="R1790" s="95">
        <f t="shared" si="421"/>
        <v>331.01836190626079</v>
      </c>
      <c r="S1790" s="95">
        <f t="shared" si="422"/>
        <v>221.20127203716689</v>
      </c>
      <c r="T1790">
        <f t="shared" si="423"/>
        <v>0</v>
      </c>
      <c r="U1790" s="102">
        <f>IF(W1790&lt;180,V1790,IF(#REF!&gt;T1790,W1790-360,360-W1790))</f>
        <v>-25.109816971713826</v>
      </c>
      <c r="V1790" s="102">
        <f t="shared" si="424"/>
        <v>-25.109816971713826</v>
      </c>
      <c r="W1790" s="102">
        <f t="shared" si="425"/>
        <v>25.109816971713826</v>
      </c>
    </row>
    <row r="1791" spans="1:23" x14ac:dyDescent="0.25">
      <c r="A1791" s="110">
        <v>42638.451111111113</v>
      </c>
      <c r="B1791">
        <v>290</v>
      </c>
      <c r="C1791">
        <v>22.180800000000001</v>
      </c>
      <c r="E1791" s="95">
        <f t="shared" si="432"/>
        <v>276.08319467554077</v>
      </c>
      <c r="F1791" s="95">
        <f t="shared" si="432"/>
        <v>21.303444259567421</v>
      </c>
      <c r="G1791" s="95"/>
      <c r="H1791" s="95"/>
      <c r="I1791" s="95"/>
      <c r="J1791" s="95"/>
      <c r="K1791" s="95"/>
      <c r="L1791" s="95">
        <f t="shared" si="427"/>
        <v>1788</v>
      </c>
      <c r="M1791" s="95">
        <f t="shared" si="418"/>
        <v>-1164</v>
      </c>
      <c r="N1791" s="95">
        <f t="shared" si="419"/>
        <v>268.07829977628603</v>
      </c>
      <c r="O1791" s="95">
        <f t="shared" si="420"/>
        <v>1432011.0380313294</v>
      </c>
      <c r="P1791" s="95">
        <f t="shared" si="428"/>
        <v>28.300194839995854</v>
      </c>
      <c r="Q1791" s="113">
        <f t="shared" si="429"/>
        <v>24.379891343902067</v>
      </c>
      <c r="R1791" s="95">
        <f t="shared" si="421"/>
        <v>330.93795019932043</v>
      </c>
      <c r="S1791" s="95">
        <f t="shared" si="422"/>
        <v>221.22843915176111</v>
      </c>
      <c r="T1791">
        <f t="shared" si="423"/>
        <v>0</v>
      </c>
      <c r="U1791" s="102">
        <f>IF(W1791&lt;180,V1791,IF(#REF!&gt;T1791,W1791-360,360-W1791))</f>
        <v>13.916805324459233</v>
      </c>
      <c r="V1791" s="102">
        <f t="shared" si="424"/>
        <v>13.916805324459233</v>
      </c>
      <c r="W1791" s="102">
        <f t="shared" si="425"/>
        <v>13.916805324459233</v>
      </c>
    </row>
    <row r="1792" spans="1:23" x14ac:dyDescent="0.25">
      <c r="A1792" s="110">
        <v>42638.451157407406</v>
      </c>
      <c r="B1792">
        <v>294</v>
      </c>
      <c r="C1792">
        <v>23.047000000000001</v>
      </c>
      <c r="E1792" s="95">
        <f t="shared" si="432"/>
        <v>276.13976705490848</v>
      </c>
      <c r="F1792" s="95">
        <f t="shared" si="432"/>
        <v>21.302104658901861</v>
      </c>
      <c r="G1792" s="95"/>
      <c r="H1792" s="95"/>
      <c r="I1792" s="95"/>
      <c r="J1792" s="95"/>
      <c r="K1792" s="95"/>
      <c r="L1792" s="95">
        <f t="shared" si="427"/>
        <v>1789</v>
      </c>
      <c r="M1792" s="95">
        <f t="shared" si="418"/>
        <v>1458</v>
      </c>
      <c r="N1792" s="95">
        <f t="shared" si="419"/>
        <v>268.09278926774704</v>
      </c>
      <c r="O1792" s="95">
        <f t="shared" si="420"/>
        <v>1432682.5969815634</v>
      </c>
      <c r="P1792" s="95">
        <f t="shared" si="428"/>
        <v>28.298917460699663</v>
      </c>
      <c r="Q1792" s="113">
        <f t="shared" si="429"/>
        <v>24.381953023160523</v>
      </c>
      <c r="R1792" s="95">
        <f t="shared" si="421"/>
        <v>330.99916135701966</v>
      </c>
      <c r="S1792" s="95">
        <f t="shared" si="422"/>
        <v>221.28037275279729</v>
      </c>
      <c r="T1792">
        <f t="shared" si="423"/>
        <v>0</v>
      </c>
      <c r="U1792" s="102">
        <f>IF(W1792&lt;180,V1792,IF(#REF!&gt;T1792,W1792-360,360-W1792))</f>
        <v>17.860232945091525</v>
      </c>
      <c r="V1792" s="102">
        <f t="shared" si="424"/>
        <v>17.860232945091525</v>
      </c>
      <c r="W1792" s="102">
        <f t="shared" si="425"/>
        <v>17.860232945091525</v>
      </c>
    </row>
    <row r="1793" spans="1:23" x14ac:dyDescent="0.25">
      <c r="A1793" s="110">
        <v>42638.451203703706</v>
      </c>
      <c r="B1793">
        <v>303</v>
      </c>
      <c r="C1793">
        <v>23.876799999999999</v>
      </c>
      <c r="E1793" s="95">
        <f t="shared" si="432"/>
        <v>276.19966722129783</v>
      </c>
      <c r="F1793" s="95">
        <f t="shared" si="432"/>
        <v>21.302801331114839</v>
      </c>
      <c r="G1793" s="95"/>
      <c r="H1793" s="95"/>
      <c r="I1793" s="95"/>
      <c r="J1793" s="95"/>
      <c r="K1793" s="95"/>
      <c r="L1793" s="95">
        <f t="shared" si="427"/>
        <v>1790</v>
      </c>
      <c r="M1793" s="95">
        <f t="shared" si="418"/>
        <v>-1155</v>
      </c>
      <c r="N1793" s="95">
        <f t="shared" si="419"/>
        <v>268.11229050279297</v>
      </c>
      <c r="O1793" s="95">
        <f t="shared" si="420"/>
        <v>1433900.4296089481</v>
      </c>
      <c r="P1793" s="95">
        <f t="shared" si="428"/>
        <v>28.303033274173377</v>
      </c>
      <c r="Q1793" s="113">
        <f t="shared" si="429"/>
        <v>24.403637106976333</v>
      </c>
      <c r="R1793" s="95">
        <f t="shared" si="421"/>
        <v>331.10785071199456</v>
      </c>
      <c r="S1793" s="95">
        <f t="shared" si="422"/>
        <v>221.29148373060107</v>
      </c>
      <c r="T1793">
        <f t="shared" si="423"/>
        <v>0</v>
      </c>
      <c r="U1793" s="102">
        <f>IF(W1793&lt;180,V1793,IF(#REF!&gt;T1793,W1793-360,360-W1793))</f>
        <v>26.80033277870217</v>
      </c>
      <c r="V1793" s="102">
        <f t="shared" si="424"/>
        <v>26.80033277870217</v>
      </c>
      <c r="W1793" s="102">
        <f t="shared" si="425"/>
        <v>26.80033277870217</v>
      </c>
    </row>
    <row r="1794" spans="1:23" x14ac:dyDescent="0.25">
      <c r="A1794" s="110">
        <v>42638.451249999998</v>
      </c>
      <c r="B1794">
        <v>308</v>
      </c>
      <c r="C1794">
        <v>23.485900000000001</v>
      </c>
      <c r="E1794" s="95">
        <f t="shared" si="432"/>
        <v>276.28452579034939</v>
      </c>
      <c r="F1794" s="95">
        <f t="shared" si="432"/>
        <v>21.303188851913507</v>
      </c>
      <c r="G1794" s="95"/>
      <c r="H1794" s="95"/>
      <c r="I1794" s="95"/>
      <c r="J1794" s="95"/>
      <c r="K1794" s="95"/>
      <c r="L1794" s="95">
        <f t="shared" si="427"/>
        <v>1791</v>
      </c>
      <c r="M1794" s="95">
        <f t="shared" si="418"/>
        <v>1463</v>
      </c>
      <c r="N1794" s="95">
        <f t="shared" si="419"/>
        <v>268.13456169737543</v>
      </c>
      <c r="O1794" s="95">
        <f t="shared" si="420"/>
        <v>1435490.570630942</v>
      </c>
      <c r="P1794" s="95">
        <f t="shared" si="428"/>
        <v>28.310815474404183</v>
      </c>
      <c r="Q1794" s="113">
        <f t="shared" si="429"/>
        <v>24.425387970727293</v>
      </c>
      <c r="R1794" s="95">
        <f t="shared" si="421"/>
        <v>331.2416487244858</v>
      </c>
      <c r="S1794" s="95">
        <f t="shared" si="422"/>
        <v>221.32740285621298</v>
      </c>
      <c r="T1794">
        <f t="shared" si="423"/>
        <v>0</v>
      </c>
      <c r="U1794" s="102">
        <f>IF(W1794&lt;180,V1794,IF(#REF!&gt;T1794,W1794-360,360-W1794))</f>
        <v>31.715474209650608</v>
      </c>
      <c r="V1794" s="102">
        <f t="shared" si="424"/>
        <v>31.715474209650608</v>
      </c>
      <c r="W1794" s="102">
        <f t="shared" si="425"/>
        <v>31.715474209650608</v>
      </c>
    </row>
    <row r="1795" spans="1:23" x14ac:dyDescent="0.25">
      <c r="A1795" s="110">
        <v>42638.451296296298</v>
      </c>
      <c r="B1795">
        <v>287</v>
      </c>
      <c r="C1795">
        <v>20.983799999999999</v>
      </c>
      <c r="E1795" s="95">
        <f t="shared" si="432"/>
        <v>276.35940099833613</v>
      </c>
      <c r="F1795" s="95">
        <f t="shared" si="432"/>
        <v>21.299573044925154</v>
      </c>
      <c r="G1795" s="95"/>
      <c r="H1795" s="95"/>
      <c r="I1795" s="95"/>
      <c r="J1795" s="95"/>
      <c r="K1795" s="95"/>
      <c r="L1795" s="95">
        <f t="shared" si="427"/>
        <v>1792</v>
      </c>
      <c r="M1795" s="95">
        <f t="shared" si="418"/>
        <v>-1176</v>
      </c>
      <c r="N1795" s="95">
        <f t="shared" si="419"/>
        <v>268.14508928571394</v>
      </c>
      <c r="O1795" s="95">
        <f t="shared" si="420"/>
        <v>1435846.2767857239</v>
      </c>
      <c r="P1795" s="95">
        <f t="shared" si="428"/>
        <v>28.306421580104484</v>
      </c>
      <c r="Q1795" s="113">
        <f t="shared" si="429"/>
        <v>24.389121213865518</v>
      </c>
      <c r="R1795" s="95">
        <f t="shared" si="421"/>
        <v>331.23492372953353</v>
      </c>
      <c r="S1795" s="95">
        <f t="shared" si="422"/>
        <v>221.48387826713872</v>
      </c>
      <c r="T1795">
        <f t="shared" si="423"/>
        <v>0</v>
      </c>
      <c r="U1795" s="102">
        <f>IF(W1795&lt;180,V1795,IF(#REF!&gt;T1795,W1795-360,360-W1795))</f>
        <v>10.640599001663873</v>
      </c>
      <c r="V1795" s="102">
        <f t="shared" si="424"/>
        <v>10.640599001663873</v>
      </c>
      <c r="W1795" s="102">
        <f t="shared" si="425"/>
        <v>10.640599001663873</v>
      </c>
    </row>
    <row r="1796" spans="1:23" x14ac:dyDescent="0.25">
      <c r="A1796" s="110">
        <v>42638.451342592591</v>
      </c>
      <c r="B1796">
        <v>234</v>
      </c>
      <c r="C1796">
        <v>20.347000000000001</v>
      </c>
      <c r="E1796" s="95">
        <f t="shared" si="432"/>
        <v>276.29783693843592</v>
      </c>
      <c r="F1796" s="95">
        <f t="shared" si="432"/>
        <v>21.289963061564091</v>
      </c>
      <c r="G1796" s="95"/>
      <c r="H1796" s="95"/>
      <c r="I1796" s="95"/>
      <c r="J1796" s="95"/>
      <c r="K1796" s="95"/>
      <c r="L1796" s="95">
        <f t="shared" si="427"/>
        <v>1793</v>
      </c>
      <c r="M1796" s="95">
        <f t="shared" ref="M1796:M1859" si="433">B1796-M1795</f>
        <v>1410</v>
      </c>
      <c r="N1796" s="95">
        <f t="shared" ref="N1796:N1859" si="434">N1795+(B1796-N1795)/L1796</f>
        <v>268.12604573340735</v>
      </c>
      <c r="O1796" s="95">
        <f t="shared" ref="O1796:O1859" si="435">O1795+(B1796-N1796)*(B1796-N1795)</f>
        <v>1437011.5136642593</v>
      </c>
      <c r="P1796" s="95">
        <f t="shared" si="428"/>
        <v>28.31000715491135</v>
      </c>
      <c r="Q1796" s="113">
        <f t="shared" si="429"/>
        <v>24.449196441511944</v>
      </c>
      <c r="R1796" s="95">
        <f t="shared" ref="R1796:R1859" si="436">E1796+$T$2*Q1796</f>
        <v>331.30852893183783</v>
      </c>
      <c r="S1796" s="95">
        <f t="shared" ref="S1796:S1859" si="437">E1796-$T$2*Q1796</f>
        <v>221.28714494503404</v>
      </c>
      <c r="T1796">
        <f t="shared" si="423"/>
        <v>0</v>
      </c>
      <c r="U1796" s="102">
        <f>IF(W1796&lt;180,V1796,IF(#REF!&gt;T1796,W1796-360,360-W1796))</f>
        <v>-42.297836938435921</v>
      </c>
      <c r="V1796" s="102">
        <f t="shared" si="424"/>
        <v>-42.297836938435921</v>
      </c>
      <c r="W1796" s="102">
        <f t="shared" si="425"/>
        <v>42.297836938435921</v>
      </c>
    </row>
    <row r="1797" spans="1:23" x14ac:dyDescent="0.25">
      <c r="A1797" s="110">
        <v>42638.451388888891</v>
      </c>
      <c r="B1797">
        <v>245</v>
      </c>
      <c r="C1797">
        <v>25.955400000000001</v>
      </c>
      <c r="E1797" s="95">
        <f t="shared" si="432"/>
        <v>276.19467554076539</v>
      </c>
      <c r="F1797" s="95">
        <f t="shared" si="432"/>
        <v>21.284531281198038</v>
      </c>
      <c r="G1797" s="95"/>
      <c r="H1797" s="95"/>
      <c r="I1797" s="95"/>
      <c r="J1797" s="95"/>
      <c r="K1797" s="95"/>
      <c r="L1797" s="95">
        <f t="shared" si="427"/>
        <v>1794</v>
      </c>
      <c r="M1797" s="95">
        <f t="shared" si="433"/>
        <v>-1165</v>
      </c>
      <c r="N1797" s="95">
        <f t="shared" si="434"/>
        <v>268.11315496098069</v>
      </c>
      <c r="O1797" s="95">
        <f t="shared" si="435"/>
        <v>1437546.0295429304</v>
      </c>
      <c r="P1797" s="95">
        <f t="shared" si="428"/>
        <v>28.307379051677032</v>
      </c>
      <c r="Q1797" s="113">
        <f t="shared" si="429"/>
        <v>24.450235477626077</v>
      </c>
      <c r="R1797" s="95">
        <f t="shared" si="436"/>
        <v>331.20770536542409</v>
      </c>
      <c r="S1797" s="95">
        <f t="shared" si="437"/>
        <v>221.18164571610671</v>
      </c>
      <c r="T1797">
        <f t="shared" si="423"/>
        <v>0</v>
      </c>
      <c r="U1797" s="102">
        <f>IF(W1797&lt;180,V1797,IF(#REF!&gt;T1797,W1797-360,360-W1797))</f>
        <v>-31.194675540765388</v>
      </c>
      <c r="V1797" s="102">
        <f t="shared" si="424"/>
        <v>-31.194675540765388</v>
      </c>
      <c r="W1797" s="102">
        <f t="shared" si="425"/>
        <v>31.194675540765388</v>
      </c>
    </row>
    <row r="1798" spans="1:23" x14ac:dyDescent="0.25">
      <c r="A1798" s="110">
        <v>42638.451435185183</v>
      </c>
      <c r="B1798">
        <v>243</v>
      </c>
      <c r="C1798">
        <v>25.533999999999999</v>
      </c>
      <c r="E1798" s="95">
        <f t="shared" si="432"/>
        <v>276.12978369384359</v>
      </c>
      <c r="F1798" s="95">
        <f t="shared" si="432"/>
        <v>21.285009484193044</v>
      </c>
      <c r="G1798" s="95"/>
      <c r="H1798" s="95"/>
      <c r="I1798" s="95"/>
      <c r="J1798" s="95"/>
      <c r="K1798" s="95"/>
      <c r="L1798" s="95">
        <f t="shared" si="427"/>
        <v>1795</v>
      </c>
      <c r="M1798" s="95">
        <f t="shared" si="433"/>
        <v>1408</v>
      </c>
      <c r="N1798" s="95">
        <f t="shared" si="434"/>
        <v>268.09916434540355</v>
      </c>
      <c r="O1798" s="95">
        <f t="shared" si="435"/>
        <v>1438176.3487465277</v>
      </c>
      <c r="P1798" s="95">
        <f t="shared" si="428"/>
        <v>28.305696432965018</v>
      </c>
      <c r="Q1798" s="113">
        <f t="shared" si="429"/>
        <v>24.48646870288237</v>
      </c>
      <c r="R1798" s="95">
        <f t="shared" si="436"/>
        <v>331.22433827532893</v>
      </c>
      <c r="S1798" s="95">
        <f t="shared" si="437"/>
        <v>221.03522911235825</v>
      </c>
      <c r="T1798">
        <f t="shared" ref="T1798:T1861" si="438">IF(ABS(U1798)&gt;$T$2*Q1798,1,0)</f>
        <v>0</v>
      </c>
      <c r="U1798" s="102">
        <f>IF(W1798&lt;180,V1798,IF(#REF!&gt;T1798,W1798-360,360-W1798))</f>
        <v>-33.129783693843592</v>
      </c>
      <c r="V1798" s="102">
        <f t="shared" ref="V1798:V1861" si="439">$B1798-$E1798</f>
        <v>-33.129783693843592</v>
      </c>
      <c r="W1798" s="102">
        <f t="shared" ref="W1798:W1861" si="440">ABS(V1798)</f>
        <v>33.129783693843592</v>
      </c>
    </row>
    <row r="1799" spans="1:23" x14ac:dyDescent="0.25">
      <c r="A1799" s="110">
        <v>42638.451481481483</v>
      </c>
      <c r="B1799">
        <v>235</v>
      </c>
      <c r="C1799">
        <v>24.044599999999999</v>
      </c>
      <c r="E1799" s="95">
        <f t="shared" si="432"/>
        <v>276.02495840266221</v>
      </c>
      <c r="F1799" s="95">
        <f t="shared" si="432"/>
        <v>21.279146589018335</v>
      </c>
      <c r="G1799" s="95"/>
      <c r="H1799" s="95"/>
      <c r="I1799" s="95"/>
      <c r="J1799" s="95"/>
      <c r="K1799" s="95"/>
      <c r="L1799" s="95">
        <f t="shared" si="427"/>
        <v>1796</v>
      </c>
      <c r="M1799" s="95">
        <f t="shared" si="433"/>
        <v>-1173</v>
      </c>
      <c r="N1799" s="95">
        <f t="shared" si="434"/>
        <v>268.0807349665921</v>
      </c>
      <c r="O1799" s="95">
        <f t="shared" si="435"/>
        <v>1439271.2934298536</v>
      </c>
      <c r="P1799" s="95">
        <f t="shared" si="428"/>
        <v>28.308585244921034</v>
      </c>
      <c r="Q1799" s="113">
        <f t="shared" si="429"/>
        <v>24.527434659071226</v>
      </c>
      <c r="R1799" s="95">
        <f t="shared" si="436"/>
        <v>331.21168638557248</v>
      </c>
      <c r="S1799" s="95">
        <f t="shared" si="437"/>
        <v>220.83823041975194</v>
      </c>
      <c r="T1799">
        <f t="shared" si="438"/>
        <v>0</v>
      </c>
      <c r="U1799" s="102">
        <f>IF(W1799&lt;180,V1799,IF(#REF!&gt;T1799,W1799-360,360-W1799))</f>
        <v>-41.024958402662207</v>
      </c>
      <c r="V1799" s="102">
        <f t="shared" si="439"/>
        <v>-41.024958402662207</v>
      </c>
      <c r="W1799" s="102">
        <f t="shared" si="440"/>
        <v>41.024958402662207</v>
      </c>
    </row>
    <row r="1800" spans="1:23" x14ac:dyDescent="0.25">
      <c r="A1800" s="110">
        <v>42638.451527777775</v>
      </c>
      <c r="B1800">
        <v>295</v>
      </c>
      <c r="C1800">
        <v>29.078099999999999</v>
      </c>
      <c r="E1800" s="95">
        <f t="shared" si="432"/>
        <v>276.06988352745424</v>
      </c>
      <c r="F1800" s="95">
        <f t="shared" si="432"/>
        <v>21.284009650582394</v>
      </c>
      <c r="G1800" s="95"/>
      <c r="H1800" s="95"/>
      <c r="I1800" s="95"/>
      <c r="J1800" s="95"/>
      <c r="K1800" s="95"/>
      <c r="L1800" s="95">
        <f t="shared" si="427"/>
        <v>1797</v>
      </c>
      <c r="M1800" s="95">
        <f t="shared" si="433"/>
        <v>1468</v>
      </c>
      <c r="N1800" s="95">
        <f t="shared" si="434"/>
        <v>268.09571508068973</v>
      </c>
      <c r="O1800" s="95">
        <f t="shared" si="435"/>
        <v>1439995.5370061309</v>
      </c>
      <c r="P1800" s="95">
        <f t="shared" si="428"/>
        <v>28.307827109919678</v>
      </c>
      <c r="Q1800" s="113">
        <f t="shared" si="429"/>
        <v>24.537419720544683</v>
      </c>
      <c r="R1800" s="95">
        <f t="shared" si="436"/>
        <v>331.27907789867976</v>
      </c>
      <c r="S1800" s="95">
        <f t="shared" si="437"/>
        <v>220.86068915622872</v>
      </c>
      <c r="T1800">
        <f t="shared" si="438"/>
        <v>0</v>
      </c>
      <c r="U1800" s="102">
        <f>IF(W1800&lt;180,V1800,IF(#REF!&gt;T1800,W1800-360,360-W1800))</f>
        <v>18.930116472545762</v>
      </c>
      <c r="V1800" s="102">
        <f t="shared" si="439"/>
        <v>18.930116472545762</v>
      </c>
      <c r="W1800" s="102">
        <f t="shared" si="440"/>
        <v>18.930116472545762</v>
      </c>
    </row>
    <row r="1801" spans="1:23" x14ac:dyDescent="0.25">
      <c r="A1801" s="110">
        <v>42638.451574074075</v>
      </c>
      <c r="B1801">
        <v>292</v>
      </c>
      <c r="C1801">
        <v>29.039400000000001</v>
      </c>
      <c r="E1801" s="95">
        <f t="shared" si="432"/>
        <v>276.1214642262895</v>
      </c>
      <c r="F1801" s="95">
        <f t="shared" si="432"/>
        <v>21.288647420965091</v>
      </c>
      <c r="G1801" s="95"/>
      <c r="H1801" s="95"/>
      <c r="I1801" s="95"/>
      <c r="J1801" s="95"/>
      <c r="K1801" s="95"/>
      <c r="L1801" s="95">
        <f t="shared" si="427"/>
        <v>1798</v>
      </c>
      <c r="M1801" s="95">
        <f t="shared" si="433"/>
        <v>-1176</v>
      </c>
      <c r="N1801" s="95">
        <f t="shared" si="434"/>
        <v>268.10901001112313</v>
      </c>
      <c r="O1801" s="95">
        <f t="shared" si="435"/>
        <v>1440566.6340378295</v>
      </c>
      <c r="P1801" s="95">
        <f t="shared" si="428"/>
        <v>28.305565256547606</v>
      </c>
      <c r="Q1801" s="113">
        <f t="shared" si="429"/>
        <v>24.538269649471037</v>
      </c>
      <c r="R1801" s="95">
        <f t="shared" si="436"/>
        <v>331.33257093759931</v>
      </c>
      <c r="S1801" s="95">
        <f t="shared" si="437"/>
        <v>220.91035751497967</v>
      </c>
      <c r="T1801">
        <f t="shared" si="438"/>
        <v>0</v>
      </c>
      <c r="U1801" s="102">
        <f>IF(W1801&lt;180,V1801,IF(#REF!&gt;T1801,W1801-360,360-W1801))</f>
        <v>15.878535773710496</v>
      </c>
      <c r="V1801" s="102">
        <f t="shared" si="439"/>
        <v>15.878535773710496</v>
      </c>
      <c r="W1801" s="102">
        <f t="shared" si="440"/>
        <v>15.878535773710496</v>
      </c>
    </row>
    <row r="1802" spans="1:23" x14ac:dyDescent="0.25">
      <c r="A1802" s="110">
        <v>42638.451620370368</v>
      </c>
      <c r="B1802">
        <v>289</v>
      </c>
      <c r="C1802">
        <v>27.8033</v>
      </c>
      <c r="E1802" s="95">
        <f t="shared" si="432"/>
        <v>276.07653910149753</v>
      </c>
      <c r="F1802" s="95">
        <f t="shared" si="432"/>
        <v>21.280080532445954</v>
      </c>
      <c r="G1802" s="95"/>
      <c r="H1802" s="95"/>
      <c r="I1802" s="95"/>
      <c r="J1802" s="95"/>
      <c r="K1802" s="95"/>
      <c r="L1802" s="95">
        <f t="shared" si="427"/>
        <v>1799</v>
      </c>
      <c r="M1802" s="95">
        <f t="shared" si="433"/>
        <v>1465</v>
      </c>
      <c r="N1802" s="95">
        <f t="shared" si="434"/>
        <v>268.12062256809304</v>
      </c>
      <c r="O1802" s="95">
        <f t="shared" si="435"/>
        <v>1441002.8249027333</v>
      </c>
      <c r="P1802" s="95">
        <f t="shared" si="428"/>
        <v>28.30198095764932</v>
      </c>
      <c r="Q1802" s="113">
        <f t="shared" si="429"/>
        <v>24.489886506482328</v>
      </c>
      <c r="R1802" s="95">
        <f t="shared" si="436"/>
        <v>331.17878374108278</v>
      </c>
      <c r="S1802" s="95">
        <f t="shared" si="437"/>
        <v>220.97429446191228</v>
      </c>
      <c r="T1802">
        <f t="shared" si="438"/>
        <v>0</v>
      </c>
      <c r="U1802" s="102">
        <f>IF(W1802&lt;180,V1802,IF(#REF!&gt;T1802,W1802-360,360-W1802))</f>
        <v>12.923460898502469</v>
      </c>
      <c r="V1802" s="102">
        <f t="shared" si="439"/>
        <v>12.923460898502469</v>
      </c>
      <c r="W1802" s="102">
        <f t="shared" si="440"/>
        <v>12.923460898502469</v>
      </c>
    </row>
    <row r="1803" spans="1:23" x14ac:dyDescent="0.25">
      <c r="A1803" s="110">
        <v>42638.451666666668</v>
      </c>
      <c r="B1803">
        <v>351</v>
      </c>
      <c r="C1803">
        <v>34.133200000000002</v>
      </c>
      <c r="E1803" s="95">
        <f t="shared" si="432"/>
        <v>276.16971713810318</v>
      </c>
      <c r="F1803" s="95">
        <f t="shared" si="432"/>
        <v>21.285580532445955</v>
      </c>
      <c r="G1803" s="95"/>
      <c r="H1803" s="95"/>
      <c r="I1803" s="95"/>
      <c r="J1803" s="95"/>
      <c r="K1803" s="95"/>
      <c r="L1803" s="95">
        <f t="shared" si="427"/>
        <v>1800</v>
      </c>
      <c r="M1803" s="95">
        <f t="shared" si="433"/>
        <v>-1114</v>
      </c>
      <c r="N1803" s="95">
        <f t="shared" si="434"/>
        <v>268.16666666666634</v>
      </c>
      <c r="O1803" s="95">
        <f t="shared" si="435"/>
        <v>1447868.0000000095</v>
      </c>
      <c r="P1803" s="95">
        <f t="shared" si="428"/>
        <v>28.36143704241935</v>
      </c>
      <c r="Q1803" s="113">
        <f t="shared" si="429"/>
        <v>24.667596779346137</v>
      </c>
      <c r="R1803" s="95">
        <f t="shared" si="436"/>
        <v>331.67180989163199</v>
      </c>
      <c r="S1803" s="95">
        <f t="shared" si="437"/>
        <v>220.66762438457437</v>
      </c>
      <c r="T1803">
        <f t="shared" si="438"/>
        <v>1</v>
      </c>
      <c r="U1803" s="102">
        <f>IF(W1803&lt;180,V1803,IF(#REF!&gt;T1803,W1803-360,360-W1803))</f>
        <v>74.830282861896819</v>
      </c>
      <c r="V1803" s="102">
        <f t="shared" si="439"/>
        <v>74.830282861896819</v>
      </c>
      <c r="W1803" s="102">
        <f t="shared" si="440"/>
        <v>74.830282861896819</v>
      </c>
    </row>
    <row r="1804" spans="1:23" x14ac:dyDescent="0.25">
      <c r="A1804" s="110">
        <v>42638.45171296296</v>
      </c>
      <c r="B1804">
        <v>339</v>
      </c>
      <c r="C1804">
        <v>32.267099999999999</v>
      </c>
      <c r="E1804" s="95">
        <f t="shared" si="432"/>
        <v>276.24625623960065</v>
      </c>
      <c r="F1804" s="95">
        <f t="shared" si="432"/>
        <v>21.290888186356103</v>
      </c>
      <c r="G1804" s="95"/>
      <c r="H1804" s="95"/>
      <c r="I1804" s="95"/>
      <c r="J1804" s="95"/>
      <c r="K1804" s="95"/>
      <c r="L1804" s="95">
        <f t="shared" si="427"/>
        <v>1801</v>
      </c>
      <c r="M1804" s="95">
        <f t="shared" si="433"/>
        <v>1453</v>
      </c>
      <c r="N1804" s="95">
        <f t="shared" si="434"/>
        <v>268.20599666851717</v>
      </c>
      <c r="O1804" s="95">
        <f t="shared" si="435"/>
        <v>1452882.5752359896</v>
      </c>
      <c r="P1804" s="95">
        <f t="shared" si="428"/>
        <v>28.402619855895445</v>
      </c>
      <c r="Q1804" s="113">
        <f t="shared" si="429"/>
        <v>24.790756760527351</v>
      </c>
      <c r="R1804" s="95">
        <f t="shared" si="436"/>
        <v>332.0254589507872</v>
      </c>
      <c r="S1804" s="95">
        <f t="shared" si="437"/>
        <v>220.46705352841411</v>
      </c>
      <c r="T1804">
        <f t="shared" si="438"/>
        <v>1</v>
      </c>
      <c r="U1804" s="102">
        <f>IF(W1804&lt;180,V1804,IF(#REF!&gt;T1804,W1804-360,360-W1804))</f>
        <v>62.753743760399345</v>
      </c>
      <c r="V1804" s="102">
        <f t="shared" si="439"/>
        <v>62.753743760399345</v>
      </c>
      <c r="W1804" s="102">
        <f t="shared" si="440"/>
        <v>62.753743760399345</v>
      </c>
    </row>
    <row r="1805" spans="1:23" x14ac:dyDescent="0.25">
      <c r="A1805" s="110">
        <v>42638.45175925926</v>
      </c>
      <c r="B1805">
        <v>258</v>
      </c>
      <c r="C1805">
        <v>24.138300000000001</v>
      </c>
      <c r="E1805" s="95">
        <f t="shared" ref="E1805:F1820" si="441">AVERAGE(B1205:B1805)</f>
        <v>276.17970049916806</v>
      </c>
      <c r="F1805" s="95">
        <f t="shared" si="441"/>
        <v>21.2826412645591</v>
      </c>
      <c r="G1805" s="95"/>
      <c r="H1805" s="95"/>
      <c r="I1805" s="95"/>
      <c r="J1805" s="95"/>
      <c r="K1805" s="95"/>
      <c r="L1805" s="95">
        <f t="shared" si="427"/>
        <v>1802</v>
      </c>
      <c r="M1805" s="95">
        <f t="shared" si="433"/>
        <v>-1195</v>
      </c>
      <c r="N1805" s="95">
        <f t="shared" si="434"/>
        <v>268.20033296337374</v>
      </c>
      <c r="O1805" s="95">
        <f t="shared" si="435"/>
        <v>1452986.6798002317</v>
      </c>
      <c r="P1805" s="95">
        <f t="shared" si="428"/>
        <v>28.395755179406404</v>
      </c>
      <c r="Q1805" s="113">
        <f t="shared" si="429"/>
        <v>24.785958679543587</v>
      </c>
      <c r="R1805" s="95">
        <f t="shared" si="436"/>
        <v>331.94810752814112</v>
      </c>
      <c r="S1805" s="95">
        <f t="shared" si="437"/>
        <v>220.41129347019501</v>
      </c>
      <c r="T1805">
        <f t="shared" si="438"/>
        <v>0</v>
      </c>
      <c r="U1805" s="102">
        <f>IF(W1805&lt;180,V1805,IF(#REF!&gt;T1805,W1805-360,360-W1805))</f>
        <v>-18.179700499168064</v>
      </c>
      <c r="V1805" s="102">
        <f t="shared" si="439"/>
        <v>-18.179700499168064</v>
      </c>
      <c r="W1805" s="102">
        <f t="shared" si="440"/>
        <v>18.179700499168064</v>
      </c>
    </row>
    <row r="1806" spans="1:23" x14ac:dyDescent="0.25">
      <c r="A1806" s="110">
        <v>42638.451805555553</v>
      </c>
      <c r="B1806">
        <v>247</v>
      </c>
      <c r="C1806">
        <v>27.247299999999999</v>
      </c>
      <c r="E1806" s="95">
        <f t="shared" si="441"/>
        <v>276.04326123128118</v>
      </c>
      <c r="F1806" s="95">
        <f t="shared" si="441"/>
        <v>21.272777870216338</v>
      </c>
      <c r="G1806" s="95"/>
      <c r="H1806" s="95"/>
      <c r="I1806" s="95"/>
      <c r="J1806" s="95"/>
      <c r="K1806" s="95"/>
      <c r="L1806" s="95">
        <f t="shared" si="427"/>
        <v>1803</v>
      </c>
      <c r="M1806" s="95">
        <f t="shared" si="433"/>
        <v>1442</v>
      </c>
      <c r="N1806" s="95">
        <f t="shared" si="434"/>
        <v>268.18857459789211</v>
      </c>
      <c r="O1806" s="95">
        <f t="shared" si="435"/>
        <v>1453435.8846367262</v>
      </c>
      <c r="P1806" s="95">
        <f t="shared" si="428"/>
        <v>28.392267355937808</v>
      </c>
      <c r="Q1806" s="113">
        <f t="shared" si="429"/>
        <v>24.72042932414459</v>
      </c>
      <c r="R1806" s="95">
        <f t="shared" si="436"/>
        <v>331.6642272106065</v>
      </c>
      <c r="S1806" s="95">
        <f t="shared" si="437"/>
        <v>220.42229525195586</v>
      </c>
      <c r="T1806">
        <f t="shared" si="438"/>
        <v>0</v>
      </c>
      <c r="U1806" s="102">
        <f>IF(W1806&lt;180,V1806,IF(#REF!&gt;T1806,W1806-360,360-W1806))</f>
        <v>-29.043261231281178</v>
      </c>
      <c r="V1806" s="102">
        <f t="shared" si="439"/>
        <v>-29.043261231281178</v>
      </c>
      <c r="W1806" s="102">
        <f t="shared" si="440"/>
        <v>29.043261231281178</v>
      </c>
    </row>
    <row r="1807" spans="1:23" x14ac:dyDescent="0.25">
      <c r="A1807" s="110">
        <v>42638.451898148145</v>
      </c>
      <c r="B1807">
        <v>250</v>
      </c>
      <c r="C1807">
        <v>25.7987</v>
      </c>
      <c r="E1807" s="95">
        <f t="shared" si="441"/>
        <v>275.97171381031615</v>
      </c>
      <c r="F1807" s="95">
        <f t="shared" si="441"/>
        <v>21.262820299500866</v>
      </c>
      <c r="G1807" s="95"/>
      <c r="H1807" s="95"/>
      <c r="I1807" s="95"/>
      <c r="J1807" s="95"/>
      <c r="K1807" s="95"/>
      <c r="L1807" s="95">
        <f t="shared" si="427"/>
        <v>1804</v>
      </c>
      <c r="M1807" s="95">
        <f t="shared" si="433"/>
        <v>-1192</v>
      </c>
      <c r="N1807" s="95">
        <f t="shared" si="434"/>
        <v>268.17849223946757</v>
      </c>
      <c r="O1807" s="95">
        <f t="shared" si="435"/>
        <v>1453766.525498901</v>
      </c>
      <c r="P1807" s="95">
        <f t="shared" si="428"/>
        <v>28.38762539867405</v>
      </c>
      <c r="Q1807" s="113">
        <f t="shared" si="429"/>
        <v>24.733471737390971</v>
      </c>
      <c r="R1807" s="95">
        <f t="shared" si="436"/>
        <v>331.62202521944585</v>
      </c>
      <c r="S1807" s="95">
        <f t="shared" si="437"/>
        <v>220.32140240118645</v>
      </c>
      <c r="T1807">
        <f t="shared" si="438"/>
        <v>0</v>
      </c>
      <c r="U1807" s="102">
        <f>IF(W1807&lt;180,V1807,IF(#REF!&gt;T1807,W1807-360,360-W1807))</f>
        <v>-25.971713810316146</v>
      </c>
      <c r="V1807" s="102">
        <f t="shared" si="439"/>
        <v>-25.971713810316146</v>
      </c>
      <c r="W1807" s="102">
        <f t="shared" si="440"/>
        <v>25.971713810316146</v>
      </c>
    </row>
    <row r="1808" spans="1:23" x14ac:dyDescent="0.25">
      <c r="A1808" s="110">
        <v>42638.451944444445</v>
      </c>
      <c r="B1808">
        <v>264</v>
      </c>
      <c r="C1808">
        <v>25.271000000000001</v>
      </c>
      <c r="E1808" s="95">
        <f t="shared" si="441"/>
        <v>275.91181364392679</v>
      </c>
      <c r="F1808" s="95">
        <f t="shared" si="441"/>
        <v>21.257955906821998</v>
      </c>
      <c r="G1808" s="95"/>
      <c r="H1808" s="95"/>
      <c r="I1808" s="95"/>
      <c r="J1808" s="95"/>
      <c r="K1808" s="95"/>
      <c r="L1808" s="95">
        <f t="shared" si="427"/>
        <v>1805</v>
      </c>
      <c r="M1808" s="95">
        <f t="shared" si="433"/>
        <v>1456</v>
      </c>
      <c r="N1808" s="95">
        <f t="shared" si="434"/>
        <v>268.17617728531826</v>
      </c>
      <c r="O1808" s="95">
        <f t="shared" si="435"/>
        <v>1453783.9756232784</v>
      </c>
      <c r="P1808" s="95">
        <f t="shared" si="428"/>
        <v>28.379931027221499</v>
      </c>
      <c r="Q1808" s="113">
        <f t="shared" si="429"/>
        <v>24.718795388585903</v>
      </c>
      <c r="R1808" s="95">
        <f t="shared" si="436"/>
        <v>331.52910326824508</v>
      </c>
      <c r="S1808" s="95">
        <f t="shared" si="437"/>
        <v>220.2945240196085</v>
      </c>
      <c r="T1808">
        <f t="shared" si="438"/>
        <v>0</v>
      </c>
      <c r="U1808" s="102">
        <f>IF(W1808&lt;180,V1808,IF(#REF!&gt;T1808,W1808-360,360-W1808))</f>
        <v>-11.911813643926791</v>
      </c>
      <c r="V1808" s="102">
        <f t="shared" si="439"/>
        <v>-11.911813643926791</v>
      </c>
      <c r="W1808" s="102">
        <f t="shared" si="440"/>
        <v>11.911813643926791</v>
      </c>
    </row>
    <row r="1809" spans="1:23" x14ac:dyDescent="0.25">
      <c r="A1809" s="110">
        <v>42638.451990740738</v>
      </c>
      <c r="B1809">
        <v>269</v>
      </c>
      <c r="C1809">
        <v>27.911000000000001</v>
      </c>
      <c r="E1809" s="95">
        <f t="shared" si="441"/>
        <v>275.91680532445923</v>
      </c>
      <c r="F1809" s="95">
        <f t="shared" si="441"/>
        <v>21.264288519134812</v>
      </c>
      <c r="G1809" s="95"/>
      <c r="H1809" s="95"/>
      <c r="I1809" s="95"/>
      <c r="J1809" s="95"/>
      <c r="K1809" s="95"/>
      <c r="L1809" s="95">
        <f t="shared" si="427"/>
        <v>1806</v>
      </c>
      <c r="M1809" s="95">
        <f t="shared" si="433"/>
        <v>-1187</v>
      </c>
      <c r="N1809" s="95">
        <f t="shared" si="434"/>
        <v>268.17663344407498</v>
      </c>
      <c r="O1809" s="95">
        <f t="shared" si="435"/>
        <v>1453784.6539313497</v>
      </c>
      <c r="P1809" s="95">
        <f t="shared" si="428"/>
        <v>28.372079434452029</v>
      </c>
      <c r="Q1809" s="113">
        <f t="shared" si="429"/>
        <v>24.71709615575995</v>
      </c>
      <c r="R1809" s="95">
        <f t="shared" si="436"/>
        <v>331.53027167491911</v>
      </c>
      <c r="S1809" s="95">
        <f t="shared" si="437"/>
        <v>220.30333897399936</v>
      </c>
      <c r="T1809">
        <f t="shared" si="438"/>
        <v>0</v>
      </c>
      <c r="U1809" s="102">
        <f>IF(W1809&lt;180,V1809,IF(#REF!&gt;T1809,W1809-360,360-W1809))</f>
        <v>-6.9168053244592329</v>
      </c>
      <c r="V1809" s="102">
        <f t="shared" si="439"/>
        <v>-6.9168053244592329</v>
      </c>
      <c r="W1809" s="102">
        <f t="shared" si="440"/>
        <v>6.9168053244592329</v>
      </c>
    </row>
    <row r="1810" spans="1:23" x14ac:dyDescent="0.25">
      <c r="A1810" s="110">
        <v>42638.452037037037</v>
      </c>
      <c r="B1810">
        <v>285</v>
      </c>
      <c r="C1810">
        <v>32.409199999999998</v>
      </c>
      <c r="E1810" s="95">
        <f t="shared" si="441"/>
        <v>275.9351081530782</v>
      </c>
      <c r="F1810" s="95">
        <f t="shared" si="441"/>
        <v>21.277249584026659</v>
      </c>
      <c r="G1810" s="95"/>
      <c r="H1810" s="95"/>
      <c r="I1810" s="95"/>
      <c r="J1810" s="95"/>
      <c r="K1810" s="95"/>
      <c r="L1810" s="95">
        <f t="shared" si="427"/>
        <v>1807</v>
      </c>
      <c r="M1810" s="95">
        <f t="shared" si="433"/>
        <v>1472</v>
      </c>
      <c r="N1810" s="95">
        <f t="shared" si="434"/>
        <v>268.18594355284972</v>
      </c>
      <c r="O1810" s="95">
        <f t="shared" si="435"/>
        <v>1454067.5229662522</v>
      </c>
      <c r="P1810" s="95">
        <f t="shared" si="428"/>
        <v>28.366987084680897</v>
      </c>
      <c r="Q1810" s="113">
        <f t="shared" si="429"/>
        <v>24.719742566937409</v>
      </c>
      <c r="R1810" s="95">
        <f t="shared" si="436"/>
        <v>331.55452892868738</v>
      </c>
      <c r="S1810" s="95">
        <f t="shared" si="437"/>
        <v>220.31568737746903</v>
      </c>
      <c r="T1810">
        <f t="shared" si="438"/>
        <v>0</v>
      </c>
      <c r="U1810" s="102">
        <f>IF(W1810&lt;180,V1810,IF(#REF!&gt;T1810,W1810-360,360-W1810))</f>
        <v>9.0648918469217961</v>
      </c>
      <c r="V1810" s="102">
        <f t="shared" si="439"/>
        <v>9.0648918469217961</v>
      </c>
      <c r="W1810" s="102">
        <f t="shared" si="440"/>
        <v>9.0648918469217961</v>
      </c>
    </row>
    <row r="1811" spans="1:23" x14ac:dyDescent="0.25">
      <c r="A1811" s="110">
        <v>42638.45208333333</v>
      </c>
      <c r="B1811">
        <v>300</v>
      </c>
      <c r="C1811">
        <v>32.726100000000002</v>
      </c>
      <c r="E1811" s="95">
        <f t="shared" si="441"/>
        <v>275.86189683860232</v>
      </c>
      <c r="F1811" s="95">
        <f t="shared" si="441"/>
        <v>21.282499500831982</v>
      </c>
      <c r="G1811" s="95"/>
      <c r="H1811" s="95"/>
      <c r="I1811" s="95"/>
      <c r="J1811" s="95"/>
      <c r="K1811" s="95"/>
      <c r="L1811" s="95">
        <f t="shared" si="427"/>
        <v>1808</v>
      </c>
      <c r="M1811" s="95">
        <f t="shared" si="433"/>
        <v>-1172</v>
      </c>
      <c r="N1811" s="95">
        <f t="shared" si="434"/>
        <v>268.20353982300855</v>
      </c>
      <c r="O1811" s="95">
        <f t="shared" si="435"/>
        <v>1455079.0973451426</v>
      </c>
      <c r="P1811" s="95">
        <f t="shared" si="428"/>
        <v>28.369003960304052</v>
      </c>
      <c r="Q1811" s="113">
        <f t="shared" si="429"/>
        <v>24.58282673153122</v>
      </c>
      <c r="R1811" s="95">
        <f t="shared" si="436"/>
        <v>331.17325698454755</v>
      </c>
      <c r="S1811" s="95">
        <f t="shared" si="437"/>
        <v>220.55053669265709</v>
      </c>
      <c r="T1811">
        <f t="shared" si="438"/>
        <v>0</v>
      </c>
      <c r="U1811" s="102">
        <f>IF(W1811&lt;180,V1811,IF(#REF!&gt;T1811,W1811-360,360-W1811))</f>
        <v>24.13810316139768</v>
      </c>
      <c r="V1811" s="102">
        <f t="shared" si="439"/>
        <v>24.13810316139768</v>
      </c>
      <c r="W1811" s="102">
        <f t="shared" si="440"/>
        <v>24.13810316139768</v>
      </c>
    </row>
    <row r="1812" spans="1:23" x14ac:dyDescent="0.25">
      <c r="A1812" s="110">
        <v>42638.45212962963</v>
      </c>
      <c r="B1812">
        <v>354</v>
      </c>
      <c r="C1812">
        <v>37.110100000000003</v>
      </c>
      <c r="E1812" s="95">
        <f t="shared" si="441"/>
        <v>275.89517470881862</v>
      </c>
      <c r="F1812" s="95">
        <f t="shared" si="441"/>
        <v>21.297593344425994</v>
      </c>
      <c r="G1812" s="95"/>
      <c r="H1812" s="95"/>
      <c r="I1812" s="95"/>
      <c r="J1812" s="95"/>
      <c r="K1812" s="95"/>
      <c r="L1812" s="95">
        <f t="shared" si="427"/>
        <v>1809</v>
      </c>
      <c r="M1812" s="95">
        <f t="shared" si="433"/>
        <v>1526</v>
      </c>
      <c r="N1812" s="95">
        <f t="shared" si="434"/>
        <v>268.25096738529544</v>
      </c>
      <c r="O1812" s="95">
        <f t="shared" si="435"/>
        <v>1462436.0608070856</v>
      </c>
      <c r="P1812" s="95">
        <f t="shared" si="428"/>
        <v>28.432769235411943</v>
      </c>
      <c r="Q1812" s="113">
        <f t="shared" si="429"/>
        <v>24.674870710976787</v>
      </c>
      <c r="R1812" s="95">
        <f t="shared" si="436"/>
        <v>331.41363380851641</v>
      </c>
      <c r="S1812" s="95">
        <f t="shared" si="437"/>
        <v>220.37671560912085</v>
      </c>
      <c r="T1812">
        <f t="shared" si="438"/>
        <v>1</v>
      </c>
      <c r="U1812" s="102">
        <f>IF(W1812&lt;180,V1812,IF(#REF!&gt;T1812,W1812-360,360-W1812))</f>
        <v>78.104825291181385</v>
      </c>
      <c r="V1812" s="102">
        <f t="shared" si="439"/>
        <v>78.104825291181385</v>
      </c>
      <c r="W1812" s="102">
        <f t="shared" si="440"/>
        <v>78.104825291181385</v>
      </c>
    </row>
    <row r="1813" spans="1:23" x14ac:dyDescent="0.25">
      <c r="A1813" s="110">
        <v>42638.452175925922</v>
      </c>
      <c r="B1813">
        <v>316</v>
      </c>
      <c r="C1813">
        <v>32.459499999999998</v>
      </c>
      <c r="E1813" s="95">
        <f t="shared" si="441"/>
        <v>275.88519134775373</v>
      </c>
      <c r="F1813" s="95">
        <f t="shared" si="441"/>
        <v>21.307519800332816</v>
      </c>
      <c r="G1813" s="95"/>
      <c r="H1813" s="95"/>
      <c r="I1813" s="95"/>
      <c r="J1813" s="95"/>
      <c r="K1813" s="95"/>
      <c r="L1813" s="95">
        <f t="shared" si="427"/>
        <v>1810</v>
      </c>
      <c r="M1813" s="95">
        <f t="shared" si="433"/>
        <v>-1210</v>
      </c>
      <c r="N1813" s="95">
        <f t="shared" si="434"/>
        <v>268.27734806629803</v>
      </c>
      <c r="O1813" s="95">
        <f t="shared" si="435"/>
        <v>1464714.7712707282</v>
      </c>
      <c r="P1813" s="95">
        <f t="shared" si="428"/>
        <v>28.447050466789538</v>
      </c>
      <c r="Q1813" s="113">
        <f t="shared" si="429"/>
        <v>24.657422470057163</v>
      </c>
      <c r="R1813" s="95">
        <f t="shared" si="436"/>
        <v>331.36439190538238</v>
      </c>
      <c r="S1813" s="95">
        <f t="shared" si="437"/>
        <v>220.40599079012512</v>
      </c>
      <c r="T1813">
        <f t="shared" si="438"/>
        <v>0</v>
      </c>
      <c r="U1813" s="102">
        <f>IF(W1813&lt;180,V1813,IF(#REF!&gt;T1813,W1813-360,360-W1813))</f>
        <v>40.114808652246268</v>
      </c>
      <c r="V1813" s="102">
        <f t="shared" si="439"/>
        <v>40.114808652246268</v>
      </c>
      <c r="W1813" s="102">
        <f t="shared" si="440"/>
        <v>40.114808652246268</v>
      </c>
    </row>
    <row r="1814" spans="1:23" x14ac:dyDescent="0.25">
      <c r="A1814" s="110">
        <v>42638.452222222222</v>
      </c>
      <c r="B1814">
        <v>276</v>
      </c>
      <c r="C1814">
        <v>27.5472</v>
      </c>
      <c r="E1814" s="95">
        <f t="shared" si="441"/>
        <v>275.82196339434279</v>
      </c>
      <c r="F1814" s="95">
        <f t="shared" si="441"/>
        <v>21.309401996672253</v>
      </c>
      <c r="G1814" s="95"/>
      <c r="H1814" s="95"/>
      <c r="I1814" s="95"/>
      <c r="J1814" s="95"/>
      <c r="K1814" s="95"/>
      <c r="L1814" s="95">
        <f t="shared" si="427"/>
        <v>1811</v>
      </c>
      <c r="M1814" s="95">
        <f t="shared" si="433"/>
        <v>1486</v>
      </c>
      <c r="N1814" s="95">
        <f t="shared" si="434"/>
        <v>268.28161236885666</v>
      </c>
      <c r="O1814" s="95">
        <f t="shared" si="435"/>
        <v>1464774.3776918929</v>
      </c>
      <c r="P1814" s="95">
        <f t="shared" si="428"/>
        <v>28.439774079479321</v>
      </c>
      <c r="Q1814" s="113">
        <f t="shared" si="429"/>
        <v>24.608277156902719</v>
      </c>
      <c r="R1814" s="95">
        <f t="shared" si="436"/>
        <v>331.19058699737388</v>
      </c>
      <c r="S1814" s="95">
        <f t="shared" si="437"/>
        <v>220.45333979131166</v>
      </c>
      <c r="T1814">
        <f t="shared" si="438"/>
        <v>0</v>
      </c>
      <c r="U1814" s="102">
        <f>IF(W1814&lt;180,V1814,IF(#REF!&gt;T1814,W1814-360,360-W1814))</f>
        <v>0.17803660565721202</v>
      </c>
      <c r="V1814" s="102">
        <f t="shared" si="439"/>
        <v>0.17803660565721202</v>
      </c>
      <c r="W1814" s="102">
        <f t="shared" si="440"/>
        <v>0.17803660565721202</v>
      </c>
    </row>
    <row r="1815" spans="1:23" x14ac:dyDescent="0.25">
      <c r="A1815" s="110">
        <v>42638.452268518522</v>
      </c>
      <c r="B1815">
        <v>295</v>
      </c>
      <c r="C1815">
        <v>26.0001</v>
      </c>
      <c r="E1815" s="95">
        <f t="shared" si="441"/>
        <v>275.90848585690514</v>
      </c>
      <c r="F1815" s="95">
        <f t="shared" si="441"/>
        <v>21.3160555740433</v>
      </c>
      <c r="G1815" s="95"/>
      <c r="H1815" s="95"/>
      <c r="I1815" s="95"/>
      <c r="J1815" s="95"/>
      <c r="K1815" s="95"/>
      <c r="L1815" s="95">
        <f t="shared" ref="L1815:L1878" si="442">L1814+1</f>
        <v>1812</v>
      </c>
      <c r="M1815" s="95">
        <f t="shared" si="433"/>
        <v>-1191</v>
      </c>
      <c r="N1815" s="95">
        <f t="shared" si="434"/>
        <v>268.29635761589373</v>
      </c>
      <c r="O1815" s="95">
        <f t="shared" si="435"/>
        <v>1465487.8559602748</v>
      </c>
      <c r="P1815" s="95">
        <f t="shared" ref="P1815:P1878" si="443">SQRT(O1815/L1815)</f>
        <v>28.43884899971178</v>
      </c>
      <c r="Q1815" s="113">
        <f t="shared" si="429"/>
        <v>24.584127244009167</v>
      </c>
      <c r="R1815" s="95">
        <f t="shared" si="436"/>
        <v>331.22277215592578</v>
      </c>
      <c r="S1815" s="95">
        <f t="shared" si="437"/>
        <v>220.59419955788451</v>
      </c>
      <c r="T1815">
        <f t="shared" si="438"/>
        <v>0</v>
      </c>
      <c r="U1815" s="102">
        <f>IF(W1815&lt;180,V1815,IF(#REF!&gt;T1815,W1815-360,360-W1815))</f>
        <v>19.091514143094855</v>
      </c>
      <c r="V1815" s="102">
        <f t="shared" si="439"/>
        <v>19.091514143094855</v>
      </c>
      <c r="W1815" s="102">
        <f t="shared" si="440"/>
        <v>19.091514143094855</v>
      </c>
    </row>
    <row r="1816" spans="1:23" x14ac:dyDescent="0.25">
      <c r="A1816" s="110">
        <v>42638.452314814815</v>
      </c>
      <c r="B1816">
        <v>335</v>
      </c>
      <c r="C1816">
        <v>29.839400000000001</v>
      </c>
      <c r="E1816" s="95">
        <f t="shared" si="441"/>
        <v>276.02495840266221</v>
      </c>
      <c r="F1816" s="95">
        <f t="shared" si="441"/>
        <v>21.321465557404366</v>
      </c>
      <c r="G1816" s="95"/>
      <c r="H1816" s="95"/>
      <c r="I1816" s="95"/>
      <c r="J1816" s="95"/>
      <c r="K1816" s="95"/>
      <c r="L1816" s="95">
        <f t="shared" si="442"/>
        <v>1813</v>
      </c>
      <c r="M1816" s="95">
        <f t="shared" si="433"/>
        <v>1526</v>
      </c>
      <c r="N1816" s="95">
        <f t="shared" si="434"/>
        <v>268.33314947600633</v>
      </c>
      <c r="O1816" s="95">
        <f t="shared" si="435"/>
        <v>1469934.7777165018</v>
      </c>
      <c r="P1816" s="95">
        <f t="shared" si="443"/>
        <v>28.474108169120104</v>
      </c>
      <c r="Q1816" s="113">
        <f t="shared" si="429"/>
        <v>24.697727556649738</v>
      </c>
      <c r="R1816" s="95">
        <f t="shared" si="436"/>
        <v>331.59484540512415</v>
      </c>
      <c r="S1816" s="95">
        <f t="shared" si="437"/>
        <v>220.4550714002003</v>
      </c>
      <c r="T1816">
        <f t="shared" si="438"/>
        <v>1</v>
      </c>
      <c r="U1816" s="102">
        <f>IF(W1816&lt;180,V1816,IF(#REF!&gt;T1816,W1816-360,360-W1816))</f>
        <v>58.975041597337793</v>
      </c>
      <c r="V1816" s="102">
        <f t="shared" si="439"/>
        <v>58.975041597337793</v>
      </c>
      <c r="W1816" s="102">
        <f t="shared" si="440"/>
        <v>58.975041597337793</v>
      </c>
    </row>
    <row r="1817" spans="1:23" x14ac:dyDescent="0.25">
      <c r="A1817" s="110">
        <v>42638.452361111114</v>
      </c>
      <c r="B1817">
        <v>287</v>
      </c>
      <c r="C1817">
        <v>25.9619</v>
      </c>
      <c r="E1817" s="95">
        <f t="shared" si="441"/>
        <v>275.93344425956741</v>
      </c>
      <c r="F1817" s="95">
        <f t="shared" si="441"/>
        <v>21.312575707154782</v>
      </c>
      <c r="G1817" s="95"/>
      <c r="H1817" s="95"/>
      <c r="I1817" s="95"/>
      <c r="J1817" s="95"/>
      <c r="K1817" s="95"/>
      <c r="L1817" s="95">
        <f t="shared" si="442"/>
        <v>1814</v>
      </c>
      <c r="M1817" s="95">
        <f t="shared" si="433"/>
        <v>-1239</v>
      </c>
      <c r="N1817" s="95">
        <f t="shared" si="434"/>
        <v>268.34343991179685</v>
      </c>
      <c r="O1817" s="95">
        <f t="shared" si="435"/>
        <v>1470283.0369349602</v>
      </c>
      <c r="P1817" s="95">
        <f t="shared" si="443"/>
        <v>28.469630591316811</v>
      </c>
      <c r="Q1817" s="113">
        <f t="shared" si="429"/>
        <v>24.554579016946555</v>
      </c>
      <c r="R1817" s="95">
        <f t="shared" si="436"/>
        <v>331.18124704769718</v>
      </c>
      <c r="S1817" s="95">
        <f t="shared" si="437"/>
        <v>220.68564147143766</v>
      </c>
      <c r="T1817">
        <f t="shared" si="438"/>
        <v>0</v>
      </c>
      <c r="U1817" s="102">
        <f>IF(W1817&lt;180,V1817,IF(#REF!&gt;T1817,W1817-360,360-W1817))</f>
        <v>11.066555740432591</v>
      </c>
      <c r="V1817" s="102">
        <f t="shared" si="439"/>
        <v>11.066555740432591</v>
      </c>
      <c r="W1817" s="102">
        <f t="shared" si="440"/>
        <v>11.066555740432591</v>
      </c>
    </row>
    <row r="1818" spans="1:23" x14ac:dyDescent="0.25">
      <c r="A1818" s="110">
        <v>42638.452407407407</v>
      </c>
      <c r="B1818">
        <v>314</v>
      </c>
      <c r="C1818">
        <v>29.816600000000001</v>
      </c>
      <c r="E1818" s="95">
        <f t="shared" si="441"/>
        <v>275.91514143094844</v>
      </c>
      <c r="F1818" s="95">
        <f t="shared" si="441"/>
        <v>21.31614925124796</v>
      </c>
      <c r="G1818" s="95"/>
      <c r="H1818" s="95"/>
      <c r="I1818" s="95"/>
      <c r="J1818" s="95"/>
      <c r="K1818" s="95"/>
      <c r="L1818" s="95">
        <f t="shared" si="442"/>
        <v>1815</v>
      </c>
      <c r="M1818" s="95">
        <f t="shared" si="433"/>
        <v>1553</v>
      </c>
      <c r="N1818" s="95">
        <f t="shared" si="434"/>
        <v>268.36859504132201</v>
      </c>
      <c r="O1818" s="95">
        <f t="shared" si="435"/>
        <v>1472366.4099173653</v>
      </c>
      <c r="P1818" s="95">
        <f t="shared" si="443"/>
        <v>28.481944499786291</v>
      </c>
      <c r="Q1818" s="113">
        <f t="shared" si="429"/>
        <v>24.522076447549559</v>
      </c>
      <c r="R1818" s="95">
        <f t="shared" si="436"/>
        <v>331.08981343793494</v>
      </c>
      <c r="S1818" s="95">
        <f t="shared" si="437"/>
        <v>220.74046942396194</v>
      </c>
      <c r="T1818">
        <f t="shared" si="438"/>
        <v>0</v>
      </c>
      <c r="U1818" s="102">
        <f>IF(W1818&lt;180,V1818,IF(#REF!&gt;T1818,W1818-360,360-W1818))</f>
        <v>38.084858569051562</v>
      </c>
      <c r="V1818" s="102">
        <f t="shared" si="439"/>
        <v>38.084858569051562</v>
      </c>
      <c r="W1818" s="102">
        <f t="shared" si="440"/>
        <v>38.084858569051562</v>
      </c>
    </row>
    <row r="1819" spans="1:23" x14ac:dyDescent="0.25">
      <c r="A1819" s="110">
        <v>42638.452453703707</v>
      </c>
      <c r="B1819">
        <v>329</v>
      </c>
      <c r="C1819">
        <v>30.908200000000001</v>
      </c>
      <c r="E1819" s="95">
        <f t="shared" si="441"/>
        <v>275.90848585690514</v>
      </c>
      <c r="F1819" s="95">
        <f t="shared" si="441"/>
        <v>21.322094509151459</v>
      </c>
      <c r="G1819" s="95"/>
      <c r="H1819" s="95"/>
      <c r="I1819" s="95"/>
      <c r="J1819" s="95"/>
      <c r="K1819" s="95"/>
      <c r="L1819" s="95">
        <f t="shared" si="442"/>
        <v>1816</v>
      </c>
      <c r="M1819" s="95">
        <f t="shared" si="433"/>
        <v>-1224</v>
      </c>
      <c r="N1819" s="95">
        <f t="shared" si="434"/>
        <v>268.40198237885431</v>
      </c>
      <c r="O1819" s="95">
        <f t="shared" si="435"/>
        <v>1476040.5528634461</v>
      </c>
      <c r="P1819" s="95">
        <f t="shared" si="443"/>
        <v>28.509606473405022</v>
      </c>
      <c r="Q1819" s="113">
        <f t="shared" si="429"/>
        <v>24.507120318247544</v>
      </c>
      <c r="R1819" s="95">
        <f t="shared" si="436"/>
        <v>331.04950657296212</v>
      </c>
      <c r="S1819" s="95">
        <f t="shared" si="437"/>
        <v>220.76746514084817</v>
      </c>
      <c r="T1819">
        <f t="shared" si="438"/>
        <v>0</v>
      </c>
      <c r="U1819" s="102">
        <f>IF(W1819&lt;180,V1819,IF(#REF!&gt;T1819,W1819-360,360-W1819))</f>
        <v>53.091514143094855</v>
      </c>
      <c r="V1819" s="102">
        <f t="shared" si="439"/>
        <v>53.091514143094855</v>
      </c>
      <c r="W1819" s="102">
        <f t="shared" si="440"/>
        <v>53.091514143094855</v>
      </c>
    </row>
    <row r="1820" spans="1:23" x14ac:dyDescent="0.25">
      <c r="A1820" s="110">
        <v>42638.452499999999</v>
      </c>
      <c r="B1820">
        <v>323</v>
      </c>
      <c r="C1820">
        <v>30.367699999999999</v>
      </c>
      <c r="E1820" s="95">
        <f t="shared" si="441"/>
        <v>275.92346089850247</v>
      </c>
      <c r="F1820" s="95">
        <f t="shared" si="441"/>
        <v>21.335386356073254</v>
      </c>
      <c r="G1820" s="95"/>
      <c r="H1820" s="95"/>
      <c r="I1820" s="95"/>
      <c r="J1820" s="95"/>
      <c r="K1820" s="95"/>
      <c r="L1820" s="95">
        <f t="shared" si="442"/>
        <v>1817</v>
      </c>
      <c r="M1820" s="95">
        <f t="shared" si="433"/>
        <v>1547</v>
      </c>
      <c r="N1820" s="95">
        <f t="shared" si="434"/>
        <v>268.43203082003271</v>
      </c>
      <c r="O1820" s="95">
        <f t="shared" si="435"/>
        <v>1479019.8558062841</v>
      </c>
      <c r="P1820" s="95">
        <f t="shared" si="443"/>
        <v>28.530510233830171</v>
      </c>
      <c r="Q1820" s="113">
        <f t="shared" ref="Q1820:Q1883" si="444">_xlfn.STDEV.P(B1220:B1820)</f>
        <v>24.533127428706752</v>
      </c>
      <c r="R1820" s="95">
        <f t="shared" si="436"/>
        <v>331.12299761309265</v>
      </c>
      <c r="S1820" s="95">
        <f t="shared" si="437"/>
        <v>220.72392418391229</v>
      </c>
      <c r="T1820">
        <f t="shared" si="438"/>
        <v>0</v>
      </c>
      <c r="U1820" s="102">
        <f>IF(W1820&lt;180,V1820,IF(#REF!&gt;T1820,W1820-360,360-W1820))</f>
        <v>47.076539101497531</v>
      </c>
      <c r="V1820" s="102">
        <f t="shared" si="439"/>
        <v>47.076539101497531</v>
      </c>
      <c r="W1820" s="102">
        <f t="shared" si="440"/>
        <v>47.076539101497531</v>
      </c>
    </row>
    <row r="1821" spans="1:23" x14ac:dyDescent="0.25">
      <c r="A1821" s="110">
        <v>42638.452546296299</v>
      </c>
      <c r="B1821">
        <v>331</v>
      </c>
      <c r="C1821">
        <v>32.395800000000001</v>
      </c>
      <c r="E1821" s="95">
        <f t="shared" ref="E1821:F1836" si="445">AVERAGE(B1221:B1821)</f>
        <v>276.02329450915141</v>
      </c>
      <c r="F1821" s="95">
        <f t="shared" si="445"/>
        <v>21.362032778702208</v>
      </c>
      <c r="G1821" s="95"/>
      <c r="H1821" s="95"/>
      <c r="I1821" s="95"/>
      <c r="J1821" s="95"/>
      <c r="K1821" s="95"/>
      <c r="L1821" s="95">
        <f t="shared" si="442"/>
        <v>1818</v>
      </c>
      <c r="M1821" s="95">
        <f t="shared" si="433"/>
        <v>-1216</v>
      </c>
      <c r="N1821" s="95">
        <f t="shared" si="434"/>
        <v>268.46644664466413</v>
      </c>
      <c r="O1821" s="95">
        <f t="shared" si="435"/>
        <v>1482932.4532453346</v>
      </c>
      <c r="P1821" s="95">
        <f t="shared" si="443"/>
        <v>28.560364471182904</v>
      </c>
      <c r="Q1821" s="113">
        <f t="shared" si="444"/>
        <v>24.634758727568464</v>
      </c>
      <c r="R1821" s="95">
        <f t="shared" si="436"/>
        <v>331.45150164618047</v>
      </c>
      <c r="S1821" s="95">
        <f t="shared" si="437"/>
        <v>220.59508737212238</v>
      </c>
      <c r="T1821">
        <f t="shared" si="438"/>
        <v>0</v>
      </c>
      <c r="U1821" s="102">
        <f>IF(W1821&lt;180,V1821,IF(#REF!&gt;T1821,W1821-360,360-W1821))</f>
        <v>54.976705490848587</v>
      </c>
      <c r="V1821" s="102">
        <f t="shared" si="439"/>
        <v>54.976705490848587</v>
      </c>
      <c r="W1821" s="102">
        <f t="shared" si="440"/>
        <v>54.976705490848587</v>
      </c>
    </row>
    <row r="1822" spans="1:23" x14ac:dyDescent="0.25">
      <c r="A1822" s="110">
        <v>42638.452592592592</v>
      </c>
      <c r="B1822">
        <v>328</v>
      </c>
      <c r="C1822">
        <v>32.0501</v>
      </c>
      <c r="E1822" s="95">
        <f t="shared" si="445"/>
        <v>276.15141430948421</v>
      </c>
      <c r="F1822" s="95">
        <f t="shared" si="445"/>
        <v>21.378111148086568</v>
      </c>
      <c r="G1822" s="95"/>
      <c r="H1822" s="95"/>
      <c r="I1822" s="95"/>
      <c r="J1822" s="95"/>
      <c r="K1822" s="95"/>
      <c r="L1822" s="95">
        <f t="shared" si="442"/>
        <v>1819</v>
      </c>
      <c r="M1822" s="95">
        <f t="shared" si="433"/>
        <v>1544</v>
      </c>
      <c r="N1822" s="95">
        <f t="shared" si="434"/>
        <v>268.49917537108269</v>
      </c>
      <c r="O1822" s="95">
        <f t="shared" si="435"/>
        <v>1486474.7487630667</v>
      </c>
      <c r="P1822" s="95">
        <f t="shared" si="443"/>
        <v>28.586594319733617</v>
      </c>
      <c r="Q1822" s="113">
        <f t="shared" si="444"/>
        <v>24.704416376743964</v>
      </c>
      <c r="R1822" s="95">
        <f t="shared" si="436"/>
        <v>331.73635115715814</v>
      </c>
      <c r="S1822" s="95">
        <f t="shared" si="437"/>
        <v>220.56647746181028</v>
      </c>
      <c r="T1822">
        <f t="shared" si="438"/>
        <v>0</v>
      </c>
      <c r="U1822" s="102">
        <f>IF(W1822&lt;180,V1822,IF(#REF!&gt;T1822,W1822-360,360-W1822))</f>
        <v>51.84858569051579</v>
      </c>
      <c r="V1822" s="102">
        <f t="shared" si="439"/>
        <v>51.84858569051579</v>
      </c>
      <c r="W1822" s="102">
        <f t="shared" si="440"/>
        <v>51.84858569051579</v>
      </c>
    </row>
    <row r="1823" spans="1:23" x14ac:dyDescent="0.25">
      <c r="A1823" s="110">
        <v>42638.452638888892</v>
      </c>
      <c r="B1823">
        <v>319</v>
      </c>
      <c r="C1823">
        <v>27.610900000000001</v>
      </c>
      <c r="E1823" s="95">
        <f t="shared" si="445"/>
        <v>276.27287853577371</v>
      </c>
      <c r="F1823" s="95">
        <f t="shared" si="445"/>
        <v>21.383249417637316</v>
      </c>
      <c r="G1823" s="95"/>
      <c r="H1823" s="95"/>
      <c r="I1823" s="95"/>
      <c r="J1823" s="95"/>
      <c r="K1823" s="95"/>
      <c r="L1823" s="95">
        <f t="shared" si="442"/>
        <v>1820</v>
      </c>
      <c r="M1823" s="95">
        <f t="shared" si="433"/>
        <v>-1225</v>
      </c>
      <c r="N1823" s="95">
        <f t="shared" si="434"/>
        <v>268.52692307692274</v>
      </c>
      <c r="O1823" s="95">
        <f t="shared" si="435"/>
        <v>1489023.6807692409</v>
      </c>
      <c r="P1823" s="95">
        <f t="shared" si="443"/>
        <v>28.603231977235353</v>
      </c>
      <c r="Q1823" s="113">
        <f t="shared" si="444"/>
        <v>24.735312552202167</v>
      </c>
      <c r="R1823" s="95">
        <f t="shared" si="436"/>
        <v>331.92733177822856</v>
      </c>
      <c r="S1823" s="95">
        <f t="shared" si="437"/>
        <v>220.61842529331884</v>
      </c>
      <c r="T1823">
        <f t="shared" si="438"/>
        <v>0</v>
      </c>
      <c r="U1823" s="102">
        <f>IF(W1823&lt;180,V1823,IF(#REF!&gt;T1823,W1823-360,360-W1823))</f>
        <v>42.727121464226286</v>
      </c>
      <c r="V1823" s="102">
        <f t="shared" si="439"/>
        <v>42.727121464226286</v>
      </c>
      <c r="W1823" s="102">
        <f t="shared" si="440"/>
        <v>42.727121464226286</v>
      </c>
    </row>
    <row r="1824" spans="1:23" x14ac:dyDescent="0.25">
      <c r="A1824" s="110">
        <v>42638.452685185184</v>
      </c>
      <c r="B1824">
        <v>251</v>
      </c>
      <c r="C1824">
        <v>24.0059</v>
      </c>
      <c r="E1824" s="95">
        <f t="shared" si="445"/>
        <v>276.26455906821963</v>
      </c>
      <c r="F1824" s="95">
        <f t="shared" si="445"/>
        <v>21.385232612312855</v>
      </c>
      <c r="G1824" s="95"/>
      <c r="H1824" s="95"/>
      <c r="I1824" s="95"/>
      <c r="J1824" s="95"/>
      <c r="K1824" s="95"/>
      <c r="L1824" s="95">
        <f t="shared" si="442"/>
        <v>1821</v>
      </c>
      <c r="M1824" s="95">
        <f t="shared" si="433"/>
        <v>1476</v>
      </c>
      <c r="N1824" s="95">
        <f t="shared" si="434"/>
        <v>268.51729818780854</v>
      </c>
      <c r="O1824" s="95">
        <f t="shared" si="435"/>
        <v>1489330.7051070943</v>
      </c>
      <c r="P1824" s="95">
        <f t="shared" si="443"/>
        <v>28.598325096087962</v>
      </c>
      <c r="Q1824" s="113">
        <f t="shared" si="444"/>
        <v>24.742969391117388</v>
      </c>
      <c r="R1824" s="95">
        <f t="shared" si="436"/>
        <v>331.93624019823375</v>
      </c>
      <c r="S1824" s="95">
        <f t="shared" si="437"/>
        <v>220.5928779382055</v>
      </c>
      <c r="T1824">
        <f t="shared" si="438"/>
        <v>0</v>
      </c>
      <c r="U1824" s="102">
        <f>IF(W1824&lt;180,V1824,IF(#REF!&gt;T1824,W1824-360,360-W1824))</f>
        <v>-25.264559068219626</v>
      </c>
      <c r="V1824" s="102">
        <f t="shared" si="439"/>
        <v>-25.264559068219626</v>
      </c>
      <c r="W1824" s="102">
        <f t="shared" si="440"/>
        <v>25.264559068219626</v>
      </c>
    </row>
    <row r="1825" spans="1:23" x14ac:dyDescent="0.25">
      <c r="A1825" s="110">
        <v>42638.452731481484</v>
      </c>
      <c r="B1825">
        <v>252</v>
      </c>
      <c r="C1825">
        <v>27.220500000000001</v>
      </c>
      <c r="E1825" s="95">
        <f t="shared" si="445"/>
        <v>276.25623960066554</v>
      </c>
      <c r="F1825" s="95">
        <f t="shared" si="445"/>
        <v>21.390272379367765</v>
      </c>
      <c r="G1825" s="95"/>
      <c r="H1825" s="95"/>
      <c r="I1825" s="95"/>
      <c r="J1825" s="95"/>
      <c r="K1825" s="95"/>
      <c r="L1825" s="95">
        <f t="shared" si="442"/>
        <v>1822</v>
      </c>
      <c r="M1825" s="95">
        <f t="shared" si="433"/>
        <v>-1224</v>
      </c>
      <c r="N1825" s="95">
        <f t="shared" si="434"/>
        <v>268.50823271130588</v>
      </c>
      <c r="O1825" s="95">
        <f t="shared" si="435"/>
        <v>1489603.3765093407</v>
      </c>
      <c r="P1825" s="95">
        <f t="shared" si="443"/>
        <v>28.59309305832074</v>
      </c>
      <c r="Q1825" s="113">
        <f t="shared" si="444"/>
        <v>24.750284930930093</v>
      </c>
      <c r="R1825" s="95">
        <f t="shared" si="436"/>
        <v>331.94438069525825</v>
      </c>
      <c r="S1825" s="95">
        <f t="shared" si="437"/>
        <v>220.56809850607283</v>
      </c>
      <c r="T1825">
        <f t="shared" si="438"/>
        <v>0</v>
      </c>
      <c r="U1825" s="102">
        <f>IF(W1825&lt;180,V1825,IF(#REF!&gt;T1825,W1825-360,360-W1825))</f>
        <v>-24.256239600665538</v>
      </c>
      <c r="V1825" s="102">
        <f t="shared" si="439"/>
        <v>-24.256239600665538</v>
      </c>
      <c r="W1825" s="102">
        <f t="shared" si="440"/>
        <v>24.256239600665538</v>
      </c>
    </row>
    <row r="1826" spans="1:23" x14ac:dyDescent="0.25">
      <c r="A1826" s="110">
        <v>42638.452777777777</v>
      </c>
      <c r="B1826">
        <v>312</v>
      </c>
      <c r="C1826">
        <v>30.822199999999999</v>
      </c>
      <c r="E1826" s="95">
        <f t="shared" si="445"/>
        <v>276.34941763727119</v>
      </c>
      <c r="F1826" s="95">
        <f t="shared" si="445"/>
        <v>21.400663727121508</v>
      </c>
      <c r="G1826" s="95"/>
      <c r="H1826" s="95"/>
      <c r="I1826" s="95"/>
      <c r="J1826" s="95"/>
      <c r="K1826" s="95"/>
      <c r="L1826" s="95">
        <f t="shared" si="442"/>
        <v>1823</v>
      </c>
      <c r="M1826" s="95">
        <f t="shared" si="433"/>
        <v>1536</v>
      </c>
      <c r="N1826" s="95">
        <f t="shared" si="434"/>
        <v>268.5320899616014</v>
      </c>
      <c r="O1826" s="95">
        <f t="shared" si="435"/>
        <v>1491493.8727372566</v>
      </c>
      <c r="P1826" s="95">
        <f t="shared" si="443"/>
        <v>28.603383072096438</v>
      </c>
      <c r="Q1826" s="113">
        <f t="shared" si="444"/>
        <v>24.779245726931009</v>
      </c>
      <c r="R1826" s="95">
        <f t="shared" si="436"/>
        <v>332.10272052286598</v>
      </c>
      <c r="S1826" s="95">
        <f t="shared" si="437"/>
        <v>220.59611475167642</v>
      </c>
      <c r="T1826">
        <f t="shared" si="438"/>
        <v>0</v>
      </c>
      <c r="U1826" s="102">
        <f>IF(W1826&lt;180,V1826,IF(#REF!&gt;T1826,W1826-360,360-W1826))</f>
        <v>35.650582362728812</v>
      </c>
      <c r="V1826" s="102">
        <f t="shared" si="439"/>
        <v>35.650582362728812</v>
      </c>
      <c r="W1826" s="102">
        <f t="shared" si="440"/>
        <v>35.650582362728812</v>
      </c>
    </row>
    <row r="1827" spans="1:23" x14ac:dyDescent="0.25">
      <c r="A1827" s="110">
        <v>42638.452824074076</v>
      </c>
      <c r="B1827">
        <v>305</v>
      </c>
      <c r="C1827">
        <v>31.420999999999999</v>
      </c>
      <c r="E1827" s="95">
        <f t="shared" si="445"/>
        <v>276.4043261231281</v>
      </c>
      <c r="F1827" s="95">
        <f t="shared" si="445"/>
        <v>21.414138768718846</v>
      </c>
      <c r="G1827" s="95"/>
      <c r="H1827" s="95"/>
      <c r="I1827" s="95"/>
      <c r="J1827" s="95"/>
      <c r="K1827" s="95"/>
      <c r="L1827" s="95">
        <f t="shared" si="442"/>
        <v>1824</v>
      </c>
      <c r="M1827" s="95">
        <f t="shared" si="433"/>
        <v>-1231</v>
      </c>
      <c r="N1827" s="95">
        <f t="shared" si="434"/>
        <v>268.55208333333297</v>
      </c>
      <c r="O1827" s="95">
        <f t="shared" si="435"/>
        <v>1492823.0520833437</v>
      </c>
      <c r="P1827" s="95">
        <f t="shared" si="443"/>
        <v>28.608280109701919</v>
      </c>
      <c r="Q1827" s="113">
        <f t="shared" si="444"/>
        <v>24.806094896485511</v>
      </c>
      <c r="R1827" s="95">
        <f t="shared" si="436"/>
        <v>332.21803964022052</v>
      </c>
      <c r="S1827" s="95">
        <f t="shared" si="437"/>
        <v>220.59061260603571</v>
      </c>
      <c r="T1827">
        <f t="shared" si="438"/>
        <v>0</v>
      </c>
      <c r="U1827" s="102">
        <f>IF(W1827&lt;180,V1827,IF(#REF!&gt;T1827,W1827-360,360-W1827))</f>
        <v>28.595673876871899</v>
      </c>
      <c r="V1827" s="102">
        <f t="shared" si="439"/>
        <v>28.595673876871899</v>
      </c>
      <c r="W1827" s="102">
        <f t="shared" si="440"/>
        <v>28.595673876871899</v>
      </c>
    </row>
    <row r="1828" spans="1:23" x14ac:dyDescent="0.25">
      <c r="A1828" s="110">
        <v>42638.452881944446</v>
      </c>
      <c r="B1828">
        <v>301</v>
      </c>
      <c r="C1828">
        <v>28.518999999999998</v>
      </c>
      <c r="E1828" s="95">
        <f t="shared" si="445"/>
        <v>276.35274542429283</v>
      </c>
      <c r="F1828" s="95">
        <f t="shared" si="445"/>
        <v>21.426041597337811</v>
      </c>
      <c r="G1828" s="95"/>
      <c r="H1828" s="95"/>
      <c r="I1828" s="95"/>
      <c r="J1828" s="95"/>
      <c r="K1828" s="95"/>
      <c r="L1828" s="95">
        <f t="shared" si="442"/>
        <v>1825</v>
      </c>
      <c r="M1828" s="95">
        <f t="shared" si="433"/>
        <v>1532</v>
      </c>
      <c r="N1828" s="95">
        <f t="shared" si="434"/>
        <v>268.5698630136983</v>
      </c>
      <c r="O1828" s="95">
        <f t="shared" si="435"/>
        <v>1493875.3424657639</v>
      </c>
      <c r="P1828" s="95">
        <f t="shared" si="443"/>
        <v>28.610519594863877</v>
      </c>
      <c r="Q1828" s="113">
        <f t="shared" si="444"/>
        <v>24.722527332116986</v>
      </c>
      <c r="R1828" s="95">
        <f t="shared" si="436"/>
        <v>331.97843192155608</v>
      </c>
      <c r="S1828" s="95">
        <f t="shared" si="437"/>
        <v>220.72705892702962</v>
      </c>
      <c r="T1828">
        <f t="shared" si="438"/>
        <v>0</v>
      </c>
      <c r="U1828" s="102">
        <f>IF(W1828&lt;180,V1828,IF(#REF!&gt;T1828,W1828-360,360-W1828))</f>
        <v>24.647254575707166</v>
      </c>
      <c r="V1828" s="102">
        <f t="shared" si="439"/>
        <v>24.647254575707166</v>
      </c>
      <c r="W1828" s="102">
        <f t="shared" si="440"/>
        <v>24.647254575707166</v>
      </c>
    </row>
    <row r="1829" spans="1:23" x14ac:dyDescent="0.25">
      <c r="A1829" s="110">
        <v>42638.452928240738</v>
      </c>
      <c r="B1829">
        <v>320</v>
      </c>
      <c r="C1829">
        <v>22.3688</v>
      </c>
      <c r="E1829" s="95">
        <f t="shared" si="445"/>
        <v>276.42262895174707</v>
      </c>
      <c r="F1829" s="95">
        <f t="shared" si="445"/>
        <v>21.432773544093219</v>
      </c>
      <c r="G1829" s="95"/>
      <c r="H1829" s="95"/>
      <c r="I1829" s="95"/>
      <c r="J1829" s="95"/>
      <c r="K1829" s="95"/>
      <c r="L1829" s="95">
        <f t="shared" si="442"/>
        <v>1826</v>
      </c>
      <c r="M1829" s="95">
        <f t="shared" si="433"/>
        <v>-1212</v>
      </c>
      <c r="N1829" s="95">
        <f t="shared" si="434"/>
        <v>268.59802847754622</v>
      </c>
      <c r="O1829" s="95">
        <f t="shared" si="435"/>
        <v>1496518.9529025296</v>
      </c>
      <c r="P1829" s="95">
        <f t="shared" si="443"/>
        <v>28.627981250193091</v>
      </c>
      <c r="Q1829" s="113">
        <f t="shared" si="444"/>
        <v>24.78636346973213</v>
      </c>
      <c r="R1829" s="95">
        <f t="shared" si="436"/>
        <v>332.19194675864435</v>
      </c>
      <c r="S1829" s="95">
        <f t="shared" si="437"/>
        <v>220.65331114484979</v>
      </c>
      <c r="T1829">
        <f t="shared" si="438"/>
        <v>0</v>
      </c>
      <c r="U1829" s="102">
        <f>IF(W1829&lt;180,V1829,IF(#REF!&gt;T1829,W1829-360,360-W1829))</f>
        <v>43.577371048252928</v>
      </c>
      <c r="V1829" s="102">
        <f t="shared" si="439"/>
        <v>43.577371048252928</v>
      </c>
      <c r="W1829" s="102">
        <f t="shared" si="440"/>
        <v>43.577371048252928</v>
      </c>
    </row>
    <row r="1830" spans="1:23" x14ac:dyDescent="0.25">
      <c r="A1830" s="110">
        <v>42638.452974537038</v>
      </c>
      <c r="B1830">
        <v>335</v>
      </c>
      <c r="C1830">
        <v>24.241599999999998</v>
      </c>
      <c r="E1830" s="95">
        <f t="shared" si="445"/>
        <v>276.48086522462563</v>
      </c>
      <c r="F1830" s="95">
        <f t="shared" si="445"/>
        <v>21.444968219633981</v>
      </c>
      <c r="G1830" s="95"/>
      <c r="H1830" s="95"/>
      <c r="I1830" s="95"/>
      <c r="J1830" s="95"/>
      <c r="K1830" s="95"/>
      <c r="L1830" s="95">
        <f t="shared" si="442"/>
        <v>1827</v>
      </c>
      <c r="M1830" s="95">
        <f t="shared" si="433"/>
        <v>1547</v>
      </c>
      <c r="N1830" s="95">
        <f t="shared" si="434"/>
        <v>268.63437328954535</v>
      </c>
      <c r="O1830" s="95">
        <f t="shared" si="435"/>
        <v>1500925.7613574271</v>
      </c>
      <c r="P1830" s="95">
        <f t="shared" si="443"/>
        <v>28.662253463303454</v>
      </c>
      <c r="Q1830" s="113">
        <f t="shared" si="444"/>
        <v>24.882620612973835</v>
      </c>
      <c r="R1830" s="95">
        <f t="shared" si="436"/>
        <v>332.46676160381674</v>
      </c>
      <c r="S1830" s="95">
        <f t="shared" si="437"/>
        <v>220.4949688454345</v>
      </c>
      <c r="T1830">
        <f t="shared" si="438"/>
        <v>1</v>
      </c>
      <c r="U1830" s="102">
        <f>IF(W1830&lt;180,V1830,IF(#REF!&gt;T1830,W1830-360,360-W1830))</f>
        <v>58.519134775374368</v>
      </c>
      <c r="V1830" s="102">
        <f t="shared" si="439"/>
        <v>58.519134775374368</v>
      </c>
      <c r="W1830" s="102">
        <f t="shared" si="440"/>
        <v>58.519134775374368</v>
      </c>
    </row>
    <row r="1831" spans="1:23" x14ac:dyDescent="0.25">
      <c r="A1831" s="110">
        <v>42638.453020833331</v>
      </c>
      <c r="B1831">
        <v>303</v>
      </c>
      <c r="C1831">
        <v>23.272600000000001</v>
      </c>
      <c r="E1831" s="95">
        <f t="shared" si="445"/>
        <v>276.45590682196337</v>
      </c>
      <c r="F1831" s="95">
        <f t="shared" si="445"/>
        <v>21.453900166389392</v>
      </c>
      <c r="G1831" s="95"/>
      <c r="H1831" s="95"/>
      <c r="I1831" s="95"/>
      <c r="J1831" s="95"/>
      <c r="K1831" s="95"/>
      <c r="L1831" s="95">
        <f t="shared" si="442"/>
        <v>1828</v>
      </c>
      <c r="M1831" s="95">
        <f t="shared" si="433"/>
        <v>-1244</v>
      </c>
      <c r="N1831" s="95">
        <f t="shared" si="434"/>
        <v>268.65317286652044</v>
      </c>
      <c r="O1831" s="95">
        <f t="shared" si="435"/>
        <v>1502106.1115973848</v>
      </c>
      <c r="P1831" s="95">
        <f t="shared" si="443"/>
        <v>28.66567751882814</v>
      </c>
      <c r="Q1831" s="113">
        <f t="shared" si="444"/>
        <v>24.848461906513197</v>
      </c>
      <c r="R1831" s="95">
        <f t="shared" si="436"/>
        <v>332.36494611161805</v>
      </c>
      <c r="S1831" s="95">
        <f t="shared" si="437"/>
        <v>220.54686753230868</v>
      </c>
      <c r="T1831">
        <f t="shared" si="438"/>
        <v>0</v>
      </c>
      <c r="U1831" s="102">
        <f>IF(W1831&lt;180,V1831,IF(#REF!&gt;T1831,W1831-360,360-W1831))</f>
        <v>26.544093178036633</v>
      </c>
      <c r="V1831" s="102">
        <f t="shared" si="439"/>
        <v>26.544093178036633</v>
      </c>
      <c r="W1831" s="102">
        <f t="shared" si="440"/>
        <v>26.544093178036633</v>
      </c>
    </row>
    <row r="1832" spans="1:23" x14ac:dyDescent="0.25">
      <c r="A1832" s="110">
        <v>42638.453067129631</v>
      </c>
      <c r="B1832">
        <v>288</v>
      </c>
      <c r="C1832">
        <v>22.569199999999999</v>
      </c>
      <c r="E1832" s="95">
        <f t="shared" si="445"/>
        <v>276.45091514143093</v>
      </c>
      <c r="F1832" s="95">
        <f t="shared" si="445"/>
        <v>21.46319950083199</v>
      </c>
      <c r="G1832" s="95"/>
      <c r="H1832" s="95"/>
      <c r="I1832" s="95"/>
      <c r="J1832" s="95"/>
      <c r="K1832" s="95"/>
      <c r="L1832" s="95">
        <f t="shared" si="442"/>
        <v>1829</v>
      </c>
      <c r="M1832" s="95">
        <f t="shared" si="433"/>
        <v>1532</v>
      </c>
      <c r="N1832" s="95">
        <f t="shared" si="434"/>
        <v>268.66375068343319</v>
      </c>
      <c r="O1832" s="95">
        <f t="shared" si="435"/>
        <v>1502480.2066703222</v>
      </c>
      <c r="P1832" s="95">
        <f t="shared" si="443"/>
        <v>28.661408365746858</v>
      </c>
      <c r="Q1832" s="113">
        <f t="shared" si="444"/>
        <v>24.845840905684845</v>
      </c>
      <c r="R1832" s="95">
        <f t="shared" si="436"/>
        <v>332.35405717922185</v>
      </c>
      <c r="S1832" s="95">
        <f t="shared" si="437"/>
        <v>220.54777310364003</v>
      </c>
      <c r="T1832">
        <f t="shared" si="438"/>
        <v>0</v>
      </c>
      <c r="U1832" s="102">
        <f>IF(W1832&lt;180,V1832,IF(#REF!&gt;T1832,W1832-360,360-W1832))</f>
        <v>11.549084858569074</v>
      </c>
      <c r="V1832" s="102">
        <f t="shared" si="439"/>
        <v>11.549084858569074</v>
      </c>
      <c r="W1832" s="102">
        <f t="shared" si="440"/>
        <v>11.549084858569074</v>
      </c>
    </row>
    <row r="1833" spans="1:23" x14ac:dyDescent="0.25">
      <c r="A1833" s="110">
        <v>42638.453113425923</v>
      </c>
      <c r="B1833">
        <v>270</v>
      </c>
      <c r="C1833">
        <v>23.389900000000001</v>
      </c>
      <c r="E1833" s="95">
        <f t="shared" si="445"/>
        <v>276.44925124792013</v>
      </c>
      <c r="F1833" s="95">
        <f t="shared" si="445"/>
        <v>21.470348252911855</v>
      </c>
      <c r="G1833" s="95"/>
      <c r="H1833" s="95"/>
      <c r="I1833" s="95"/>
      <c r="J1833" s="95"/>
      <c r="K1833" s="95"/>
      <c r="L1833" s="95">
        <f t="shared" si="442"/>
        <v>1830</v>
      </c>
      <c r="M1833" s="95">
        <f t="shared" si="433"/>
        <v>-1262</v>
      </c>
      <c r="N1833" s="95">
        <f t="shared" si="434"/>
        <v>268.66448087431655</v>
      </c>
      <c r="O1833" s="95">
        <f t="shared" si="435"/>
        <v>1502481.9912568412</v>
      </c>
      <c r="P1833" s="95">
        <f t="shared" si="443"/>
        <v>28.653593326542207</v>
      </c>
      <c r="Q1833" s="113">
        <f t="shared" si="444"/>
        <v>24.846239371788958</v>
      </c>
      <c r="R1833" s="95">
        <f t="shared" si="436"/>
        <v>332.35328983444526</v>
      </c>
      <c r="S1833" s="95">
        <f t="shared" si="437"/>
        <v>220.54521266139497</v>
      </c>
      <c r="T1833">
        <f t="shared" si="438"/>
        <v>0</v>
      </c>
      <c r="U1833" s="102">
        <f>IF(W1833&lt;180,V1833,IF(#REF!&gt;T1833,W1833-360,360-W1833))</f>
        <v>-6.4492512479201309</v>
      </c>
      <c r="V1833" s="102">
        <f t="shared" si="439"/>
        <v>-6.4492512479201309</v>
      </c>
      <c r="W1833" s="102">
        <f t="shared" si="440"/>
        <v>6.4492512479201309</v>
      </c>
    </row>
    <row r="1834" spans="1:23" x14ac:dyDescent="0.25">
      <c r="A1834" s="110">
        <v>42638.453159722223</v>
      </c>
      <c r="B1834">
        <v>296</v>
      </c>
      <c r="C1834">
        <v>22.6904</v>
      </c>
      <c r="E1834" s="95">
        <f t="shared" si="445"/>
        <v>276.52745424292846</v>
      </c>
      <c r="F1834" s="95">
        <f t="shared" si="445"/>
        <v>21.472107321131489</v>
      </c>
      <c r="G1834" s="95"/>
      <c r="H1834" s="95"/>
      <c r="I1834" s="95"/>
      <c r="J1834" s="95"/>
      <c r="K1834" s="95"/>
      <c r="L1834" s="95">
        <f t="shared" si="442"/>
        <v>1831</v>
      </c>
      <c r="M1834" s="95">
        <f t="shared" si="433"/>
        <v>1558</v>
      </c>
      <c r="N1834" s="95">
        <f t="shared" si="434"/>
        <v>268.67941015838301</v>
      </c>
      <c r="O1834" s="95">
        <f t="shared" si="435"/>
        <v>1503228.8137629817</v>
      </c>
      <c r="P1834" s="95">
        <f t="shared" si="443"/>
        <v>28.652886119805252</v>
      </c>
      <c r="Q1834" s="113">
        <f t="shared" si="444"/>
        <v>24.833682945961765</v>
      </c>
      <c r="R1834" s="95">
        <f t="shared" si="436"/>
        <v>332.4032408713424</v>
      </c>
      <c r="S1834" s="95">
        <f t="shared" si="437"/>
        <v>220.65166761451448</v>
      </c>
      <c r="T1834">
        <f t="shared" si="438"/>
        <v>0</v>
      </c>
      <c r="U1834" s="102">
        <f>IF(W1834&lt;180,V1834,IF(#REF!&gt;T1834,W1834-360,360-W1834))</f>
        <v>19.472545757071543</v>
      </c>
      <c r="V1834" s="102">
        <f t="shared" si="439"/>
        <v>19.472545757071543</v>
      </c>
      <c r="W1834" s="102">
        <f t="shared" si="440"/>
        <v>19.472545757071543</v>
      </c>
    </row>
    <row r="1835" spans="1:23" x14ac:dyDescent="0.25">
      <c r="A1835" s="110">
        <v>42638.453206018516</v>
      </c>
      <c r="B1835">
        <v>258</v>
      </c>
      <c r="C1835">
        <v>24.888200000000001</v>
      </c>
      <c r="E1835" s="95">
        <f t="shared" si="445"/>
        <v>276.46589018302831</v>
      </c>
      <c r="F1835" s="95">
        <f t="shared" si="445"/>
        <v>21.479570549084897</v>
      </c>
      <c r="G1835" s="95"/>
      <c r="H1835" s="95"/>
      <c r="I1835" s="95"/>
      <c r="J1835" s="95"/>
      <c r="K1835" s="95"/>
      <c r="L1835" s="95">
        <f t="shared" si="442"/>
        <v>1832</v>
      </c>
      <c r="M1835" s="95">
        <f t="shared" si="433"/>
        <v>-1300</v>
      </c>
      <c r="N1835" s="95">
        <f t="shared" si="434"/>
        <v>268.67358078602581</v>
      </c>
      <c r="O1835" s="95">
        <f t="shared" si="435"/>
        <v>1503342.8013100543</v>
      </c>
      <c r="P1835" s="95">
        <f t="shared" si="443"/>
        <v>28.646150976712338</v>
      </c>
      <c r="Q1835" s="113">
        <f t="shared" si="444"/>
        <v>24.83367469619413</v>
      </c>
      <c r="R1835" s="95">
        <f t="shared" si="436"/>
        <v>332.34165824946513</v>
      </c>
      <c r="S1835" s="95">
        <f t="shared" si="437"/>
        <v>220.59012211659152</v>
      </c>
      <c r="T1835">
        <f t="shared" si="438"/>
        <v>0</v>
      </c>
      <c r="U1835" s="102">
        <f>IF(W1835&lt;180,V1835,IF(#REF!&gt;T1835,W1835-360,360-W1835))</f>
        <v>-18.465890183028307</v>
      </c>
      <c r="V1835" s="102">
        <f t="shared" si="439"/>
        <v>-18.465890183028307</v>
      </c>
      <c r="W1835" s="102">
        <f t="shared" si="440"/>
        <v>18.465890183028307</v>
      </c>
    </row>
    <row r="1836" spans="1:23" x14ac:dyDescent="0.25">
      <c r="A1836" s="110">
        <v>42638.453252314815</v>
      </c>
      <c r="B1836">
        <v>222</v>
      </c>
      <c r="C1836">
        <v>31.123699999999999</v>
      </c>
      <c r="E1836" s="95">
        <f t="shared" si="445"/>
        <v>276.38269550748754</v>
      </c>
      <c r="F1836" s="95">
        <f t="shared" si="445"/>
        <v>21.499061231281235</v>
      </c>
      <c r="G1836" s="95"/>
      <c r="H1836" s="95"/>
      <c r="I1836" s="95"/>
      <c r="J1836" s="95"/>
      <c r="K1836" s="95"/>
      <c r="L1836" s="95">
        <f t="shared" si="442"/>
        <v>1833</v>
      </c>
      <c r="M1836" s="95">
        <f t="shared" si="433"/>
        <v>1522</v>
      </c>
      <c r="N1836" s="95">
        <f t="shared" si="434"/>
        <v>268.64811783960681</v>
      </c>
      <c r="O1836" s="95">
        <f t="shared" si="435"/>
        <v>1505520.0360065573</v>
      </c>
      <c r="P1836" s="95">
        <f t="shared" si="443"/>
        <v>28.659066311320018</v>
      </c>
      <c r="Q1836" s="113">
        <f t="shared" si="444"/>
        <v>24.932053423433615</v>
      </c>
      <c r="R1836" s="95">
        <f t="shared" si="436"/>
        <v>332.47981571021319</v>
      </c>
      <c r="S1836" s="95">
        <f t="shared" si="437"/>
        <v>220.28557530476189</v>
      </c>
      <c r="T1836">
        <f t="shared" si="438"/>
        <v>0</v>
      </c>
      <c r="U1836" s="102">
        <f>IF(W1836&lt;180,V1836,IF(#REF!&gt;T1836,W1836-360,360-W1836))</f>
        <v>-54.38269550748754</v>
      </c>
      <c r="V1836" s="102">
        <f t="shared" si="439"/>
        <v>-54.38269550748754</v>
      </c>
      <c r="W1836" s="102">
        <f t="shared" si="440"/>
        <v>54.38269550748754</v>
      </c>
    </row>
    <row r="1837" spans="1:23" x14ac:dyDescent="0.25">
      <c r="A1837" s="110">
        <v>42638.453298611108</v>
      </c>
      <c r="B1837">
        <v>304</v>
      </c>
      <c r="C1837">
        <v>25.3172</v>
      </c>
      <c r="E1837" s="95">
        <f t="shared" ref="E1837:F1852" si="446">AVERAGE(B1237:B1837)</f>
        <v>276.45257903494178</v>
      </c>
      <c r="F1837" s="95">
        <f t="shared" si="446"/>
        <v>21.503765058236311</v>
      </c>
      <c r="G1837" s="95"/>
      <c r="H1837" s="95"/>
      <c r="I1837" s="95"/>
      <c r="J1837" s="95"/>
      <c r="K1837" s="95"/>
      <c r="L1837" s="95">
        <f t="shared" si="442"/>
        <v>1834</v>
      </c>
      <c r="M1837" s="95">
        <f t="shared" si="433"/>
        <v>-1218</v>
      </c>
      <c r="N1837" s="95">
        <f t="shared" si="434"/>
        <v>268.66739367502686</v>
      </c>
      <c r="O1837" s="95">
        <f t="shared" si="435"/>
        <v>1506769.1101417772</v>
      </c>
      <c r="P1837" s="95">
        <f t="shared" si="443"/>
        <v>28.663134954516337</v>
      </c>
      <c r="Q1837" s="113">
        <f t="shared" si="444"/>
        <v>24.950496695695062</v>
      </c>
      <c r="R1837" s="95">
        <f t="shared" si="436"/>
        <v>332.59119660025567</v>
      </c>
      <c r="S1837" s="95">
        <f t="shared" si="437"/>
        <v>220.31396146962788</v>
      </c>
      <c r="T1837">
        <f t="shared" si="438"/>
        <v>0</v>
      </c>
      <c r="U1837" s="102">
        <f>IF(W1837&lt;180,V1837,IF(#REF!&gt;T1837,W1837-360,360-W1837))</f>
        <v>27.547420965058222</v>
      </c>
      <c r="V1837" s="102">
        <f t="shared" si="439"/>
        <v>27.547420965058222</v>
      </c>
      <c r="W1837" s="102">
        <f t="shared" si="440"/>
        <v>27.547420965058222</v>
      </c>
    </row>
    <row r="1838" spans="1:23" x14ac:dyDescent="0.25">
      <c r="A1838" s="110">
        <v>42638.453344907408</v>
      </c>
      <c r="B1838">
        <v>313</v>
      </c>
      <c r="C1838">
        <v>24.864999999999998</v>
      </c>
      <c r="E1838" s="95">
        <f t="shared" si="446"/>
        <v>276.54575707154743</v>
      </c>
      <c r="F1838" s="95">
        <f t="shared" si="446"/>
        <v>21.507243427620665</v>
      </c>
      <c r="G1838" s="95"/>
      <c r="H1838" s="95"/>
      <c r="I1838" s="95"/>
      <c r="J1838" s="95"/>
      <c r="K1838" s="95"/>
      <c r="L1838" s="95">
        <f t="shared" si="442"/>
        <v>1835</v>
      </c>
      <c r="M1838" s="95">
        <f t="shared" si="433"/>
        <v>1531</v>
      </c>
      <c r="N1838" s="95">
        <f t="shared" si="434"/>
        <v>268.69155313351456</v>
      </c>
      <c r="O1838" s="95">
        <f t="shared" si="435"/>
        <v>1508733.4190735801</v>
      </c>
      <c r="P1838" s="95">
        <f t="shared" si="443"/>
        <v>28.67399603371425</v>
      </c>
      <c r="Q1838" s="113">
        <f t="shared" si="444"/>
        <v>24.982223020029998</v>
      </c>
      <c r="R1838" s="95">
        <f t="shared" si="436"/>
        <v>332.75575886661494</v>
      </c>
      <c r="S1838" s="95">
        <f t="shared" si="437"/>
        <v>220.33575527647992</v>
      </c>
      <c r="T1838">
        <f t="shared" si="438"/>
        <v>0</v>
      </c>
      <c r="U1838" s="102">
        <f>IF(W1838&lt;180,V1838,IF(#REF!&gt;T1838,W1838-360,360-W1838))</f>
        <v>36.454242928452572</v>
      </c>
      <c r="V1838" s="102">
        <f t="shared" si="439"/>
        <v>36.454242928452572</v>
      </c>
      <c r="W1838" s="102">
        <f t="shared" si="440"/>
        <v>36.454242928452572</v>
      </c>
    </row>
    <row r="1839" spans="1:23" x14ac:dyDescent="0.25">
      <c r="A1839" s="110">
        <v>42638.4533912037</v>
      </c>
      <c r="B1839">
        <v>274</v>
      </c>
      <c r="C1839">
        <v>25.1327</v>
      </c>
      <c r="E1839" s="95">
        <f t="shared" si="446"/>
        <v>276.55407653910152</v>
      </c>
      <c r="F1839" s="95">
        <f t="shared" si="446"/>
        <v>21.511906156406024</v>
      </c>
      <c r="G1839" s="95"/>
      <c r="H1839" s="95"/>
      <c r="I1839" s="95"/>
      <c r="J1839" s="95"/>
      <c r="K1839" s="95"/>
      <c r="L1839" s="95">
        <f t="shared" si="442"/>
        <v>1836</v>
      </c>
      <c r="M1839" s="95">
        <f t="shared" si="433"/>
        <v>-1257</v>
      </c>
      <c r="N1839" s="95">
        <f t="shared" si="434"/>
        <v>268.694444444444</v>
      </c>
      <c r="O1839" s="95">
        <f t="shared" si="435"/>
        <v>1508761.583333344</v>
      </c>
      <c r="P1839" s="95">
        <f t="shared" si="443"/>
        <v>28.666453709246085</v>
      </c>
      <c r="Q1839" s="113">
        <f t="shared" si="444"/>
        <v>24.980541262840802</v>
      </c>
      <c r="R1839" s="95">
        <f t="shared" si="436"/>
        <v>332.76029438049329</v>
      </c>
      <c r="S1839" s="95">
        <f t="shared" si="437"/>
        <v>220.34785869770971</v>
      </c>
      <c r="T1839">
        <f t="shared" si="438"/>
        <v>0</v>
      </c>
      <c r="U1839" s="102">
        <f>IF(W1839&lt;180,V1839,IF(#REF!&gt;T1839,W1839-360,360-W1839))</f>
        <v>-2.5540765391015157</v>
      </c>
      <c r="V1839" s="102">
        <f t="shared" si="439"/>
        <v>-2.5540765391015157</v>
      </c>
      <c r="W1839" s="102">
        <f t="shared" si="440"/>
        <v>2.5540765391015157</v>
      </c>
    </row>
    <row r="1840" spans="1:23" x14ac:dyDescent="0.25">
      <c r="A1840" s="110">
        <v>42638.4534375</v>
      </c>
      <c r="B1840">
        <v>273</v>
      </c>
      <c r="C1840">
        <v>26.766999999999999</v>
      </c>
      <c r="E1840" s="95">
        <f t="shared" si="446"/>
        <v>276.54076539101499</v>
      </c>
      <c r="F1840" s="95">
        <f t="shared" si="446"/>
        <v>21.5206181364393</v>
      </c>
      <c r="G1840" s="95"/>
      <c r="H1840" s="95"/>
      <c r="I1840" s="95"/>
      <c r="J1840" s="95"/>
      <c r="K1840" s="95"/>
      <c r="L1840" s="95">
        <f t="shared" si="442"/>
        <v>1837</v>
      </c>
      <c r="M1840" s="95">
        <f t="shared" si="433"/>
        <v>1530</v>
      </c>
      <c r="N1840" s="95">
        <f t="shared" si="434"/>
        <v>268.69678824169796</v>
      </c>
      <c r="O1840" s="95">
        <f t="shared" si="435"/>
        <v>1508780.1110506367</v>
      </c>
      <c r="P1840" s="95">
        <f t="shared" si="443"/>
        <v>28.658826093158591</v>
      </c>
      <c r="Q1840" s="113">
        <f t="shared" si="444"/>
        <v>24.980300100106508</v>
      </c>
      <c r="R1840" s="95">
        <f t="shared" si="436"/>
        <v>332.74644061625463</v>
      </c>
      <c r="S1840" s="95">
        <f t="shared" si="437"/>
        <v>220.33509016577534</v>
      </c>
      <c r="T1840">
        <f t="shared" si="438"/>
        <v>0</v>
      </c>
      <c r="U1840" s="102">
        <f>IF(W1840&lt;180,V1840,IF(#REF!&gt;T1840,W1840-360,360-W1840))</f>
        <v>-3.5407653910149861</v>
      </c>
      <c r="V1840" s="102">
        <f t="shared" si="439"/>
        <v>-3.5407653910149861</v>
      </c>
      <c r="W1840" s="102">
        <f t="shared" si="440"/>
        <v>3.5407653910149861</v>
      </c>
    </row>
    <row r="1841" spans="1:23" x14ac:dyDescent="0.25">
      <c r="A1841" s="110">
        <v>42638.453483796293</v>
      </c>
      <c r="B1841">
        <v>242</v>
      </c>
      <c r="C1841">
        <v>28.5899</v>
      </c>
      <c r="E1841" s="95">
        <f t="shared" si="446"/>
        <v>276.51580698835272</v>
      </c>
      <c r="F1841" s="95">
        <f t="shared" si="446"/>
        <v>21.535790183028318</v>
      </c>
      <c r="G1841" s="95"/>
      <c r="H1841" s="95"/>
      <c r="I1841" s="95"/>
      <c r="J1841" s="95"/>
      <c r="K1841" s="95"/>
      <c r="L1841" s="95">
        <f t="shared" si="442"/>
        <v>1838</v>
      </c>
      <c r="M1841" s="95">
        <f t="shared" si="433"/>
        <v>-1288</v>
      </c>
      <c r="N1841" s="95">
        <f t="shared" si="434"/>
        <v>268.68226332970573</v>
      </c>
      <c r="O1841" s="95">
        <f t="shared" si="435"/>
        <v>1509492.4417845591</v>
      </c>
      <c r="P1841" s="95">
        <f t="shared" si="443"/>
        <v>28.657791449519934</v>
      </c>
      <c r="Q1841" s="113">
        <f t="shared" si="444"/>
        <v>25.007290112912376</v>
      </c>
      <c r="R1841" s="95">
        <f t="shared" si="436"/>
        <v>332.7822097424056</v>
      </c>
      <c r="S1841" s="95">
        <f t="shared" si="437"/>
        <v>220.24940423429987</v>
      </c>
      <c r="T1841">
        <f t="shared" si="438"/>
        <v>0</v>
      </c>
      <c r="U1841" s="102">
        <f>IF(W1841&lt;180,V1841,IF(#REF!&gt;T1841,W1841-360,360-W1841))</f>
        <v>-34.515806988352722</v>
      </c>
      <c r="V1841" s="102">
        <f t="shared" si="439"/>
        <v>-34.515806988352722</v>
      </c>
      <c r="W1841" s="102">
        <f t="shared" si="440"/>
        <v>34.515806988352722</v>
      </c>
    </row>
    <row r="1842" spans="1:23" x14ac:dyDescent="0.25">
      <c r="A1842" s="110">
        <v>42638.453530092593</v>
      </c>
      <c r="B1842">
        <v>260</v>
      </c>
      <c r="C1842">
        <v>26.187100000000001</v>
      </c>
      <c r="E1842" s="95">
        <f t="shared" si="446"/>
        <v>276.52412645590681</v>
      </c>
      <c r="F1842" s="95">
        <f t="shared" si="446"/>
        <v>21.543966056572408</v>
      </c>
      <c r="G1842" s="95"/>
      <c r="H1842" s="95"/>
      <c r="I1842" s="95"/>
      <c r="J1842" s="95"/>
      <c r="K1842" s="95"/>
      <c r="L1842" s="95">
        <f t="shared" si="442"/>
        <v>1839</v>
      </c>
      <c r="M1842" s="95">
        <f t="shared" si="433"/>
        <v>1548</v>
      </c>
      <c r="N1842" s="95">
        <f t="shared" si="434"/>
        <v>268.67754214246827</v>
      </c>
      <c r="O1842" s="95">
        <f t="shared" si="435"/>
        <v>1509567.7824904947</v>
      </c>
      <c r="P1842" s="95">
        <f t="shared" si="443"/>
        <v>28.65071368225783</v>
      </c>
      <c r="Q1842" s="113">
        <f t="shared" si="444"/>
        <v>25.000961717488327</v>
      </c>
      <c r="R1842" s="95">
        <f t="shared" si="436"/>
        <v>332.77629032025555</v>
      </c>
      <c r="S1842" s="95">
        <f t="shared" si="437"/>
        <v>220.27196259155807</v>
      </c>
      <c r="T1842">
        <f t="shared" si="438"/>
        <v>0</v>
      </c>
      <c r="U1842" s="102">
        <f>IF(W1842&lt;180,V1842,IF(#REF!&gt;T1842,W1842-360,360-W1842))</f>
        <v>-16.52412645590681</v>
      </c>
      <c r="V1842" s="102">
        <f t="shared" si="439"/>
        <v>-16.52412645590681</v>
      </c>
      <c r="W1842" s="102">
        <f t="shared" si="440"/>
        <v>16.52412645590681</v>
      </c>
    </row>
    <row r="1843" spans="1:23" x14ac:dyDescent="0.25">
      <c r="A1843" s="110">
        <v>42638.453576388885</v>
      </c>
      <c r="B1843">
        <v>272</v>
      </c>
      <c r="C1843">
        <v>29.385100000000001</v>
      </c>
      <c r="E1843" s="95">
        <f t="shared" si="446"/>
        <v>276.54908485856907</v>
      </c>
      <c r="F1843" s="95">
        <f t="shared" si="446"/>
        <v>21.55662029950086</v>
      </c>
      <c r="G1843" s="95"/>
      <c r="H1843" s="95"/>
      <c r="I1843" s="95"/>
      <c r="J1843" s="95"/>
      <c r="K1843" s="95"/>
      <c r="L1843" s="95">
        <f t="shared" si="442"/>
        <v>1840</v>
      </c>
      <c r="M1843" s="95">
        <f t="shared" si="433"/>
        <v>-1276</v>
      </c>
      <c r="N1843" s="95">
        <f t="shared" si="434"/>
        <v>268.67934782608648</v>
      </c>
      <c r="O1843" s="95">
        <f t="shared" si="435"/>
        <v>1509578.8152174021</v>
      </c>
      <c r="P1843" s="95">
        <f t="shared" si="443"/>
        <v>28.643031772839489</v>
      </c>
      <c r="Q1843" s="113">
        <f t="shared" si="444"/>
        <v>24.988942712687081</v>
      </c>
      <c r="R1843" s="95">
        <f t="shared" si="436"/>
        <v>332.77420596211499</v>
      </c>
      <c r="S1843" s="95">
        <f t="shared" si="437"/>
        <v>220.32396375502316</v>
      </c>
      <c r="T1843">
        <f t="shared" si="438"/>
        <v>0</v>
      </c>
      <c r="U1843" s="102">
        <f>IF(W1843&lt;180,V1843,IF(#REF!&gt;T1843,W1843-360,360-W1843))</f>
        <v>-4.5490848585690742</v>
      </c>
      <c r="V1843" s="102">
        <f t="shared" si="439"/>
        <v>-4.5490848585690742</v>
      </c>
      <c r="W1843" s="102">
        <f t="shared" si="440"/>
        <v>4.5490848585690742</v>
      </c>
    </row>
    <row r="1844" spans="1:23" x14ac:dyDescent="0.25">
      <c r="A1844" s="110">
        <v>42638.453622685185</v>
      </c>
      <c r="B1844">
        <v>221</v>
      </c>
      <c r="C1844">
        <v>32.072600000000001</v>
      </c>
      <c r="E1844" s="95">
        <f t="shared" si="446"/>
        <v>276.47920133111484</v>
      </c>
      <c r="F1844" s="95">
        <f t="shared" si="446"/>
        <v>21.57133344425959</v>
      </c>
      <c r="G1844" s="95"/>
      <c r="H1844" s="95"/>
      <c r="I1844" s="95"/>
      <c r="J1844" s="95"/>
      <c r="K1844" s="95"/>
      <c r="L1844" s="95">
        <f t="shared" si="442"/>
        <v>1841</v>
      </c>
      <c r="M1844" s="95">
        <f t="shared" si="433"/>
        <v>1497</v>
      </c>
      <c r="N1844" s="95">
        <f t="shared" si="434"/>
        <v>268.65344921238409</v>
      </c>
      <c r="O1844" s="95">
        <f t="shared" si="435"/>
        <v>1511850.900597512</v>
      </c>
      <c r="P1844" s="95">
        <f t="shared" si="443"/>
        <v>28.656793041036565</v>
      </c>
      <c r="Q1844" s="113">
        <f t="shared" si="444"/>
        <v>25.085278512127651</v>
      </c>
      <c r="R1844" s="95">
        <f t="shared" si="436"/>
        <v>332.92107798340203</v>
      </c>
      <c r="S1844" s="95">
        <f t="shared" si="437"/>
        <v>220.03732467882762</v>
      </c>
      <c r="T1844">
        <f t="shared" si="438"/>
        <v>0</v>
      </c>
      <c r="U1844" s="102">
        <f>IF(W1844&lt;180,V1844,IF(#REF!&gt;T1844,W1844-360,360-W1844))</f>
        <v>-55.479201331114837</v>
      </c>
      <c r="V1844" s="102">
        <f t="shared" si="439"/>
        <v>-55.479201331114837</v>
      </c>
      <c r="W1844" s="102">
        <f t="shared" si="440"/>
        <v>55.479201331114837</v>
      </c>
    </row>
    <row r="1845" spans="1:23" x14ac:dyDescent="0.25">
      <c r="A1845" s="110">
        <v>42638.453668981485</v>
      </c>
      <c r="B1845">
        <v>281</v>
      </c>
      <c r="C1845">
        <v>27.495799999999999</v>
      </c>
      <c r="E1845" s="95">
        <f t="shared" si="446"/>
        <v>276.48252911813643</v>
      </c>
      <c r="F1845" s="95">
        <f t="shared" si="446"/>
        <v>21.58230981697174</v>
      </c>
      <c r="G1845" s="95"/>
      <c r="H1845" s="95"/>
      <c r="I1845" s="95"/>
      <c r="J1845" s="95"/>
      <c r="K1845" s="95"/>
      <c r="L1845" s="95">
        <f t="shared" si="442"/>
        <v>1842</v>
      </c>
      <c r="M1845" s="95">
        <f t="shared" si="433"/>
        <v>-1216</v>
      </c>
      <c r="N1845" s="95">
        <f t="shared" si="434"/>
        <v>268.66015200868571</v>
      </c>
      <c r="O1845" s="95">
        <f t="shared" si="435"/>
        <v>1512003.2551574484</v>
      </c>
      <c r="P1845" s="95">
        <f t="shared" si="443"/>
        <v>28.650456762919386</v>
      </c>
      <c r="Q1845" s="113">
        <f t="shared" si="444"/>
        <v>25.085745352551889</v>
      </c>
      <c r="R1845" s="95">
        <f t="shared" si="436"/>
        <v>332.92545616137818</v>
      </c>
      <c r="S1845" s="95">
        <f t="shared" si="437"/>
        <v>220.03960207489467</v>
      </c>
      <c r="T1845">
        <f t="shared" si="438"/>
        <v>0</v>
      </c>
      <c r="U1845" s="102">
        <f>IF(W1845&lt;180,V1845,IF(#REF!&gt;T1845,W1845-360,360-W1845))</f>
        <v>4.5174708818635736</v>
      </c>
      <c r="V1845" s="102">
        <f t="shared" si="439"/>
        <v>4.5174708818635736</v>
      </c>
      <c r="W1845" s="102">
        <f t="shared" si="440"/>
        <v>4.5174708818635736</v>
      </c>
    </row>
    <row r="1846" spans="1:23" x14ac:dyDescent="0.25">
      <c r="A1846" s="110">
        <v>42638.453715277778</v>
      </c>
      <c r="B1846">
        <v>257</v>
      </c>
      <c r="C1846">
        <v>27.7714</v>
      </c>
      <c r="E1846" s="95">
        <f t="shared" si="446"/>
        <v>276.46422628951746</v>
      </c>
      <c r="F1846" s="95">
        <f t="shared" si="446"/>
        <v>21.591924625623985</v>
      </c>
      <c r="G1846" s="95"/>
      <c r="H1846" s="95"/>
      <c r="I1846" s="95"/>
      <c r="J1846" s="95"/>
      <c r="K1846" s="95"/>
      <c r="L1846" s="95">
        <f t="shared" si="442"/>
        <v>1843</v>
      </c>
      <c r="M1846" s="95">
        <f t="shared" si="433"/>
        <v>1473</v>
      </c>
      <c r="N1846" s="95">
        <f t="shared" si="434"/>
        <v>268.65382528486111</v>
      </c>
      <c r="O1846" s="95">
        <f t="shared" si="435"/>
        <v>1512139.1405317525</v>
      </c>
      <c r="P1846" s="95">
        <f t="shared" si="443"/>
        <v>28.643969976658958</v>
      </c>
      <c r="Q1846" s="113">
        <f t="shared" si="444"/>
        <v>25.09593840779343</v>
      </c>
      <c r="R1846" s="95">
        <f t="shared" si="436"/>
        <v>332.93008770705268</v>
      </c>
      <c r="S1846" s="95">
        <f t="shared" si="437"/>
        <v>219.99836487198223</v>
      </c>
      <c r="T1846">
        <f t="shared" si="438"/>
        <v>0</v>
      </c>
      <c r="U1846" s="102">
        <f>IF(W1846&lt;180,V1846,IF(#REF!&gt;T1846,W1846-360,360-W1846))</f>
        <v>-19.464226289517455</v>
      </c>
      <c r="V1846" s="102">
        <f t="shared" si="439"/>
        <v>-19.464226289517455</v>
      </c>
      <c r="W1846" s="102">
        <f t="shared" si="440"/>
        <v>19.464226289517455</v>
      </c>
    </row>
    <row r="1847" spans="1:23" x14ac:dyDescent="0.25">
      <c r="A1847" s="110">
        <v>42638.453761574077</v>
      </c>
      <c r="B1847">
        <v>305</v>
      </c>
      <c r="C1847">
        <v>26.525099999999998</v>
      </c>
      <c r="E1847" s="95">
        <f t="shared" si="446"/>
        <v>276.53910149750413</v>
      </c>
      <c r="F1847" s="95">
        <f t="shared" si="446"/>
        <v>21.596330282861921</v>
      </c>
      <c r="G1847" s="95"/>
      <c r="H1847" s="95"/>
      <c r="I1847" s="95"/>
      <c r="J1847" s="95"/>
      <c r="K1847" s="95"/>
      <c r="L1847" s="95">
        <f t="shared" si="442"/>
        <v>1844</v>
      </c>
      <c r="M1847" s="95">
        <f t="shared" si="433"/>
        <v>-1168</v>
      </c>
      <c r="N1847" s="95">
        <f t="shared" si="434"/>
        <v>268.67353579175654</v>
      </c>
      <c r="O1847" s="95">
        <f t="shared" si="435"/>
        <v>1513459.4685466485</v>
      </c>
      <c r="P1847" s="95">
        <f t="shared" si="443"/>
        <v>28.648701277634657</v>
      </c>
      <c r="Q1847" s="113">
        <f t="shared" si="444"/>
        <v>25.113828419714441</v>
      </c>
      <c r="R1847" s="95">
        <f t="shared" si="436"/>
        <v>333.04521544186161</v>
      </c>
      <c r="S1847" s="95">
        <f t="shared" si="437"/>
        <v>220.03298755314665</v>
      </c>
      <c r="T1847">
        <f t="shared" si="438"/>
        <v>0</v>
      </c>
      <c r="U1847" s="102">
        <f>IF(W1847&lt;180,V1847,IF(#REF!&gt;T1847,W1847-360,360-W1847))</f>
        <v>28.460898502495866</v>
      </c>
      <c r="V1847" s="102">
        <f t="shared" si="439"/>
        <v>28.460898502495866</v>
      </c>
      <c r="W1847" s="102">
        <f t="shared" si="440"/>
        <v>28.460898502495866</v>
      </c>
    </row>
    <row r="1848" spans="1:23" x14ac:dyDescent="0.25">
      <c r="A1848" s="110">
        <v>42638.45380787037</v>
      </c>
      <c r="B1848">
        <v>357</v>
      </c>
      <c r="C1848">
        <v>26.622699999999998</v>
      </c>
      <c r="E1848" s="95">
        <f t="shared" si="446"/>
        <v>276.69883527454243</v>
      </c>
      <c r="F1848" s="95">
        <f t="shared" si="446"/>
        <v>21.602340765391041</v>
      </c>
      <c r="G1848" s="95"/>
      <c r="H1848" s="95"/>
      <c r="I1848" s="95"/>
      <c r="J1848" s="95"/>
      <c r="K1848" s="95"/>
      <c r="L1848" s="95">
        <f t="shared" si="442"/>
        <v>1845</v>
      </c>
      <c r="M1848" s="95">
        <f t="shared" si="433"/>
        <v>1525</v>
      </c>
      <c r="N1848" s="95">
        <f t="shared" si="434"/>
        <v>268.72140921409164</v>
      </c>
      <c r="O1848" s="95">
        <f t="shared" si="435"/>
        <v>1521256.8043360543</v>
      </c>
      <c r="P1848" s="95">
        <f t="shared" si="443"/>
        <v>28.714620548502356</v>
      </c>
      <c r="Q1848" s="113">
        <f t="shared" si="444"/>
        <v>25.318946796086298</v>
      </c>
      <c r="R1848" s="95">
        <f t="shared" si="436"/>
        <v>333.66646556573659</v>
      </c>
      <c r="S1848" s="95">
        <f t="shared" si="437"/>
        <v>219.73120498334828</v>
      </c>
      <c r="T1848">
        <f t="shared" si="438"/>
        <v>1</v>
      </c>
      <c r="U1848" s="102">
        <f>IF(W1848&lt;180,V1848,IF(#REF!&gt;T1848,W1848-360,360-W1848))</f>
        <v>80.301164725457568</v>
      </c>
      <c r="V1848" s="102">
        <f t="shared" si="439"/>
        <v>80.301164725457568</v>
      </c>
      <c r="W1848" s="102">
        <f t="shared" si="440"/>
        <v>80.301164725457568</v>
      </c>
    </row>
    <row r="1849" spans="1:23" x14ac:dyDescent="0.25">
      <c r="A1849" s="110">
        <v>42638.45385416667</v>
      </c>
      <c r="B1849">
        <v>279</v>
      </c>
      <c r="C1849">
        <v>24.488700000000001</v>
      </c>
      <c r="E1849" s="95">
        <f t="shared" si="446"/>
        <v>276.72212978369384</v>
      </c>
      <c r="F1849" s="95">
        <f t="shared" si="446"/>
        <v>21.604307154742123</v>
      </c>
      <c r="G1849" s="95"/>
      <c r="H1849" s="95"/>
      <c r="I1849" s="95"/>
      <c r="J1849" s="95"/>
      <c r="K1849" s="95"/>
      <c r="L1849" s="95">
        <f t="shared" si="442"/>
        <v>1846</v>
      </c>
      <c r="M1849" s="95">
        <f t="shared" si="433"/>
        <v>-1246</v>
      </c>
      <c r="N1849" s="95">
        <f t="shared" si="434"/>
        <v>268.72697724810348</v>
      </c>
      <c r="O1849" s="95">
        <f t="shared" si="435"/>
        <v>1521362.3965330552</v>
      </c>
      <c r="P1849" s="95">
        <f t="shared" si="443"/>
        <v>28.707838240686858</v>
      </c>
      <c r="Q1849" s="113">
        <f t="shared" si="444"/>
        <v>25.314612580608152</v>
      </c>
      <c r="R1849" s="95">
        <f t="shared" si="436"/>
        <v>333.68000809006219</v>
      </c>
      <c r="S1849" s="95">
        <f t="shared" si="437"/>
        <v>219.7642514773255</v>
      </c>
      <c r="T1849">
        <f t="shared" si="438"/>
        <v>0</v>
      </c>
      <c r="U1849" s="102">
        <f>IF(W1849&lt;180,V1849,IF(#REF!&gt;T1849,W1849-360,360-W1849))</f>
        <v>2.2778702163061553</v>
      </c>
      <c r="V1849" s="102">
        <f t="shared" si="439"/>
        <v>2.2778702163061553</v>
      </c>
      <c r="W1849" s="102">
        <f t="shared" si="440"/>
        <v>2.2778702163061553</v>
      </c>
    </row>
    <row r="1850" spans="1:23" x14ac:dyDescent="0.25">
      <c r="A1850" s="110">
        <v>42638.453900462962</v>
      </c>
      <c r="B1850">
        <v>308</v>
      </c>
      <c r="C1850">
        <v>23.741399999999999</v>
      </c>
      <c r="E1850" s="95">
        <f t="shared" si="446"/>
        <v>276.8136439267887</v>
      </c>
      <c r="F1850" s="95">
        <f t="shared" si="446"/>
        <v>21.603400332778733</v>
      </c>
      <c r="G1850" s="95"/>
      <c r="H1850" s="95"/>
      <c r="I1850" s="95"/>
      <c r="J1850" s="95"/>
      <c r="K1850" s="95"/>
      <c r="L1850" s="95">
        <f t="shared" si="442"/>
        <v>1847</v>
      </c>
      <c r="M1850" s="95">
        <f t="shared" si="433"/>
        <v>1554</v>
      </c>
      <c r="N1850" s="95">
        <f t="shared" si="434"/>
        <v>268.74824038982081</v>
      </c>
      <c r="O1850" s="95">
        <f t="shared" si="435"/>
        <v>1522903.9317812778</v>
      </c>
      <c r="P1850" s="95">
        <f t="shared" si="443"/>
        <v>28.714602339876439</v>
      </c>
      <c r="Q1850" s="113">
        <f t="shared" si="444"/>
        <v>25.328100844300099</v>
      </c>
      <c r="R1850" s="95">
        <f t="shared" si="436"/>
        <v>333.80187082646393</v>
      </c>
      <c r="S1850" s="95">
        <f t="shared" si="437"/>
        <v>219.82541702711347</v>
      </c>
      <c r="T1850">
        <f t="shared" si="438"/>
        <v>0</v>
      </c>
      <c r="U1850" s="102">
        <f>IF(W1850&lt;180,V1850,IF(#REF!&gt;T1850,W1850-360,360-W1850))</f>
        <v>31.1863560732113</v>
      </c>
      <c r="V1850" s="102">
        <f t="shared" si="439"/>
        <v>31.1863560732113</v>
      </c>
      <c r="W1850" s="102">
        <f t="shared" si="440"/>
        <v>31.1863560732113</v>
      </c>
    </row>
    <row r="1851" spans="1:23" x14ac:dyDescent="0.25">
      <c r="A1851" s="110">
        <v>42638.453946759262</v>
      </c>
      <c r="B1851">
        <v>290</v>
      </c>
      <c r="C1851">
        <v>25.492899999999999</v>
      </c>
      <c r="E1851" s="95">
        <f t="shared" si="446"/>
        <v>276.86855241264561</v>
      </c>
      <c r="F1851" s="95">
        <f t="shared" si="446"/>
        <v>21.608009816971744</v>
      </c>
      <c r="G1851" s="95"/>
      <c r="H1851" s="95"/>
      <c r="I1851" s="95"/>
      <c r="J1851" s="95"/>
      <c r="K1851" s="95"/>
      <c r="L1851" s="95">
        <f t="shared" si="442"/>
        <v>1848</v>
      </c>
      <c r="M1851" s="95">
        <f t="shared" si="433"/>
        <v>-1264</v>
      </c>
      <c r="N1851" s="95">
        <f t="shared" si="434"/>
        <v>268.75974025973971</v>
      </c>
      <c r="O1851" s="95">
        <f t="shared" si="435"/>
        <v>1523355.3246753355</v>
      </c>
      <c r="P1851" s="95">
        <f t="shared" si="443"/>
        <v>28.711086262825642</v>
      </c>
      <c r="Q1851" s="113">
        <f t="shared" si="444"/>
        <v>25.320856681712783</v>
      </c>
      <c r="R1851" s="95">
        <f t="shared" si="436"/>
        <v>333.84047994649939</v>
      </c>
      <c r="S1851" s="95">
        <f t="shared" si="437"/>
        <v>219.89662487879184</v>
      </c>
      <c r="T1851">
        <f t="shared" si="438"/>
        <v>0</v>
      </c>
      <c r="U1851" s="102">
        <f>IF(W1851&lt;180,V1851,IF(#REF!&gt;T1851,W1851-360,360-W1851))</f>
        <v>13.131447587354387</v>
      </c>
      <c r="V1851" s="102">
        <f t="shared" si="439"/>
        <v>13.131447587354387</v>
      </c>
      <c r="W1851" s="102">
        <f t="shared" si="440"/>
        <v>13.131447587354387</v>
      </c>
    </row>
    <row r="1852" spans="1:23" x14ac:dyDescent="0.25">
      <c r="A1852" s="110">
        <v>42638.453993055555</v>
      </c>
      <c r="B1852">
        <v>278</v>
      </c>
      <c r="C1852">
        <v>25.900700000000001</v>
      </c>
      <c r="E1852" s="95">
        <f t="shared" si="446"/>
        <v>276.9034941763727</v>
      </c>
      <c r="F1852" s="95">
        <f t="shared" si="446"/>
        <v>21.612831281198034</v>
      </c>
      <c r="G1852" s="95"/>
      <c r="H1852" s="95"/>
      <c r="I1852" s="95"/>
      <c r="J1852" s="95"/>
      <c r="K1852" s="95"/>
      <c r="L1852" s="95">
        <f t="shared" si="442"/>
        <v>1849</v>
      </c>
      <c r="M1852" s="95">
        <f t="shared" si="433"/>
        <v>1542</v>
      </c>
      <c r="N1852" s="95">
        <f t="shared" si="434"/>
        <v>268.76473769605138</v>
      </c>
      <c r="O1852" s="95">
        <f t="shared" si="435"/>
        <v>1523440.6608977935</v>
      </c>
      <c r="P1852" s="95">
        <f t="shared" si="443"/>
        <v>28.704125211600157</v>
      </c>
      <c r="Q1852" s="113">
        <f t="shared" si="444"/>
        <v>25.307901032666678</v>
      </c>
      <c r="R1852" s="95">
        <f t="shared" si="436"/>
        <v>333.84627149987273</v>
      </c>
      <c r="S1852" s="95">
        <f t="shared" si="437"/>
        <v>219.96071685287268</v>
      </c>
      <c r="T1852">
        <f t="shared" si="438"/>
        <v>0</v>
      </c>
      <c r="U1852" s="102">
        <f>IF(W1852&lt;180,V1852,IF(#REF!&gt;T1852,W1852-360,360-W1852))</f>
        <v>1.0965058236272966</v>
      </c>
      <c r="V1852" s="102">
        <f t="shared" si="439"/>
        <v>1.0965058236272966</v>
      </c>
      <c r="W1852" s="102">
        <f t="shared" si="440"/>
        <v>1.0965058236272966</v>
      </c>
    </row>
    <row r="1853" spans="1:23" x14ac:dyDescent="0.25">
      <c r="A1853" s="110">
        <v>42638.454039351855</v>
      </c>
      <c r="B1853">
        <v>290</v>
      </c>
      <c r="C1853">
        <v>25.044799999999999</v>
      </c>
      <c r="E1853" s="95">
        <f t="shared" ref="E1853:F1868" si="447">AVERAGE(B1253:B1853)</f>
        <v>276.96173044925126</v>
      </c>
      <c r="F1853" s="95">
        <f t="shared" si="447"/>
        <v>21.615222795341122</v>
      </c>
      <c r="G1853" s="95"/>
      <c r="H1853" s="95"/>
      <c r="I1853" s="95"/>
      <c r="J1853" s="95"/>
      <c r="K1853" s="95"/>
      <c r="L1853" s="95">
        <f t="shared" si="442"/>
        <v>1850</v>
      </c>
      <c r="M1853" s="95">
        <f t="shared" si="433"/>
        <v>-1252</v>
      </c>
      <c r="N1853" s="95">
        <f t="shared" si="434"/>
        <v>268.77621621621569</v>
      </c>
      <c r="O1853" s="95">
        <f t="shared" si="435"/>
        <v>1523891.3535135244</v>
      </c>
      <c r="P1853" s="95">
        <f t="shared" si="443"/>
        <v>28.700610724394984</v>
      </c>
      <c r="Q1853" s="113">
        <f t="shared" si="444"/>
        <v>25.297699046332745</v>
      </c>
      <c r="R1853" s="95">
        <f t="shared" si="436"/>
        <v>333.88155330349991</v>
      </c>
      <c r="S1853" s="95">
        <f t="shared" si="437"/>
        <v>220.04190759500258</v>
      </c>
      <c r="T1853">
        <f t="shared" si="438"/>
        <v>0</v>
      </c>
      <c r="U1853" s="102">
        <f>IF(W1853&lt;180,V1853,IF(#REF!&gt;T1853,W1853-360,360-W1853))</f>
        <v>13.038269550748737</v>
      </c>
      <c r="V1853" s="102">
        <f t="shared" si="439"/>
        <v>13.038269550748737</v>
      </c>
      <c r="W1853" s="102">
        <f t="shared" si="440"/>
        <v>13.038269550748737</v>
      </c>
    </row>
    <row r="1854" spans="1:23" x14ac:dyDescent="0.25">
      <c r="A1854" s="110">
        <v>42638.454085648147</v>
      </c>
      <c r="B1854">
        <v>248</v>
      </c>
      <c r="C1854">
        <v>25.1328</v>
      </c>
      <c r="E1854" s="95">
        <f t="shared" si="447"/>
        <v>276.86855241264561</v>
      </c>
      <c r="F1854" s="95">
        <f t="shared" si="447"/>
        <v>21.621285024958425</v>
      </c>
      <c r="G1854" s="95"/>
      <c r="H1854" s="95"/>
      <c r="I1854" s="95"/>
      <c r="J1854" s="95"/>
      <c r="K1854" s="95"/>
      <c r="L1854" s="95">
        <f t="shared" si="442"/>
        <v>1851</v>
      </c>
      <c r="M1854" s="95">
        <f t="shared" si="433"/>
        <v>1500</v>
      </c>
      <c r="N1854" s="95">
        <f t="shared" si="434"/>
        <v>268.76499189627174</v>
      </c>
      <c r="O1854" s="95">
        <f t="shared" si="435"/>
        <v>1524322.7714748892</v>
      </c>
      <c r="P1854" s="95">
        <f t="shared" si="443"/>
        <v>28.696918173006821</v>
      </c>
      <c r="Q1854" s="113">
        <f t="shared" si="444"/>
        <v>25.301069526846643</v>
      </c>
      <c r="R1854" s="95">
        <f t="shared" si="436"/>
        <v>333.79595884805053</v>
      </c>
      <c r="S1854" s="95">
        <f t="shared" si="437"/>
        <v>219.94114597724067</v>
      </c>
      <c r="T1854">
        <f t="shared" si="438"/>
        <v>0</v>
      </c>
      <c r="U1854" s="102">
        <f>IF(W1854&lt;180,V1854,IF(#REF!&gt;T1854,W1854-360,360-W1854))</f>
        <v>-28.868552412645613</v>
      </c>
      <c r="V1854" s="102">
        <f t="shared" si="439"/>
        <v>-28.868552412645613</v>
      </c>
      <c r="W1854" s="102">
        <f t="shared" si="440"/>
        <v>28.868552412645613</v>
      </c>
    </row>
    <row r="1855" spans="1:23" x14ac:dyDescent="0.25">
      <c r="A1855" s="110">
        <v>42638.454131944447</v>
      </c>
      <c r="B1855">
        <v>284</v>
      </c>
      <c r="C1855">
        <v>26.770099999999999</v>
      </c>
      <c r="E1855" s="95">
        <f t="shared" si="447"/>
        <v>276.86023294509152</v>
      </c>
      <c r="F1855" s="95">
        <f t="shared" si="447"/>
        <v>21.629299334442621</v>
      </c>
      <c r="G1855" s="95"/>
      <c r="H1855" s="95"/>
      <c r="I1855" s="95"/>
      <c r="J1855" s="95"/>
      <c r="K1855" s="95"/>
      <c r="L1855" s="95">
        <f t="shared" si="442"/>
        <v>1852</v>
      </c>
      <c r="M1855" s="95">
        <f t="shared" si="433"/>
        <v>-1216</v>
      </c>
      <c r="N1855" s="95">
        <f t="shared" si="434"/>
        <v>268.77321814254805</v>
      </c>
      <c r="O1855" s="95">
        <f t="shared" si="435"/>
        <v>1524554.7516198813</v>
      </c>
      <c r="P1855" s="95">
        <f t="shared" si="443"/>
        <v>28.691352536572854</v>
      </c>
      <c r="Q1855" s="113">
        <f t="shared" si="444"/>
        <v>25.297900959514092</v>
      </c>
      <c r="R1855" s="95">
        <f t="shared" si="436"/>
        <v>333.78051010399821</v>
      </c>
      <c r="S1855" s="95">
        <f t="shared" si="437"/>
        <v>219.93995578618481</v>
      </c>
      <c r="T1855">
        <f t="shared" si="438"/>
        <v>0</v>
      </c>
      <c r="U1855" s="102">
        <f>IF(W1855&lt;180,V1855,IF(#REF!&gt;T1855,W1855-360,360-W1855))</f>
        <v>7.1397670549084751</v>
      </c>
      <c r="V1855" s="102">
        <f t="shared" si="439"/>
        <v>7.1397670549084751</v>
      </c>
      <c r="W1855" s="102">
        <f t="shared" si="440"/>
        <v>7.1397670549084751</v>
      </c>
    </row>
    <row r="1856" spans="1:23" x14ac:dyDescent="0.25">
      <c r="A1856" s="110">
        <v>42638.45417824074</v>
      </c>
      <c r="B1856">
        <v>288</v>
      </c>
      <c r="C1856">
        <v>27.855</v>
      </c>
      <c r="E1856" s="95">
        <f t="shared" si="447"/>
        <v>276.91181364392679</v>
      </c>
      <c r="F1856" s="95">
        <f t="shared" si="447"/>
        <v>21.637913311148111</v>
      </c>
      <c r="G1856" s="95"/>
      <c r="H1856" s="95"/>
      <c r="I1856" s="95"/>
      <c r="J1856" s="95"/>
      <c r="K1856" s="95"/>
      <c r="L1856" s="95">
        <f t="shared" si="442"/>
        <v>1853</v>
      </c>
      <c r="M1856" s="95">
        <f t="shared" si="433"/>
        <v>1504</v>
      </c>
      <c r="N1856" s="95">
        <f t="shared" si="434"/>
        <v>268.78359417161306</v>
      </c>
      <c r="O1856" s="95">
        <f t="shared" si="435"/>
        <v>1524924.221262828</v>
      </c>
      <c r="P1856" s="95">
        <f t="shared" si="443"/>
        <v>28.687085094066052</v>
      </c>
      <c r="Q1856" s="113">
        <f t="shared" si="444"/>
        <v>25.288956575234707</v>
      </c>
      <c r="R1856" s="95">
        <f t="shared" si="436"/>
        <v>333.81196593820488</v>
      </c>
      <c r="S1856" s="95">
        <f t="shared" si="437"/>
        <v>220.0116613496487</v>
      </c>
      <c r="T1856">
        <f t="shared" si="438"/>
        <v>0</v>
      </c>
      <c r="U1856" s="102">
        <f>IF(W1856&lt;180,V1856,IF(#REF!&gt;T1856,W1856-360,360-W1856))</f>
        <v>11.088186356073209</v>
      </c>
      <c r="V1856" s="102">
        <f t="shared" si="439"/>
        <v>11.088186356073209</v>
      </c>
      <c r="W1856" s="102">
        <f t="shared" si="440"/>
        <v>11.088186356073209</v>
      </c>
    </row>
    <row r="1857" spans="1:23" x14ac:dyDescent="0.25">
      <c r="A1857" s="110">
        <v>42638.454224537039</v>
      </c>
      <c r="B1857">
        <v>285</v>
      </c>
      <c r="C1857">
        <v>26.355799999999999</v>
      </c>
      <c r="E1857" s="95">
        <f t="shared" si="447"/>
        <v>276.95507487520797</v>
      </c>
      <c r="F1857" s="95">
        <f t="shared" si="447"/>
        <v>21.647091680532469</v>
      </c>
      <c r="G1857" s="95"/>
      <c r="H1857" s="95"/>
      <c r="I1857" s="95"/>
      <c r="J1857" s="95"/>
      <c r="K1857" s="95"/>
      <c r="L1857" s="95">
        <f t="shared" si="442"/>
        <v>1854</v>
      </c>
      <c r="M1857" s="95">
        <f t="shared" si="433"/>
        <v>-1219</v>
      </c>
      <c r="N1857" s="95">
        <f t="shared" si="434"/>
        <v>268.79234088457338</v>
      </c>
      <c r="O1857" s="95">
        <f t="shared" si="435"/>
        <v>1525187.051240572</v>
      </c>
      <c r="P1857" s="95">
        <f t="shared" si="443"/>
        <v>28.681818935598589</v>
      </c>
      <c r="Q1857" s="113">
        <f t="shared" si="444"/>
        <v>25.280515637894961</v>
      </c>
      <c r="R1857" s="95">
        <f t="shared" si="436"/>
        <v>333.83623506047161</v>
      </c>
      <c r="S1857" s="95">
        <f t="shared" si="437"/>
        <v>220.0739146899443</v>
      </c>
      <c r="T1857">
        <f t="shared" si="438"/>
        <v>0</v>
      </c>
      <c r="U1857" s="102">
        <f>IF(W1857&lt;180,V1857,IF(#REF!&gt;T1857,W1857-360,360-W1857))</f>
        <v>8.0449251247920301</v>
      </c>
      <c r="V1857" s="102">
        <f t="shared" si="439"/>
        <v>8.0449251247920301</v>
      </c>
      <c r="W1857" s="102">
        <f t="shared" si="440"/>
        <v>8.0449251247920301</v>
      </c>
    </row>
    <row r="1858" spans="1:23" x14ac:dyDescent="0.25">
      <c r="A1858" s="110">
        <v>42638.454270833332</v>
      </c>
      <c r="B1858">
        <v>272</v>
      </c>
      <c r="C1858">
        <v>26.129100000000001</v>
      </c>
      <c r="E1858" s="95">
        <f t="shared" si="447"/>
        <v>276.96006655574041</v>
      </c>
      <c r="F1858" s="95">
        <f t="shared" si="447"/>
        <v>21.659329950083222</v>
      </c>
      <c r="G1858" s="95"/>
      <c r="H1858" s="95"/>
      <c r="I1858" s="95"/>
      <c r="J1858" s="95"/>
      <c r="K1858" s="95"/>
      <c r="L1858" s="95">
        <f t="shared" si="442"/>
        <v>1855</v>
      </c>
      <c r="M1858" s="95">
        <f t="shared" si="433"/>
        <v>1491</v>
      </c>
      <c r="N1858" s="95">
        <f t="shared" si="434"/>
        <v>268.79407008086201</v>
      </c>
      <c r="O1858" s="95">
        <f t="shared" si="435"/>
        <v>1525197.3347709007</v>
      </c>
      <c r="P1858" s="95">
        <f t="shared" si="443"/>
        <v>28.674183611855725</v>
      </c>
      <c r="Q1858" s="113">
        <f t="shared" si="444"/>
        <v>25.279240547488758</v>
      </c>
      <c r="R1858" s="95">
        <f t="shared" si="436"/>
        <v>333.8383577875901</v>
      </c>
      <c r="S1858" s="95">
        <f t="shared" si="437"/>
        <v>220.0817753238907</v>
      </c>
      <c r="T1858">
        <f t="shared" si="438"/>
        <v>0</v>
      </c>
      <c r="U1858" s="102">
        <f>IF(W1858&lt;180,V1858,IF(#REF!&gt;T1858,W1858-360,360-W1858))</f>
        <v>-4.9600665557404113</v>
      </c>
      <c r="V1858" s="102">
        <f t="shared" si="439"/>
        <v>-4.9600665557404113</v>
      </c>
      <c r="W1858" s="102">
        <f t="shared" si="440"/>
        <v>4.9600665557404113</v>
      </c>
    </row>
    <row r="1859" spans="1:23" x14ac:dyDescent="0.25">
      <c r="A1859" s="110">
        <v>42638.454317129632</v>
      </c>
      <c r="B1859">
        <v>284</v>
      </c>
      <c r="C1859">
        <v>24.6553</v>
      </c>
      <c r="E1859" s="95">
        <f t="shared" si="447"/>
        <v>276.97171381031615</v>
      </c>
      <c r="F1859" s="95">
        <f t="shared" si="447"/>
        <v>21.672044093178066</v>
      </c>
      <c r="G1859" s="95"/>
      <c r="H1859" s="95"/>
      <c r="I1859" s="95"/>
      <c r="J1859" s="95"/>
      <c r="K1859" s="95"/>
      <c r="L1859" s="95">
        <f t="shared" si="442"/>
        <v>1856</v>
      </c>
      <c r="M1859" s="95">
        <f t="shared" si="433"/>
        <v>-1207</v>
      </c>
      <c r="N1859" s="95">
        <f t="shared" si="434"/>
        <v>268.80226293103397</v>
      </c>
      <c r="O1859" s="95">
        <f t="shared" si="435"/>
        <v>1525428.4304957008</v>
      </c>
      <c r="P1859" s="95">
        <f t="shared" si="443"/>
        <v>28.66862951302366</v>
      </c>
      <c r="Q1859" s="113">
        <f t="shared" si="444"/>
        <v>25.280868814407338</v>
      </c>
      <c r="R1859" s="95">
        <f t="shared" si="436"/>
        <v>333.85366864273266</v>
      </c>
      <c r="S1859" s="95">
        <f t="shared" si="437"/>
        <v>220.08975897789963</v>
      </c>
      <c r="T1859">
        <f t="shared" si="438"/>
        <v>0</v>
      </c>
      <c r="U1859" s="102">
        <f>IF(W1859&lt;180,V1859,IF(#REF!&gt;T1859,W1859-360,360-W1859))</f>
        <v>7.028286189683854</v>
      </c>
      <c r="V1859" s="102">
        <f t="shared" si="439"/>
        <v>7.028286189683854</v>
      </c>
      <c r="W1859" s="102">
        <f t="shared" si="440"/>
        <v>7.028286189683854</v>
      </c>
    </row>
    <row r="1860" spans="1:23" x14ac:dyDescent="0.25">
      <c r="A1860" s="110">
        <v>42638.454363425924</v>
      </c>
      <c r="B1860">
        <v>284</v>
      </c>
      <c r="C1860">
        <v>23.914000000000001</v>
      </c>
      <c r="E1860" s="95">
        <f t="shared" si="447"/>
        <v>277.00998336106488</v>
      </c>
      <c r="F1860" s="95">
        <f t="shared" si="447"/>
        <v>21.678456405990044</v>
      </c>
      <c r="G1860" s="95"/>
      <c r="H1860" s="95"/>
      <c r="I1860" s="95"/>
      <c r="J1860" s="95"/>
      <c r="K1860" s="95"/>
      <c r="L1860" s="95">
        <f t="shared" si="442"/>
        <v>1857</v>
      </c>
      <c r="M1860" s="95">
        <f t="shared" ref="M1860:M1923" si="448">B1860-M1859</f>
        <v>1491</v>
      </c>
      <c r="N1860" s="95">
        <f t="shared" ref="N1860:N1923" si="449">N1859+(B1860-N1859)/L1860</f>
        <v>268.81044695745777</v>
      </c>
      <c r="O1860" s="95">
        <f t="shared" ref="O1860:O1923" si="450">O1859+(B1860-N1860)*(B1860-N1859)</f>
        <v>1525659.2773290365</v>
      </c>
      <c r="P1860" s="95">
        <f t="shared" si="443"/>
        <v>28.663077983494784</v>
      </c>
      <c r="Q1860" s="113">
        <f t="shared" si="444"/>
        <v>25.27406976518747</v>
      </c>
      <c r="R1860" s="95">
        <f t="shared" ref="R1860:R1923" si="451">E1860+$T$2*Q1860</f>
        <v>333.87664033273671</v>
      </c>
      <c r="S1860" s="95">
        <f t="shared" ref="S1860:S1923" si="452">E1860-$T$2*Q1860</f>
        <v>220.14332638939308</v>
      </c>
      <c r="T1860">
        <f t="shared" si="438"/>
        <v>0</v>
      </c>
      <c r="U1860" s="102">
        <f>IF(W1860&lt;180,V1860,IF(#REF!&gt;T1860,W1860-360,360-W1860))</f>
        <v>6.990016638935117</v>
      </c>
      <c r="V1860" s="102">
        <f t="shared" si="439"/>
        <v>6.990016638935117</v>
      </c>
      <c r="W1860" s="102">
        <f t="shared" si="440"/>
        <v>6.990016638935117</v>
      </c>
    </row>
    <row r="1861" spans="1:23" x14ac:dyDescent="0.25">
      <c r="A1861" s="110">
        <v>42638.454409722224</v>
      </c>
      <c r="B1861">
        <v>269</v>
      </c>
      <c r="C1861">
        <v>25.036300000000001</v>
      </c>
      <c r="E1861" s="95">
        <f t="shared" si="447"/>
        <v>276.98336106489182</v>
      </c>
      <c r="F1861" s="95">
        <f t="shared" si="447"/>
        <v>21.690339101497536</v>
      </c>
      <c r="G1861" s="95"/>
      <c r="H1861" s="95"/>
      <c r="I1861" s="95"/>
      <c r="J1861" s="95"/>
      <c r="K1861" s="95"/>
      <c r="L1861" s="95">
        <f t="shared" si="442"/>
        <v>1858</v>
      </c>
      <c r="M1861" s="95">
        <f t="shared" si="448"/>
        <v>-1222</v>
      </c>
      <c r="N1861" s="95">
        <f t="shared" si="449"/>
        <v>268.81054897739455</v>
      </c>
      <c r="O1861" s="95">
        <f t="shared" si="450"/>
        <v>1525659.3132400543</v>
      </c>
      <c r="P1861" s="95">
        <f t="shared" si="443"/>
        <v>28.655363860101644</v>
      </c>
      <c r="Q1861" s="113">
        <f t="shared" si="444"/>
        <v>25.274066259881888</v>
      </c>
      <c r="R1861" s="95">
        <f t="shared" si="451"/>
        <v>333.85001014962609</v>
      </c>
      <c r="S1861" s="95">
        <f t="shared" si="452"/>
        <v>220.11671198015756</v>
      </c>
      <c r="T1861">
        <f t="shared" si="438"/>
        <v>0</v>
      </c>
      <c r="U1861" s="102">
        <f>IF(W1861&lt;180,V1861,IF(#REF!&gt;T1861,W1861-360,360-W1861))</f>
        <v>-7.9833610648918238</v>
      </c>
      <c r="V1861" s="102">
        <f t="shared" si="439"/>
        <v>-7.9833610648918238</v>
      </c>
      <c r="W1861" s="102">
        <f t="shared" si="440"/>
        <v>7.9833610648918238</v>
      </c>
    </row>
    <row r="1862" spans="1:23" x14ac:dyDescent="0.25">
      <c r="A1862" s="110">
        <v>42638.454456018517</v>
      </c>
      <c r="B1862">
        <v>290</v>
      </c>
      <c r="C1862">
        <v>25.4344</v>
      </c>
      <c r="E1862" s="95">
        <f t="shared" si="447"/>
        <v>277.00998336106488</v>
      </c>
      <c r="F1862" s="95">
        <f t="shared" si="447"/>
        <v>21.701371381031642</v>
      </c>
      <c r="G1862" s="95"/>
      <c r="H1862" s="95"/>
      <c r="I1862" s="95"/>
      <c r="J1862" s="95"/>
      <c r="K1862" s="95"/>
      <c r="L1862" s="95">
        <f t="shared" si="442"/>
        <v>1859</v>
      </c>
      <c r="M1862" s="95">
        <f t="shared" si="448"/>
        <v>1512</v>
      </c>
      <c r="N1862" s="95">
        <f t="shared" si="449"/>
        <v>268.82194728348526</v>
      </c>
      <c r="O1862" s="95">
        <f t="shared" si="450"/>
        <v>1526108.064550845</v>
      </c>
      <c r="P1862" s="95">
        <f t="shared" si="443"/>
        <v>28.651868468389264</v>
      </c>
      <c r="Q1862" s="113">
        <f t="shared" si="444"/>
        <v>25.27933593782269</v>
      </c>
      <c r="R1862" s="95">
        <f t="shared" si="451"/>
        <v>333.88848922116591</v>
      </c>
      <c r="S1862" s="95">
        <f t="shared" si="452"/>
        <v>220.13147750096383</v>
      </c>
      <c r="T1862">
        <f t="shared" ref="T1862:T1925" si="453">IF(ABS(U1862)&gt;$T$2*Q1862,1,0)</f>
        <v>0</v>
      </c>
      <c r="U1862" s="102">
        <f>IF(W1862&lt;180,V1862,IF(#REF!&gt;T1862,W1862-360,360-W1862))</f>
        <v>12.990016638935117</v>
      </c>
      <c r="V1862" s="102">
        <f t="shared" ref="V1862:V1925" si="454">$B1862-$E1862</f>
        <v>12.990016638935117</v>
      </c>
      <c r="W1862" s="102">
        <f t="shared" ref="W1862:W1925" si="455">ABS(V1862)</f>
        <v>12.990016638935117</v>
      </c>
    </row>
    <row r="1863" spans="1:23" x14ac:dyDescent="0.25">
      <c r="A1863" s="110">
        <v>42638.454502314817</v>
      </c>
      <c r="B1863">
        <v>244</v>
      </c>
      <c r="C1863">
        <v>27.783000000000001</v>
      </c>
      <c r="E1863" s="95">
        <f t="shared" si="447"/>
        <v>276.936772046589</v>
      </c>
      <c r="F1863" s="95">
        <f t="shared" si="447"/>
        <v>21.716667554076565</v>
      </c>
      <c r="G1863" s="95"/>
      <c r="H1863" s="95"/>
      <c r="I1863" s="95"/>
      <c r="J1863" s="95"/>
      <c r="K1863" s="95"/>
      <c r="L1863" s="95">
        <f t="shared" si="442"/>
        <v>1860</v>
      </c>
      <c r="M1863" s="95">
        <f t="shared" si="448"/>
        <v>-1268</v>
      </c>
      <c r="N1863" s="95">
        <f t="shared" si="449"/>
        <v>268.80860215053713</v>
      </c>
      <c r="O1863" s="95">
        <f t="shared" si="450"/>
        <v>1526723.8623656025</v>
      </c>
      <c r="P1863" s="95">
        <f t="shared" si="443"/>
        <v>28.649943819172172</v>
      </c>
      <c r="Q1863" s="113">
        <f t="shared" si="444"/>
        <v>25.311095912053442</v>
      </c>
      <c r="R1863" s="95">
        <f t="shared" si="451"/>
        <v>333.88673784870923</v>
      </c>
      <c r="S1863" s="95">
        <f t="shared" si="452"/>
        <v>219.98680624446877</v>
      </c>
      <c r="T1863">
        <f t="shared" si="453"/>
        <v>0</v>
      </c>
      <c r="U1863" s="102">
        <f>IF(W1863&lt;180,V1863,IF(#REF!&gt;T1863,W1863-360,360-W1863))</f>
        <v>-32.936772046588999</v>
      </c>
      <c r="V1863" s="102">
        <f t="shared" si="454"/>
        <v>-32.936772046588999</v>
      </c>
      <c r="W1863" s="102">
        <f t="shared" si="455"/>
        <v>32.936772046588999</v>
      </c>
    </row>
    <row r="1864" spans="1:23" x14ac:dyDescent="0.25">
      <c r="A1864" s="110">
        <v>42638.454560185186</v>
      </c>
      <c r="B1864">
        <v>304</v>
      </c>
      <c r="C1864">
        <v>27.4772</v>
      </c>
      <c r="E1864" s="95">
        <f t="shared" si="447"/>
        <v>277.01164725457573</v>
      </c>
      <c r="F1864" s="95">
        <f t="shared" si="447"/>
        <v>21.724677537437628</v>
      </c>
      <c r="G1864" s="95"/>
      <c r="H1864" s="95"/>
      <c r="I1864" s="95"/>
      <c r="J1864" s="95"/>
      <c r="K1864" s="95"/>
      <c r="L1864" s="95">
        <f t="shared" si="442"/>
        <v>1861</v>
      </c>
      <c r="M1864" s="95">
        <f t="shared" si="448"/>
        <v>1572</v>
      </c>
      <c r="N1864" s="95">
        <f t="shared" si="449"/>
        <v>268.82751209027356</v>
      </c>
      <c r="O1864" s="95">
        <f t="shared" si="450"/>
        <v>1527961.6313809892</v>
      </c>
      <c r="P1864" s="95">
        <f t="shared" si="443"/>
        <v>28.653853613620537</v>
      </c>
      <c r="Q1864" s="113">
        <f t="shared" si="444"/>
        <v>25.324480552552355</v>
      </c>
      <c r="R1864" s="95">
        <f t="shared" si="451"/>
        <v>333.99172849781854</v>
      </c>
      <c r="S1864" s="95">
        <f t="shared" si="452"/>
        <v>220.03156601133293</v>
      </c>
      <c r="T1864">
        <f t="shared" si="453"/>
        <v>0</v>
      </c>
      <c r="U1864" s="102">
        <f>IF(W1864&lt;180,V1864,IF(#REF!&gt;T1864,W1864-360,360-W1864))</f>
        <v>26.988352745424265</v>
      </c>
      <c r="V1864" s="102">
        <f t="shared" si="454"/>
        <v>26.988352745424265</v>
      </c>
      <c r="W1864" s="102">
        <f t="shared" si="455"/>
        <v>26.988352745424265</v>
      </c>
    </row>
    <row r="1865" spans="1:23" x14ac:dyDescent="0.25">
      <c r="A1865" s="110">
        <v>42638.454606481479</v>
      </c>
      <c r="B1865">
        <v>292</v>
      </c>
      <c r="C1865">
        <v>25.1357</v>
      </c>
      <c r="E1865" s="95">
        <f t="shared" si="447"/>
        <v>277.03660565723794</v>
      </c>
      <c r="F1865" s="95">
        <f t="shared" si="447"/>
        <v>21.731785524126483</v>
      </c>
      <c r="G1865" s="95"/>
      <c r="H1865" s="95"/>
      <c r="I1865" s="95"/>
      <c r="J1865" s="95"/>
      <c r="K1865" s="95"/>
      <c r="L1865" s="95">
        <f t="shared" si="442"/>
        <v>1862</v>
      </c>
      <c r="M1865" s="95">
        <f t="shared" si="448"/>
        <v>-1280</v>
      </c>
      <c r="N1865" s="95">
        <f t="shared" si="449"/>
        <v>268.83995703544525</v>
      </c>
      <c r="O1865" s="95">
        <f t="shared" si="450"/>
        <v>1528498.3071965741</v>
      </c>
      <c r="P1865" s="95">
        <f t="shared" si="443"/>
        <v>28.651188550716867</v>
      </c>
      <c r="Q1865" s="113">
        <f t="shared" si="444"/>
        <v>25.331847287178505</v>
      </c>
      <c r="R1865" s="95">
        <f t="shared" si="451"/>
        <v>334.03326205338959</v>
      </c>
      <c r="S1865" s="95">
        <f t="shared" si="452"/>
        <v>220.03994926108629</v>
      </c>
      <c r="T1865">
        <f t="shared" si="453"/>
        <v>0</v>
      </c>
      <c r="U1865" s="102">
        <f>IF(W1865&lt;180,V1865,IF(#REF!&gt;T1865,W1865-360,360-W1865))</f>
        <v>14.963394342762058</v>
      </c>
      <c r="V1865" s="102">
        <f t="shared" si="454"/>
        <v>14.963394342762058</v>
      </c>
      <c r="W1865" s="102">
        <f t="shared" si="455"/>
        <v>14.963394342762058</v>
      </c>
    </row>
    <row r="1866" spans="1:23" x14ac:dyDescent="0.25">
      <c r="A1866" s="110">
        <v>42638.454652777778</v>
      </c>
      <c r="B1866">
        <v>323</v>
      </c>
      <c r="C1866">
        <v>26.331800000000001</v>
      </c>
      <c r="E1866" s="95">
        <f t="shared" si="447"/>
        <v>277.11813643926791</v>
      </c>
      <c r="F1866" s="95">
        <f t="shared" si="447"/>
        <v>21.742678036605685</v>
      </c>
      <c r="G1866" s="95"/>
      <c r="H1866" s="95"/>
      <c r="I1866" s="95"/>
      <c r="J1866" s="95"/>
      <c r="K1866" s="95"/>
      <c r="L1866" s="95">
        <f t="shared" si="442"/>
        <v>1863</v>
      </c>
      <c r="M1866" s="95">
        <f t="shared" si="448"/>
        <v>1603</v>
      </c>
      <c r="N1866" s="95">
        <f t="shared" si="449"/>
        <v>268.86902844873811</v>
      </c>
      <c r="O1866" s="95">
        <f t="shared" si="450"/>
        <v>1531430.0429415035</v>
      </c>
      <c r="P1866" s="95">
        <f t="shared" si="443"/>
        <v>28.670954655720347</v>
      </c>
      <c r="Q1866" s="113">
        <f t="shared" si="444"/>
        <v>25.400702635243775</v>
      </c>
      <c r="R1866" s="95">
        <f t="shared" si="451"/>
        <v>334.26971736856638</v>
      </c>
      <c r="S1866" s="95">
        <f t="shared" si="452"/>
        <v>219.96655550996942</v>
      </c>
      <c r="T1866">
        <f t="shared" si="453"/>
        <v>0</v>
      </c>
      <c r="U1866" s="102">
        <f>IF(W1866&lt;180,V1866,IF(#REF!&gt;T1866,W1866-360,360-W1866))</f>
        <v>45.881863560732086</v>
      </c>
      <c r="V1866" s="102">
        <f t="shared" si="454"/>
        <v>45.881863560732086</v>
      </c>
      <c r="W1866" s="102">
        <f t="shared" si="455"/>
        <v>45.881863560732086</v>
      </c>
    </row>
    <row r="1867" spans="1:23" x14ac:dyDescent="0.25">
      <c r="A1867" s="110">
        <v>42638.454699074071</v>
      </c>
      <c r="B1867">
        <v>327</v>
      </c>
      <c r="C1867">
        <v>24.9771</v>
      </c>
      <c r="E1867" s="95">
        <f t="shared" si="447"/>
        <v>277.22462562396009</v>
      </c>
      <c r="F1867" s="95">
        <f t="shared" si="447"/>
        <v>21.749110316139795</v>
      </c>
      <c r="G1867" s="95"/>
      <c r="H1867" s="95"/>
      <c r="I1867" s="95"/>
      <c r="J1867" s="95"/>
      <c r="K1867" s="95"/>
      <c r="L1867" s="95">
        <f t="shared" si="442"/>
        <v>1864</v>
      </c>
      <c r="M1867" s="95">
        <f t="shared" si="448"/>
        <v>-1276</v>
      </c>
      <c r="N1867" s="95">
        <f t="shared" si="449"/>
        <v>268.90021459227421</v>
      </c>
      <c r="O1867" s="95">
        <f t="shared" si="450"/>
        <v>1534807.4399141744</v>
      </c>
      <c r="P1867" s="95">
        <f t="shared" si="443"/>
        <v>28.694852313789305</v>
      </c>
      <c r="Q1867" s="113">
        <f t="shared" si="444"/>
        <v>25.475337182466145</v>
      </c>
      <c r="R1867" s="95">
        <f t="shared" si="451"/>
        <v>334.54413428450891</v>
      </c>
      <c r="S1867" s="95">
        <f t="shared" si="452"/>
        <v>219.90511696341127</v>
      </c>
      <c r="T1867">
        <f t="shared" si="453"/>
        <v>0</v>
      </c>
      <c r="U1867" s="102">
        <f>IF(W1867&lt;180,V1867,IF(#REF!&gt;T1867,W1867-360,360-W1867))</f>
        <v>49.775374376039906</v>
      </c>
      <c r="V1867" s="102">
        <f t="shared" si="454"/>
        <v>49.775374376039906</v>
      </c>
      <c r="W1867" s="102">
        <f t="shared" si="455"/>
        <v>49.775374376039906</v>
      </c>
    </row>
    <row r="1868" spans="1:23" x14ac:dyDescent="0.25">
      <c r="A1868" s="110">
        <v>42638.454745370371</v>
      </c>
      <c r="B1868">
        <v>255</v>
      </c>
      <c r="C1868">
        <v>26.229199999999999</v>
      </c>
      <c r="E1868" s="95">
        <f t="shared" si="447"/>
        <v>277.19467554076539</v>
      </c>
      <c r="F1868" s="95">
        <f t="shared" si="447"/>
        <v>21.762060565723818</v>
      </c>
      <c r="G1868" s="95"/>
      <c r="H1868" s="95"/>
      <c r="I1868" s="95"/>
      <c r="J1868" s="95"/>
      <c r="K1868" s="95"/>
      <c r="L1868" s="95">
        <f t="shared" si="442"/>
        <v>1865</v>
      </c>
      <c r="M1868" s="95">
        <f t="shared" si="448"/>
        <v>1531</v>
      </c>
      <c r="N1868" s="95">
        <f t="shared" si="449"/>
        <v>268.8927613941014</v>
      </c>
      <c r="O1868" s="95">
        <f t="shared" si="450"/>
        <v>1535000.5522788316</v>
      </c>
      <c r="P1868" s="95">
        <f t="shared" si="443"/>
        <v>28.688962971779869</v>
      </c>
      <c r="Q1868" s="113">
        <f t="shared" si="444"/>
        <v>25.490862379059887</v>
      </c>
      <c r="R1868" s="95">
        <f t="shared" si="451"/>
        <v>334.54911589365014</v>
      </c>
      <c r="S1868" s="95">
        <f t="shared" si="452"/>
        <v>219.84023518788064</v>
      </c>
      <c r="T1868">
        <f t="shared" si="453"/>
        <v>0</v>
      </c>
      <c r="U1868" s="102">
        <f>IF(W1868&lt;180,V1868,IF(#REF!&gt;T1868,W1868-360,360-W1868))</f>
        <v>-22.194675540765388</v>
      </c>
      <c r="V1868" s="102">
        <f t="shared" si="454"/>
        <v>-22.194675540765388</v>
      </c>
      <c r="W1868" s="102">
        <f t="shared" si="455"/>
        <v>22.194675540765388</v>
      </c>
    </row>
    <row r="1869" spans="1:23" x14ac:dyDescent="0.25">
      <c r="A1869" s="110">
        <v>42638.454791666663</v>
      </c>
      <c r="B1869">
        <v>240</v>
      </c>
      <c r="C1869">
        <v>27.813099999999999</v>
      </c>
      <c r="E1869" s="95">
        <f t="shared" ref="E1869:F1884" si="456">AVERAGE(B1269:B1869)</f>
        <v>277.12978369384359</v>
      </c>
      <c r="F1869" s="95">
        <f t="shared" si="456"/>
        <v>21.77906073211317</v>
      </c>
      <c r="G1869" s="95"/>
      <c r="H1869" s="95"/>
      <c r="I1869" s="95"/>
      <c r="J1869" s="95"/>
      <c r="K1869" s="95"/>
      <c r="L1869" s="95">
        <f t="shared" si="442"/>
        <v>1866</v>
      </c>
      <c r="M1869" s="95">
        <f t="shared" si="448"/>
        <v>-1291</v>
      </c>
      <c r="N1869" s="95">
        <f t="shared" si="449"/>
        <v>268.87727759914208</v>
      </c>
      <c r="O1869" s="95">
        <f t="shared" si="450"/>
        <v>1535834.8965702148</v>
      </c>
      <c r="P1869" s="95">
        <f t="shared" si="443"/>
        <v>28.689068397841378</v>
      </c>
      <c r="Q1869" s="113">
        <f t="shared" si="444"/>
        <v>25.53578536543213</v>
      </c>
      <c r="R1869" s="95">
        <f t="shared" si="451"/>
        <v>334.58530076606587</v>
      </c>
      <c r="S1869" s="95">
        <f t="shared" si="452"/>
        <v>219.67426662162131</v>
      </c>
      <c r="T1869">
        <f t="shared" si="453"/>
        <v>0</v>
      </c>
      <c r="U1869" s="102">
        <f>IF(W1869&lt;180,V1869,IF(#REF!&gt;T1869,W1869-360,360-W1869))</f>
        <v>-37.129783693843592</v>
      </c>
      <c r="V1869" s="102">
        <f t="shared" si="454"/>
        <v>-37.129783693843592</v>
      </c>
      <c r="W1869" s="102">
        <f t="shared" si="455"/>
        <v>37.129783693843592</v>
      </c>
    </row>
    <row r="1870" spans="1:23" x14ac:dyDescent="0.25">
      <c r="A1870" s="110">
        <v>42638.454837962963</v>
      </c>
      <c r="B1870">
        <v>259</v>
      </c>
      <c r="C1870">
        <v>23.905999999999999</v>
      </c>
      <c r="E1870" s="95">
        <f t="shared" si="456"/>
        <v>277.10815307820297</v>
      </c>
      <c r="F1870" s="95">
        <f t="shared" si="456"/>
        <v>21.789364725457595</v>
      </c>
      <c r="G1870" s="95"/>
      <c r="H1870" s="95"/>
      <c r="I1870" s="95"/>
      <c r="J1870" s="95"/>
      <c r="K1870" s="95"/>
      <c r="L1870" s="95">
        <f t="shared" si="442"/>
        <v>1867</v>
      </c>
      <c r="M1870" s="95">
        <f t="shared" si="448"/>
        <v>1550</v>
      </c>
      <c r="N1870" s="95">
        <f t="shared" si="449"/>
        <v>268.87198714515216</v>
      </c>
      <c r="O1870" s="95">
        <f t="shared" si="450"/>
        <v>1535932.4049277026</v>
      </c>
      <c r="P1870" s="95">
        <f t="shared" si="443"/>
        <v>28.682294628138667</v>
      </c>
      <c r="Q1870" s="113">
        <f t="shared" si="444"/>
        <v>25.545625557187179</v>
      </c>
      <c r="R1870" s="95">
        <f t="shared" si="451"/>
        <v>334.58581058187411</v>
      </c>
      <c r="S1870" s="95">
        <f t="shared" si="452"/>
        <v>219.63049557453184</v>
      </c>
      <c r="T1870">
        <f t="shared" si="453"/>
        <v>0</v>
      </c>
      <c r="U1870" s="102">
        <f>IF(W1870&lt;180,V1870,IF(#REF!&gt;T1870,W1870-360,360-W1870))</f>
        <v>-18.108153078202974</v>
      </c>
      <c r="V1870" s="102">
        <f t="shared" si="454"/>
        <v>-18.108153078202974</v>
      </c>
      <c r="W1870" s="102">
        <f t="shared" si="455"/>
        <v>18.108153078202974</v>
      </c>
    </row>
    <row r="1871" spans="1:23" x14ac:dyDescent="0.25">
      <c r="A1871" s="110">
        <v>42638.454884259256</v>
      </c>
      <c r="B1871">
        <v>269</v>
      </c>
      <c r="C1871">
        <v>21.105599999999999</v>
      </c>
      <c r="E1871" s="95">
        <f t="shared" si="456"/>
        <v>277.10815307820297</v>
      </c>
      <c r="F1871" s="95">
        <f t="shared" si="456"/>
        <v>21.794985690515833</v>
      </c>
      <c r="G1871" s="95"/>
      <c r="H1871" s="95"/>
      <c r="I1871" s="95"/>
      <c r="J1871" s="95"/>
      <c r="K1871" s="95"/>
      <c r="L1871" s="95">
        <f t="shared" si="442"/>
        <v>1868</v>
      </c>
      <c r="M1871" s="95">
        <f t="shared" si="448"/>
        <v>-1281</v>
      </c>
      <c r="N1871" s="95">
        <f t="shared" si="449"/>
        <v>268.8720556745177</v>
      </c>
      <c r="O1871" s="95">
        <f t="shared" si="450"/>
        <v>1535932.421306221</v>
      </c>
      <c r="P1871" s="95">
        <f t="shared" si="443"/>
        <v>28.674616479555276</v>
      </c>
      <c r="Q1871" s="113">
        <f t="shared" si="444"/>
        <v>25.545625557187179</v>
      </c>
      <c r="R1871" s="95">
        <f t="shared" si="451"/>
        <v>334.58581058187411</v>
      </c>
      <c r="S1871" s="95">
        <f t="shared" si="452"/>
        <v>219.63049557453184</v>
      </c>
      <c r="T1871">
        <f t="shared" si="453"/>
        <v>0</v>
      </c>
      <c r="U1871" s="102">
        <f>IF(W1871&lt;180,V1871,IF(#REF!&gt;T1871,W1871-360,360-W1871))</f>
        <v>-8.1081530782029745</v>
      </c>
      <c r="V1871" s="102">
        <f t="shared" si="454"/>
        <v>-8.1081530782029745</v>
      </c>
      <c r="W1871" s="102">
        <f t="shared" si="455"/>
        <v>8.1081530782029745</v>
      </c>
    </row>
    <row r="1872" spans="1:23" x14ac:dyDescent="0.25">
      <c r="A1872" s="110">
        <v>42638.454930555556</v>
      </c>
      <c r="B1872">
        <v>297</v>
      </c>
      <c r="C1872">
        <v>20.268599999999999</v>
      </c>
      <c r="E1872" s="95">
        <f t="shared" si="456"/>
        <v>277.14475873544092</v>
      </c>
      <c r="F1872" s="95">
        <f t="shared" si="456"/>
        <v>21.8022500831947</v>
      </c>
      <c r="G1872" s="95"/>
      <c r="H1872" s="95"/>
      <c r="I1872" s="95"/>
      <c r="J1872" s="95"/>
      <c r="K1872" s="95"/>
      <c r="L1872" s="95">
        <f t="shared" si="442"/>
        <v>1869</v>
      </c>
      <c r="M1872" s="95">
        <f t="shared" si="448"/>
        <v>1578</v>
      </c>
      <c r="N1872" s="95">
        <f t="shared" si="449"/>
        <v>268.88710540395886</v>
      </c>
      <c r="O1872" s="95">
        <f t="shared" si="450"/>
        <v>1536723.1792402465</v>
      </c>
      <c r="P1872" s="95">
        <f t="shared" si="443"/>
        <v>28.674322822354917</v>
      </c>
      <c r="Q1872" s="113">
        <f t="shared" si="444"/>
        <v>25.558337757669907</v>
      </c>
      <c r="R1872" s="95">
        <f t="shared" si="451"/>
        <v>334.65101869019821</v>
      </c>
      <c r="S1872" s="95">
        <f t="shared" si="452"/>
        <v>219.63849878068362</v>
      </c>
      <c r="T1872">
        <f t="shared" si="453"/>
        <v>0</v>
      </c>
      <c r="U1872" s="102">
        <f>IF(W1872&lt;180,V1872,IF(#REF!&gt;T1872,W1872-360,360-W1872))</f>
        <v>19.855241264559083</v>
      </c>
      <c r="V1872" s="102">
        <f t="shared" si="454"/>
        <v>19.855241264559083</v>
      </c>
      <c r="W1872" s="102">
        <f t="shared" si="455"/>
        <v>19.855241264559083</v>
      </c>
    </row>
    <row r="1873" spans="1:23" x14ac:dyDescent="0.25">
      <c r="A1873" s="110">
        <v>42638.454976851855</v>
      </c>
      <c r="B1873">
        <v>350</v>
      </c>
      <c r="C1873">
        <v>23.310400000000001</v>
      </c>
      <c r="E1873" s="95">
        <f t="shared" si="456"/>
        <v>277.23294509151413</v>
      </c>
      <c r="F1873" s="95">
        <f t="shared" si="456"/>
        <v>21.819281198003353</v>
      </c>
      <c r="G1873" s="95"/>
      <c r="H1873" s="95"/>
      <c r="I1873" s="95"/>
      <c r="J1873" s="95"/>
      <c r="K1873" s="95"/>
      <c r="L1873" s="95">
        <f t="shared" si="442"/>
        <v>1870</v>
      </c>
      <c r="M1873" s="95">
        <f t="shared" si="448"/>
        <v>-1228</v>
      </c>
      <c r="N1873" s="95">
        <f t="shared" si="449"/>
        <v>268.93048128342195</v>
      </c>
      <c r="O1873" s="95">
        <f t="shared" si="450"/>
        <v>1543298.9625668561</v>
      </c>
      <c r="P1873" s="95">
        <f t="shared" si="443"/>
        <v>28.727923051797124</v>
      </c>
      <c r="Q1873" s="113">
        <f t="shared" si="444"/>
        <v>25.717633089492715</v>
      </c>
      <c r="R1873" s="95">
        <f t="shared" si="451"/>
        <v>335.09761954287274</v>
      </c>
      <c r="S1873" s="95">
        <f t="shared" si="452"/>
        <v>219.36827064015552</v>
      </c>
      <c r="T1873">
        <f t="shared" si="453"/>
        <v>1</v>
      </c>
      <c r="U1873" s="102">
        <f>IF(W1873&lt;180,V1873,IF(#REF!&gt;T1873,W1873-360,360-W1873))</f>
        <v>72.767054908485875</v>
      </c>
      <c r="V1873" s="102">
        <f t="shared" si="454"/>
        <v>72.767054908485875</v>
      </c>
      <c r="W1873" s="102">
        <f t="shared" si="455"/>
        <v>72.767054908485875</v>
      </c>
    </row>
    <row r="1874" spans="1:23" x14ac:dyDescent="0.25">
      <c r="A1874" s="110">
        <v>42638.455023148148</v>
      </c>
      <c r="B1874">
        <v>314</v>
      </c>
      <c r="C1874">
        <v>23.428799999999999</v>
      </c>
      <c r="E1874" s="95">
        <f t="shared" si="456"/>
        <v>277.29950083194677</v>
      </c>
      <c r="F1874" s="95">
        <f t="shared" si="456"/>
        <v>21.835174209650607</v>
      </c>
      <c r="G1874" s="95"/>
      <c r="H1874" s="95"/>
      <c r="I1874" s="95"/>
      <c r="J1874" s="95"/>
      <c r="K1874" s="95"/>
      <c r="L1874" s="95">
        <f t="shared" si="442"/>
        <v>1871</v>
      </c>
      <c r="M1874" s="95">
        <f t="shared" si="448"/>
        <v>1542</v>
      </c>
      <c r="N1874" s="95">
        <f t="shared" si="449"/>
        <v>268.95456974879693</v>
      </c>
      <c r="O1874" s="95">
        <f t="shared" si="450"/>
        <v>1545329.1384286589</v>
      </c>
      <c r="P1874" s="95">
        <f t="shared" si="443"/>
        <v>28.739129085305617</v>
      </c>
      <c r="Q1874" s="113">
        <f t="shared" si="444"/>
        <v>25.760902732004606</v>
      </c>
      <c r="R1874" s="95">
        <f t="shared" si="451"/>
        <v>335.26153197895712</v>
      </c>
      <c r="S1874" s="95">
        <f t="shared" si="452"/>
        <v>219.33746968493642</v>
      </c>
      <c r="T1874">
        <f t="shared" si="453"/>
        <v>0</v>
      </c>
      <c r="U1874" s="102">
        <f>IF(W1874&lt;180,V1874,IF(#REF!&gt;T1874,W1874-360,360-W1874))</f>
        <v>36.700499168053227</v>
      </c>
      <c r="V1874" s="102">
        <f t="shared" si="454"/>
        <v>36.700499168053227</v>
      </c>
      <c r="W1874" s="102">
        <f t="shared" si="455"/>
        <v>36.700499168053227</v>
      </c>
    </row>
    <row r="1875" spans="1:23" x14ac:dyDescent="0.25">
      <c r="A1875" s="110">
        <v>42638.455069444448</v>
      </c>
      <c r="B1875">
        <v>275</v>
      </c>
      <c r="C1875">
        <v>21.712800000000001</v>
      </c>
      <c r="E1875" s="95">
        <f t="shared" si="456"/>
        <v>277.32612312811978</v>
      </c>
      <c r="F1875" s="95">
        <f t="shared" si="456"/>
        <v>21.842117304492533</v>
      </c>
      <c r="G1875" s="95"/>
      <c r="H1875" s="95"/>
      <c r="I1875" s="95"/>
      <c r="J1875" s="95"/>
      <c r="K1875" s="95"/>
      <c r="L1875" s="95">
        <f t="shared" si="442"/>
        <v>1872</v>
      </c>
      <c r="M1875" s="95">
        <f t="shared" si="448"/>
        <v>-1267</v>
      </c>
      <c r="N1875" s="95">
        <f t="shared" si="449"/>
        <v>268.95779914529862</v>
      </c>
      <c r="O1875" s="95">
        <f t="shared" si="450"/>
        <v>1545365.6661324899</v>
      </c>
      <c r="P1875" s="95">
        <f t="shared" si="443"/>
        <v>28.731791578197779</v>
      </c>
      <c r="Q1875" s="113">
        <f t="shared" si="444"/>
        <v>25.750242874543609</v>
      </c>
      <c r="R1875" s="95">
        <f t="shared" si="451"/>
        <v>335.26416959584287</v>
      </c>
      <c r="S1875" s="95">
        <f t="shared" si="452"/>
        <v>219.38807666039665</v>
      </c>
      <c r="T1875">
        <f t="shared" si="453"/>
        <v>0</v>
      </c>
      <c r="U1875" s="102">
        <f>IF(W1875&lt;180,V1875,IF(#REF!&gt;T1875,W1875-360,360-W1875))</f>
        <v>-2.3261231281197752</v>
      </c>
      <c r="V1875" s="102">
        <f t="shared" si="454"/>
        <v>-2.3261231281197752</v>
      </c>
      <c r="W1875" s="102">
        <f t="shared" si="455"/>
        <v>2.3261231281197752</v>
      </c>
    </row>
    <row r="1876" spans="1:23" x14ac:dyDescent="0.25">
      <c r="A1876" s="110">
        <v>42638.45511574074</v>
      </c>
      <c r="B1876">
        <v>273</v>
      </c>
      <c r="C1876">
        <v>19.6431</v>
      </c>
      <c r="E1876" s="95">
        <f t="shared" si="456"/>
        <v>277.35607321131448</v>
      </c>
      <c r="F1876" s="95">
        <f t="shared" si="456"/>
        <v>21.846459234609007</v>
      </c>
      <c r="G1876" s="95"/>
      <c r="H1876" s="95"/>
      <c r="I1876" s="95"/>
      <c r="J1876" s="95"/>
      <c r="K1876" s="95"/>
      <c r="L1876" s="95">
        <f t="shared" si="442"/>
        <v>1873</v>
      </c>
      <c r="M1876" s="95">
        <f t="shared" si="448"/>
        <v>1540</v>
      </c>
      <c r="N1876" s="95">
        <f t="shared" si="449"/>
        <v>268.95995728777308</v>
      </c>
      <c r="O1876" s="95">
        <f t="shared" si="450"/>
        <v>1545381.9967965942</v>
      </c>
      <c r="P1876" s="95">
        <f t="shared" si="443"/>
        <v>28.724272332540526</v>
      </c>
      <c r="Q1876" s="113">
        <f t="shared" si="444"/>
        <v>25.73472117777461</v>
      </c>
      <c r="R1876" s="95">
        <f t="shared" si="451"/>
        <v>335.25919586130738</v>
      </c>
      <c r="S1876" s="95">
        <f t="shared" si="452"/>
        <v>219.45295056132161</v>
      </c>
      <c r="T1876">
        <f t="shared" si="453"/>
        <v>0</v>
      </c>
      <c r="U1876" s="102">
        <f>IF(W1876&lt;180,V1876,IF(#REF!&gt;T1876,W1876-360,360-W1876))</f>
        <v>-4.3560732113144809</v>
      </c>
      <c r="V1876" s="102">
        <f t="shared" si="454"/>
        <v>-4.3560732113144809</v>
      </c>
      <c r="W1876" s="102">
        <f t="shared" si="455"/>
        <v>4.3560732113144809</v>
      </c>
    </row>
    <row r="1877" spans="1:23" x14ac:dyDescent="0.25">
      <c r="A1877" s="110">
        <v>42638.45516203704</v>
      </c>
      <c r="B1877">
        <v>317</v>
      </c>
      <c r="C1877">
        <v>21.211500000000001</v>
      </c>
      <c r="E1877" s="95">
        <f t="shared" si="456"/>
        <v>277.47420965058234</v>
      </c>
      <c r="F1877" s="95">
        <f t="shared" si="456"/>
        <v>21.851309151414327</v>
      </c>
      <c r="G1877" s="95"/>
      <c r="H1877" s="95"/>
      <c r="I1877" s="95"/>
      <c r="J1877" s="95"/>
      <c r="K1877" s="95"/>
      <c r="L1877" s="95">
        <f t="shared" si="442"/>
        <v>1874</v>
      </c>
      <c r="M1877" s="95">
        <f t="shared" si="448"/>
        <v>-1223</v>
      </c>
      <c r="N1877" s="95">
        <f t="shared" si="449"/>
        <v>268.98559231590127</v>
      </c>
      <c r="O1877" s="95">
        <f t="shared" si="450"/>
        <v>1547688.6109925406</v>
      </c>
      <c r="P1877" s="95">
        <f t="shared" si="443"/>
        <v>28.738030416248044</v>
      </c>
      <c r="Q1877" s="113">
        <f t="shared" si="444"/>
        <v>25.753466084982101</v>
      </c>
      <c r="R1877" s="95">
        <f t="shared" si="451"/>
        <v>335.41950834179204</v>
      </c>
      <c r="S1877" s="95">
        <f t="shared" si="452"/>
        <v>219.52891095937261</v>
      </c>
      <c r="T1877">
        <f t="shared" si="453"/>
        <v>0</v>
      </c>
      <c r="U1877" s="102">
        <f>IF(W1877&lt;180,V1877,IF(#REF!&gt;T1877,W1877-360,360-W1877))</f>
        <v>39.525790349417662</v>
      </c>
      <c r="V1877" s="102">
        <f t="shared" si="454"/>
        <v>39.525790349417662</v>
      </c>
      <c r="W1877" s="102">
        <f t="shared" si="455"/>
        <v>39.525790349417662</v>
      </c>
    </row>
    <row r="1878" spans="1:23" x14ac:dyDescent="0.25">
      <c r="A1878" s="110">
        <v>42638.455208333333</v>
      </c>
      <c r="B1878">
        <v>243</v>
      </c>
      <c r="C1878">
        <v>24.9025</v>
      </c>
      <c r="E1878" s="95">
        <f t="shared" si="456"/>
        <v>277.45757071547422</v>
      </c>
      <c r="F1878" s="95">
        <f t="shared" si="456"/>
        <v>21.862696672212994</v>
      </c>
      <c r="G1878" s="95"/>
      <c r="H1878" s="95"/>
      <c r="I1878" s="95"/>
      <c r="J1878" s="95"/>
      <c r="K1878" s="95"/>
      <c r="L1878" s="95">
        <f t="shared" si="442"/>
        <v>1875</v>
      </c>
      <c r="M1878" s="95">
        <f t="shared" si="448"/>
        <v>1466</v>
      </c>
      <c r="N1878" s="95">
        <f t="shared" si="449"/>
        <v>268.97173333333279</v>
      </c>
      <c r="O1878" s="95">
        <f t="shared" si="450"/>
        <v>1548363.501866678</v>
      </c>
      <c r="P1878" s="95">
        <f t="shared" si="443"/>
        <v>28.736629371974512</v>
      </c>
      <c r="Q1878" s="113">
        <f t="shared" si="444"/>
        <v>25.772496531373164</v>
      </c>
      <c r="R1878" s="95">
        <f t="shared" si="451"/>
        <v>335.44568791106383</v>
      </c>
      <c r="S1878" s="95">
        <f t="shared" si="452"/>
        <v>219.46945351988461</v>
      </c>
      <c r="T1878">
        <f t="shared" si="453"/>
        <v>0</v>
      </c>
      <c r="U1878" s="102">
        <f>IF(W1878&lt;180,V1878,IF(#REF!&gt;T1878,W1878-360,360-W1878))</f>
        <v>-34.457570715474219</v>
      </c>
      <c r="V1878" s="102">
        <f t="shared" si="454"/>
        <v>-34.457570715474219</v>
      </c>
      <c r="W1878" s="102">
        <f t="shared" si="455"/>
        <v>34.457570715474219</v>
      </c>
    </row>
    <row r="1879" spans="1:23" x14ac:dyDescent="0.25">
      <c r="A1879" s="110">
        <v>42638.455254629633</v>
      </c>
      <c r="B1879">
        <v>283</v>
      </c>
      <c r="C1879">
        <v>21.2959</v>
      </c>
      <c r="E1879" s="95">
        <f t="shared" si="456"/>
        <v>277.50748752079869</v>
      </c>
      <c r="F1879" s="95">
        <f t="shared" si="456"/>
        <v>21.866514808652262</v>
      </c>
      <c r="G1879" s="95"/>
      <c r="H1879" s="95"/>
      <c r="I1879" s="95"/>
      <c r="J1879" s="95"/>
      <c r="K1879" s="95"/>
      <c r="L1879" s="95">
        <f t="shared" ref="L1879:L1942" si="457">L1878+1</f>
        <v>1876</v>
      </c>
      <c r="M1879" s="95">
        <f t="shared" si="448"/>
        <v>-1183</v>
      </c>
      <c r="N1879" s="95">
        <f t="shared" si="449"/>
        <v>268.97921108741951</v>
      </c>
      <c r="O1879" s="95">
        <f t="shared" si="450"/>
        <v>1548560.1892324206</v>
      </c>
      <c r="P1879" s="95">
        <f t="shared" ref="P1879:P1942" si="458">SQRT(O1879/L1879)</f>
        <v>28.730793985635</v>
      </c>
      <c r="Q1879" s="113">
        <f t="shared" si="444"/>
        <v>25.754123987037431</v>
      </c>
      <c r="R1879" s="95">
        <f t="shared" si="451"/>
        <v>335.45426649163289</v>
      </c>
      <c r="S1879" s="95">
        <f t="shared" si="452"/>
        <v>219.56070854996449</v>
      </c>
      <c r="T1879">
        <f t="shared" si="453"/>
        <v>0</v>
      </c>
      <c r="U1879" s="102">
        <f>IF(W1879&lt;180,V1879,IF(#REF!&gt;T1879,W1879-360,360-W1879))</f>
        <v>5.4925124792013094</v>
      </c>
      <c r="V1879" s="102">
        <f t="shared" si="454"/>
        <v>5.4925124792013094</v>
      </c>
      <c r="W1879" s="102">
        <f t="shared" si="455"/>
        <v>5.4925124792013094</v>
      </c>
    </row>
    <row r="1880" spans="1:23" x14ac:dyDescent="0.25">
      <c r="A1880" s="110">
        <v>42638.455300925925</v>
      </c>
      <c r="B1880">
        <v>309</v>
      </c>
      <c r="C1880">
        <v>21.6052</v>
      </c>
      <c r="E1880" s="95">
        <f t="shared" si="456"/>
        <v>277.58735440931781</v>
      </c>
      <c r="F1880" s="95">
        <f t="shared" si="456"/>
        <v>21.870453743760415</v>
      </c>
      <c r="G1880" s="95"/>
      <c r="H1880" s="95"/>
      <c r="I1880" s="95"/>
      <c r="J1880" s="95"/>
      <c r="K1880" s="95"/>
      <c r="L1880" s="95">
        <f t="shared" si="457"/>
        <v>1877</v>
      </c>
      <c r="M1880" s="95">
        <f t="shared" si="448"/>
        <v>1492</v>
      </c>
      <c r="N1880" s="95">
        <f t="shared" si="449"/>
        <v>269.00053276505008</v>
      </c>
      <c r="O1880" s="95">
        <f t="shared" si="450"/>
        <v>1550160.9994672462</v>
      </c>
      <c r="P1880" s="95">
        <f t="shared" si="458"/>
        <v>28.737981893984305</v>
      </c>
      <c r="Q1880" s="113">
        <f t="shared" si="444"/>
        <v>25.777225043390956</v>
      </c>
      <c r="R1880" s="95">
        <f t="shared" si="451"/>
        <v>335.58611075694745</v>
      </c>
      <c r="S1880" s="95">
        <f t="shared" si="452"/>
        <v>219.58859806168817</v>
      </c>
      <c r="T1880">
        <f t="shared" si="453"/>
        <v>0</v>
      </c>
      <c r="U1880" s="102">
        <f>IF(W1880&lt;180,V1880,IF(#REF!&gt;T1880,W1880-360,360-W1880))</f>
        <v>31.412645590682189</v>
      </c>
      <c r="V1880" s="102">
        <f t="shared" si="454"/>
        <v>31.412645590682189</v>
      </c>
      <c r="W1880" s="102">
        <f t="shared" si="455"/>
        <v>31.412645590682189</v>
      </c>
    </row>
    <row r="1881" spans="1:23" x14ac:dyDescent="0.25">
      <c r="A1881" s="110">
        <v>42638.455347222225</v>
      </c>
      <c r="B1881">
        <v>278</v>
      </c>
      <c r="C1881">
        <v>23.052</v>
      </c>
      <c r="E1881" s="95">
        <f t="shared" si="456"/>
        <v>277.62728785357734</v>
      </c>
      <c r="F1881" s="95">
        <f t="shared" si="456"/>
        <v>21.875758402662246</v>
      </c>
      <c r="G1881" s="95"/>
      <c r="H1881" s="95"/>
      <c r="I1881" s="95"/>
      <c r="J1881" s="95"/>
      <c r="K1881" s="95"/>
      <c r="L1881" s="95">
        <f t="shared" si="457"/>
        <v>1878</v>
      </c>
      <c r="M1881" s="95">
        <f t="shared" si="448"/>
        <v>-1214</v>
      </c>
      <c r="N1881" s="95">
        <f t="shared" si="449"/>
        <v>269.00532481363098</v>
      </c>
      <c r="O1881" s="95">
        <f t="shared" si="450"/>
        <v>1550241.9467518749</v>
      </c>
      <c r="P1881" s="95">
        <f t="shared" si="458"/>
        <v>28.73107977473693</v>
      </c>
      <c r="Q1881" s="113">
        <f t="shared" si="444"/>
        <v>25.759236990151898</v>
      </c>
      <c r="R1881" s="95">
        <f t="shared" si="451"/>
        <v>335.58557108141912</v>
      </c>
      <c r="S1881" s="95">
        <f t="shared" si="452"/>
        <v>219.66900462573557</v>
      </c>
      <c r="T1881">
        <f t="shared" si="453"/>
        <v>0</v>
      </c>
      <c r="U1881" s="102">
        <f>IF(W1881&lt;180,V1881,IF(#REF!&gt;T1881,W1881-360,360-W1881))</f>
        <v>0.37271214642265704</v>
      </c>
      <c r="V1881" s="102">
        <f t="shared" si="454"/>
        <v>0.37271214642265704</v>
      </c>
      <c r="W1881" s="102">
        <f t="shared" si="455"/>
        <v>0.37271214642265704</v>
      </c>
    </row>
    <row r="1882" spans="1:23" x14ac:dyDescent="0.25">
      <c r="A1882" s="110">
        <v>42638.455393518518</v>
      </c>
      <c r="B1882">
        <v>272</v>
      </c>
      <c r="C1882">
        <v>24.546199999999999</v>
      </c>
      <c r="E1882" s="95">
        <f t="shared" si="456"/>
        <v>277.63893510815308</v>
      </c>
      <c r="F1882" s="95">
        <f t="shared" si="456"/>
        <v>21.885204159733796</v>
      </c>
      <c r="G1882" s="95"/>
      <c r="H1882" s="95"/>
      <c r="I1882" s="95"/>
      <c r="J1882" s="95"/>
      <c r="K1882" s="95"/>
      <c r="L1882" s="95">
        <f t="shared" si="457"/>
        <v>1879</v>
      </c>
      <c r="M1882" s="95">
        <f t="shared" si="448"/>
        <v>1486</v>
      </c>
      <c r="N1882" s="95">
        <f t="shared" si="449"/>
        <v>269.0069185737089</v>
      </c>
      <c r="O1882" s="95">
        <f t="shared" si="450"/>
        <v>1550250.9100585529</v>
      </c>
      <c r="P1882" s="95">
        <f t="shared" si="458"/>
        <v>28.723516483530442</v>
      </c>
      <c r="Q1882" s="113">
        <f t="shared" si="444"/>
        <v>25.755107046289655</v>
      </c>
      <c r="R1882" s="95">
        <f t="shared" si="451"/>
        <v>335.58792596230478</v>
      </c>
      <c r="S1882" s="95">
        <f t="shared" si="452"/>
        <v>219.68994425400135</v>
      </c>
      <c r="T1882">
        <f t="shared" si="453"/>
        <v>0</v>
      </c>
      <c r="U1882" s="102">
        <f>IF(W1882&lt;180,V1882,IF(#REF!&gt;T1882,W1882-360,360-W1882))</f>
        <v>-5.6389351081530776</v>
      </c>
      <c r="V1882" s="102">
        <f t="shared" si="454"/>
        <v>-5.6389351081530776</v>
      </c>
      <c r="W1882" s="102">
        <f t="shared" si="455"/>
        <v>5.6389351081530776</v>
      </c>
    </row>
    <row r="1883" spans="1:23" x14ac:dyDescent="0.25">
      <c r="A1883" s="110">
        <v>42638.455439814818</v>
      </c>
      <c r="B1883">
        <v>260</v>
      </c>
      <c r="C1883">
        <v>24.140599999999999</v>
      </c>
      <c r="E1883" s="95">
        <f t="shared" si="456"/>
        <v>277.65224625623961</v>
      </c>
      <c r="F1883" s="95">
        <f t="shared" si="456"/>
        <v>21.892167221297854</v>
      </c>
      <c r="G1883" s="95"/>
      <c r="H1883" s="95"/>
      <c r="I1883" s="95"/>
      <c r="J1883" s="95"/>
      <c r="K1883" s="95"/>
      <c r="L1883" s="95">
        <f t="shared" si="457"/>
        <v>1880</v>
      </c>
      <c r="M1883" s="95">
        <f t="shared" si="448"/>
        <v>-1226</v>
      </c>
      <c r="N1883" s="95">
        <f t="shared" si="449"/>
        <v>269.00212765957394</v>
      </c>
      <c r="O1883" s="95">
        <f t="shared" si="450"/>
        <v>1550331.9914893727</v>
      </c>
      <c r="P1883" s="95">
        <f t="shared" si="458"/>
        <v>28.716627175281822</v>
      </c>
      <c r="Q1883" s="113">
        <f t="shared" si="444"/>
        <v>25.743917410523547</v>
      </c>
      <c r="R1883" s="95">
        <f t="shared" si="451"/>
        <v>335.57606042991756</v>
      </c>
      <c r="S1883" s="95">
        <f t="shared" si="452"/>
        <v>219.72843208256162</v>
      </c>
      <c r="T1883">
        <f t="shared" si="453"/>
        <v>0</v>
      </c>
      <c r="U1883" s="102">
        <f>IF(W1883&lt;180,V1883,IF(#REF!&gt;T1883,W1883-360,360-W1883))</f>
        <v>-17.652246256239607</v>
      </c>
      <c r="V1883" s="102">
        <f t="shared" si="454"/>
        <v>-17.652246256239607</v>
      </c>
      <c r="W1883" s="102">
        <f t="shared" si="455"/>
        <v>17.652246256239607</v>
      </c>
    </row>
    <row r="1884" spans="1:23" x14ac:dyDescent="0.25">
      <c r="A1884" s="110">
        <v>42638.45548611111</v>
      </c>
      <c r="B1884">
        <v>265</v>
      </c>
      <c r="C1884">
        <v>24.269200000000001</v>
      </c>
      <c r="E1884" s="95">
        <f t="shared" si="456"/>
        <v>277.66888519134773</v>
      </c>
      <c r="F1884" s="95">
        <f t="shared" si="456"/>
        <v>21.897776039933461</v>
      </c>
      <c r="G1884" s="95"/>
      <c r="H1884" s="95"/>
      <c r="I1884" s="95"/>
      <c r="J1884" s="95"/>
      <c r="K1884" s="95"/>
      <c r="L1884" s="95">
        <f t="shared" si="457"/>
        <v>1881</v>
      </c>
      <c r="M1884" s="95">
        <f t="shared" si="448"/>
        <v>1491</v>
      </c>
      <c r="N1884" s="95">
        <f t="shared" si="449"/>
        <v>268.99999999999949</v>
      </c>
      <c r="O1884" s="95">
        <f t="shared" si="450"/>
        <v>1550348.0000000109</v>
      </c>
      <c r="P1884" s="95">
        <f t="shared" si="458"/>
        <v>28.709141042056274</v>
      </c>
      <c r="Q1884" s="113">
        <f t="shared" ref="Q1884:Q1947" si="459">_xlfn.STDEV.P(B1284:B1884)</f>
        <v>25.732500415345452</v>
      </c>
      <c r="R1884" s="95">
        <f t="shared" si="451"/>
        <v>335.56701112587501</v>
      </c>
      <c r="S1884" s="95">
        <f t="shared" si="452"/>
        <v>219.77075925682047</v>
      </c>
      <c r="T1884">
        <f t="shared" si="453"/>
        <v>0</v>
      </c>
      <c r="U1884" s="102">
        <f>IF(W1884&lt;180,V1884,IF(#REF!&gt;T1884,W1884-360,360-W1884))</f>
        <v>-12.668885191347727</v>
      </c>
      <c r="V1884" s="102">
        <f t="shared" si="454"/>
        <v>-12.668885191347727</v>
      </c>
      <c r="W1884" s="102">
        <f t="shared" si="455"/>
        <v>12.668885191347727</v>
      </c>
    </row>
    <row r="1885" spans="1:23" x14ac:dyDescent="0.25">
      <c r="A1885" s="110">
        <v>42638.45553240741</v>
      </c>
      <c r="B1885">
        <v>236</v>
      </c>
      <c r="C1885">
        <v>26.7468</v>
      </c>
      <c r="E1885" s="95">
        <f t="shared" ref="E1885:F1900" si="460">AVERAGE(B1285:B1885)</f>
        <v>277.64392678868552</v>
      </c>
      <c r="F1885" s="95">
        <f t="shared" si="460"/>
        <v>21.906622628951769</v>
      </c>
      <c r="G1885" s="95"/>
      <c r="H1885" s="95"/>
      <c r="I1885" s="95"/>
      <c r="J1885" s="95"/>
      <c r="K1885" s="95"/>
      <c r="L1885" s="95">
        <f t="shared" si="457"/>
        <v>1882</v>
      </c>
      <c r="M1885" s="95">
        <f t="shared" si="448"/>
        <v>-1255</v>
      </c>
      <c r="N1885" s="95">
        <f t="shared" si="449"/>
        <v>268.98246546227364</v>
      </c>
      <c r="O1885" s="95">
        <f t="shared" si="450"/>
        <v>1551436.4213602659</v>
      </c>
      <c r="P1885" s="95">
        <f t="shared" si="458"/>
        <v>28.711585909544624</v>
      </c>
      <c r="Q1885" s="113">
        <f t="shared" si="459"/>
        <v>25.765608013282755</v>
      </c>
      <c r="R1885" s="95">
        <f t="shared" si="451"/>
        <v>335.6165448185717</v>
      </c>
      <c r="S1885" s="95">
        <f t="shared" si="452"/>
        <v>219.67130875879931</v>
      </c>
      <c r="T1885">
        <f t="shared" si="453"/>
        <v>0</v>
      </c>
      <c r="U1885" s="102">
        <f>IF(W1885&lt;180,V1885,IF(#REF!&gt;T1885,W1885-360,360-W1885))</f>
        <v>-41.643926788685519</v>
      </c>
      <c r="V1885" s="102">
        <f t="shared" si="454"/>
        <v>-41.643926788685519</v>
      </c>
      <c r="W1885" s="102">
        <f t="shared" si="455"/>
        <v>41.643926788685519</v>
      </c>
    </row>
    <row r="1886" spans="1:23" x14ac:dyDescent="0.25">
      <c r="A1886" s="110">
        <v>42638.455578703702</v>
      </c>
      <c r="B1886">
        <v>259</v>
      </c>
      <c r="C1886">
        <v>25.354199999999999</v>
      </c>
      <c r="E1886" s="95">
        <f t="shared" si="460"/>
        <v>277.63394342762064</v>
      </c>
      <c r="F1886" s="95">
        <f t="shared" si="460"/>
        <v>21.916352412645608</v>
      </c>
      <c r="G1886" s="95"/>
      <c r="H1886" s="95"/>
      <c r="I1886" s="95"/>
      <c r="J1886" s="95"/>
      <c r="K1886" s="95"/>
      <c r="L1886" s="95">
        <f t="shared" si="457"/>
        <v>1883</v>
      </c>
      <c r="M1886" s="95">
        <f t="shared" si="448"/>
        <v>1514</v>
      </c>
      <c r="N1886" s="95">
        <f t="shared" si="449"/>
        <v>268.97716409984014</v>
      </c>
      <c r="O1886" s="95">
        <f t="shared" si="450"/>
        <v>1551536.018056304</v>
      </c>
      <c r="P1886" s="95">
        <f t="shared" si="458"/>
        <v>28.704882334058844</v>
      </c>
      <c r="Q1886" s="113">
        <f t="shared" si="459"/>
        <v>25.77166689536887</v>
      </c>
      <c r="R1886" s="95">
        <f t="shared" si="451"/>
        <v>335.62019394220061</v>
      </c>
      <c r="S1886" s="95">
        <f t="shared" si="452"/>
        <v>219.64769291304069</v>
      </c>
      <c r="T1886">
        <f t="shared" si="453"/>
        <v>0</v>
      </c>
      <c r="U1886" s="102">
        <f>IF(W1886&lt;180,V1886,IF(#REF!&gt;T1886,W1886-360,360-W1886))</f>
        <v>-18.633943427620636</v>
      </c>
      <c r="V1886" s="102">
        <f t="shared" si="454"/>
        <v>-18.633943427620636</v>
      </c>
      <c r="W1886" s="102">
        <f t="shared" si="455"/>
        <v>18.633943427620636</v>
      </c>
    </row>
    <row r="1887" spans="1:23" x14ac:dyDescent="0.25">
      <c r="A1887" s="110">
        <v>42638.455625000002</v>
      </c>
      <c r="B1887">
        <v>304</v>
      </c>
      <c r="C1887">
        <v>23.911100000000001</v>
      </c>
      <c r="E1887" s="95">
        <f t="shared" si="460"/>
        <v>277.70549084858567</v>
      </c>
      <c r="F1887" s="95">
        <f t="shared" si="460"/>
        <v>21.92183094841932</v>
      </c>
      <c r="G1887" s="95"/>
      <c r="H1887" s="95"/>
      <c r="I1887" s="95"/>
      <c r="J1887" s="95"/>
      <c r="K1887" s="95"/>
      <c r="L1887" s="95">
        <f t="shared" si="457"/>
        <v>1884</v>
      </c>
      <c r="M1887" s="95">
        <f t="shared" si="448"/>
        <v>-1210</v>
      </c>
      <c r="N1887" s="95">
        <f t="shared" si="449"/>
        <v>268.99575371549838</v>
      </c>
      <c r="O1887" s="95">
        <f t="shared" si="450"/>
        <v>1552761.9660297348</v>
      </c>
      <c r="P1887" s="95">
        <f t="shared" si="458"/>
        <v>28.708598603445356</v>
      </c>
      <c r="Q1887" s="113">
        <f t="shared" si="459"/>
        <v>25.785073262033819</v>
      </c>
      <c r="R1887" s="95">
        <f t="shared" si="451"/>
        <v>335.72190568816177</v>
      </c>
      <c r="S1887" s="95">
        <f t="shared" si="452"/>
        <v>219.68907600900957</v>
      </c>
      <c r="T1887">
        <f t="shared" si="453"/>
        <v>0</v>
      </c>
      <c r="U1887" s="102">
        <f>IF(W1887&lt;180,V1887,IF(#REF!&gt;T1887,W1887-360,360-W1887))</f>
        <v>26.294509151414331</v>
      </c>
      <c r="V1887" s="102">
        <f t="shared" si="454"/>
        <v>26.294509151414331</v>
      </c>
      <c r="W1887" s="102">
        <f t="shared" si="455"/>
        <v>26.294509151414331</v>
      </c>
    </row>
    <row r="1888" spans="1:23" x14ac:dyDescent="0.25">
      <c r="A1888" s="110">
        <v>42638.455671296295</v>
      </c>
      <c r="B1888">
        <v>275</v>
      </c>
      <c r="C1888">
        <v>23.599799999999998</v>
      </c>
      <c r="E1888" s="95">
        <f t="shared" si="460"/>
        <v>277.73377703826952</v>
      </c>
      <c r="F1888" s="95">
        <f t="shared" si="460"/>
        <v>21.927467720465909</v>
      </c>
      <c r="G1888" s="95"/>
      <c r="H1888" s="95"/>
      <c r="I1888" s="95"/>
      <c r="J1888" s="95"/>
      <c r="K1888" s="95"/>
      <c r="L1888" s="95">
        <f t="shared" si="457"/>
        <v>1885</v>
      </c>
      <c r="M1888" s="95">
        <f t="shared" si="448"/>
        <v>1485</v>
      </c>
      <c r="N1888" s="95">
        <f t="shared" si="449"/>
        <v>268.99893899204187</v>
      </c>
      <c r="O1888" s="95">
        <f t="shared" si="450"/>
        <v>1552797.997877995</v>
      </c>
      <c r="P1888" s="95">
        <f t="shared" si="458"/>
        <v>28.701315581618331</v>
      </c>
      <c r="Q1888" s="113">
        <f t="shared" si="459"/>
        <v>25.772762400267418</v>
      </c>
      <c r="R1888" s="95">
        <f t="shared" si="451"/>
        <v>335.7224924388712</v>
      </c>
      <c r="S1888" s="95">
        <f t="shared" si="452"/>
        <v>219.74506163766785</v>
      </c>
      <c r="T1888">
        <f t="shared" si="453"/>
        <v>0</v>
      </c>
      <c r="U1888" s="102">
        <f>IF(W1888&lt;180,V1888,IF(#REF!&gt;T1888,W1888-360,360-W1888))</f>
        <v>-2.7337770382695226</v>
      </c>
      <c r="V1888" s="102">
        <f t="shared" si="454"/>
        <v>-2.7337770382695226</v>
      </c>
      <c r="W1888" s="102">
        <f t="shared" si="455"/>
        <v>2.7337770382695226</v>
      </c>
    </row>
    <row r="1889" spans="1:23" x14ac:dyDescent="0.25">
      <c r="A1889" s="110">
        <v>42638.455717592595</v>
      </c>
      <c r="B1889">
        <v>247</v>
      </c>
      <c r="C1889">
        <v>24.3005</v>
      </c>
      <c r="E1889" s="95">
        <f t="shared" si="460"/>
        <v>277.71547420965061</v>
      </c>
      <c r="F1889" s="95">
        <f t="shared" si="460"/>
        <v>21.934994509151426</v>
      </c>
      <c r="G1889" s="95"/>
      <c r="H1889" s="95"/>
      <c r="I1889" s="95"/>
      <c r="J1889" s="95"/>
      <c r="K1889" s="95"/>
      <c r="L1889" s="95">
        <f t="shared" si="457"/>
        <v>1886</v>
      </c>
      <c r="M1889" s="95">
        <f t="shared" si="448"/>
        <v>-1238</v>
      </c>
      <c r="N1889" s="95">
        <f t="shared" si="449"/>
        <v>268.98727465535467</v>
      </c>
      <c r="O1889" s="95">
        <f t="shared" si="450"/>
        <v>1553281.6945917394</v>
      </c>
      <c r="P1889" s="95">
        <f t="shared" si="458"/>
        <v>28.698174226233764</v>
      </c>
      <c r="Q1889" s="113">
        <f t="shared" si="459"/>
        <v>25.790669741985841</v>
      </c>
      <c r="R1889" s="95">
        <f t="shared" si="451"/>
        <v>335.74448112911875</v>
      </c>
      <c r="S1889" s="95">
        <f t="shared" si="452"/>
        <v>219.68646729018246</v>
      </c>
      <c r="T1889">
        <f t="shared" si="453"/>
        <v>0</v>
      </c>
      <c r="U1889" s="102">
        <f>IF(W1889&lt;180,V1889,IF(#REF!&gt;T1889,W1889-360,360-W1889))</f>
        <v>-30.715474209650608</v>
      </c>
      <c r="V1889" s="102">
        <f t="shared" si="454"/>
        <v>-30.715474209650608</v>
      </c>
      <c r="W1889" s="102">
        <f t="shared" si="455"/>
        <v>30.715474209650608</v>
      </c>
    </row>
    <row r="1890" spans="1:23" x14ac:dyDescent="0.25">
      <c r="A1890" s="110">
        <v>42638.455763888887</v>
      </c>
      <c r="B1890">
        <v>265</v>
      </c>
      <c r="C1890">
        <v>22.869900000000001</v>
      </c>
      <c r="E1890" s="95">
        <f t="shared" si="460"/>
        <v>277.6871880199667</v>
      </c>
      <c r="F1890" s="95">
        <f t="shared" si="460"/>
        <v>21.939877537437617</v>
      </c>
      <c r="G1890" s="95"/>
      <c r="H1890" s="95"/>
      <c r="I1890" s="95"/>
      <c r="J1890" s="95"/>
      <c r="K1890" s="95"/>
      <c r="L1890" s="95">
        <f t="shared" si="457"/>
        <v>1887</v>
      </c>
      <c r="M1890" s="95">
        <f t="shared" si="448"/>
        <v>1503</v>
      </c>
      <c r="N1890" s="95">
        <f t="shared" si="449"/>
        <v>268.9851616322199</v>
      </c>
      <c r="O1890" s="95">
        <f t="shared" si="450"/>
        <v>1553297.584525713</v>
      </c>
      <c r="P1890" s="95">
        <f t="shared" si="458"/>
        <v>28.690715789426584</v>
      </c>
      <c r="Q1890" s="113">
        <f t="shared" si="459"/>
        <v>25.795277184745654</v>
      </c>
      <c r="R1890" s="95">
        <f t="shared" si="451"/>
        <v>335.72656168564441</v>
      </c>
      <c r="S1890" s="95">
        <f t="shared" si="452"/>
        <v>219.64781435428898</v>
      </c>
      <c r="T1890">
        <f t="shared" si="453"/>
        <v>0</v>
      </c>
      <c r="U1890" s="102">
        <f>IF(W1890&lt;180,V1890,IF(#REF!&gt;T1890,W1890-360,360-W1890))</f>
        <v>-12.687188019966698</v>
      </c>
      <c r="V1890" s="102">
        <f t="shared" si="454"/>
        <v>-12.687188019966698</v>
      </c>
      <c r="W1890" s="102">
        <f t="shared" si="455"/>
        <v>12.687188019966698</v>
      </c>
    </row>
    <row r="1891" spans="1:23" x14ac:dyDescent="0.25">
      <c r="A1891" s="110">
        <v>42638.455810185187</v>
      </c>
      <c r="B1891">
        <v>306</v>
      </c>
      <c r="C1891">
        <v>22.334099999999999</v>
      </c>
      <c r="E1891" s="95">
        <f t="shared" si="460"/>
        <v>277.7820299500832</v>
      </c>
      <c r="F1891" s="95">
        <f t="shared" si="460"/>
        <v>21.936181697171396</v>
      </c>
      <c r="G1891" s="95"/>
      <c r="H1891" s="95"/>
      <c r="I1891" s="95"/>
      <c r="J1891" s="95"/>
      <c r="K1891" s="95"/>
      <c r="L1891" s="95">
        <f t="shared" si="457"/>
        <v>1888</v>
      </c>
      <c r="M1891" s="95">
        <f t="shared" si="448"/>
        <v>-1197</v>
      </c>
      <c r="N1891" s="95">
        <f t="shared" si="449"/>
        <v>269.00476694915199</v>
      </c>
      <c r="O1891" s="95">
        <f t="shared" si="450"/>
        <v>1554666.9570974684</v>
      </c>
      <c r="P1891" s="95">
        <f t="shared" si="458"/>
        <v>28.69575720404481</v>
      </c>
      <c r="Q1891" s="113">
        <f t="shared" si="459"/>
        <v>25.794414579515752</v>
      </c>
      <c r="R1891" s="95">
        <f t="shared" si="451"/>
        <v>335.81946275399366</v>
      </c>
      <c r="S1891" s="95">
        <f t="shared" si="452"/>
        <v>219.74459714617277</v>
      </c>
      <c r="T1891">
        <f t="shared" si="453"/>
        <v>0</v>
      </c>
      <c r="U1891" s="102">
        <f>IF(W1891&lt;180,V1891,IF(#REF!&gt;T1891,W1891-360,360-W1891))</f>
        <v>28.217970049916801</v>
      </c>
      <c r="V1891" s="102">
        <f t="shared" si="454"/>
        <v>28.217970049916801</v>
      </c>
      <c r="W1891" s="102">
        <f t="shared" si="455"/>
        <v>28.217970049916801</v>
      </c>
    </row>
    <row r="1892" spans="1:23" x14ac:dyDescent="0.25">
      <c r="A1892" s="110">
        <v>42638.45585648148</v>
      </c>
      <c r="B1892">
        <v>236</v>
      </c>
      <c r="C1892">
        <v>22.752400000000002</v>
      </c>
      <c r="E1892" s="95">
        <f t="shared" si="460"/>
        <v>277.70216306156408</v>
      </c>
      <c r="F1892" s="95">
        <f t="shared" si="460"/>
        <v>21.936749916805336</v>
      </c>
      <c r="G1892" s="95"/>
      <c r="H1892" s="95"/>
      <c r="I1892" s="95"/>
      <c r="J1892" s="95"/>
      <c r="K1892" s="95"/>
      <c r="L1892" s="95">
        <f t="shared" si="457"/>
        <v>1889</v>
      </c>
      <c r="M1892" s="95">
        <f t="shared" si="448"/>
        <v>1433</v>
      </c>
      <c r="N1892" s="95">
        <f t="shared" si="449"/>
        <v>268.98729486500736</v>
      </c>
      <c r="O1892" s="95">
        <f t="shared" si="450"/>
        <v>1555755.6950767708</v>
      </c>
      <c r="P1892" s="95">
        <f t="shared" si="458"/>
        <v>28.698204154481662</v>
      </c>
      <c r="Q1892" s="113">
        <f t="shared" si="459"/>
        <v>25.849290814012431</v>
      </c>
      <c r="R1892" s="95">
        <f t="shared" si="451"/>
        <v>335.86306739309202</v>
      </c>
      <c r="S1892" s="95">
        <f t="shared" si="452"/>
        <v>219.54125873003611</v>
      </c>
      <c r="T1892">
        <f t="shared" si="453"/>
        <v>0</v>
      </c>
      <c r="U1892" s="102">
        <f>IF(W1892&lt;180,V1892,IF(#REF!&gt;T1892,W1892-360,360-W1892))</f>
        <v>-41.702163061564079</v>
      </c>
      <c r="V1892" s="102">
        <f t="shared" si="454"/>
        <v>-41.702163061564079</v>
      </c>
      <c r="W1892" s="102">
        <f t="shared" si="455"/>
        <v>41.702163061564079</v>
      </c>
    </row>
    <row r="1893" spans="1:23" x14ac:dyDescent="0.25">
      <c r="A1893" s="110">
        <v>42638.45590277778</v>
      </c>
      <c r="B1893">
        <v>241</v>
      </c>
      <c r="C1893">
        <v>23.971</v>
      </c>
      <c r="E1893" s="95">
        <f t="shared" si="460"/>
        <v>277.61064891846922</v>
      </c>
      <c r="F1893" s="95">
        <f t="shared" si="460"/>
        <v>21.944065058236284</v>
      </c>
      <c r="G1893" s="95"/>
      <c r="H1893" s="95"/>
      <c r="I1893" s="95"/>
      <c r="J1893" s="95"/>
      <c r="K1893" s="95"/>
      <c r="L1893" s="95">
        <f t="shared" si="457"/>
        <v>1890</v>
      </c>
      <c r="M1893" s="95">
        <f t="shared" si="448"/>
        <v>-1192</v>
      </c>
      <c r="N1893" s="95">
        <f t="shared" si="449"/>
        <v>268.97248677248621</v>
      </c>
      <c r="O1893" s="95">
        <f t="shared" si="450"/>
        <v>1556538.5693121799</v>
      </c>
      <c r="P1893" s="95">
        <f t="shared" si="458"/>
        <v>28.697828847988745</v>
      </c>
      <c r="Q1893" s="113">
        <f t="shared" si="459"/>
        <v>25.88168690181142</v>
      </c>
      <c r="R1893" s="95">
        <f t="shared" si="451"/>
        <v>335.8444444475449</v>
      </c>
      <c r="S1893" s="95">
        <f t="shared" si="452"/>
        <v>219.37685338939355</v>
      </c>
      <c r="T1893">
        <f t="shared" si="453"/>
        <v>0</v>
      </c>
      <c r="U1893" s="102">
        <f>IF(W1893&lt;180,V1893,IF(#REF!&gt;T1893,W1893-360,360-W1893))</f>
        <v>-36.610648918469224</v>
      </c>
      <c r="V1893" s="102">
        <f t="shared" si="454"/>
        <v>-36.610648918469224</v>
      </c>
      <c r="W1893" s="102">
        <f t="shared" si="455"/>
        <v>36.610648918469224</v>
      </c>
    </row>
    <row r="1894" spans="1:23" x14ac:dyDescent="0.25">
      <c r="A1894" s="110">
        <v>42638.455949074072</v>
      </c>
      <c r="B1894">
        <v>256</v>
      </c>
      <c r="C1894">
        <v>25.235700000000001</v>
      </c>
      <c r="E1894" s="95">
        <f t="shared" si="460"/>
        <v>277.59234608985025</v>
      </c>
      <c r="F1894" s="95">
        <f t="shared" si="460"/>
        <v>21.952079866888528</v>
      </c>
      <c r="G1894" s="95"/>
      <c r="H1894" s="95"/>
      <c r="I1894" s="95"/>
      <c r="J1894" s="95"/>
      <c r="K1894" s="95"/>
      <c r="L1894" s="95">
        <f t="shared" si="457"/>
        <v>1891</v>
      </c>
      <c r="M1894" s="95">
        <f t="shared" si="448"/>
        <v>1448</v>
      </c>
      <c r="N1894" s="95">
        <f t="shared" si="449"/>
        <v>268.9656266525642</v>
      </c>
      <c r="O1894" s="95">
        <f t="shared" si="450"/>
        <v>1556706.7657324274</v>
      </c>
      <c r="P1894" s="95">
        <f t="shared" si="458"/>
        <v>28.69178990402267</v>
      </c>
      <c r="Q1894" s="113">
        <f t="shared" si="459"/>
        <v>25.893070941509652</v>
      </c>
      <c r="R1894" s="95">
        <f t="shared" si="451"/>
        <v>335.85175570824697</v>
      </c>
      <c r="S1894" s="95">
        <f t="shared" si="452"/>
        <v>219.33293647145354</v>
      </c>
      <c r="T1894">
        <f t="shared" si="453"/>
        <v>0</v>
      </c>
      <c r="U1894" s="102">
        <f>IF(W1894&lt;180,V1894,IF(#REF!&gt;T1894,W1894-360,360-W1894))</f>
        <v>-21.592346089850253</v>
      </c>
      <c r="V1894" s="102">
        <f t="shared" si="454"/>
        <v>-21.592346089850253</v>
      </c>
      <c r="W1894" s="102">
        <f t="shared" si="455"/>
        <v>21.592346089850253</v>
      </c>
    </row>
    <row r="1895" spans="1:23" x14ac:dyDescent="0.25">
      <c r="A1895" s="110">
        <v>42638.455995370372</v>
      </c>
      <c r="B1895">
        <v>255</v>
      </c>
      <c r="C1895">
        <v>25.103200000000001</v>
      </c>
      <c r="E1895" s="95">
        <f t="shared" si="460"/>
        <v>277.50582362728784</v>
      </c>
      <c r="F1895" s="95">
        <f t="shared" si="460"/>
        <v>21.964568053244601</v>
      </c>
      <c r="G1895" s="95"/>
      <c r="H1895" s="95"/>
      <c r="I1895" s="95"/>
      <c r="J1895" s="95"/>
      <c r="K1895" s="95"/>
      <c r="L1895" s="95">
        <f t="shared" si="457"/>
        <v>1892</v>
      </c>
      <c r="M1895" s="95">
        <f t="shared" si="448"/>
        <v>-1193</v>
      </c>
      <c r="N1895" s="95">
        <f t="shared" si="449"/>
        <v>268.95824524312837</v>
      </c>
      <c r="O1895" s="95">
        <f t="shared" si="450"/>
        <v>1556901.7013742179</v>
      </c>
      <c r="P1895" s="95">
        <f t="shared" si="458"/>
        <v>28.686002411307729</v>
      </c>
      <c r="Q1895" s="113">
        <f t="shared" si="459"/>
        <v>25.881537037621847</v>
      </c>
      <c r="R1895" s="95">
        <f t="shared" si="451"/>
        <v>335.73928196193697</v>
      </c>
      <c r="S1895" s="95">
        <f t="shared" si="452"/>
        <v>219.27236529263868</v>
      </c>
      <c r="T1895">
        <f t="shared" si="453"/>
        <v>0</v>
      </c>
      <c r="U1895" s="102">
        <f>IF(W1895&lt;180,V1895,IF(#REF!&gt;T1895,W1895-360,360-W1895))</f>
        <v>-22.505823627287839</v>
      </c>
      <c r="V1895" s="102">
        <f t="shared" si="454"/>
        <v>-22.505823627287839</v>
      </c>
      <c r="W1895" s="102">
        <f t="shared" si="455"/>
        <v>22.505823627287839</v>
      </c>
    </row>
    <row r="1896" spans="1:23" x14ac:dyDescent="0.25">
      <c r="A1896" s="110">
        <v>42638.456041666665</v>
      </c>
      <c r="B1896">
        <v>260</v>
      </c>
      <c r="C1896">
        <v>25.438199999999998</v>
      </c>
      <c r="E1896" s="95">
        <f t="shared" si="460"/>
        <v>277.52246256239602</v>
      </c>
      <c r="F1896" s="95">
        <f t="shared" si="460"/>
        <v>21.972495174708829</v>
      </c>
      <c r="G1896" s="95"/>
      <c r="H1896" s="95"/>
      <c r="I1896" s="95"/>
      <c r="J1896" s="95"/>
      <c r="K1896" s="95"/>
      <c r="L1896" s="95">
        <f t="shared" si="457"/>
        <v>1893</v>
      </c>
      <c r="M1896" s="95">
        <f t="shared" si="448"/>
        <v>1453</v>
      </c>
      <c r="N1896" s="95">
        <f t="shared" si="449"/>
        <v>268.95351294241885</v>
      </c>
      <c r="O1896" s="95">
        <f t="shared" si="450"/>
        <v>1556981.9091389435</v>
      </c>
      <c r="P1896" s="95">
        <f t="shared" si="458"/>
        <v>28.679163259243921</v>
      </c>
      <c r="Q1896" s="113">
        <f t="shared" si="459"/>
        <v>25.867058910859022</v>
      </c>
      <c r="R1896" s="95">
        <f t="shared" si="451"/>
        <v>335.72334511182879</v>
      </c>
      <c r="S1896" s="95">
        <f t="shared" si="452"/>
        <v>219.32158001296321</v>
      </c>
      <c r="T1896">
        <f t="shared" si="453"/>
        <v>0</v>
      </c>
      <c r="U1896" s="102">
        <f>IF(W1896&lt;180,V1896,IF(#REF!&gt;T1896,W1896-360,360-W1896))</f>
        <v>-17.522462562396015</v>
      </c>
      <c r="V1896" s="102">
        <f t="shared" si="454"/>
        <v>-17.522462562396015</v>
      </c>
      <c r="W1896" s="102">
        <f t="shared" si="455"/>
        <v>17.522462562396015</v>
      </c>
    </row>
    <row r="1897" spans="1:23" x14ac:dyDescent="0.25">
      <c r="A1897" s="110">
        <v>42638.456087962964</v>
      </c>
      <c r="B1897">
        <v>278</v>
      </c>
      <c r="C1897">
        <v>24.143599999999999</v>
      </c>
      <c r="E1897" s="95">
        <f t="shared" si="460"/>
        <v>277.48419301164728</v>
      </c>
      <c r="F1897" s="95">
        <f t="shared" si="460"/>
        <v>21.983752579034952</v>
      </c>
      <c r="G1897" s="95"/>
      <c r="H1897" s="95"/>
      <c r="I1897" s="95"/>
      <c r="J1897" s="95"/>
      <c r="K1897" s="95"/>
      <c r="L1897" s="95">
        <f t="shared" si="457"/>
        <v>1894</v>
      </c>
      <c r="M1897" s="95">
        <f t="shared" si="448"/>
        <v>-1175</v>
      </c>
      <c r="N1897" s="95">
        <f t="shared" si="449"/>
        <v>268.9582893347407</v>
      </c>
      <c r="O1897" s="95">
        <f t="shared" si="450"/>
        <v>1557063.7048574551</v>
      </c>
      <c r="P1897" s="95">
        <f t="shared" si="458"/>
        <v>28.67234432093429</v>
      </c>
      <c r="Q1897" s="113">
        <f t="shared" si="459"/>
        <v>25.84930409480511</v>
      </c>
      <c r="R1897" s="95">
        <f t="shared" si="451"/>
        <v>335.6451272249588</v>
      </c>
      <c r="S1897" s="95">
        <f t="shared" si="452"/>
        <v>219.32325879833579</v>
      </c>
      <c r="T1897">
        <f t="shared" si="453"/>
        <v>0</v>
      </c>
      <c r="U1897" s="102">
        <f>IF(W1897&lt;180,V1897,IF(#REF!&gt;T1897,W1897-360,360-W1897))</f>
        <v>0.51580698835272187</v>
      </c>
      <c r="V1897" s="102">
        <f t="shared" si="454"/>
        <v>0.51580698835272187</v>
      </c>
      <c r="W1897" s="102">
        <f t="shared" si="455"/>
        <v>0.51580698835272187</v>
      </c>
    </row>
    <row r="1898" spans="1:23" x14ac:dyDescent="0.25">
      <c r="A1898" s="110">
        <v>42638.456134259257</v>
      </c>
      <c r="B1898">
        <v>241</v>
      </c>
      <c r="C1898">
        <v>22.4953</v>
      </c>
      <c r="E1898" s="95">
        <f t="shared" si="460"/>
        <v>277.40099833610651</v>
      </c>
      <c r="F1898" s="95">
        <f t="shared" si="460"/>
        <v>21.990364059900177</v>
      </c>
      <c r="G1898" s="95"/>
      <c r="H1898" s="95"/>
      <c r="I1898" s="95"/>
      <c r="J1898" s="95"/>
      <c r="K1898" s="95"/>
      <c r="L1898" s="95">
        <f t="shared" si="457"/>
        <v>1895</v>
      </c>
      <c r="M1898" s="95">
        <f t="shared" si="448"/>
        <v>1416</v>
      </c>
      <c r="N1898" s="95">
        <f t="shared" si="449"/>
        <v>268.94353562005216</v>
      </c>
      <c r="O1898" s="95">
        <f t="shared" si="450"/>
        <v>1557844.9583113561</v>
      </c>
      <c r="P1898" s="95">
        <f t="shared" si="458"/>
        <v>28.671968404627652</v>
      </c>
      <c r="Q1898" s="113">
        <f t="shared" si="459"/>
        <v>25.886105312591408</v>
      </c>
      <c r="R1898" s="95">
        <f t="shared" si="451"/>
        <v>335.64473528943716</v>
      </c>
      <c r="S1898" s="95">
        <f t="shared" si="452"/>
        <v>219.15726138277586</v>
      </c>
      <c r="T1898">
        <f t="shared" si="453"/>
        <v>0</v>
      </c>
      <c r="U1898" s="102">
        <f>IF(W1898&lt;180,V1898,IF(#REF!&gt;T1898,W1898-360,360-W1898))</f>
        <v>-36.400998336106511</v>
      </c>
      <c r="V1898" s="102">
        <f t="shared" si="454"/>
        <v>-36.400998336106511</v>
      </c>
      <c r="W1898" s="102">
        <f t="shared" si="455"/>
        <v>36.400998336106511</v>
      </c>
    </row>
    <row r="1899" spans="1:23" x14ac:dyDescent="0.25">
      <c r="A1899" s="110">
        <v>42638.456180555557</v>
      </c>
      <c r="B1899">
        <v>301</v>
      </c>
      <c r="C1899">
        <v>23.1769</v>
      </c>
      <c r="E1899" s="95">
        <f t="shared" si="460"/>
        <v>277.37104825291181</v>
      </c>
      <c r="F1899" s="95">
        <f t="shared" si="460"/>
        <v>22.000207321131459</v>
      </c>
      <c r="G1899" s="95"/>
      <c r="H1899" s="95"/>
      <c r="I1899" s="95"/>
      <c r="J1899" s="95"/>
      <c r="K1899" s="95"/>
      <c r="L1899" s="95">
        <f t="shared" si="457"/>
        <v>1896</v>
      </c>
      <c r="M1899" s="95">
        <f t="shared" si="448"/>
        <v>-1115</v>
      </c>
      <c r="N1899" s="95">
        <f t="shared" si="449"/>
        <v>268.96044303797407</v>
      </c>
      <c r="O1899" s="95">
        <f t="shared" si="450"/>
        <v>1558872.0332278586</v>
      </c>
      <c r="P1899" s="95">
        <f t="shared" si="458"/>
        <v>28.673853786035867</v>
      </c>
      <c r="Q1899" s="113">
        <f t="shared" si="459"/>
        <v>25.848343576006869</v>
      </c>
      <c r="R1899" s="95">
        <f t="shared" si="451"/>
        <v>335.52982129892723</v>
      </c>
      <c r="S1899" s="95">
        <f t="shared" si="452"/>
        <v>219.21227520689635</v>
      </c>
      <c r="T1899">
        <f t="shared" si="453"/>
        <v>0</v>
      </c>
      <c r="U1899" s="102">
        <f>IF(W1899&lt;180,V1899,IF(#REF!&gt;T1899,W1899-360,360-W1899))</f>
        <v>23.628951747088195</v>
      </c>
      <c r="V1899" s="102">
        <f t="shared" si="454"/>
        <v>23.628951747088195</v>
      </c>
      <c r="W1899" s="102">
        <f t="shared" si="455"/>
        <v>23.628951747088195</v>
      </c>
    </row>
    <row r="1900" spans="1:23" x14ac:dyDescent="0.25">
      <c r="A1900" s="110">
        <v>42638.456226851849</v>
      </c>
      <c r="B1900">
        <v>317</v>
      </c>
      <c r="C1900">
        <v>25.023700000000002</v>
      </c>
      <c r="E1900" s="95">
        <f t="shared" si="460"/>
        <v>277.43926788685525</v>
      </c>
      <c r="F1900" s="95">
        <f t="shared" si="460"/>
        <v>22.010278535773722</v>
      </c>
      <c r="G1900" s="95"/>
      <c r="H1900" s="95"/>
      <c r="I1900" s="95"/>
      <c r="J1900" s="95"/>
      <c r="K1900" s="95"/>
      <c r="L1900" s="95">
        <f t="shared" si="457"/>
        <v>1897</v>
      </c>
      <c r="M1900" s="95">
        <f t="shared" si="448"/>
        <v>1432</v>
      </c>
      <c r="N1900" s="95">
        <f t="shared" si="449"/>
        <v>268.98576700052655</v>
      </c>
      <c r="O1900" s="95">
        <f t="shared" si="450"/>
        <v>1561178.6157090247</v>
      </c>
      <c r="P1900" s="95">
        <f t="shared" si="458"/>
        <v>28.687495284863111</v>
      </c>
      <c r="Q1900" s="113">
        <f t="shared" si="459"/>
        <v>25.898690157547648</v>
      </c>
      <c r="R1900" s="95">
        <f t="shared" si="451"/>
        <v>335.71132074133743</v>
      </c>
      <c r="S1900" s="95">
        <f t="shared" si="452"/>
        <v>219.16721503237304</v>
      </c>
      <c r="T1900">
        <f t="shared" si="453"/>
        <v>0</v>
      </c>
      <c r="U1900" s="102">
        <f>IF(W1900&lt;180,V1900,IF(#REF!&gt;T1900,W1900-360,360-W1900))</f>
        <v>39.560732113144752</v>
      </c>
      <c r="V1900" s="102">
        <f t="shared" si="454"/>
        <v>39.560732113144752</v>
      </c>
      <c r="W1900" s="102">
        <f t="shared" si="455"/>
        <v>39.560732113144752</v>
      </c>
    </row>
    <row r="1901" spans="1:23" x14ac:dyDescent="0.25">
      <c r="A1901" s="110">
        <v>42638.456273148149</v>
      </c>
      <c r="B1901">
        <v>294</v>
      </c>
      <c r="C1901">
        <v>24.470400000000001</v>
      </c>
      <c r="E1901" s="95">
        <f t="shared" ref="E1901:F1916" si="461">AVERAGE(B1301:B1901)</f>
        <v>277.4692179700499</v>
      </c>
      <c r="F1901" s="95">
        <f t="shared" si="461"/>
        <v>22.020230449251255</v>
      </c>
      <c r="G1901" s="95"/>
      <c r="H1901" s="95"/>
      <c r="I1901" s="95"/>
      <c r="J1901" s="95"/>
      <c r="K1901" s="95"/>
      <c r="L1901" s="95">
        <f t="shared" si="457"/>
        <v>1898</v>
      </c>
      <c r="M1901" s="95">
        <f t="shared" si="448"/>
        <v>-1138</v>
      </c>
      <c r="N1901" s="95">
        <f t="shared" si="449"/>
        <v>268.99894625921962</v>
      </c>
      <c r="O1901" s="95">
        <f t="shared" si="450"/>
        <v>1561803.997892529</v>
      </c>
      <c r="P1901" s="95">
        <f t="shared" si="458"/>
        <v>28.685680770938049</v>
      </c>
      <c r="Q1901" s="113">
        <f t="shared" si="459"/>
        <v>25.907414845576067</v>
      </c>
      <c r="R1901" s="95">
        <f t="shared" si="451"/>
        <v>335.76090137259604</v>
      </c>
      <c r="S1901" s="95">
        <f t="shared" si="452"/>
        <v>219.17753456750376</v>
      </c>
      <c r="T1901">
        <f t="shared" si="453"/>
        <v>0</v>
      </c>
      <c r="U1901" s="102">
        <f>IF(W1901&lt;180,V1901,IF(#REF!&gt;T1901,W1901-360,360-W1901))</f>
        <v>16.530782029950103</v>
      </c>
      <c r="V1901" s="102">
        <f t="shared" si="454"/>
        <v>16.530782029950103</v>
      </c>
      <c r="W1901" s="102">
        <f t="shared" si="455"/>
        <v>16.530782029950103</v>
      </c>
    </row>
    <row r="1902" spans="1:23" x14ac:dyDescent="0.25">
      <c r="A1902" s="110">
        <v>42638.456331018519</v>
      </c>
      <c r="B1902">
        <v>301</v>
      </c>
      <c r="C1902">
        <v>26.431000000000001</v>
      </c>
      <c r="E1902" s="95">
        <f t="shared" si="461"/>
        <v>277.48252911813643</v>
      </c>
      <c r="F1902" s="95">
        <f t="shared" si="461"/>
        <v>22.036447753743772</v>
      </c>
      <c r="G1902" s="95"/>
      <c r="H1902" s="95"/>
      <c r="I1902" s="95"/>
      <c r="J1902" s="95"/>
      <c r="K1902" s="95"/>
      <c r="L1902" s="95">
        <f t="shared" si="457"/>
        <v>1899</v>
      </c>
      <c r="M1902" s="95">
        <f t="shared" si="448"/>
        <v>1439</v>
      </c>
      <c r="N1902" s="95">
        <f t="shared" si="449"/>
        <v>269.01579778830904</v>
      </c>
      <c r="O1902" s="95">
        <f t="shared" si="450"/>
        <v>1562827.5260663612</v>
      </c>
      <c r="P1902" s="95">
        <f t="shared" si="458"/>
        <v>28.687522503270493</v>
      </c>
      <c r="Q1902" s="113">
        <f t="shared" si="459"/>
        <v>25.91744433885804</v>
      </c>
      <c r="R1902" s="95">
        <f t="shared" si="451"/>
        <v>335.79677888056699</v>
      </c>
      <c r="S1902" s="95">
        <f t="shared" si="452"/>
        <v>219.16827935570583</v>
      </c>
      <c r="T1902">
        <f t="shared" si="453"/>
        <v>0</v>
      </c>
      <c r="U1902" s="102">
        <f>IF(W1902&lt;180,V1902,IF(#REF!&gt;T1902,W1902-360,360-W1902))</f>
        <v>23.517470881863574</v>
      </c>
      <c r="V1902" s="102">
        <f t="shared" si="454"/>
        <v>23.517470881863574</v>
      </c>
      <c r="W1902" s="102">
        <f t="shared" si="455"/>
        <v>23.517470881863574</v>
      </c>
    </row>
    <row r="1903" spans="1:23" x14ac:dyDescent="0.25">
      <c r="A1903" s="110">
        <v>42638.456377314818</v>
      </c>
      <c r="B1903">
        <v>268</v>
      </c>
      <c r="C1903">
        <v>23.780100000000001</v>
      </c>
      <c r="E1903" s="95">
        <f t="shared" si="461"/>
        <v>277.44425956738769</v>
      </c>
      <c r="F1903" s="95">
        <f t="shared" si="461"/>
        <v>22.050443427620646</v>
      </c>
      <c r="G1903" s="95"/>
      <c r="H1903" s="95"/>
      <c r="I1903" s="95"/>
      <c r="J1903" s="95"/>
      <c r="K1903" s="95"/>
      <c r="L1903" s="95">
        <f t="shared" si="457"/>
        <v>1900</v>
      </c>
      <c r="M1903" s="95">
        <f t="shared" si="448"/>
        <v>-1171</v>
      </c>
      <c r="N1903" s="95">
        <f t="shared" si="449"/>
        <v>269.01526315789414</v>
      </c>
      <c r="O1903" s="95">
        <f t="shared" si="450"/>
        <v>1562828.5573684315</v>
      </c>
      <c r="P1903" s="95">
        <f t="shared" si="458"/>
        <v>28.679981624530114</v>
      </c>
      <c r="Q1903" s="113">
        <f t="shared" si="459"/>
        <v>25.914436924052477</v>
      </c>
      <c r="R1903" s="95">
        <f t="shared" si="451"/>
        <v>335.75174264650576</v>
      </c>
      <c r="S1903" s="95">
        <f t="shared" si="452"/>
        <v>219.13677648826962</v>
      </c>
      <c r="T1903">
        <f t="shared" si="453"/>
        <v>0</v>
      </c>
      <c r="U1903" s="102">
        <f>IF(W1903&lt;180,V1903,IF(#REF!&gt;T1903,W1903-360,360-W1903))</f>
        <v>-9.4442595673876895</v>
      </c>
      <c r="V1903" s="102">
        <f t="shared" si="454"/>
        <v>-9.4442595673876895</v>
      </c>
      <c r="W1903" s="102">
        <f t="shared" si="455"/>
        <v>9.4442595673876895</v>
      </c>
    </row>
    <row r="1904" spans="1:23" x14ac:dyDescent="0.25">
      <c r="A1904" s="110">
        <v>42638.456423611111</v>
      </c>
      <c r="B1904">
        <v>272</v>
      </c>
      <c r="C1904">
        <v>25.069600000000001</v>
      </c>
      <c r="E1904" s="95">
        <f t="shared" si="461"/>
        <v>277.4675540765391</v>
      </c>
      <c r="F1904" s="95">
        <f t="shared" si="461"/>
        <v>22.065449750415983</v>
      </c>
      <c r="G1904" s="95"/>
      <c r="H1904" s="95"/>
      <c r="I1904" s="95"/>
      <c r="J1904" s="95"/>
      <c r="K1904" s="95"/>
      <c r="L1904" s="95">
        <f t="shared" si="457"/>
        <v>1901</v>
      </c>
      <c r="M1904" s="95">
        <f t="shared" si="448"/>
        <v>1443</v>
      </c>
      <c r="N1904" s="95">
        <f t="shared" si="449"/>
        <v>269.0168332456596</v>
      </c>
      <c r="O1904" s="95">
        <f t="shared" si="450"/>
        <v>1562837.4613361494</v>
      </c>
      <c r="P1904" s="95">
        <f t="shared" si="458"/>
        <v>28.6725189170755</v>
      </c>
      <c r="Q1904" s="113">
        <f t="shared" si="459"/>
        <v>25.903237879071959</v>
      </c>
      <c r="R1904" s="95">
        <f t="shared" si="451"/>
        <v>335.74983930445103</v>
      </c>
      <c r="S1904" s="95">
        <f t="shared" si="452"/>
        <v>219.1852688486272</v>
      </c>
      <c r="T1904">
        <f t="shared" si="453"/>
        <v>0</v>
      </c>
      <c r="U1904" s="102">
        <f>IF(W1904&lt;180,V1904,IF(#REF!&gt;T1904,W1904-360,360-W1904))</f>
        <v>-5.467554076539102</v>
      </c>
      <c r="V1904" s="102">
        <f t="shared" si="454"/>
        <v>-5.467554076539102</v>
      </c>
      <c r="W1904" s="102">
        <f t="shared" si="455"/>
        <v>5.467554076539102</v>
      </c>
    </row>
    <row r="1905" spans="1:23" x14ac:dyDescent="0.25">
      <c r="A1905" s="110">
        <v>42638.456469907411</v>
      </c>
      <c r="B1905">
        <v>265</v>
      </c>
      <c r="C1905">
        <v>25.096399999999999</v>
      </c>
      <c r="E1905" s="95">
        <f t="shared" si="461"/>
        <v>277.45257903494178</v>
      </c>
      <c r="F1905" s="95">
        <f t="shared" si="461"/>
        <v>22.083011647254587</v>
      </c>
      <c r="G1905" s="95"/>
      <c r="H1905" s="95"/>
      <c r="I1905" s="95"/>
      <c r="J1905" s="95"/>
      <c r="K1905" s="95"/>
      <c r="L1905" s="95">
        <f t="shared" si="457"/>
        <v>1902</v>
      </c>
      <c r="M1905" s="95">
        <f t="shared" si="448"/>
        <v>-1178</v>
      </c>
      <c r="N1905" s="95">
        <f t="shared" si="449"/>
        <v>269.01472134595105</v>
      </c>
      <c r="O1905" s="95">
        <f t="shared" si="450"/>
        <v>1562853.5878023237</v>
      </c>
      <c r="P1905" s="95">
        <f t="shared" si="458"/>
        <v>28.665128352970683</v>
      </c>
      <c r="Q1905" s="113">
        <f t="shared" si="459"/>
        <v>25.907839301558255</v>
      </c>
      <c r="R1905" s="95">
        <f t="shared" si="451"/>
        <v>335.74521746344783</v>
      </c>
      <c r="S1905" s="95">
        <f t="shared" si="452"/>
        <v>219.1599406064357</v>
      </c>
      <c r="T1905">
        <f t="shared" si="453"/>
        <v>0</v>
      </c>
      <c r="U1905" s="102">
        <f>IF(W1905&lt;180,V1905,IF(#REF!&gt;T1905,W1905-360,360-W1905))</f>
        <v>-12.452579034941778</v>
      </c>
      <c r="V1905" s="102">
        <f t="shared" si="454"/>
        <v>-12.452579034941778</v>
      </c>
      <c r="W1905" s="102">
        <f t="shared" si="455"/>
        <v>12.452579034941778</v>
      </c>
    </row>
    <row r="1906" spans="1:23" x14ac:dyDescent="0.25">
      <c r="A1906" s="110">
        <v>42638.456516203703</v>
      </c>
      <c r="B1906">
        <v>240</v>
      </c>
      <c r="C1906">
        <v>22.6036</v>
      </c>
      <c r="E1906" s="95">
        <f t="shared" si="461"/>
        <v>277.32612312811978</v>
      </c>
      <c r="F1906" s="95">
        <f t="shared" si="461"/>
        <v>22.096343926788702</v>
      </c>
      <c r="G1906" s="95"/>
      <c r="H1906" s="95"/>
      <c r="I1906" s="95"/>
      <c r="J1906" s="95"/>
      <c r="K1906" s="95"/>
      <c r="L1906" s="95">
        <f t="shared" si="457"/>
        <v>1903</v>
      </c>
      <c r="M1906" s="95">
        <f t="shared" si="448"/>
        <v>1418</v>
      </c>
      <c r="N1906" s="95">
        <f t="shared" si="449"/>
        <v>268.99947451392478</v>
      </c>
      <c r="O1906" s="95">
        <f t="shared" si="450"/>
        <v>1563694.9994745243</v>
      </c>
      <c r="P1906" s="95">
        <f t="shared" si="458"/>
        <v>28.665309124013689</v>
      </c>
      <c r="Q1906" s="113">
        <f t="shared" si="459"/>
        <v>25.904858558770353</v>
      </c>
      <c r="R1906" s="95">
        <f t="shared" si="451"/>
        <v>335.61205488535307</v>
      </c>
      <c r="S1906" s="95">
        <f t="shared" si="452"/>
        <v>219.04019137088648</v>
      </c>
      <c r="T1906">
        <f t="shared" si="453"/>
        <v>0</v>
      </c>
      <c r="U1906" s="102">
        <f>IF(W1906&lt;180,V1906,IF(#REF!&gt;T1906,W1906-360,360-W1906))</f>
        <v>-37.326123128119775</v>
      </c>
      <c r="V1906" s="102">
        <f t="shared" si="454"/>
        <v>-37.326123128119775</v>
      </c>
      <c r="W1906" s="102">
        <f t="shared" si="455"/>
        <v>37.326123128119775</v>
      </c>
    </row>
    <row r="1907" spans="1:23" x14ac:dyDescent="0.25">
      <c r="A1907" s="110">
        <v>42638.456562500003</v>
      </c>
      <c r="B1907">
        <v>353</v>
      </c>
      <c r="C1907">
        <v>32.387099999999997</v>
      </c>
      <c r="E1907" s="95">
        <f t="shared" si="461"/>
        <v>277.45757071547422</v>
      </c>
      <c r="F1907" s="95">
        <f t="shared" si="461"/>
        <v>22.12320232945093</v>
      </c>
      <c r="G1907" s="95"/>
      <c r="H1907" s="95"/>
      <c r="I1907" s="95"/>
      <c r="J1907" s="95"/>
      <c r="K1907" s="95"/>
      <c r="L1907" s="95">
        <f t="shared" si="457"/>
        <v>1904</v>
      </c>
      <c r="M1907" s="95">
        <f t="shared" si="448"/>
        <v>-1065</v>
      </c>
      <c r="N1907" s="95">
        <f t="shared" si="449"/>
        <v>269.04359243697417</v>
      </c>
      <c r="O1907" s="95">
        <f t="shared" si="450"/>
        <v>1570747.3818277416</v>
      </c>
      <c r="P1907" s="95">
        <f t="shared" si="458"/>
        <v>28.722332154707189</v>
      </c>
      <c r="Q1907" s="113">
        <f t="shared" si="459"/>
        <v>26.087436749550633</v>
      </c>
      <c r="R1907" s="95">
        <f t="shared" si="451"/>
        <v>336.15430340196315</v>
      </c>
      <c r="S1907" s="95">
        <f t="shared" si="452"/>
        <v>218.76083802898529</v>
      </c>
      <c r="T1907">
        <f t="shared" si="453"/>
        <v>1</v>
      </c>
      <c r="U1907" s="102">
        <f>IF(W1907&lt;180,V1907,IF(#REF!&gt;T1907,W1907-360,360-W1907))</f>
        <v>75.542429284525781</v>
      </c>
      <c r="V1907" s="102">
        <f t="shared" si="454"/>
        <v>75.542429284525781</v>
      </c>
      <c r="W1907" s="102">
        <f t="shared" si="455"/>
        <v>75.542429284525781</v>
      </c>
    </row>
    <row r="1908" spans="1:23" x14ac:dyDescent="0.25">
      <c r="A1908" s="110">
        <v>42638.456608796296</v>
      </c>
      <c r="B1908">
        <v>317</v>
      </c>
      <c r="C1908">
        <v>32.056899999999999</v>
      </c>
      <c r="E1908" s="95">
        <f t="shared" si="461"/>
        <v>277.5324459234609</v>
      </c>
      <c r="F1908" s="95">
        <f t="shared" si="461"/>
        <v>22.149116638935119</v>
      </c>
      <c r="G1908" s="95"/>
      <c r="H1908" s="95"/>
      <c r="I1908" s="95"/>
      <c r="J1908" s="95"/>
      <c r="K1908" s="95"/>
      <c r="L1908" s="95">
        <f t="shared" si="457"/>
        <v>1905</v>
      </c>
      <c r="M1908" s="95">
        <f t="shared" si="448"/>
        <v>1382</v>
      </c>
      <c r="N1908" s="95">
        <f t="shared" si="449"/>
        <v>269.06876640419887</v>
      </c>
      <c r="O1908" s="95">
        <f t="shared" si="450"/>
        <v>1573045.9916010604</v>
      </c>
      <c r="P1908" s="95">
        <f t="shared" si="458"/>
        <v>28.735795227375178</v>
      </c>
      <c r="Q1908" s="113">
        <f t="shared" si="459"/>
        <v>26.136198283981319</v>
      </c>
      <c r="R1908" s="95">
        <f t="shared" si="451"/>
        <v>336.33889206241884</v>
      </c>
      <c r="S1908" s="95">
        <f t="shared" si="452"/>
        <v>218.72599978450293</v>
      </c>
      <c r="T1908">
        <f t="shared" si="453"/>
        <v>0</v>
      </c>
      <c r="U1908" s="102">
        <f>IF(W1908&lt;180,V1908,IF(#REF!&gt;T1908,W1908-360,360-W1908))</f>
        <v>39.467554076539102</v>
      </c>
      <c r="V1908" s="102">
        <f t="shared" si="454"/>
        <v>39.467554076539102</v>
      </c>
      <c r="W1908" s="102">
        <f t="shared" si="455"/>
        <v>39.467554076539102</v>
      </c>
    </row>
    <row r="1909" spans="1:23" x14ac:dyDescent="0.25">
      <c r="A1909" s="110">
        <v>42638.456655092596</v>
      </c>
      <c r="B1909">
        <v>290</v>
      </c>
      <c r="C1909">
        <v>31.776199999999999</v>
      </c>
      <c r="E1909" s="95">
        <f t="shared" si="461"/>
        <v>277.52911813643925</v>
      </c>
      <c r="F1909" s="95">
        <f t="shared" si="461"/>
        <v>22.175511480865239</v>
      </c>
      <c r="G1909" s="95"/>
      <c r="H1909" s="95"/>
      <c r="I1909" s="95"/>
      <c r="J1909" s="95"/>
      <c r="K1909" s="95"/>
      <c r="L1909" s="95">
        <f t="shared" si="457"/>
        <v>1906</v>
      </c>
      <c r="M1909" s="95">
        <f t="shared" si="448"/>
        <v>-1092</v>
      </c>
      <c r="N1909" s="95">
        <f t="shared" si="449"/>
        <v>269.07974816369301</v>
      </c>
      <c r="O1909" s="95">
        <f t="shared" si="450"/>
        <v>1573483.878279129</v>
      </c>
      <c r="P1909" s="95">
        <f t="shared" si="458"/>
        <v>28.732254236567623</v>
      </c>
      <c r="Q1909" s="113">
        <f t="shared" si="459"/>
        <v>26.134483261814911</v>
      </c>
      <c r="R1909" s="95">
        <f t="shared" si="451"/>
        <v>336.33170547552282</v>
      </c>
      <c r="S1909" s="95">
        <f t="shared" si="452"/>
        <v>218.72653079735571</v>
      </c>
      <c r="T1909">
        <f t="shared" si="453"/>
        <v>0</v>
      </c>
      <c r="U1909" s="102">
        <f>IF(W1909&lt;180,V1909,IF(#REF!&gt;T1909,W1909-360,360-W1909))</f>
        <v>12.470881863560749</v>
      </c>
      <c r="V1909" s="102">
        <f t="shared" si="454"/>
        <v>12.470881863560749</v>
      </c>
      <c r="W1909" s="102">
        <f t="shared" si="455"/>
        <v>12.470881863560749</v>
      </c>
    </row>
    <row r="1910" spans="1:23" x14ac:dyDescent="0.25">
      <c r="A1910" s="110">
        <v>42638.456701388888</v>
      </c>
      <c r="B1910">
        <v>273</v>
      </c>
      <c r="C1910">
        <v>29.055099999999999</v>
      </c>
      <c r="E1910" s="95">
        <f t="shared" si="461"/>
        <v>277.55574043261231</v>
      </c>
      <c r="F1910" s="95">
        <f t="shared" si="461"/>
        <v>22.19204758735442</v>
      </c>
      <c r="G1910" s="95"/>
      <c r="H1910" s="95"/>
      <c r="I1910" s="95"/>
      <c r="J1910" s="95"/>
      <c r="K1910" s="95"/>
      <c r="L1910" s="95">
        <f t="shared" si="457"/>
        <v>1907</v>
      </c>
      <c r="M1910" s="95">
        <f t="shared" si="448"/>
        <v>1365</v>
      </c>
      <c r="N1910" s="95">
        <f t="shared" si="449"/>
        <v>269.08180388043991</v>
      </c>
      <c r="O1910" s="95">
        <f t="shared" si="450"/>
        <v>1573499.2385946617</v>
      </c>
      <c r="P1910" s="95">
        <f t="shared" si="458"/>
        <v>28.724860088386123</v>
      </c>
      <c r="Q1910" s="113">
        <f t="shared" si="459"/>
        <v>26.121703597349843</v>
      </c>
      <c r="R1910" s="95">
        <f t="shared" si="451"/>
        <v>336.32957352664948</v>
      </c>
      <c r="S1910" s="95">
        <f t="shared" si="452"/>
        <v>218.78190733857517</v>
      </c>
      <c r="T1910">
        <f t="shared" si="453"/>
        <v>0</v>
      </c>
      <c r="U1910" s="102">
        <f>IF(W1910&lt;180,V1910,IF(#REF!&gt;T1910,W1910-360,360-W1910))</f>
        <v>-4.5557404326123105</v>
      </c>
      <c r="V1910" s="102">
        <f t="shared" si="454"/>
        <v>-4.5557404326123105</v>
      </c>
      <c r="W1910" s="102">
        <f t="shared" si="455"/>
        <v>4.5557404326123105</v>
      </c>
    </row>
    <row r="1911" spans="1:23" x14ac:dyDescent="0.25">
      <c r="A1911" s="110">
        <v>42638.456747685188</v>
      </c>
      <c r="B1911">
        <v>266</v>
      </c>
      <c r="C1911">
        <v>27.020399999999999</v>
      </c>
      <c r="E1911" s="95">
        <f t="shared" si="461"/>
        <v>277.55074875207987</v>
      </c>
      <c r="F1911" s="95">
        <f t="shared" si="461"/>
        <v>22.210281031613984</v>
      </c>
      <c r="G1911" s="95"/>
      <c r="H1911" s="95"/>
      <c r="I1911" s="95"/>
      <c r="J1911" s="95"/>
      <c r="K1911" s="95"/>
      <c r="L1911" s="95">
        <f t="shared" si="457"/>
        <v>1908</v>
      </c>
      <c r="M1911" s="95">
        <f t="shared" si="448"/>
        <v>-1099</v>
      </c>
      <c r="N1911" s="95">
        <f t="shared" si="449"/>
        <v>269.08018867924471</v>
      </c>
      <c r="O1911" s="95">
        <f t="shared" si="450"/>
        <v>1573508.7311320859</v>
      </c>
      <c r="P1911" s="95">
        <f t="shared" si="458"/>
        <v>28.717418244964666</v>
      </c>
      <c r="Q1911" s="113">
        <f t="shared" si="459"/>
        <v>26.123624633623095</v>
      </c>
      <c r="R1911" s="95">
        <f t="shared" si="451"/>
        <v>336.32890417773183</v>
      </c>
      <c r="S1911" s="95">
        <f t="shared" si="452"/>
        <v>218.77259332642791</v>
      </c>
      <c r="T1911">
        <f t="shared" si="453"/>
        <v>0</v>
      </c>
      <c r="U1911" s="102">
        <f>IF(W1911&lt;180,V1911,IF(#REF!&gt;T1911,W1911-360,360-W1911))</f>
        <v>-11.550748752079869</v>
      </c>
      <c r="V1911" s="102">
        <f t="shared" si="454"/>
        <v>-11.550748752079869</v>
      </c>
      <c r="W1911" s="102">
        <f t="shared" si="455"/>
        <v>11.550748752079869</v>
      </c>
    </row>
    <row r="1912" spans="1:23" x14ac:dyDescent="0.25">
      <c r="A1912" s="110">
        <v>42638.456793981481</v>
      </c>
      <c r="B1912">
        <v>252</v>
      </c>
      <c r="C1912">
        <v>27.387699999999999</v>
      </c>
      <c r="E1912" s="95">
        <f t="shared" si="461"/>
        <v>277.51747088186357</v>
      </c>
      <c r="F1912" s="95">
        <f t="shared" si="461"/>
        <v>22.229722961730456</v>
      </c>
      <c r="G1912" s="95"/>
      <c r="H1912" s="95"/>
      <c r="I1912" s="95"/>
      <c r="J1912" s="95"/>
      <c r="K1912" s="95"/>
      <c r="L1912" s="95">
        <f t="shared" si="457"/>
        <v>1909</v>
      </c>
      <c r="M1912" s="95">
        <f t="shared" si="448"/>
        <v>1351</v>
      </c>
      <c r="N1912" s="95">
        <f t="shared" si="449"/>
        <v>269.07124148768935</v>
      </c>
      <c r="O1912" s="95">
        <f t="shared" si="450"/>
        <v>1573800.3111576845</v>
      </c>
      <c r="P1912" s="95">
        <f t="shared" si="458"/>
        <v>28.712555602354062</v>
      </c>
      <c r="Q1912" s="113">
        <f t="shared" si="459"/>
        <v>26.143405443424331</v>
      </c>
      <c r="R1912" s="95">
        <f t="shared" si="451"/>
        <v>336.3401331295683</v>
      </c>
      <c r="S1912" s="95">
        <f t="shared" si="452"/>
        <v>218.69480863415882</v>
      </c>
      <c r="T1912">
        <f t="shared" si="453"/>
        <v>0</v>
      </c>
      <c r="U1912" s="102">
        <f>IF(W1912&lt;180,V1912,IF(#REF!&gt;T1912,W1912-360,360-W1912))</f>
        <v>-25.517470881863574</v>
      </c>
      <c r="V1912" s="102">
        <f t="shared" si="454"/>
        <v>-25.517470881863574</v>
      </c>
      <c r="W1912" s="102">
        <f t="shared" si="455"/>
        <v>25.517470881863574</v>
      </c>
    </row>
    <row r="1913" spans="1:23" x14ac:dyDescent="0.25">
      <c r="A1913" s="110">
        <v>42638.45684027778</v>
      </c>
      <c r="B1913">
        <v>250</v>
      </c>
      <c r="C1913">
        <v>28.740400000000001</v>
      </c>
      <c r="E1913" s="95">
        <f t="shared" si="461"/>
        <v>277.46256239600666</v>
      </c>
      <c r="F1913" s="95">
        <f t="shared" si="461"/>
        <v>22.246808818635614</v>
      </c>
      <c r="G1913" s="95"/>
      <c r="H1913" s="95"/>
      <c r="I1913" s="95"/>
      <c r="J1913" s="95"/>
      <c r="K1913" s="95"/>
      <c r="L1913" s="95">
        <f t="shared" si="457"/>
        <v>1910</v>
      </c>
      <c r="M1913" s="95">
        <f t="shared" si="448"/>
        <v>-1101</v>
      </c>
      <c r="N1913" s="95">
        <f t="shared" si="449"/>
        <v>269.0612565445021</v>
      </c>
      <c r="O1913" s="95">
        <f t="shared" si="450"/>
        <v>1574163.8329843036</v>
      </c>
      <c r="P1913" s="95">
        <f t="shared" si="458"/>
        <v>28.708353245442005</v>
      </c>
      <c r="Q1913" s="113">
        <f t="shared" si="459"/>
        <v>26.166477380909338</v>
      </c>
      <c r="R1913" s="95">
        <f t="shared" si="451"/>
        <v>336.33713650305265</v>
      </c>
      <c r="S1913" s="95">
        <f t="shared" si="452"/>
        <v>218.58798828896064</v>
      </c>
      <c r="T1913">
        <f t="shared" si="453"/>
        <v>0</v>
      </c>
      <c r="U1913" s="102">
        <f>IF(W1913&lt;180,V1913,IF(#REF!&gt;T1913,W1913-360,360-W1913))</f>
        <v>-27.46256239600666</v>
      </c>
      <c r="V1913" s="102">
        <f t="shared" si="454"/>
        <v>-27.46256239600666</v>
      </c>
      <c r="W1913" s="102">
        <f t="shared" si="455"/>
        <v>27.46256239600666</v>
      </c>
    </row>
    <row r="1914" spans="1:23" x14ac:dyDescent="0.25">
      <c r="A1914" s="110">
        <v>42638.456886574073</v>
      </c>
      <c r="B1914">
        <v>230</v>
      </c>
      <c r="C1914">
        <v>23.031300000000002</v>
      </c>
      <c r="E1914" s="95">
        <f t="shared" si="461"/>
        <v>277.36772046589016</v>
      </c>
      <c r="F1914" s="95">
        <f t="shared" si="461"/>
        <v>22.253408485856909</v>
      </c>
      <c r="G1914" s="95"/>
      <c r="H1914" s="95"/>
      <c r="I1914" s="95"/>
      <c r="J1914" s="95"/>
      <c r="K1914" s="95"/>
      <c r="L1914" s="95">
        <f t="shared" si="457"/>
        <v>1911</v>
      </c>
      <c r="M1914" s="95">
        <f t="shared" si="448"/>
        <v>1331</v>
      </c>
      <c r="N1914" s="95">
        <f t="shared" si="449"/>
        <v>269.04081632653009</v>
      </c>
      <c r="O1914" s="95">
        <f t="shared" si="450"/>
        <v>1575688.8163265409</v>
      </c>
      <c r="P1914" s="95">
        <f t="shared" si="458"/>
        <v>28.714739634545147</v>
      </c>
      <c r="Q1914" s="113">
        <f t="shared" si="459"/>
        <v>26.234946837550766</v>
      </c>
      <c r="R1914" s="95">
        <f t="shared" si="451"/>
        <v>336.39635085037935</v>
      </c>
      <c r="S1914" s="95">
        <f t="shared" si="452"/>
        <v>218.33909008140094</v>
      </c>
      <c r="T1914">
        <f t="shared" si="453"/>
        <v>0</v>
      </c>
      <c r="U1914" s="102">
        <f>IF(W1914&lt;180,V1914,IF(#REF!&gt;T1914,W1914-360,360-W1914))</f>
        <v>-47.367720465890159</v>
      </c>
      <c r="V1914" s="102">
        <f t="shared" si="454"/>
        <v>-47.367720465890159</v>
      </c>
      <c r="W1914" s="102">
        <f t="shared" si="455"/>
        <v>47.367720465890159</v>
      </c>
    </row>
    <row r="1915" spans="1:23" x14ac:dyDescent="0.25">
      <c r="A1915" s="110">
        <v>42638.456932870373</v>
      </c>
      <c r="B1915">
        <v>226</v>
      </c>
      <c r="C1915">
        <v>22.2606</v>
      </c>
      <c r="E1915" s="95">
        <f t="shared" si="461"/>
        <v>277.19301164725459</v>
      </c>
      <c r="F1915" s="95">
        <f t="shared" si="461"/>
        <v>22.259329284525794</v>
      </c>
      <c r="G1915" s="95"/>
      <c r="H1915" s="95"/>
      <c r="I1915" s="95"/>
      <c r="J1915" s="95"/>
      <c r="K1915" s="95"/>
      <c r="L1915" s="95">
        <f t="shared" si="457"/>
        <v>1912</v>
      </c>
      <c r="M1915" s="95">
        <f t="shared" si="448"/>
        <v>-1105</v>
      </c>
      <c r="N1915" s="95">
        <f t="shared" si="449"/>
        <v>269.01830543933005</v>
      </c>
      <c r="O1915" s="95">
        <f t="shared" si="450"/>
        <v>1577540.3593096337</v>
      </c>
      <c r="P1915" s="95">
        <f t="shared" si="458"/>
        <v>28.724091102779401</v>
      </c>
      <c r="Q1915" s="113">
        <f t="shared" si="459"/>
        <v>26.226823558301287</v>
      </c>
      <c r="R1915" s="95">
        <f t="shared" si="451"/>
        <v>336.20336465343246</v>
      </c>
      <c r="S1915" s="95">
        <f t="shared" si="452"/>
        <v>218.1826586410767</v>
      </c>
      <c r="T1915">
        <f t="shared" si="453"/>
        <v>0</v>
      </c>
      <c r="U1915" s="102">
        <f>IF(W1915&lt;180,V1915,IF(#REF!&gt;T1915,W1915-360,360-W1915))</f>
        <v>-51.193011647254593</v>
      </c>
      <c r="V1915" s="102">
        <f t="shared" si="454"/>
        <v>-51.193011647254593</v>
      </c>
      <c r="W1915" s="102">
        <f t="shared" si="455"/>
        <v>51.193011647254593</v>
      </c>
    </row>
    <row r="1916" spans="1:23" x14ac:dyDescent="0.25">
      <c r="A1916" s="110">
        <v>42638.456979166665</v>
      </c>
      <c r="B1916">
        <v>228</v>
      </c>
      <c r="C1916">
        <v>24.6812</v>
      </c>
      <c r="E1916" s="95">
        <f t="shared" si="461"/>
        <v>277.11314475873542</v>
      </c>
      <c r="F1916" s="95">
        <f t="shared" si="461"/>
        <v>22.266323960066558</v>
      </c>
      <c r="G1916" s="95"/>
      <c r="H1916" s="95"/>
      <c r="I1916" s="95"/>
      <c r="J1916" s="95"/>
      <c r="K1916" s="95"/>
      <c r="L1916" s="95">
        <f t="shared" si="457"/>
        <v>1913</v>
      </c>
      <c r="M1916" s="95">
        <f t="shared" si="448"/>
        <v>1333</v>
      </c>
      <c r="N1916" s="95">
        <f t="shared" si="449"/>
        <v>268.9968635650805</v>
      </c>
      <c r="O1916" s="95">
        <f t="shared" si="450"/>
        <v>1579221.9811814008</v>
      </c>
      <c r="P1916" s="95">
        <f t="shared" si="458"/>
        <v>28.731884050623698</v>
      </c>
      <c r="Q1916" s="113">
        <f t="shared" si="459"/>
        <v>26.303309110143726</v>
      </c>
      <c r="R1916" s="95">
        <f t="shared" si="451"/>
        <v>336.2955902565588</v>
      </c>
      <c r="S1916" s="95">
        <f t="shared" si="452"/>
        <v>217.93069926091204</v>
      </c>
      <c r="T1916">
        <f t="shared" si="453"/>
        <v>0</v>
      </c>
      <c r="U1916" s="102">
        <f>IF(W1916&lt;180,V1916,IF(#REF!&gt;T1916,W1916-360,360-W1916))</f>
        <v>-49.113144758735416</v>
      </c>
      <c r="V1916" s="102">
        <f t="shared" si="454"/>
        <v>-49.113144758735416</v>
      </c>
      <c r="W1916" s="102">
        <f t="shared" si="455"/>
        <v>49.113144758735416</v>
      </c>
    </row>
    <row r="1917" spans="1:23" x14ac:dyDescent="0.25">
      <c r="A1917" s="110">
        <v>42638.457025462965</v>
      </c>
      <c r="B1917">
        <v>294</v>
      </c>
      <c r="C1917">
        <v>32.959600000000002</v>
      </c>
      <c r="E1917" s="95">
        <f t="shared" ref="E1917:F1932" si="462">AVERAGE(B1317:B1917)</f>
        <v>277.13311148086524</v>
      </c>
      <c r="F1917" s="95">
        <f t="shared" si="462"/>
        <v>22.291975374376044</v>
      </c>
      <c r="G1917" s="95"/>
      <c r="H1917" s="95"/>
      <c r="I1917" s="95"/>
      <c r="J1917" s="95"/>
      <c r="K1917" s="95"/>
      <c r="L1917" s="95">
        <f t="shared" si="457"/>
        <v>1914</v>
      </c>
      <c r="M1917" s="95">
        <f t="shared" si="448"/>
        <v>-1039</v>
      </c>
      <c r="N1917" s="95">
        <f t="shared" si="449"/>
        <v>269.00992685475393</v>
      </c>
      <c r="O1917" s="95">
        <f t="shared" si="450"/>
        <v>1579846.8113897701</v>
      </c>
      <c r="P1917" s="95">
        <f t="shared" si="458"/>
        <v>28.730059291466961</v>
      </c>
      <c r="Q1917" s="113">
        <f t="shared" si="459"/>
        <v>26.311564398581783</v>
      </c>
      <c r="R1917" s="95">
        <f t="shared" si="451"/>
        <v>336.33413137767423</v>
      </c>
      <c r="S1917" s="95">
        <f t="shared" si="452"/>
        <v>217.93209158405622</v>
      </c>
      <c r="T1917">
        <f t="shared" si="453"/>
        <v>0</v>
      </c>
      <c r="U1917" s="102">
        <f>IF(W1917&lt;180,V1917,IF(#REF!&gt;T1917,W1917-360,360-W1917))</f>
        <v>16.866888519134761</v>
      </c>
      <c r="V1917" s="102">
        <f t="shared" si="454"/>
        <v>16.866888519134761</v>
      </c>
      <c r="W1917" s="102">
        <f t="shared" si="455"/>
        <v>16.866888519134761</v>
      </c>
    </row>
    <row r="1918" spans="1:23" x14ac:dyDescent="0.25">
      <c r="A1918" s="110">
        <v>42638.457071759258</v>
      </c>
      <c r="B1918">
        <v>266</v>
      </c>
      <c r="C1918">
        <v>30.576899999999998</v>
      </c>
      <c r="E1918" s="95">
        <f t="shared" si="462"/>
        <v>277.04326123128118</v>
      </c>
      <c r="F1918" s="95">
        <f t="shared" si="462"/>
        <v>22.315253078203</v>
      </c>
      <c r="G1918" s="95"/>
      <c r="H1918" s="95"/>
      <c r="I1918" s="95"/>
      <c r="J1918" s="95"/>
      <c r="K1918" s="95"/>
      <c r="L1918" s="95">
        <f t="shared" si="457"/>
        <v>1915</v>
      </c>
      <c r="M1918" s="95">
        <f t="shared" si="448"/>
        <v>1305</v>
      </c>
      <c r="N1918" s="95">
        <f t="shared" si="449"/>
        <v>269.00835509138329</v>
      </c>
      <c r="O1918" s="95">
        <f t="shared" si="450"/>
        <v>1579855.8663185483</v>
      </c>
      <c r="P1918" s="95">
        <f t="shared" si="458"/>
        <v>28.722639302846719</v>
      </c>
      <c r="Q1918" s="113">
        <f t="shared" si="459"/>
        <v>26.257171596465493</v>
      </c>
      <c r="R1918" s="95">
        <f t="shared" si="451"/>
        <v>336.12189732332854</v>
      </c>
      <c r="S1918" s="95">
        <f t="shared" si="452"/>
        <v>217.96462513923382</v>
      </c>
      <c r="T1918">
        <f t="shared" si="453"/>
        <v>0</v>
      </c>
      <c r="U1918" s="102">
        <f>IF(W1918&lt;180,V1918,IF(#REF!&gt;T1918,W1918-360,360-W1918))</f>
        <v>-11.043261231281178</v>
      </c>
      <c r="V1918" s="102">
        <f t="shared" si="454"/>
        <v>-11.043261231281178</v>
      </c>
      <c r="W1918" s="102">
        <f t="shared" si="455"/>
        <v>11.043261231281178</v>
      </c>
    </row>
    <row r="1919" spans="1:23" x14ac:dyDescent="0.25">
      <c r="A1919" s="110">
        <v>42638.457118055558</v>
      </c>
      <c r="B1919">
        <v>257</v>
      </c>
      <c r="C1919">
        <v>31.538599999999999</v>
      </c>
      <c r="E1919" s="95">
        <f t="shared" si="462"/>
        <v>276.96505823627285</v>
      </c>
      <c r="F1919" s="95">
        <f t="shared" si="462"/>
        <v>22.339135940099837</v>
      </c>
      <c r="G1919" s="95"/>
      <c r="H1919" s="95"/>
      <c r="I1919" s="95"/>
      <c r="J1919" s="95"/>
      <c r="K1919" s="95"/>
      <c r="L1919" s="95">
        <f t="shared" si="457"/>
        <v>1916</v>
      </c>
      <c r="M1919" s="95">
        <f t="shared" si="448"/>
        <v>-1048</v>
      </c>
      <c r="N1919" s="95">
        <f t="shared" si="449"/>
        <v>269.00208768267174</v>
      </c>
      <c r="O1919" s="95">
        <f t="shared" si="450"/>
        <v>1579999.9916492798</v>
      </c>
      <c r="P1919" s="95">
        <f t="shared" si="458"/>
        <v>28.716452621693119</v>
      </c>
      <c r="Q1919" s="113">
        <f t="shared" si="459"/>
        <v>26.246757702399268</v>
      </c>
      <c r="R1919" s="95">
        <f t="shared" si="451"/>
        <v>336.02026306667119</v>
      </c>
      <c r="S1919" s="95">
        <f t="shared" si="452"/>
        <v>217.90985340587451</v>
      </c>
      <c r="T1919">
        <f t="shared" si="453"/>
        <v>0</v>
      </c>
      <c r="U1919" s="102">
        <f>IF(W1919&lt;180,V1919,IF(#REF!&gt;T1919,W1919-360,360-W1919))</f>
        <v>-19.965058236272853</v>
      </c>
      <c r="V1919" s="102">
        <f t="shared" si="454"/>
        <v>-19.965058236272853</v>
      </c>
      <c r="W1919" s="102">
        <f t="shared" si="455"/>
        <v>19.965058236272853</v>
      </c>
    </row>
    <row r="1920" spans="1:23" x14ac:dyDescent="0.25">
      <c r="A1920" s="110">
        <v>42638.45716435185</v>
      </c>
      <c r="B1920">
        <v>267</v>
      </c>
      <c r="C1920">
        <v>27.0425</v>
      </c>
      <c r="E1920" s="95">
        <f t="shared" si="462"/>
        <v>276.9667221297837</v>
      </c>
      <c r="F1920" s="95">
        <f t="shared" si="462"/>
        <v>22.353259400998336</v>
      </c>
      <c r="G1920" s="95"/>
      <c r="H1920" s="95"/>
      <c r="I1920" s="95"/>
      <c r="J1920" s="95"/>
      <c r="K1920" s="95"/>
      <c r="L1920" s="95">
        <f t="shared" si="457"/>
        <v>1917</v>
      </c>
      <c r="M1920" s="95">
        <f t="shared" si="448"/>
        <v>1315</v>
      </c>
      <c r="N1920" s="95">
        <f t="shared" si="449"/>
        <v>269.00104329681744</v>
      </c>
      <c r="O1920" s="95">
        <f t="shared" si="450"/>
        <v>1580003.9979134169</v>
      </c>
      <c r="P1920" s="95">
        <f t="shared" si="458"/>
        <v>28.708998096093328</v>
      </c>
      <c r="Q1920" s="113">
        <f t="shared" si="459"/>
        <v>26.246094216757939</v>
      </c>
      <c r="R1920" s="95">
        <f t="shared" si="451"/>
        <v>336.02043411748906</v>
      </c>
      <c r="S1920" s="95">
        <f t="shared" si="452"/>
        <v>217.91301014207835</v>
      </c>
      <c r="T1920">
        <f t="shared" si="453"/>
        <v>0</v>
      </c>
      <c r="U1920" s="102">
        <f>IF(W1920&lt;180,V1920,IF(#REF!&gt;T1920,W1920-360,360-W1920))</f>
        <v>-9.9667221297837045</v>
      </c>
      <c r="V1920" s="102">
        <f t="shared" si="454"/>
        <v>-9.9667221297837045</v>
      </c>
      <c r="W1920" s="102">
        <f t="shared" si="455"/>
        <v>9.9667221297837045</v>
      </c>
    </row>
    <row r="1921" spans="1:23" x14ac:dyDescent="0.25">
      <c r="A1921" s="110">
        <v>42638.45721064815</v>
      </c>
      <c r="B1921">
        <v>280</v>
      </c>
      <c r="C1921">
        <v>26.0397</v>
      </c>
      <c r="E1921" s="95">
        <f t="shared" si="462"/>
        <v>276.92845257903497</v>
      </c>
      <c r="F1921" s="95">
        <f t="shared" si="462"/>
        <v>22.367765723793674</v>
      </c>
      <c r="G1921" s="95"/>
      <c r="H1921" s="95"/>
      <c r="I1921" s="95"/>
      <c r="J1921" s="95"/>
      <c r="K1921" s="95"/>
      <c r="L1921" s="95">
        <f t="shared" si="457"/>
        <v>1918</v>
      </c>
      <c r="M1921" s="95">
        <f t="shared" si="448"/>
        <v>-1035</v>
      </c>
      <c r="N1921" s="95">
        <f t="shared" si="449"/>
        <v>269.00677789363868</v>
      </c>
      <c r="O1921" s="95">
        <f t="shared" si="450"/>
        <v>1580124.9118873933</v>
      </c>
      <c r="P1921" s="95">
        <f t="shared" si="458"/>
        <v>28.702611231297254</v>
      </c>
      <c r="Q1921" s="113">
        <f t="shared" si="459"/>
        <v>26.224866692633899</v>
      </c>
      <c r="R1921" s="95">
        <f t="shared" si="451"/>
        <v>335.93440263746123</v>
      </c>
      <c r="S1921" s="95">
        <f t="shared" si="452"/>
        <v>217.9225025206087</v>
      </c>
      <c r="T1921">
        <f t="shared" si="453"/>
        <v>0</v>
      </c>
      <c r="U1921" s="102">
        <f>IF(W1921&lt;180,V1921,IF(#REF!&gt;T1921,W1921-360,360-W1921))</f>
        <v>3.0715474209650324</v>
      </c>
      <c r="V1921" s="102">
        <f t="shared" si="454"/>
        <v>3.0715474209650324</v>
      </c>
      <c r="W1921" s="102">
        <f t="shared" si="455"/>
        <v>3.0715474209650324</v>
      </c>
    </row>
    <row r="1922" spans="1:23" x14ac:dyDescent="0.25">
      <c r="A1922" s="110">
        <v>42638.457256944443</v>
      </c>
      <c r="B1922">
        <v>285</v>
      </c>
      <c r="C1922">
        <v>23.121300000000002</v>
      </c>
      <c r="E1922" s="95">
        <f t="shared" si="462"/>
        <v>276.81198003327785</v>
      </c>
      <c r="F1922" s="95">
        <f t="shared" si="462"/>
        <v>22.376216805324457</v>
      </c>
      <c r="G1922" s="95"/>
      <c r="H1922" s="95"/>
      <c r="I1922" s="95"/>
      <c r="J1922" s="95"/>
      <c r="K1922" s="95"/>
      <c r="L1922" s="95">
        <f t="shared" si="457"/>
        <v>1919</v>
      </c>
      <c r="M1922" s="95">
        <f t="shared" si="448"/>
        <v>1320</v>
      </c>
      <c r="N1922" s="95">
        <f t="shared" si="449"/>
        <v>269.01511203751903</v>
      </c>
      <c r="O1922" s="95">
        <f t="shared" si="450"/>
        <v>1580380.5617509226</v>
      </c>
      <c r="P1922" s="95">
        <f t="shared" si="458"/>
        <v>28.697452935357017</v>
      </c>
      <c r="Q1922" s="113">
        <f t="shared" si="459"/>
        <v>26.032609581770185</v>
      </c>
      <c r="R1922" s="95">
        <f t="shared" si="451"/>
        <v>335.38535159226075</v>
      </c>
      <c r="S1922" s="95">
        <f t="shared" si="452"/>
        <v>218.23860847429495</v>
      </c>
      <c r="T1922">
        <f t="shared" si="453"/>
        <v>0</v>
      </c>
      <c r="U1922" s="102">
        <f>IF(W1922&lt;180,V1922,IF(#REF!&gt;T1922,W1922-360,360-W1922))</f>
        <v>8.1880199667221518</v>
      </c>
      <c r="V1922" s="102">
        <f t="shared" si="454"/>
        <v>8.1880199667221518</v>
      </c>
      <c r="W1922" s="102">
        <f t="shared" si="455"/>
        <v>8.1880199667221518</v>
      </c>
    </row>
    <row r="1923" spans="1:23" x14ac:dyDescent="0.25">
      <c r="A1923" s="110">
        <v>42638.457303240742</v>
      </c>
      <c r="B1923">
        <v>279</v>
      </c>
      <c r="C1923">
        <v>20.364100000000001</v>
      </c>
      <c r="E1923" s="95">
        <f t="shared" si="462"/>
        <v>276.80033277870217</v>
      </c>
      <c r="F1923" s="95">
        <f t="shared" si="462"/>
        <v>22.381598835274541</v>
      </c>
      <c r="G1923" s="95"/>
      <c r="H1923" s="95"/>
      <c r="I1923" s="95"/>
      <c r="J1923" s="95"/>
      <c r="K1923" s="95"/>
      <c r="L1923" s="95">
        <f t="shared" si="457"/>
        <v>1920</v>
      </c>
      <c r="M1923" s="95">
        <f t="shared" si="448"/>
        <v>-1041</v>
      </c>
      <c r="N1923" s="95">
        <f t="shared" si="449"/>
        <v>269.02031249999948</v>
      </c>
      <c r="O1923" s="95">
        <f t="shared" si="450"/>
        <v>1580480.2078125107</v>
      </c>
      <c r="P1923" s="95">
        <f t="shared" si="458"/>
        <v>28.690883132144073</v>
      </c>
      <c r="Q1923" s="113">
        <f t="shared" si="459"/>
        <v>26.030061973517569</v>
      </c>
      <c r="R1923" s="95">
        <f t="shared" si="451"/>
        <v>335.36797221911672</v>
      </c>
      <c r="S1923" s="95">
        <f t="shared" si="452"/>
        <v>218.23269333828765</v>
      </c>
      <c r="T1923">
        <f t="shared" si="453"/>
        <v>0</v>
      </c>
      <c r="U1923" s="102">
        <f>IF(W1923&lt;180,V1923,IF(#REF!&gt;T1923,W1923-360,360-W1923))</f>
        <v>2.1996672212978297</v>
      </c>
      <c r="V1923" s="102">
        <f t="shared" si="454"/>
        <v>2.1996672212978297</v>
      </c>
      <c r="W1923" s="102">
        <f t="shared" si="455"/>
        <v>2.1996672212978297</v>
      </c>
    </row>
    <row r="1924" spans="1:23" x14ac:dyDescent="0.25">
      <c r="A1924" s="110">
        <v>42638.457349537035</v>
      </c>
      <c r="B1924">
        <v>291</v>
      </c>
      <c r="C1924">
        <v>20.323699999999999</v>
      </c>
      <c r="E1924" s="95">
        <f t="shared" si="462"/>
        <v>276.79700499168052</v>
      </c>
      <c r="F1924" s="95">
        <f t="shared" si="462"/>
        <v>22.381458402662233</v>
      </c>
      <c r="G1924" s="95"/>
      <c r="H1924" s="95"/>
      <c r="I1924" s="95"/>
      <c r="J1924" s="95"/>
      <c r="K1924" s="95"/>
      <c r="L1924" s="95">
        <f t="shared" si="457"/>
        <v>1921</v>
      </c>
      <c r="M1924" s="95">
        <f t="shared" ref="M1924:M1987" si="463">B1924-M1923</f>
        <v>1332</v>
      </c>
      <c r="N1924" s="95">
        <f t="shared" ref="N1924:N1987" si="464">N1923+(B1924-N1923)/L1924</f>
        <v>269.03175429463766</v>
      </c>
      <c r="O1924" s="95">
        <f t="shared" ref="O1924:O1987" si="465">O1923+(B1924-N1924)*(B1924-N1923)</f>
        <v>1580963.0629880377</v>
      </c>
      <c r="P1924" s="95">
        <f t="shared" si="458"/>
        <v>28.687795689893086</v>
      </c>
      <c r="Q1924" s="113">
        <f t="shared" si="459"/>
        <v>26.028118502119476</v>
      </c>
      <c r="R1924" s="95">
        <f t="shared" ref="R1924:R1987" si="466">E1924+$T$2*Q1924</f>
        <v>335.36027162144933</v>
      </c>
      <c r="S1924" s="95">
        <f t="shared" ref="S1924:S1987" si="467">E1924-$T$2*Q1924</f>
        <v>218.23373836191172</v>
      </c>
      <c r="T1924">
        <f t="shared" si="453"/>
        <v>0</v>
      </c>
      <c r="U1924" s="102">
        <f>IF(W1924&lt;180,V1924,IF(#REF!&gt;T1924,W1924-360,360-W1924))</f>
        <v>14.202995008319476</v>
      </c>
      <c r="V1924" s="102">
        <f t="shared" si="454"/>
        <v>14.202995008319476</v>
      </c>
      <c r="W1924" s="102">
        <f t="shared" si="455"/>
        <v>14.202995008319476</v>
      </c>
    </row>
    <row r="1925" spans="1:23" x14ac:dyDescent="0.25">
      <c r="A1925" s="110">
        <v>42638.457395833335</v>
      </c>
      <c r="B1925">
        <v>281</v>
      </c>
      <c r="C1925">
        <v>21.102900000000002</v>
      </c>
      <c r="E1925" s="95">
        <f t="shared" si="462"/>
        <v>276.77537437603991</v>
      </c>
      <c r="F1925" s="95">
        <f t="shared" si="462"/>
        <v>22.378320632279532</v>
      </c>
      <c r="G1925" s="95"/>
      <c r="H1925" s="95"/>
      <c r="I1925" s="95"/>
      <c r="J1925" s="95"/>
      <c r="K1925" s="95"/>
      <c r="L1925" s="95">
        <f t="shared" si="457"/>
        <v>1922</v>
      </c>
      <c r="M1925" s="95">
        <f t="shared" si="463"/>
        <v>-1051</v>
      </c>
      <c r="N1925" s="95">
        <f t="shared" si="464"/>
        <v>269.0379812695104</v>
      </c>
      <c r="O1925" s="95">
        <f t="shared" si="465"/>
        <v>1581106.2273673364</v>
      </c>
      <c r="P1925" s="95">
        <f t="shared" si="458"/>
        <v>28.68163025950664</v>
      </c>
      <c r="Q1925" s="113">
        <f t="shared" si="459"/>
        <v>26.019213288152752</v>
      </c>
      <c r="R1925" s="95">
        <f t="shared" si="466"/>
        <v>335.31860427438357</v>
      </c>
      <c r="S1925" s="95">
        <f t="shared" si="467"/>
        <v>218.23214447769621</v>
      </c>
      <c r="T1925">
        <f t="shared" si="453"/>
        <v>0</v>
      </c>
      <c r="U1925" s="102">
        <f>IF(W1925&lt;180,V1925,IF(#REF!&gt;T1925,W1925-360,360-W1925))</f>
        <v>4.2246256239600939</v>
      </c>
      <c r="V1925" s="102">
        <f t="shared" si="454"/>
        <v>4.2246256239600939</v>
      </c>
      <c r="W1925" s="102">
        <f t="shared" si="455"/>
        <v>4.2246256239600939</v>
      </c>
    </row>
    <row r="1926" spans="1:23" x14ac:dyDescent="0.25">
      <c r="A1926" s="110">
        <v>42638.457442129627</v>
      </c>
      <c r="B1926">
        <v>269</v>
      </c>
      <c r="C1926">
        <v>22.1907</v>
      </c>
      <c r="E1926" s="95">
        <f t="shared" si="462"/>
        <v>276.80199667221297</v>
      </c>
      <c r="F1926" s="95">
        <f t="shared" si="462"/>
        <v>22.376559068219635</v>
      </c>
      <c r="G1926" s="95"/>
      <c r="H1926" s="95"/>
      <c r="I1926" s="95"/>
      <c r="J1926" s="95"/>
      <c r="K1926" s="95"/>
      <c r="L1926" s="95">
        <f t="shared" si="457"/>
        <v>1923</v>
      </c>
      <c r="M1926" s="95">
        <f t="shared" si="463"/>
        <v>1320</v>
      </c>
      <c r="N1926" s="95">
        <f t="shared" si="464"/>
        <v>269.03796151846024</v>
      </c>
      <c r="O1926" s="95">
        <f t="shared" si="465"/>
        <v>1581106.228809163</v>
      </c>
      <c r="P1926" s="95">
        <f t="shared" si="458"/>
        <v>28.674171780643587</v>
      </c>
      <c r="Q1926" s="113">
        <f t="shared" si="459"/>
        <v>26.003053628563944</v>
      </c>
      <c r="R1926" s="95">
        <f t="shared" si="466"/>
        <v>335.30886733648185</v>
      </c>
      <c r="S1926" s="95">
        <f t="shared" si="467"/>
        <v>218.29512600794408</v>
      </c>
      <c r="T1926">
        <f t="shared" ref="T1926:T1989" si="468">IF(ABS(U1926)&gt;$T$2*Q1926,1,0)</f>
        <v>0</v>
      </c>
      <c r="U1926" s="102">
        <f>IF(W1926&lt;180,V1926,IF(#REF!&gt;T1926,W1926-360,360-W1926))</f>
        <v>-7.8019966722129652</v>
      </c>
      <c r="V1926" s="102">
        <f t="shared" ref="V1926:V1989" si="469">$B1926-$E1926</f>
        <v>-7.8019966722129652</v>
      </c>
      <c r="W1926" s="102">
        <f t="shared" ref="W1926:W1989" si="470">ABS(V1926)</f>
        <v>7.8019966722129652</v>
      </c>
    </row>
    <row r="1927" spans="1:23" x14ac:dyDescent="0.25">
      <c r="A1927" s="110">
        <v>42638.457488425927</v>
      </c>
      <c r="B1927">
        <v>270</v>
      </c>
      <c r="C1927">
        <v>22.024999999999999</v>
      </c>
      <c r="E1927" s="95">
        <f t="shared" si="462"/>
        <v>276.82196339434279</v>
      </c>
      <c r="F1927" s="95">
        <f t="shared" si="462"/>
        <v>22.370739434276206</v>
      </c>
      <c r="G1927" s="95"/>
      <c r="H1927" s="95"/>
      <c r="I1927" s="95"/>
      <c r="J1927" s="95"/>
      <c r="K1927" s="95"/>
      <c r="L1927" s="95">
        <f t="shared" si="457"/>
        <v>1924</v>
      </c>
      <c r="M1927" s="95">
        <f t="shared" si="463"/>
        <v>-1050</v>
      </c>
      <c r="N1927" s="95">
        <f t="shared" si="464"/>
        <v>269.03846153846104</v>
      </c>
      <c r="O1927" s="95">
        <f t="shared" si="465"/>
        <v>1581107.1538461645</v>
      </c>
      <c r="P1927" s="95">
        <f t="shared" si="458"/>
        <v>28.666727490120127</v>
      </c>
      <c r="Q1927" s="113">
        <f t="shared" si="459"/>
        <v>25.993213951326961</v>
      </c>
      <c r="R1927" s="95">
        <f t="shared" si="466"/>
        <v>335.30669478482844</v>
      </c>
      <c r="S1927" s="95">
        <f t="shared" si="467"/>
        <v>218.33723200385714</v>
      </c>
      <c r="T1927">
        <f t="shared" si="468"/>
        <v>0</v>
      </c>
      <c r="U1927" s="102">
        <f>IF(W1927&lt;180,V1927,IF(#REF!&gt;T1927,W1927-360,360-W1927))</f>
        <v>-6.821963394342788</v>
      </c>
      <c r="V1927" s="102">
        <f t="shared" si="469"/>
        <v>-6.821963394342788</v>
      </c>
      <c r="W1927" s="102">
        <f t="shared" si="470"/>
        <v>6.821963394342788</v>
      </c>
    </row>
    <row r="1928" spans="1:23" x14ac:dyDescent="0.25">
      <c r="A1928" s="110">
        <v>42638.45753472222</v>
      </c>
      <c r="B1928">
        <v>266</v>
      </c>
      <c r="C1928">
        <v>22.0379</v>
      </c>
      <c r="E1928" s="95">
        <f t="shared" si="462"/>
        <v>276.76871880199667</v>
      </c>
      <c r="F1928" s="95">
        <f t="shared" si="462"/>
        <v>22.36129118136439</v>
      </c>
      <c r="G1928" s="95"/>
      <c r="H1928" s="95"/>
      <c r="I1928" s="95"/>
      <c r="J1928" s="95"/>
      <c r="K1928" s="95"/>
      <c r="L1928" s="95">
        <f t="shared" si="457"/>
        <v>1925</v>
      </c>
      <c r="M1928" s="95">
        <f t="shared" si="463"/>
        <v>1316</v>
      </c>
      <c r="N1928" s="95">
        <f t="shared" si="464"/>
        <v>269.03688311688262</v>
      </c>
      <c r="O1928" s="95">
        <f t="shared" si="465"/>
        <v>1581116.381298712</v>
      </c>
      <c r="P1928" s="95">
        <f t="shared" si="458"/>
        <v>28.659364248290892</v>
      </c>
      <c r="Q1928" s="113">
        <f t="shared" si="459"/>
        <v>25.982550522156238</v>
      </c>
      <c r="R1928" s="95">
        <f t="shared" si="466"/>
        <v>335.22945747684821</v>
      </c>
      <c r="S1928" s="95">
        <f t="shared" si="467"/>
        <v>218.30798012714513</v>
      </c>
      <c r="T1928">
        <f t="shared" si="468"/>
        <v>0</v>
      </c>
      <c r="U1928" s="102">
        <f>IF(W1928&lt;180,V1928,IF(#REF!&gt;T1928,W1928-360,360-W1928))</f>
        <v>-10.76871880199667</v>
      </c>
      <c r="V1928" s="102">
        <f t="shared" si="469"/>
        <v>-10.76871880199667</v>
      </c>
      <c r="W1928" s="102">
        <f t="shared" si="470"/>
        <v>10.76871880199667</v>
      </c>
    </row>
    <row r="1929" spans="1:23" x14ac:dyDescent="0.25">
      <c r="A1929" s="110">
        <v>42638.45758101852</v>
      </c>
      <c r="B1929">
        <v>250</v>
      </c>
      <c r="C1929">
        <v>22.1541</v>
      </c>
      <c r="E1929" s="95">
        <f t="shared" si="462"/>
        <v>276.68885191347755</v>
      </c>
      <c r="F1929" s="95">
        <f t="shared" si="462"/>
        <v>22.352628452579037</v>
      </c>
      <c r="G1929" s="95"/>
      <c r="H1929" s="95"/>
      <c r="I1929" s="95"/>
      <c r="J1929" s="95"/>
      <c r="K1929" s="95"/>
      <c r="L1929" s="95">
        <f t="shared" si="457"/>
        <v>1926</v>
      </c>
      <c r="M1929" s="95">
        <f t="shared" si="463"/>
        <v>-1066</v>
      </c>
      <c r="N1929" s="95">
        <f t="shared" si="464"/>
        <v>269.02699896157793</v>
      </c>
      <c r="O1929" s="95">
        <f t="shared" si="465"/>
        <v>1581478.5960540087</v>
      </c>
      <c r="P1929" s="95">
        <f t="shared" si="458"/>
        <v>28.655204874214075</v>
      </c>
      <c r="Q1929" s="113">
        <f t="shared" si="459"/>
        <v>25.990937090230506</v>
      </c>
      <c r="R1929" s="95">
        <f t="shared" si="466"/>
        <v>335.16846036649622</v>
      </c>
      <c r="S1929" s="95">
        <f t="shared" si="467"/>
        <v>218.20924346045891</v>
      </c>
      <c r="T1929">
        <f t="shared" si="468"/>
        <v>0</v>
      </c>
      <c r="U1929" s="102">
        <f>IF(W1929&lt;180,V1929,IF(#REF!&gt;T1929,W1929-360,360-W1929))</f>
        <v>-26.688851913477549</v>
      </c>
      <c r="V1929" s="102">
        <f t="shared" si="469"/>
        <v>-26.688851913477549</v>
      </c>
      <c r="W1929" s="102">
        <f t="shared" si="470"/>
        <v>26.688851913477549</v>
      </c>
    </row>
    <row r="1930" spans="1:23" x14ac:dyDescent="0.25">
      <c r="A1930" s="110">
        <v>42638.457627314812</v>
      </c>
      <c r="B1930">
        <v>254</v>
      </c>
      <c r="C1930">
        <v>19.428000000000001</v>
      </c>
      <c r="E1930" s="95">
        <f t="shared" si="462"/>
        <v>276.65723793677205</v>
      </c>
      <c r="F1930" s="95">
        <f t="shared" si="462"/>
        <v>22.342344425956743</v>
      </c>
      <c r="G1930" s="95"/>
      <c r="H1930" s="95"/>
      <c r="I1930" s="95"/>
      <c r="J1930" s="95"/>
      <c r="K1930" s="95"/>
      <c r="L1930" s="95">
        <f t="shared" si="457"/>
        <v>1927</v>
      </c>
      <c r="M1930" s="95">
        <f t="shared" si="463"/>
        <v>1320</v>
      </c>
      <c r="N1930" s="95">
        <f t="shared" si="464"/>
        <v>269.01920083030569</v>
      </c>
      <c r="O1930" s="95">
        <f t="shared" si="465"/>
        <v>1581704.2895692894</v>
      </c>
      <c r="P1930" s="95">
        <f t="shared" si="458"/>
        <v>28.649812818863868</v>
      </c>
      <c r="Q1930" s="113">
        <f t="shared" si="459"/>
        <v>26.006955137023002</v>
      </c>
      <c r="R1930" s="95">
        <f t="shared" si="466"/>
        <v>335.17288699507378</v>
      </c>
      <c r="S1930" s="95">
        <f t="shared" si="467"/>
        <v>218.14158887847029</v>
      </c>
      <c r="T1930">
        <f t="shared" si="468"/>
        <v>0</v>
      </c>
      <c r="U1930" s="102">
        <f>IF(W1930&lt;180,V1930,IF(#REF!&gt;T1930,W1930-360,360-W1930))</f>
        <v>-22.657237936772049</v>
      </c>
      <c r="V1930" s="102">
        <f t="shared" si="469"/>
        <v>-22.657237936772049</v>
      </c>
      <c r="W1930" s="102">
        <f t="shared" si="470"/>
        <v>22.657237936772049</v>
      </c>
    </row>
    <row r="1931" spans="1:23" x14ac:dyDescent="0.25">
      <c r="A1931" s="110">
        <v>42638.457673611112</v>
      </c>
      <c r="B1931">
        <v>255</v>
      </c>
      <c r="C1931">
        <v>17.953399999999998</v>
      </c>
      <c r="E1931" s="95">
        <f t="shared" si="462"/>
        <v>276.60732113144758</v>
      </c>
      <c r="F1931" s="95">
        <f t="shared" si="462"/>
        <v>22.325930282861897</v>
      </c>
      <c r="G1931" s="95"/>
      <c r="H1931" s="95"/>
      <c r="I1931" s="95"/>
      <c r="J1931" s="95"/>
      <c r="K1931" s="95"/>
      <c r="L1931" s="95">
        <f t="shared" si="457"/>
        <v>1928</v>
      </c>
      <c r="M1931" s="95">
        <f t="shared" si="463"/>
        <v>-1065</v>
      </c>
      <c r="N1931" s="95">
        <f t="shared" si="464"/>
        <v>269.0119294605804</v>
      </c>
      <c r="O1931" s="95">
        <f t="shared" si="465"/>
        <v>1581900.7256224174</v>
      </c>
      <c r="P1931" s="95">
        <f t="shared" si="458"/>
        <v>28.644160455970688</v>
      </c>
      <c r="Q1931" s="113">
        <f t="shared" si="459"/>
        <v>26.019681779603868</v>
      </c>
      <c r="R1931" s="95">
        <f t="shared" si="466"/>
        <v>335.15160513555628</v>
      </c>
      <c r="S1931" s="95">
        <f t="shared" si="467"/>
        <v>218.06303712733887</v>
      </c>
      <c r="T1931">
        <f t="shared" si="468"/>
        <v>0</v>
      </c>
      <c r="U1931" s="102">
        <f>IF(W1931&lt;180,V1931,IF(#REF!&gt;T1931,W1931-360,360-W1931))</f>
        <v>-21.607321131447577</v>
      </c>
      <c r="V1931" s="102">
        <f t="shared" si="469"/>
        <v>-21.607321131447577</v>
      </c>
      <c r="W1931" s="102">
        <f t="shared" si="470"/>
        <v>21.607321131447577</v>
      </c>
    </row>
    <row r="1932" spans="1:23" x14ac:dyDescent="0.25">
      <c r="A1932" s="110">
        <v>42638.457719907405</v>
      </c>
      <c r="B1932">
        <v>253</v>
      </c>
      <c r="C1932">
        <v>19.267199999999999</v>
      </c>
      <c r="E1932" s="95">
        <f t="shared" si="462"/>
        <v>276.57737104825293</v>
      </c>
      <c r="F1932" s="95">
        <f t="shared" si="462"/>
        <v>22.313554575707158</v>
      </c>
      <c r="G1932" s="95"/>
      <c r="H1932" s="95"/>
      <c r="I1932" s="95"/>
      <c r="J1932" s="95"/>
      <c r="K1932" s="95"/>
      <c r="L1932" s="95">
        <f t="shared" si="457"/>
        <v>1929</v>
      </c>
      <c r="M1932" s="95">
        <f t="shared" si="463"/>
        <v>1318</v>
      </c>
      <c r="N1932" s="95">
        <f t="shared" si="464"/>
        <v>269.00362882322395</v>
      </c>
      <c r="O1932" s="95">
        <f t="shared" si="465"/>
        <v>1582156.9745982483</v>
      </c>
      <c r="P1932" s="95">
        <f t="shared" si="458"/>
        <v>28.639054189732786</v>
      </c>
      <c r="Q1932" s="113">
        <f t="shared" si="459"/>
        <v>26.0364729537363</v>
      </c>
      <c r="R1932" s="95">
        <f t="shared" si="466"/>
        <v>335.15943519415958</v>
      </c>
      <c r="S1932" s="95">
        <f t="shared" si="467"/>
        <v>217.99530690234624</v>
      </c>
      <c r="T1932">
        <f t="shared" si="468"/>
        <v>0</v>
      </c>
      <c r="U1932" s="102">
        <f>IF(W1932&lt;180,V1932,IF(#REF!&gt;T1932,W1932-360,360-W1932))</f>
        <v>-23.577371048252928</v>
      </c>
      <c r="V1932" s="102">
        <f t="shared" si="469"/>
        <v>-23.577371048252928</v>
      </c>
      <c r="W1932" s="102">
        <f t="shared" si="470"/>
        <v>23.577371048252928</v>
      </c>
    </row>
    <row r="1933" spans="1:23" x14ac:dyDescent="0.25">
      <c r="A1933" s="110">
        <v>42638.457766203705</v>
      </c>
      <c r="B1933">
        <v>247</v>
      </c>
      <c r="C1933">
        <v>18.058399999999999</v>
      </c>
      <c r="E1933" s="95">
        <f t="shared" ref="E1933:F1948" si="471">AVERAGE(B1333:B1933)</f>
        <v>276.54076539101499</v>
      </c>
      <c r="F1933" s="95">
        <f t="shared" si="471"/>
        <v>22.304276039933445</v>
      </c>
      <c r="G1933" s="95"/>
      <c r="H1933" s="95"/>
      <c r="I1933" s="95"/>
      <c r="J1933" s="95"/>
      <c r="K1933" s="95"/>
      <c r="L1933" s="95">
        <f t="shared" si="457"/>
        <v>1930</v>
      </c>
      <c r="M1933" s="95">
        <f t="shared" si="463"/>
        <v>-1071</v>
      </c>
      <c r="N1933" s="95">
        <f t="shared" si="464"/>
        <v>268.99222797927411</v>
      </c>
      <c r="O1933" s="95">
        <f t="shared" si="465"/>
        <v>1582640.8834197</v>
      </c>
      <c r="P1933" s="95">
        <f t="shared" si="458"/>
        <v>28.636011997465978</v>
      </c>
      <c r="Q1933" s="113">
        <f t="shared" si="459"/>
        <v>26.062552784607455</v>
      </c>
      <c r="R1933" s="95">
        <f t="shared" si="466"/>
        <v>335.18150915638176</v>
      </c>
      <c r="S1933" s="95">
        <f t="shared" si="467"/>
        <v>217.90002162564821</v>
      </c>
      <c r="T1933">
        <f t="shared" si="468"/>
        <v>0</v>
      </c>
      <c r="U1933" s="102">
        <f>IF(W1933&lt;180,V1933,IF(#REF!&gt;T1933,W1933-360,360-W1933))</f>
        <v>-29.540765391014986</v>
      </c>
      <c r="V1933" s="102">
        <f t="shared" si="469"/>
        <v>-29.540765391014986</v>
      </c>
      <c r="W1933" s="102">
        <f t="shared" si="470"/>
        <v>29.540765391014986</v>
      </c>
    </row>
    <row r="1934" spans="1:23" x14ac:dyDescent="0.25">
      <c r="A1934" s="110">
        <v>42638.457812499997</v>
      </c>
      <c r="B1934">
        <v>251</v>
      </c>
      <c r="C1934">
        <v>19.322199999999999</v>
      </c>
      <c r="E1934" s="95">
        <f t="shared" si="471"/>
        <v>276.4675540765391</v>
      </c>
      <c r="F1934" s="95">
        <f t="shared" si="471"/>
        <v>22.291859234608989</v>
      </c>
      <c r="G1934" s="95"/>
      <c r="H1934" s="95"/>
      <c r="I1934" s="95"/>
      <c r="J1934" s="95"/>
      <c r="K1934" s="95"/>
      <c r="L1934" s="95">
        <f t="shared" si="457"/>
        <v>1931</v>
      </c>
      <c r="M1934" s="95">
        <f t="shared" si="463"/>
        <v>1322</v>
      </c>
      <c r="N1934" s="95">
        <f t="shared" si="464"/>
        <v>268.98291040911397</v>
      </c>
      <c r="O1934" s="95">
        <f t="shared" si="465"/>
        <v>1582964.4360435116</v>
      </c>
      <c r="P1934" s="95">
        <f t="shared" si="458"/>
        <v>28.6315224662997</v>
      </c>
      <c r="Q1934" s="113">
        <f t="shared" si="459"/>
        <v>26.07239432677666</v>
      </c>
      <c r="R1934" s="95">
        <f t="shared" si="466"/>
        <v>335.13044131178657</v>
      </c>
      <c r="S1934" s="95">
        <f t="shared" si="467"/>
        <v>217.80466684129163</v>
      </c>
      <c r="T1934">
        <f t="shared" si="468"/>
        <v>0</v>
      </c>
      <c r="U1934" s="102">
        <f>IF(W1934&lt;180,V1934,IF(#REF!&gt;T1934,W1934-360,360-W1934))</f>
        <v>-25.467554076539102</v>
      </c>
      <c r="V1934" s="102">
        <f t="shared" si="469"/>
        <v>-25.467554076539102</v>
      </c>
      <c r="W1934" s="102">
        <f t="shared" si="470"/>
        <v>25.467554076539102</v>
      </c>
    </row>
    <row r="1935" spans="1:23" x14ac:dyDescent="0.25">
      <c r="A1935" s="110">
        <v>42638.457858796297</v>
      </c>
      <c r="B1935">
        <v>252</v>
      </c>
      <c r="C1935">
        <v>19.152799999999999</v>
      </c>
      <c r="E1935" s="95">
        <f t="shared" si="471"/>
        <v>276.4692179700499</v>
      </c>
      <c r="F1935" s="95">
        <f t="shared" si="471"/>
        <v>22.292549750415976</v>
      </c>
      <c r="G1935" s="95"/>
      <c r="H1935" s="95"/>
      <c r="I1935" s="95"/>
      <c r="J1935" s="95"/>
      <c r="K1935" s="95"/>
      <c r="L1935" s="95">
        <f t="shared" si="457"/>
        <v>1932</v>
      </c>
      <c r="M1935" s="95">
        <f t="shared" si="463"/>
        <v>-1070</v>
      </c>
      <c r="N1935" s="95">
        <f t="shared" si="464"/>
        <v>268.97412008281526</v>
      </c>
      <c r="O1935" s="95">
        <f t="shared" si="465"/>
        <v>1583252.7060041516</v>
      </c>
      <c r="P1935" s="95">
        <f t="shared" si="458"/>
        <v>28.62671790937652</v>
      </c>
      <c r="Q1935" s="113">
        <f t="shared" si="459"/>
        <v>26.070800840403354</v>
      </c>
      <c r="R1935" s="95">
        <f t="shared" si="466"/>
        <v>335.12851986095745</v>
      </c>
      <c r="S1935" s="95">
        <f t="shared" si="467"/>
        <v>217.80991607914234</v>
      </c>
      <c r="T1935">
        <f t="shared" si="468"/>
        <v>0</v>
      </c>
      <c r="U1935" s="102">
        <f>IF(W1935&lt;180,V1935,IF(#REF!&gt;T1935,W1935-360,360-W1935))</f>
        <v>-24.469217970049897</v>
      </c>
      <c r="V1935" s="102">
        <f t="shared" si="469"/>
        <v>-24.469217970049897</v>
      </c>
      <c r="W1935" s="102">
        <f t="shared" si="470"/>
        <v>24.469217970049897</v>
      </c>
    </row>
    <row r="1936" spans="1:23" x14ac:dyDescent="0.25">
      <c r="A1936" s="110">
        <v>42638.457916666666</v>
      </c>
      <c r="B1936">
        <v>247</v>
      </c>
      <c r="C1936">
        <v>19.379899999999999</v>
      </c>
      <c r="E1936" s="95">
        <f t="shared" si="471"/>
        <v>276.4359400998336</v>
      </c>
      <c r="F1936" s="95">
        <f t="shared" si="471"/>
        <v>22.295064559068219</v>
      </c>
      <c r="G1936" s="95"/>
      <c r="H1936" s="95"/>
      <c r="I1936" s="95"/>
      <c r="J1936" s="95"/>
      <c r="K1936" s="95"/>
      <c r="L1936" s="95">
        <f t="shared" si="457"/>
        <v>1933</v>
      </c>
      <c r="M1936" s="95">
        <f t="shared" si="463"/>
        <v>1317</v>
      </c>
      <c r="N1936" s="95">
        <f t="shared" si="464"/>
        <v>268.96275219865447</v>
      </c>
      <c r="O1936" s="95">
        <f t="shared" si="465"/>
        <v>1583735.3181583139</v>
      </c>
      <c r="P1936" s="95">
        <f t="shared" si="458"/>
        <v>28.623673796040915</v>
      </c>
      <c r="Q1936" s="113">
        <f t="shared" si="459"/>
        <v>26.095619120093144</v>
      </c>
      <c r="R1936" s="95">
        <f t="shared" si="466"/>
        <v>335.15108312004315</v>
      </c>
      <c r="S1936" s="95">
        <f t="shared" si="467"/>
        <v>217.72079707962402</v>
      </c>
      <c r="T1936">
        <f t="shared" si="468"/>
        <v>0</v>
      </c>
      <c r="U1936" s="102">
        <f>IF(W1936&lt;180,V1936,IF(#REF!&gt;T1936,W1936-360,360-W1936))</f>
        <v>-29.435940099833601</v>
      </c>
      <c r="V1936" s="102">
        <f t="shared" si="469"/>
        <v>-29.435940099833601</v>
      </c>
      <c r="W1936" s="102">
        <f t="shared" si="470"/>
        <v>29.435940099833601</v>
      </c>
    </row>
    <row r="1937" spans="1:23" x14ac:dyDescent="0.25">
      <c r="A1937" s="110">
        <v>42638.457962962966</v>
      </c>
      <c r="B1937">
        <v>255</v>
      </c>
      <c r="C1937">
        <v>19.6462</v>
      </c>
      <c r="E1937" s="95">
        <f t="shared" si="471"/>
        <v>276.41430948419298</v>
      </c>
      <c r="F1937" s="95">
        <f t="shared" si="471"/>
        <v>22.297878036605653</v>
      </c>
      <c r="G1937" s="95"/>
      <c r="H1937" s="95"/>
      <c r="I1937" s="95"/>
      <c r="J1937" s="95"/>
      <c r="K1937" s="95"/>
      <c r="L1937" s="95">
        <f t="shared" si="457"/>
        <v>1934</v>
      </c>
      <c r="M1937" s="95">
        <f t="shared" si="463"/>
        <v>-1062</v>
      </c>
      <c r="N1937" s="95">
        <f t="shared" si="464"/>
        <v>268.95553257497369</v>
      </c>
      <c r="O1937" s="95">
        <f t="shared" si="465"/>
        <v>1583930.1758014585</v>
      </c>
      <c r="P1937" s="95">
        <f t="shared" si="458"/>
        <v>28.618033089140432</v>
      </c>
      <c r="Q1937" s="113">
        <f t="shared" si="459"/>
        <v>26.107987600282389</v>
      </c>
      <c r="R1937" s="95">
        <f t="shared" si="466"/>
        <v>335.15728158482835</v>
      </c>
      <c r="S1937" s="95">
        <f t="shared" si="467"/>
        <v>217.67133738355761</v>
      </c>
      <c r="T1937">
        <f t="shared" si="468"/>
        <v>0</v>
      </c>
      <c r="U1937" s="102">
        <f>IF(W1937&lt;180,V1937,IF(#REF!&gt;T1937,W1937-360,360-W1937))</f>
        <v>-21.414309484192984</v>
      </c>
      <c r="V1937" s="102">
        <f t="shared" si="469"/>
        <v>-21.414309484192984</v>
      </c>
      <c r="W1937" s="102">
        <f t="shared" si="470"/>
        <v>21.414309484192984</v>
      </c>
    </row>
    <row r="1938" spans="1:23" x14ac:dyDescent="0.25">
      <c r="A1938" s="110">
        <v>42638.458009259259</v>
      </c>
      <c r="B1938">
        <v>262</v>
      </c>
      <c r="C1938">
        <v>17.412299999999998</v>
      </c>
      <c r="E1938" s="95">
        <f t="shared" si="471"/>
        <v>276.37603993344425</v>
      </c>
      <c r="F1938" s="95">
        <f t="shared" si="471"/>
        <v>22.293784193011643</v>
      </c>
      <c r="G1938" s="95"/>
      <c r="H1938" s="95"/>
      <c r="I1938" s="95"/>
      <c r="J1938" s="95"/>
      <c r="K1938" s="95"/>
      <c r="L1938" s="95">
        <f t="shared" si="457"/>
        <v>1935</v>
      </c>
      <c r="M1938" s="95">
        <f t="shared" si="463"/>
        <v>1324</v>
      </c>
      <c r="N1938" s="95">
        <f t="shared" si="464"/>
        <v>268.95193798449566</v>
      </c>
      <c r="O1938" s="95">
        <f t="shared" si="465"/>
        <v>1583978.530232569</v>
      </c>
      <c r="P1938" s="95">
        <f t="shared" si="458"/>
        <v>28.611074004233853</v>
      </c>
      <c r="Q1938" s="113">
        <f t="shared" si="459"/>
        <v>26.112231053806759</v>
      </c>
      <c r="R1938" s="95">
        <f t="shared" si="466"/>
        <v>335.12855980450945</v>
      </c>
      <c r="S1938" s="95">
        <f t="shared" si="467"/>
        <v>217.62352006237904</v>
      </c>
      <c r="T1938">
        <f t="shared" si="468"/>
        <v>0</v>
      </c>
      <c r="U1938" s="102">
        <f>IF(W1938&lt;180,V1938,IF(#REF!&gt;T1938,W1938-360,360-W1938))</f>
        <v>-14.376039933444247</v>
      </c>
      <c r="V1938" s="102">
        <f t="shared" si="469"/>
        <v>-14.376039933444247</v>
      </c>
      <c r="W1938" s="102">
        <f t="shared" si="470"/>
        <v>14.376039933444247</v>
      </c>
    </row>
    <row r="1939" spans="1:23" x14ac:dyDescent="0.25">
      <c r="A1939" s="110">
        <v>42638.458055555559</v>
      </c>
      <c r="B1939">
        <v>260</v>
      </c>
      <c r="C1939">
        <v>17.682300000000001</v>
      </c>
      <c r="E1939" s="95">
        <f t="shared" si="471"/>
        <v>276.35440931780369</v>
      </c>
      <c r="F1939" s="95">
        <f t="shared" si="471"/>
        <v>22.289357404326122</v>
      </c>
      <c r="G1939" s="95"/>
      <c r="H1939" s="95"/>
      <c r="I1939" s="95"/>
      <c r="J1939" s="95"/>
      <c r="K1939" s="95"/>
      <c r="L1939" s="95">
        <f t="shared" si="457"/>
        <v>1936</v>
      </c>
      <c r="M1939" s="95">
        <f t="shared" si="463"/>
        <v>-1064</v>
      </c>
      <c r="N1939" s="95">
        <f t="shared" si="464"/>
        <v>268.94731404958628</v>
      </c>
      <c r="O1939" s="95">
        <f t="shared" si="465"/>
        <v>1584058.6260330686</v>
      </c>
      <c r="P1939" s="95">
        <f t="shared" si="458"/>
        <v>28.60440700702765</v>
      </c>
      <c r="Q1939" s="113">
        <f t="shared" si="459"/>
        <v>26.120401841693802</v>
      </c>
      <c r="R1939" s="95">
        <f t="shared" si="466"/>
        <v>335.12531346161472</v>
      </c>
      <c r="S1939" s="95">
        <f t="shared" si="467"/>
        <v>217.58350517399265</v>
      </c>
      <c r="T1939">
        <f t="shared" si="468"/>
        <v>0</v>
      </c>
      <c r="U1939" s="102">
        <f>IF(W1939&lt;180,V1939,IF(#REF!&gt;T1939,W1939-360,360-W1939))</f>
        <v>-16.354409317803686</v>
      </c>
      <c r="V1939" s="102">
        <f t="shared" si="469"/>
        <v>-16.354409317803686</v>
      </c>
      <c r="W1939" s="102">
        <f t="shared" si="470"/>
        <v>16.354409317803686</v>
      </c>
    </row>
    <row r="1940" spans="1:23" x14ac:dyDescent="0.25">
      <c r="A1940" s="110">
        <v>42638.458101851851</v>
      </c>
      <c r="B1940">
        <v>256</v>
      </c>
      <c r="C1940">
        <v>18.2105</v>
      </c>
      <c r="E1940" s="95">
        <f t="shared" si="471"/>
        <v>276.32778702163063</v>
      </c>
      <c r="F1940" s="95">
        <f t="shared" si="471"/>
        <v>22.287153577371043</v>
      </c>
      <c r="G1940" s="95"/>
      <c r="H1940" s="95"/>
      <c r="I1940" s="95"/>
      <c r="J1940" s="95"/>
      <c r="K1940" s="95"/>
      <c r="L1940" s="95">
        <f t="shared" si="457"/>
        <v>1937</v>
      </c>
      <c r="M1940" s="95">
        <f t="shared" si="463"/>
        <v>1320</v>
      </c>
      <c r="N1940" s="95">
        <f t="shared" si="464"/>
        <v>268.94062983995821</v>
      </c>
      <c r="O1940" s="95">
        <f t="shared" si="465"/>
        <v>1584226.1724316061</v>
      </c>
      <c r="P1940" s="95">
        <f t="shared" si="458"/>
        <v>28.5985346840924</v>
      </c>
      <c r="Q1940" s="113">
        <f t="shared" si="459"/>
        <v>26.132977042669868</v>
      </c>
      <c r="R1940" s="95">
        <f t="shared" si="466"/>
        <v>335.12698536763781</v>
      </c>
      <c r="S1940" s="95">
        <f t="shared" si="467"/>
        <v>217.52858867562344</v>
      </c>
      <c r="T1940">
        <f t="shared" si="468"/>
        <v>0</v>
      </c>
      <c r="U1940" s="102">
        <f>IF(W1940&lt;180,V1940,IF(#REF!&gt;T1940,W1940-360,360-W1940))</f>
        <v>-20.327787021630627</v>
      </c>
      <c r="V1940" s="102">
        <f t="shared" si="469"/>
        <v>-20.327787021630627</v>
      </c>
      <c r="W1940" s="102">
        <f t="shared" si="470"/>
        <v>20.327787021630627</v>
      </c>
    </row>
    <row r="1941" spans="1:23" x14ac:dyDescent="0.25">
      <c r="A1941" s="110">
        <v>42638.458148148151</v>
      </c>
      <c r="B1941">
        <v>267</v>
      </c>
      <c r="C1941">
        <v>19.3858</v>
      </c>
      <c r="E1941" s="95">
        <f t="shared" si="471"/>
        <v>276.30948419301166</v>
      </c>
      <c r="F1941" s="95">
        <f t="shared" si="471"/>
        <v>22.287611480865223</v>
      </c>
      <c r="G1941" s="95"/>
      <c r="H1941" s="95"/>
      <c r="I1941" s="95"/>
      <c r="J1941" s="95"/>
      <c r="K1941" s="95"/>
      <c r="L1941" s="95">
        <f t="shared" si="457"/>
        <v>1938</v>
      </c>
      <c r="M1941" s="95">
        <f t="shared" si="463"/>
        <v>-1053</v>
      </c>
      <c r="N1941" s="95">
        <f t="shared" si="464"/>
        <v>268.93962848297167</v>
      </c>
      <c r="O1941" s="95">
        <f t="shared" si="465"/>
        <v>1584229.9365325186</v>
      </c>
      <c r="P1941" s="95">
        <f t="shared" si="458"/>
        <v>28.591189335211624</v>
      </c>
      <c r="Q1941" s="113">
        <f t="shared" si="459"/>
        <v>26.135651374681064</v>
      </c>
      <c r="R1941" s="95">
        <f t="shared" si="466"/>
        <v>335.11469978604407</v>
      </c>
      <c r="S1941" s="95">
        <f t="shared" si="467"/>
        <v>217.50426859997927</v>
      </c>
      <c r="T1941">
        <f t="shared" si="468"/>
        <v>0</v>
      </c>
      <c r="U1941" s="102">
        <f>IF(W1941&lt;180,V1941,IF(#REF!&gt;T1941,W1941-360,360-W1941))</f>
        <v>-9.3094841930116559</v>
      </c>
      <c r="V1941" s="102">
        <f t="shared" si="469"/>
        <v>-9.3094841930116559</v>
      </c>
      <c r="W1941" s="102">
        <f t="shared" si="470"/>
        <v>9.3094841930116559</v>
      </c>
    </row>
    <row r="1942" spans="1:23" x14ac:dyDescent="0.25">
      <c r="A1942" s="110">
        <v>42638.458194444444</v>
      </c>
      <c r="B1942">
        <v>273</v>
      </c>
      <c r="C1942">
        <v>16.498999999999999</v>
      </c>
      <c r="E1942" s="95">
        <f t="shared" si="471"/>
        <v>276.28951747088189</v>
      </c>
      <c r="F1942" s="95">
        <f t="shared" si="471"/>
        <v>22.281593178036601</v>
      </c>
      <c r="G1942" s="95"/>
      <c r="H1942" s="95"/>
      <c r="I1942" s="95"/>
      <c r="J1942" s="95"/>
      <c r="K1942" s="95"/>
      <c r="L1942" s="95">
        <f t="shared" si="457"/>
        <v>1939</v>
      </c>
      <c r="M1942" s="95">
        <f t="shared" si="463"/>
        <v>1326</v>
      </c>
      <c r="N1942" s="95">
        <f t="shared" si="464"/>
        <v>268.94172253738992</v>
      </c>
      <c r="O1942" s="95">
        <f t="shared" si="465"/>
        <v>1584246.4146467359</v>
      </c>
      <c r="P1942" s="95">
        <f t="shared" si="458"/>
        <v>28.583964375424589</v>
      </c>
      <c r="Q1942" s="113">
        <f t="shared" si="459"/>
        <v>26.133588206479949</v>
      </c>
      <c r="R1942" s="95">
        <f t="shared" si="466"/>
        <v>335.09009093546177</v>
      </c>
      <c r="S1942" s="95">
        <f t="shared" si="467"/>
        <v>217.48894400630201</v>
      </c>
      <c r="T1942">
        <f t="shared" si="468"/>
        <v>0</v>
      </c>
      <c r="U1942" s="102">
        <f>IF(W1942&lt;180,V1942,IF(#REF!&gt;T1942,W1942-360,360-W1942))</f>
        <v>-3.2895174708818899</v>
      </c>
      <c r="V1942" s="102">
        <f t="shared" si="469"/>
        <v>-3.2895174708818899</v>
      </c>
      <c r="W1942" s="102">
        <f t="shared" si="470"/>
        <v>3.2895174708818899</v>
      </c>
    </row>
    <row r="1943" spans="1:23" x14ac:dyDescent="0.25">
      <c r="A1943" s="110">
        <v>42638.458240740743</v>
      </c>
      <c r="B1943">
        <v>269</v>
      </c>
      <c r="C1943">
        <v>16.765699999999999</v>
      </c>
      <c r="E1943" s="95">
        <f t="shared" si="471"/>
        <v>276.26455906821963</v>
      </c>
      <c r="F1943" s="95">
        <f t="shared" si="471"/>
        <v>22.272550249584025</v>
      </c>
      <c r="G1943" s="95"/>
      <c r="H1943" s="95"/>
      <c r="I1943" s="95"/>
      <c r="J1943" s="95"/>
      <c r="K1943" s="95"/>
      <c r="L1943" s="95">
        <f t="shared" ref="L1943:L2006" si="472">L1942+1</f>
        <v>1940</v>
      </c>
      <c r="M1943" s="95">
        <f t="shared" si="463"/>
        <v>-1057</v>
      </c>
      <c r="N1943" s="95">
        <f t="shared" si="464"/>
        <v>268.94175257731911</v>
      </c>
      <c r="O1943" s="95">
        <f t="shared" si="465"/>
        <v>1584246.4180412479</v>
      </c>
      <c r="P1943" s="95">
        <f t="shared" ref="P1943:P2006" si="473">SQRT(O1943/L1943)</f>
        <v>28.576596455311389</v>
      </c>
      <c r="Q1943" s="113">
        <f t="shared" si="459"/>
        <v>26.133375270113394</v>
      </c>
      <c r="R1943" s="95">
        <f t="shared" si="466"/>
        <v>335.06465342597477</v>
      </c>
      <c r="S1943" s="95">
        <f t="shared" si="467"/>
        <v>217.46446471046448</v>
      </c>
      <c r="T1943">
        <f t="shared" si="468"/>
        <v>0</v>
      </c>
      <c r="U1943" s="102">
        <f>IF(W1943&lt;180,V1943,IF(#REF!&gt;T1943,W1943-360,360-W1943))</f>
        <v>-7.2645590682196257</v>
      </c>
      <c r="V1943" s="102">
        <f t="shared" si="469"/>
        <v>-7.2645590682196257</v>
      </c>
      <c r="W1943" s="102">
        <f t="shared" si="470"/>
        <v>7.2645590682196257</v>
      </c>
    </row>
    <row r="1944" spans="1:23" x14ac:dyDescent="0.25">
      <c r="A1944" s="110">
        <v>42638.458287037036</v>
      </c>
      <c r="B1944">
        <v>269</v>
      </c>
      <c r="C1944">
        <v>18.454000000000001</v>
      </c>
      <c r="E1944" s="95">
        <f t="shared" si="471"/>
        <v>276.22795341098168</v>
      </c>
      <c r="F1944" s="95">
        <f t="shared" si="471"/>
        <v>22.264577371048251</v>
      </c>
      <c r="G1944" s="95"/>
      <c r="H1944" s="95"/>
      <c r="I1944" s="95"/>
      <c r="J1944" s="95"/>
      <c r="K1944" s="95"/>
      <c r="L1944" s="95">
        <f t="shared" si="472"/>
        <v>1941</v>
      </c>
      <c r="M1944" s="95">
        <f t="shared" si="463"/>
        <v>1326</v>
      </c>
      <c r="N1944" s="95">
        <f t="shared" si="464"/>
        <v>268.94178258629523</v>
      </c>
      <c r="O1944" s="95">
        <f t="shared" si="465"/>
        <v>1584246.4214322623</v>
      </c>
      <c r="P1944" s="95">
        <f t="shared" si="473"/>
        <v>28.569234229818605</v>
      </c>
      <c r="Q1944" s="113">
        <f t="shared" si="459"/>
        <v>26.128116780466033</v>
      </c>
      <c r="R1944" s="95">
        <f t="shared" si="466"/>
        <v>335.01621616703028</v>
      </c>
      <c r="S1944" s="95">
        <f t="shared" si="467"/>
        <v>217.43969065493312</v>
      </c>
      <c r="T1944">
        <f t="shared" si="468"/>
        <v>0</v>
      </c>
      <c r="U1944" s="102">
        <f>IF(W1944&lt;180,V1944,IF(#REF!&gt;T1944,W1944-360,360-W1944))</f>
        <v>-7.2279534109816836</v>
      </c>
      <c r="V1944" s="102">
        <f t="shared" si="469"/>
        <v>-7.2279534109816836</v>
      </c>
      <c r="W1944" s="102">
        <f t="shared" si="470"/>
        <v>7.2279534109816836</v>
      </c>
    </row>
    <row r="1945" spans="1:23" x14ac:dyDescent="0.25">
      <c r="A1945" s="110">
        <v>42638.458333333336</v>
      </c>
      <c r="B1945">
        <v>274</v>
      </c>
      <c r="C1945">
        <v>20.244700000000002</v>
      </c>
      <c r="E1945" s="95">
        <f t="shared" si="471"/>
        <v>276.20299500831948</v>
      </c>
      <c r="F1945" s="95">
        <f t="shared" si="471"/>
        <v>22.258812811980032</v>
      </c>
      <c r="G1945" s="95"/>
      <c r="H1945" s="95"/>
      <c r="I1945" s="95"/>
      <c r="J1945" s="95"/>
      <c r="K1945" s="95"/>
      <c r="L1945" s="95">
        <f t="shared" si="472"/>
        <v>1942</v>
      </c>
      <c r="M1945" s="95">
        <f t="shared" si="463"/>
        <v>-1052</v>
      </c>
      <c r="N1945" s="95">
        <f t="shared" si="464"/>
        <v>268.94438722965964</v>
      </c>
      <c r="O1945" s="95">
        <f t="shared" si="465"/>
        <v>1584271.9938208142</v>
      </c>
      <c r="P1945" s="95">
        <f t="shared" si="473"/>
        <v>28.562108178400486</v>
      </c>
      <c r="Q1945" s="113">
        <f t="shared" si="459"/>
        <v>26.123068346742123</v>
      </c>
      <c r="R1945" s="95">
        <f t="shared" si="466"/>
        <v>334.97989878848927</v>
      </c>
      <c r="S1945" s="95">
        <f t="shared" si="467"/>
        <v>217.42609122814969</v>
      </c>
      <c r="T1945">
        <f t="shared" si="468"/>
        <v>0</v>
      </c>
      <c r="U1945" s="102">
        <f>IF(W1945&lt;180,V1945,IF(#REF!&gt;T1945,W1945-360,360-W1945))</f>
        <v>-2.2029950083194763</v>
      </c>
      <c r="V1945" s="102">
        <f t="shared" si="469"/>
        <v>-2.2029950083194763</v>
      </c>
      <c r="W1945" s="102">
        <f t="shared" si="470"/>
        <v>2.2029950083194763</v>
      </c>
    </row>
    <row r="1946" spans="1:23" x14ac:dyDescent="0.25">
      <c r="A1946" s="110">
        <v>42638.458379629628</v>
      </c>
      <c r="B1946">
        <v>272</v>
      </c>
      <c r="C1946">
        <v>21.916</v>
      </c>
      <c r="E1946" s="95">
        <f t="shared" si="471"/>
        <v>276.21131447587356</v>
      </c>
      <c r="F1946" s="95">
        <f t="shared" si="471"/>
        <v>22.260292013311144</v>
      </c>
      <c r="G1946" s="95"/>
      <c r="H1946" s="95"/>
      <c r="I1946" s="95"/>
      <c r="J1946" s="95"/>
      <c r="K1946" s="95"/>
      <c r="L1946" s="95">
        <f t="shared" si="472"/>
        <v>1943</v>
      </c>
      <c r="M1946" s="95">
        <f t="shared" si="463"/>
        <v>1324</v>
      </c>
      <c r="N1946" s="95">
        <f t="shared" si="464"/>
        <v>268.94595985589245</v>
      </c>
      <c r="O1946" s="95">
        <f t="shared" si="465"/>
        <v>1584281.3257848797</v>
      </c>
      <c r="P1946" s="95">
        <f t="shared" si="473"/>
        <v>28.554841329411268</v>
      </c>
      <c r="Q1946" s="113">
        <f t="shared" si="459"/>
        <v>26.120932217975035</v>
      </c>
      <c r="R1946" s="95">
        <f t="shared" si="466"/>
        <v>334.98341196631736</v>
      </c>
      <c r="S1946" s="95">
        <f t="shared" si="467"/>
        <v>217.43921698542974</v>
      </c>
      <c r="T1946">
        <f t="shared" si="468"/>
        <v>0</v>
      </c>
      <c r="U1946" s="102">
        <f>IF(W1946&lt;180,V1946,IF(#REF!&gt;T1946,W1946-360,360-W1946))</f>
        <v>-4.2113144758735643</v>
      </c>
      <c r="V1946" s="102">
        <f t="shared" si="469"/>
        <v>-4.2113144758735643</v>
      </c>
      <c r="W1946" s="102">
        <f t="shared" si="470"/>
        <v>4.2113144758735643</v>
      </c>
    </row>
    <row r="1947" spans="1:23" x14ac:dyDescent="0.25">
      <c r="A1947" s="110">
        <v>42638.458425925928</v>
      </c>
      <c r="B1947">
        <v>268</v>
      </c>
      <c r="C1947">
        <v>21.871700000000001</v>
      </c>
      <c r="E1947" s="95">
        <f t="shared" si="471"/>
        <v>276.21297836938436</v>
      </c>
      <c r="F1947" s="95">
        <f t="shared" si="471"/>
        <v>22.261578702163057</v>
      </c>
      <c r="G1947" s="95"/>
      <c r="H1947" s="95"/>
      <c r="I1947" s="95"/>
      <c r="J1947" s="95"/>
      <c r="K1947" s="95"/>
      <c r="L1947" s="95">
        <f t="shared" si="472"/>
        <v>1944</v>
      </c>
      <c r="M1947" s="95">
        <f t="shared" si="463"/>
        <v>-1056</v>
      </c>
      <c r="N1947" s="95">
        <f t="shared" si="464"/>
        <v>268.94547325102832</v>
      </c>
      <c r="O1947" s="95">
        <f t="shared" si="465"/>
        <v>1584282.2201646201</v>
      </c>
      <c r="P1947" s="95">
        <f t="shared" si="473"/>
        <v>28.547504090491259</v>
      </c>
      <c r="Q1947" s="113">
        <f t="shared" si="459"/>
        <v>26.120377251644932</v>
      </c>
      <c r="R1947" s="95">
        <f t="shared" si="466"/>
        <v>334.98382718558548</v>
      </c>
      <c r="S1947" s="95">
        <f t="shared" si="467"/>
        <v>217.44212955318326</v>
      </c>
      <c r="T1947">
        <f t="shared" si="468"/>
        <v>0</v>
      </c>
      <c r="U1947" s="102">
        <f>IF(W1947&lt;180,V1947,IF(#REF!&gt;T1947,W1947-360,360-W1947))</f>
        <v>-8.2129783693843592</v>
      </c>
      <c r="V1947" s="102">
        <f t="shared" si="469"/>
        <v>-8.2129783693843592</v>
      </c>
      <c r="W1947" s="102">
        <f t="shared" si="470"/>
        <v>8.2129783693843592</v>
      </c>
    </row>
    <row r="1948" spans="1:23" x14ac:dyDescent="0.25">
      <c r="A1948" s="110">
        <v>42638.458472222221</v>
      </c>
      <c r="B1948">
        <v>267</v>
      </c>
      <c r="C1948">
        <v>21.728999999999999</v>
      </c>
      <c r="E1948" s="95">
        <f t="shared" si="471"/>
        <v>276.19800332778703</v>
      </c>
      <c r="F1948" s="95">
        <f t="shared" si="471"/>
        <v>22.263628286189679</v>
      </c>
      <c r="G1948" s="95"/>
      <c r="H1948" s="95"/>
      <c r="I1948" s="95"/>
      <c r="J1948" s="95"/>
      <c r="K1948" s="95"/>
      <c r="L1948" s="95">
        <f t="shared" si="472"/>
        <v>1945</v>
      </c>
      <c r="M1948" s="95">
        <f t="shared" si="463"/>
        <v>1323</v>
      </c>
      <c r="N1948" s="95">
        <f t="shared" si="464"/>
        <v>268.94447300771162</v>
      </c>
      <c r="O1948" s="95">
        <f t="shared" si="465"/>
        <v>1584286.003084844</v>
      </c>
      <c r="P1948" s="95">
        <f t="shared" si="473"/>
        <v>28.540198530796832</v>
      </c>
      <c r="Q1948" s="113">
        <f t="shared" ref="Q1948:Q2011" si="474">_xlfn.STDEV.P(B1348:B1948)</f>
        <v>26.123074811565306</v>
      </c>
      <c r="R1948" s="95">
        <f t="shared" si="466"/>
        <v>334.97492165380896</v>
      </c>
      <c r="S1948" s="95">
        <f t="shared" si="467"/>
        <v>217.42108500176511</v>
      </c>
      <c r="T1948">
        <f t="shared" si="468"/>
        <v>0</v>
      </c>
      <c r="U1948" s="102">
        <f>IF(W1948&lt;180,V1948,IF(#REF!&gt;T1948,W1948-360,360-W1948))</f>
        <v>-9.1980033277870348</v>
      </c>
      <c r="V1948" s="102">
        <f t="shared" si="469"/>
        <v>-9.1980033277870348</v>
      </c>
      <c r="W1948" s="102">
        <f t="shared" si="470"/>
        <v>9.1980033277870348</v>
      </c>
    </row>
    <row r="1949" spans="1:23" x14ac:dyDescent="0.25">
      <c r="A1949" s="110">
        <v>42638.458518518521</v>
      </c>
      <c r="B1949">
        <v>268</v>
      </c>
      <c r="C1949">
        <v>20.9422</v>
      </c>
      <c r="E1949" s="95">
        <f t="shared" ref="E1949:F1964" si="475">AVERAGE(B1349:B1949)</f>
        <v>276.17970049916806</v>
      </c>
      <c r="F1949" s="95">
        <f t="shared" si="475"/>
        <v>22.262399667221288</v>
      </c>
      <c r="G1949" s="95"/>
      <c r="H1949" s="95"/>
      <c r="I1949" s="95"/>
      <c r="J1949" s="95"/>
      <c r="K1949" s="95"/>
      <c r="L1949" s="95">
        <f t="shared" si="472"/>
        <v>1946</v>
      </c>
      <c r="M1949" s="95">
        <f t="shared" si="463"/>
        <v>-1055</v>
      </c>
      <c r="N1949" s="95">
        <f t="shared" si="464"/>
        <v>268.9439876670088</v>
      </c>
      <c r="O1949" s="95">
        <f t="shared" si="465"/>
        <v>1584286.894655715</v>
      </c>
      <c r="P1949" s="95">
        <f t="shared" si="473"/>
        <v>28.532872575287481</v>
      </c>
      <c r="Q1949" s="113">
        <f t="shared" si="474"/>
        <v>26.124958656467683</v>
      </c>
      <c r="R1949" s="95">
        <f t="shared" si="466"/>
        <v>334.96085747622033</v>
      </c>
      <c r="S1949" s="95">
        <f t="shared" si="467"/>
        <v>217.39854352211577</v>
      </c>
      <c r="T1949">
        <f t="shared" si="468"/>
        <v>0</v>
      </c>
      <c r="U1949" s="102">
        <f>IF(W1949&lt;180,V1949,IF(#REF!&gt;T1949,W1949-360,360-W1949))</f>
        <v>-8.1797004991680637</v>
      </c>
      <c r="V1949" s="102">
        <f t="shared" si="469"/>
        <v>-8.1797004991680637</v>
      </c>
      <c r="W1949" s="102">
        <f t="shared" si="470"/>
        <v>8.1797004991680637</v>
      </c>
    </row>
    <row r="1950" spans="1:23" x14ac:dyDescent="0.25">
      <c r="A1950" s="110">
        <v>42638.458564814813</v>
      </c>
      <c r="B1950">
        <v>271</v>
      </c>
      <c r="C1950">
        <v>18.997199999999999</v>
      </c>
      <c r="E1950" s="95">
        <f t="shared" si="475"/>
        <v>276.153078202995</v>
      </c>
      <c r="F1950" s="95">
        <f t="shared" si="475"/>
        <v>22.25537537437603</v>
      </c>
      <c r="G1950" s="95"/>
      <c r="H1950" s="95"/>
      <c r="I1950" s="95"/>
      <c r="J1950" s="95"/>
      <c r="K1950" s="95"/>
      <c r="L1950" s="95">
        <f t="shared" si="472"/>
        <v>1947</v>
      </c>
      <c r="M1950" s="95">
        <f t="shared" si="463"/>
        <v>1326</v>
      </c>
      <c r="N1950" s="95">
        <f t="shared" si="464"/>
        <v>268.94504365690761</v>
      </c>
      <c r="O1950" s="95">
        <f t="shared" si="465"/>
        <v>1584291.1196713001</v>
      </c>
      <c r="P1950" s="95">
        <f t="shared" si="473"/>
        <v>28.525582276390772</v>
      </c>
      <c r="Q1950" s="113">
        <f t="shared" si="474"/>
        <v>26.122070943136904</v>
      </c>
      <c r="R1950" s="95">
        <f t="shared" si="466"/>
        <v>334.92773782505304</v>
      </c>
      <c r="S1950" s="95">
        <f t="shared" si="467"/>
        <v>217.37841858093697</v>
      </c>
      <c r="T1950">
        <f t="shared" si="468"/>
        <v>0</v>
      </c>
      <c r="U1950" s="102">
        <f>IF(W1950&lt;180,V1950,IF(#REF!&gt;T1950,W1950-360,360-W1950))</f>
        <v>-5.1530782029950046</v>
      </c>
      <c r="V1950" s="102">
        <f t="shared" si="469"/>
        <v>-5.1530782029950046</v>
      </c>
      <c r="W1950" s="102">
        <f t="shared" si="470"/>
        <v>5.1530782029950046</v>
      </c>
    </row>
    <row r="1951" spans="1:23" x14ac:dyDescent="0.25">
      <c r="A1951" s="110">
        <v>42638.458611111113</v>
      </c>
      <c r="B1951">
        <v>269</v>
      </c>
      <c r="C1951">
        <v>18.742000000000001</v>
      </c>
      <c r="E1951" s="95">
        <f t="shared" si="475"/>
        <v>276.14642262895177</v>
      </c>
      <c r="F1951" s="95">
        <f t="shared" si="475"/>
        <v>22.254023627287843</v>
      </c>
      <c r="G1951" s="95"/>
      <c r="H1951" s="95"/>
      <c r="I1951" s="95"/>
      <c r="J1951" s="95"/>
      <c r="K1951" s="95"/>
      <c r="L1951" s="95">
        <f t="shared" si="472"/>
        <v>1948</v>
      </c>
      <c r="M1951" s="95">
        <f t="shared" si="463"/>
        <v>-1057</v>
      </c>
      <c r="N1951" s="95">
        <f t="shared" si="464"/>
        <v>268.94507186858272</v>
      </c>
      <c r="O1951" s="95">
        <f t="shared" si="465"/>
        <v>1584291.1226899493</v>
      </c>
      <c r="P1951" s="95">
        <f t="shared" si="473"/>
        <v>28.518259602302649</v>
      </c>
      <c r="Q1951" s="113">
        <f t="shared" si="474"/>
        <v>26.123383001607419</v>
      </c>
      <c r="R1951" s="95">
        <f t="shared" si="466"/>
        <v>334.92403438256844</v>
      </c>
      <c r="S1951" s="95">
        <f t="shared" si="467"/>
        <v>217.36881087533507</v>
      </c>
      <c r="T1951">
        <f t="shared" si="468"/>
        <v>0</v>
      </c>
      <c r="U1951" s="102">
        <f>IF(W1951&lt;180,V1951,IF(#REF!&gt;T1951,W1951-360,360-W1951))</f>
        <v>-7.1464226289517683</v>
      </c>
      <c r="V1951" s="102">
        <f t="shared" si="469"/>
        <v>-7.1464226289517683</v>
      </c>
      <c r="W1951" s="102">
        <f t="shared" si="470"/>
        <v>7.1464226289517683</v>
      </c>
    </row>
    <row r="1952" spans="1:23" x14ac:dyDescent="0.25">
      <c r="A1952" s="110">
        <v>42638.458657407406</v>
      </c>
      <c r="B1952">
        <v>260</v>
      </c>
      <c r="C1952">
        <v>17.8033</v>
      </c>
      <c r="E1952" s="95">
        <f t="shared" si="475"/>
        <v>276.12312811980036</v>
      </c>
      <c r="F1952" s="95">
        <f t="shared" si="475"/>
        <v>22.25401264559067</v>
      </c>
      <c r="G1952" s="95"/>
      <c r="H1952" s="95"/>
      <c r="I1952" s="95"/>
      <c r="J1952" s="95"/>
      <c r="K1952" s="95"/>
      <c r="L1952" s="95">
        <f t="shared" si="472"/>
        <v>1949</v>
      </c>
      <c r="M1952" s="95">
        <f t="shared" si="463"/>
        <v>1317</v>
      </c>
      <c r="N1952" s="95">
        <f t="shared" si="464"/>
        <v>268.9404822986142</v>
      </c>
      <c r="O1952" s="95">
        <f t="shared" si="465"/>
        <v>1584371.0959466503</v>
      </c>
      <c r="P1952" s="95">
        <f t="shared" si="473"/>
        <v>28.511662128778795</v>
      </c>
      <c r="Q1952" s="113">
        <f t="shared" si="474"/>
        <v>26.131527312152688</v>
      </c>
      <c r="R1952" s="95">
        <f t="shared" si="466"/>
        <v>334.9190645721439</v>
      </c>
      <c r="S1952" s="95">
        <f t="shared" si="467"/>
        <v>217.32719166745682</v>
      </c>
      <c r="T1952">
        <f t="shared" si="468"/>
        <v>0</v>
      </c>
      <c r="U1952" s="102">
        <f>IF(W1952&lt;180,V1952,IF(#REF!&gt;T1952,W1952-360,360-W1952))</f>
        <v>-16.123128119800356</v>
      </c>
      <c r="V1952" s="102">
        <f t="shared" si="469"/>
        <v>-16.123128119800356</v>
      </c>
      <c r="W1952" s="102">
        <f t="shared" si="470"/>
        <v>16.123128119800356</v>
      </c>
    </row>
    <row r="1953" spans="1:23" x14ac:dyDescent="0.25">
      <c r="A1953" s="110">
        <v>42638.458703703705</v>
      </c>
      <c r="B1953">
        <v>282</v>
      </c>
      <c r="C1953">
        <v>18.0458</v>
      </c>
      <c r="E1953" s="95">
        <f t="shared" si="475"/>
        <v>276.17803660565721</v>
      </c>
      <c r="F1953" s="95">
        <f t="shared" si="475"/>
        <v>22.258278369384346</v>
      </c>
      <c r="G1953" s="95"/>
      <c r="H1953" s="95"/>
      <c r="I1953" s="95"/>
      <c r="J1953" s="95"/>
      <c r="K1953" s="95"/>
      <c r="L1953" s="95">
        <f t="shared" si="472"/>
        <v>1950</v>
      </c>
      <c r="M1953" s="95">
        <f t="shared" si="463"/>
        <v>-1035</v>
      </c>
      <c r="N1953" s="95">
        <f t="shared" si="464"/>
        <v>268.94717948717903</v>
      </c>
      <c r="O1953" s="95">
        <f t="shared" si="465"/>
        <v>1584541.5594871906</v>
      </c>
      <c r="P1953" s="95">
        <f t="shared" si="473"/>
        <v>28.505883868451374</v>
      </c>
      <c r="Q1953" s="113">
        <f t="shared" si="474"/>
        <v>26.109138342038761</v>
      </c>
      <c r="R1953" s="95">
        <f t="shared" si="466"/>
        <v>334.92359787524441</v>
      </c>
      <c r="S1953" s="95">
        <f t="shared" si="467"/>
        <v>217.43247533607001</v>
      </c>
      <c r="T1953">
        <f t="shared" si="468"/>
        <v>0</v>
      </c>
      <c r="U1953" s="102">
        <f>IF(W1953&lt;180,V1953,IF(#REF!&gt;T1953,W1953-360,360-W1953))</f>
        <v>5.821963394342788</v>
      </c>
      <c r="V1953" s="102">
        <f t="shared" si="469"/>
        <v>5.821963394342788</v>
      </c>
      <c r="W1953" s="102">
        <f t="shared" si="470"/>
        <v>5.821963394342788</v>
      </c>
    </row>
    <row r="1954" spans="1:23" x14ac:dyDescent="0.25">
      <c r="A1954" s="110">
        <v>42638.458749999998</v>
      </c>
      <c r="B1954">
        <v>284</v>
      </c>
      <c r="C1954">
        <v>18.719000000000001</v>
      </c>
      <c r="E1954" s="95">
        <f t="shared" si="475"/>
        <v>276.22961730449254</v>
      </c>
      <c r="F1954" s="95">
        <f t="shared" si="475"/>
        <v>22.263378369384345</v>
      </c>
      <c r="G1954" s="95"/>
      <c r="H1954" s="95"/>
      <c r="I1954" s="95"/>
      <c r="J1954" s="95"/>
      <c r="K1954" s="95"/>
      <c r="L1954" s="95">
        <f t="shared" si="472"/>
        <v>1951</v>
      </c>
      <c r="M1954" s="95">
        <f t="shared" si="463"/>
        <v>1319</v>
      </c>
      <c r="N1954" s="95">
        <f t="shared" si="464"/>
        <v>268.95489492567867</v>
      </c>
      <c r="O1954" s="95">
        <f t="shared" si="465"/>
        <v>1584768.030753471</v>
      </c>
      <c r="P1954" s="95">
        <f t="shared" si="473"/>
        <v>28.500613990288155</v>
      </c>
      <c r="Q1954" s="113">
        <f t="shared" si="474"/>
        <v>26.093914374957627</v>
      </c>
      <c r="R1954" s="95">
        <f t="shared" si="466"/>
        <v>334.94092464814719</v>
      </c>
      <c r="S1954" s="95">
        <f t="shared" si="467"/>
        <v>217.51830996083788</v>
      </c>
      <c r="T1954">
        <f t="shared" si="468"/>
        <v>0</v>
      </c>
      <c r="U1954" s="102">
        <f>IF(W1954&lt;180,V1954,IF(#REF!&gt;T1954,W1954-360,360-W1954))</f>
        <v>7.7703826955074646</v>
      </c>
      <c r="V1954" s="102">
        <f t="shared" si="469"/>
        <v>7.7703826955074646</v>
      </c>
      <c r="W1954" s="102">
        <f t="shared" si="470"/>
        <v>7.7703826955074646</v>
      </c>
    </row>
    <row r="1955" spans="1:23" x14ac:dyDescent="0.25">
      <c r="A1955" s="110">
        <v>42638.458796296298</v>
      </c>
      <c r="B1955">
        <v>277</v>
      </c>
      <c r="C1955">
        <v>18.9756</v>
      </c>
      <c r="E1955" s="95">
        <f t="shared" si="475"/>
        <v>276.23793677204657</v>
      </c>
      <c r="F1955" s="95">
        <f t="shared" si="475"/>
        <v>22.265245091514128</v>
      </c>
      <c r="G1955" s="95"/>
      <c r="H1955" s="95"/>
      <c r="I1955" s="95"/>
      <c r="J1955" s="95"/>
      <c r="K1955" s="95"/>
      <c r="L1955" s="95">
        <f t="shared" si="472"/>
        <v>1952</v>
      </c>
      <c r="M1955" s="95">
        <f t="shared" si="463"/>
        <v>-1042</v>
      </c>
      <c r="N1955" s="95">
        <f t="shared" si="464"/>
        <v>268.95901639344214</v>
      </c>
      <c r="O1955" s="95">
        <f t="shared" si="465"/>
        <v>1584832.7213114866</v>
      </c>
      <c r="P1955" s="95">
        <f t="shared" si="473"/>
        <v>28.493894238390606</v>
      </c>
      <c r="Q1955" s="113">
        <f t="shared" si="474"/>
        <v>26.093361592634803</v>
      </c>
      <c r="R1955" s="95">
        <f t="shared" si="466"/>
        <v>334.94800035547485</v>
      </c>
      <c r="S1955" s="95">
        <f t="shared" si="467"/>
        <v>217.52787318861826</v>
      </c>
      <c r="T1955">
        <f t="shared" si="468"/>
        <v>0</v>
      </c>
      <c r="U1955" s="102">
        <f>IF(W1955&lt;180,V1955,IF(#REF!&gt;T1955,W1955-360,360-W1955))</f>
        <v>0.7620632279534334</v>
      </c>
      <c r="V1955" s="102">
        <f t="shared" si="469"/>
        <v>0.7620632279534334</v>
      </c>
      <c r="W1955" s="102">
        <f t="shared" si="470"/>
        <v>0.7620632279534334</v>
      </c>
    </row>
    <row r="1956" spans="1:23" x14ac:dyDescent="0.25">
      <c r="A1956" s="110">
        <v>42638.45884259259</v>
      </c>
      <c r="B1956">
        <v>269</v>
      </c>
      <c r="C1956">
        <v>22.0915</v>
      </c>
      <c r="E1956" s="95">
        <f t="shared" si="475"/>
        <v>276.19966722129783</v>
      </c>
      <c r="F1956" s="95">
        <f t="shared" si="475"/>
        <v>22.268955241264546</v>
      </c>
      <c r="G1956" s="95"/>
      <c r="H1956" s="95"/>
      <c r="I1956" s="95"/>
      <c r="J1956" s="95"/>
      <c r="K1956" s="95"/>
      <c r="L1956" s="95">
        <f t="shared" si="472"/>
        <v>1953</v>
      </c>
      <c r="M1956" s="95">
        <f t="shared" si="463"/>
        <v>1311</v>
      </c>
      <c r="N1956" s="95">
        <f t="shared" si="464"/>
        <v>268.95903737839171</v>
      </c>
      <c r="O1956" s="95">
        <f t="shared" si="465"/>
        <v>1584832.7229902826</v>
      </c>
      <c r="P1956" s="95">
        <f t="shared" si="473"/>
        <v>28.486598415632912</v>
      </c>
      <c r="Q1956" s="113">
        <f t="shared" si="474"/>
        <v>26.087081863548505</v>
      </c>
      <c r="R1956" s="95">
        <f t="shared" si="466"/>
        <v>334.89560141428194</v>
      </c>
      <c r="S1956" s="95">
        <f t="shared" si="467"/>
        <v>217.50373302831369</v>
      </c>
      <c r="T1956">
        <f t="shared" si="468"/>
        <v>0</v>
      </c>
      <c r="U1956" s="102">
        <f>IF(W1956&lt;180,V1956,IF(#REF!&gt;T1956,W1956-360,360-W1956))</f>
        <v>-7.1996672212978297</v>
      </c>
      <c r="V1956" s="102">
        <f t="shared" si="469"/>
        <v>-7.1996672212978297</v>
      </c>
      <c r="W1956" s="102">
        <f t="shared" si="470"/>
        <v>7.1996672212978297</v>
      </c>
    </row>
    <row r="1957" spans="1:23" x14ac:dyDescent="0.25">
      <c r="A1957" s="110">
        <v>42638.45888888889</v>
      </c>
      <c r="B1957">
        <v>273</v>
      </c>
      <c r="C1957">
        <v>19.643899999999999</v>
      </c>
      <c r="E1957" s="95">
        <f t="shared" si="475"/>
        <v>276.16139767054909</v>
      </c>
      <c r="F1957" s="95">
        <f t="shared" si="475"/>
        <v>22.264661064891829</v>
      </c>
      <c r="G1957" s="95"/>
      <c r="H1957" s="95"/>
      <c r="I1957" s="95"/>
      <c r="J1957" s="95"/>
      <c r="K1957" s="95"/>
      <c r="L1957" s="95">
        <f t="shared" si="472"/>
        <v>1954</v>
      </c>
      <c r="M1957" s="95">
        <f t="shared" si="463"/>
        <v>-1038</v>
      </c>
      <c r="N1957" s="95">
        <f t="shared" si="464"/>
        <v>268.96110542476919</v>
      </c>
      <c r="O1957" s="95">
        <f t="shared" si="465"/>
        <v>1584849.0440122937</v>
      </c>
      <c r="P1957" s="95">
        <f t="shared" si="473"/>
        <v>28.47945482250045</v>
      </c>
      <c r="Q1957" s="113">
        <f t="shared" si="474"/>
        <v>26.074874411662179</v>
      </c>
      <c r="R1957" s="95">
        <f t="shared" si="466"/>
        <v>334.82986509678898</v>
      </c>
      <c r="S1957" s="95">
        <f t="shared" si="467"/>
        <v>217.49293024430921</v>
      </c>
      <c r="T1957">
        <f t="shared" si="468"/>
        <v>0</v>
      </c>
      <c r="U1957" s="102">
        <f>IF(W1957&lt;180,V1957,IF(#REF!&gt;T1957,W1957-360,360-W1957))</f>
        <v>-3.1613976705490927</v>
      </c>
      <c r="V1957" s="102">
        <f t="shared" si="469"/>
        <v>-3.1613976705490927</v>
      </c>
      <c r="W1957" s="102">
        <f t="shared" si="470"/>
        <v>3.1613976705490927</v>
      </c>
    </row>
    <row r="1958" spans="1:23" x14ac:dyDescent="0.25">
      <c r="A1958" s="110">
        <v>42638.458935185183</v>
      </c>
      <c r="B1958">
        <v>259</v>
      </c>
      <c r="C1958">
        <v>18.605599999999999</v>
      </c>
      <c r="E1958" s="95">
        <f t="shared" si="475"/>
        <v>276.1281198003328</v>
      </c>
      <c r="F1958" s="95">
        <f t="shared" si="475"/>
        <v>22.257466555740418</v>
      </c>
      <c r="G1958" s="95"/>
      <c r="H1958" s="95"/>
      <c r="I1958" s="95"/>
      <c r="J1958" s="95"/>
      <c r="K1958" s="95"/>
      <c r="L1958" s="95">
        <f t="shared" si="472"/>
        <v>1955</v>
      </c>
      <c r="M1958" s="95">
        <f t="shared" si="463"/>
        <v>1297</v>
      </c>
      <c r="N1958" s="95">
        <f t="shared" si="464"/>
        <v>268.95601023017849</v>
      </c>
      <c r="O1958" s="95">
        <f t="shared" si="465"/>
        <v>1584948.2168798065</v>
      </c>
      <c r="P1958" s="95">
        <f t="shared" si="473"/>
        <v>28.473060960318772</v>
      </c>
      <c r="Q1958" s="113">
        <f t="shared" si="474"/>
        <v>26.083991264601423</v>
      </c>
      <c r="R1958" s="95">
        <f t="shared" si="466"/>
        <v>334.81710014568603</v>
      </c>
      <c r="S1958" s="95">
        <f t="shared" si="467"/>
        <v>217.4391394549796</v>
      </c>
      <c r="T1958">
        <f t="shared" si="468"/>
        <v>0</v>
      </c>
      <c r="U1958" s="102">
        <f>IF(W1958&lt;180,V1958,IF(#REF!&gt;T1958,W1958-360,360-W1958))</f>
        <v>-17.128119800332797</v>
      </c>
      <c r="V1958" s="102">
        <f t="shared" si="469"/>
        <v>-17.128119800332797</v>
      </c>
      <c r="W1958" s="102">
        <f t="shared" si="470"/>
        <v>17.128119800332797</v>
      </c>
    </row>
    <row r="1959" spans="1:23" x14ac:dyDescent="0.25">
      <c r="A1959" s="110">
        <v>42638.458981481483</v>
      </c>
      <c r="B1959">
        <v>247</v>
      </c>
      <c r="C1959">
        <v>20.411799999999999</v>
      </c>
      <c r="E1959" s="95">
        <f t="shared" si="475"/>
        <v>276.08153078202997</v>
      </c>
      <c r="F1959" s="95">
        <f t="shared" si="475"/>
        <v>22.255166888519121</v>
      </c>
      <c r="G1959" s="95"/>
      <c r="H1959" s="95"/>
      <c r="I1959" s="95"/>
      <c r="J1959" s="95"/>
      <c r="K1959" s="95"/>
      <c r="L1959" s="95">
        <f t="shared" si="472"/>
        <v>1956</v>
      </c>
      <c r="M1959" s="95">
        <f t="shared" si="463"/>
        <v>-1050</v>
      </c>
      <c r="N1959" s="95">
        <f t="shared" si="464"/>
        <v>268.94478527607311</v>
      </c>
      <c r="O1959" s="95">
        <f t="shared" si="465"/>
        <v>1585430.036809827</v>
      </c>
      <c r="P1959" s="95">
        <f t="shared" si="473"/>
        <v>28.470108071163974</v>
      </c>
      <c r="Q1959" s="113">
        <f t="shared" si="474"/>
        <v>26.110956287652648</v>
      </c>
      <c r="R1959" s="95">
        <f t="shared" si="466"/>
        <v>334.83118242924843</v>
      </c>
      <c r="S1959" s="95">
        <f t="shared" si="467"/>
        <v>217.33187913481152</v>
      </c>
      <c r="T1959">
        <f t="shared" si="468"/>
        <v>0</v>
      </c>
      <c r="U1959" s="102">
        <f>IF(W1959&lt;180,V1959,IF(#REF!&gt;T1959,W1959-360,360-W1959))</f>
        <v>-29.081530782029972</v>
      </c>
      <c r="V1959" s="102">
        <f t="shared" si="469"/>
        <v>-29.081530782029972</v>
      </c>
      <c r="W1959" s="102">
        <f t="shared" si="470"/>
        <v>29.081530782029972</v>
      </c>
    </row>
    <row r="1960" spans="1:23" x14ac:dyDescent="0.25">
      <c r="A1960" s="110">
        <v>42638.459027777775</v>
      </c>
      <c r="B1960">
        <v>257</v>
      </c>
      <c r="C1960">
        <v>18.007100000000001</v>
      </c>
      <c r="E1960" s="95">
        <f t="shared" si="475"/>
        <v>276.08485856905156</v>
      </c>
      <c r="F1960" s="95">
        <f t="shared" si="475"/>
        <v>22.255274043261217</v>
      </c>
      <c r="G1960" s="95"/>
      <c r="H1960" s="95"/>
      <c r="I1960" s="95"/>
      <c r="J1960" s="95"/>
      <c r="K1960" s="95"/>
      <c r="L1960" s="95">
        <f t="shared" si="472"/>
        <v>1957</v>
      </c>
      <c r="M1960" s="95">
        <f t="shared" si="463"/>
        <v>1307</v>
      </c>
      <c r="N1960" s="95">
        <f t="shared" si="464"/>
        <v>268.93868165559479</v>
      </c>
      <c r="O1960" s="95">
        <f t="shared" si="465"/>
        <v>1585572.6417986825</v>
      </c>
      <c r="P1960" s="95">
        <f t="shared" si="473"/>
        <v>28.464113272751497</v>
      </c>
      <c r="Q1960" s="113">
        <f t="shared" si="474"/>
        <v>26.108396600835526</v>
      </c>
      <c r="R1960" s="95">
        <f t="shared" si="466"/>
        <v>334.8287509209315</v>
      </c>
      <c r="S1960" s="95">
        <f t="shared" si="467"/>
        <v>217.34096621717163</v>
      </c>
      <c r="T1960">
        <f t="shared" si="468"/>
        <v>0</v>
      </c>
      <c r="U1960" s="102">
        <f>IF(W1960&lt;180,V1960,IF(#REF!&gt;T1960,W1960-360,360-W1960))</f>
        <v>-19.084858569051562</v>
      </c>
      <c r="V1960" s="102">
        <f t="shared" si="469"/>
        <v>-19.084858569051562</v>
      </c>
      <c r="W1960" s="102">
        <f t="shared" si="470"/>
        <v>19.084858569051562</v>
      </c>
    </row>
    <row r="1961" spans="1:23" x14ac:dyDescent="0.25">
      <c r="A1961" s="110">
        <v>42638.459074074075</v>
      </c>
      <c r="B1961">
        <v>259</v>
      </c>
      <c r="C1961">
        <v>20.0899</v>
      </c>
      <c r="E1961" s="95">
        <f t="shared" si="475"/>
        <v>276.09317803660565</v>
      </c>
      <c r="F1961" s="95">
        <f t="shared" si="475"/>
        <v>22.258023793677189</v>
      </c>
      <c r="G1961" s="95"/>
      <c r="H1961" s="95"/>
      <c r="I1961" s="95"/>
      <c r="J1961" s="95"/>
      <c r="K1961" s="95"/>
      <c r="L1961" s="95">
        <f t="shared" si="472"/>
        <v>1958</v>
      </c>
      <c r="M1961" s="95">
        <f t="shared" si="463"/>
        <v>-1048</v>
      </c>
      <c r="N1961" s="95">
        <f t="shared" si="464"/>
        <v>268.93360572012205</v>
      </c>
      <c r="O1961" s="95">
        <f t="shared" si="465"/>
        <v>1585671.3687436271</v>
      </c>
      <c r="P1961" s="95">
        <f t="shared" si="473"/>
        <v>28.457729604286026</v>
      </c>
      <c r="Q1961" s="113">
        <f t="shared" si="474"/>
        <v>26.10215379355019</v>
      </c>
      <c r="R1961" s="95">
        <f t="shared" si="466"/>
        <v>334.82302407209357</v>
      </c>
      <c r="S1961" s="95">
        <f t="shared" si="467"/>
        <v>217.36333200111773</v>
      </c>
      <c r="T1961">
        <f t="shared" si="468"/>
        <v>0</v>
      </c>
      <c r="U1961" s="102">
        <f>IF(W1961&lt;180,V1961,IF(#REF!&gt;T1961,W1961-360,360-W1961))</f>
        <v>-17.09317803660565</v>
      </c>
      <c r="V1961" s="102">
        <f t="shared" si="469"/>
        <v>-17.09317803660565</v>
      </c>
      <c r="W1961" s="102">
        <f t="shared" si="470"/>
        <v>17.09317803660565</v>
      </c>
    </row>
    <row r="1962" spans="1:23" x14ac:dyDescent="0.25">
      <c r="A1962" s="110">
        <v>42638.459120370368</v>
      </c>
      <c r="B1962">
        <v>260</v>
      </c>
      <c r="C1962">
        <v>22.1189</v>
      </c>
      <c r="E1962" s="95">
        <f t="shared" si="475"/>
        <v>276.13144758735439</v>
      </c>
      <c r="F1962" s="95">
        <f t="shared" si="475"/>
        <v>22.264159900166373</v>
      </c>
      <c r="G1962" s="95"/>
      <c r="H1962" s="95"/>
      <c r="I1962" s="95"/>
      <c r="J1962" s="95"/>
      <c r="K1962" s="95"/>
      <c r="L1962" s="95">
        <f t="shared" si="472"/>
        <v>1959</v>
      </c>
      <c r="M1962" s="95">
        <f t="shared" si="463"/>
        <v>1308</v>
      </c>
      <c r="N1962" s="95">
        <f t="shared" si="464"/>
        <v>268.92904543134199</v>
      </c>
      <c r="O1962" s="95">
        <f t="shared" si="465"/>
        <v>1585751.1373149678</v>
      </c>
      <c r="P1962" s="95">
        <f t="shared" si="473"/>
        <v>28.451180950099733</v>
      </c>
      <c r="Q1962" s="113">
        <f t="shared" si="474"/>
        <v>26.061638686952314</v>
      </c>
      <c r="R1962" s="95">
        <f t="shared" si="466"/>
        <v>334.7701346329971</v>
      </c>
      <c r="S1962" s="95">
        <f t="shared" si="467"/>
        <v>217.49276054171168</v>
      </c>
      <c r="T1962">
        <f t="shared" si="468"/>
        <v>0</v>
      </c>
      <c r="U1962" s="102">
        <f>IF(W1962&lt;180,V1962,IF(#REF!&gt;T1962,W1962-360,360-W1962))</f>
        <v>-16.131447587354387</v>
      </c>
      <c r="V1962" s="102">
        <f t="shared" si="469"/>
        <v>-16.131447587354387</v>
      </c>
      <c r="W1962" s="102">
        <f t="shared" si="470"/>
        <v>16.131447587354387</v>
      </c>
    </row>
    <row r="1963" spans="1:23" x14ac:dyDescent="0.25">
      <c r="A1963" s="110">
        <v>42638.459166666667</v>
      </c>
      <c r="B1963">
        <v>271</v>
      </c>
      <c r="C1963">
        <v>21.8811</v>
      </c>
      <c r="E1963" s="95">
        <f t="shared" si="475"/>
        <v>276.17470881863562</v>
      </c>
      <c r="F1963" s="95">
        <f t="shared" si="475"/>
        <v>22.26632861896837</v>
      </c>
      <c r="G1963" s="95"/>
      <c r="H1963" s="95"/>
      <c r="I1963" s="95"/>
      <c r="J1963" s="95"/>
      <c r="K1963" s="95"/>
      <c r="L1963" s="95">
        <f t="shared" si="472"/>
        <v>1960</v>
      </c>
      <c r="M1963" s="95">
        <f t="shared" si="463"/>
        <v>-1037</v>
      </c>
      <c r="N1963" s="95">
        <f t="shared" si="464"/>
        <v>268.93010204081577</v>
      </c>
      <c r="O1963" s="95">
        <f t="shared" si="465"/>
        <v>1585755.423979603</v>
      </c>
      <c r="P1963" s="95">
        <f t="shared" si="473"/>
        <v>28.44396051511659</v>
      </c>
      <c r="Q1963" s="113">
        <f t="shared" si="474"/>
        <v>26.031487894856081</v>
      </c>
      <c r="R1963" s="95">
        <f t="shared" si="466"/>
        <v>334.74555658206179</v>
      </c>
      <c r="S1963" s="95">
        <f t="shared" si="467"/>
        <v>217.60386105520945</v>
      </c>
      <c r="T1963">
        <f t="shared" si="468"/>
        <v>0</v>
      </c>
      <c r="U1963" s="102">
        <f>IF(W1963&lt;180,V1963,IF(#REF!&gt;T1963,W1963-360,360-W1963))</f>
        <v>-5.1747088186356223</v>
      </c>
      <c r="V1963" s="102">
        <f t="shared" si="469"/>
        <v>-5.1747088186356223</v>
      </c>
      <c r="W1963" s="102">
        <f t="shared" si="470"/>
        <v>5.1747088186356223</v>
      </c>
    </row>
    <row r="1964" spans="1:23" x14ac:dyDescent="0.25">
      <c r="A1964" s="110">
        <v>42638.45921296296</v>
      </c>
      <c r="B1964">
        <v>275</v>
      </c>
      <c r="C1964">
        <v>21.978999999999999</v>
      </c>
      <c r="E1964" s="95">
        <f t="shared" si="475"/>
        <v>276.21297836938436</v>
      </c>
      <c r="F1964" s="95">
        <f t="shared" si="475"/>
        <v>22.266657071547403</v>
      </c>
      <c r="G1964" s="95"/>
      <c r="H1964" s="95"/>
      <c r="I1964" s="95"/>
      <c r="J1964" s="95"/>
      <c r="K1964" s="95"/>
      <c r="L1964" s="95">
        <f t="shared" si="472"/>
        <v>1961</v>
      </c>
      <c r="M1964" s="95">
        <f t="shared" si="463"/>
        <v>1312</v>
      </c>
      <c r="N1964" s="95">
        <f t="shared" si="464"/>
        <v>268.93319734829112</v>
      </c>
      <c r="O1964" s="95">
        <f t="shared" si="465"/>
        <v>1585792.2488526374</v>
      </c>
      <c r="P1964" s="95">
        <f t="shared" si="473"/>
        <v>28.437037358953766</v>
      </c>
      <c r="Q1964" s="113">
        <f t="shared" si="474"/>
        <v>26.012819659483331</v>
      </c>
      <c r="R1964" s="95">
        <f t="shared" si="466"/>
        <v>334.74182260322186</v>
      </c>
      <c r="S1964" s="95">
        <f t="shared" si="467"/>
        <v>217.68413413554686</v>
      </c>
      <c r="T1964">
        <f t="shared" si="468"/>
        <v>0</v>
      </c>
      <c r="U1964" s="102">
        <f>IF(W1964&lt;180,V1964,IF(#REF!&gt;T1964,W1964-360,360-W1964))</f>
        <v>-1.2129783693843592</v>
      </c>
      <c r="V1964" s="102">
        <f t="shared" si="469"/>
        <v>-1.2129783693843592</v>
      </c>
      <c r="W1964" s="102">
        <f t="shared" si="470"/>
        <v>1.2129783693843592</v>
      </c>
    </row>
    <row r="1965" spans="1:23" x14ac:dyDescent="0.25">
      <c r="A1965" s="110">
        <v>42638.45925925926</v>
      </c>
      <c r="B1965">
        <v>269</v>
      </c>
      <c r="C1965">
        <v>21.849900000000002</v>
      </c>
      <c r="E1965" s="95">
        <f t="shared" ref="E1965:F1980" si="476">AVERAGE(B1365:B1965)</f>
        <v>276.22795341098168</v>
      </c>
      <c r="F1965" s="95">
        <f t="shared" si="476"/>
        <v>22.265777371048234</v>
      </c>
      <c r="G1965" s="95"/>
      <c r="H1965" s="95"/>
      <c r="I1965" s="95"/>
      <c r="J1965" s="95"/>
      <c r="K1965" s="95"/>
      <c r="L1965" s="95">
        <f t="shared" si="472"/>
        <v>1962</v>
      </c>
      <c r="M1965" s="95">
        <f t="shared" si="463"/>
        <v>-1043</v>
      </c>
      <c r="N1965" s="95">
        <f t="shared" si="464"/>
        <v>268.93323139653359</v>
      </c>
      <c r="O1965" s="95">
        <f t="shared" si="465"/>
        <v>1585792.2533129572</v>
      </c>
      <c r="P1965" s="95">
        <f t="shared" si="473"/>
        <v>28.429789523869815</v>
      </c>
      <c r="Q1965" s="113">
        <f t="shared" si="474"/>
        <v>26.006071554702622</v>
      </c>
      <c r="R1965" s="95">
        <f t="shared" si="466"/>
        <v>334.74161440906261</v>
      </c>
      <c r="S1965" s="95">
        <f t="shared" si="467"/>
        <v>217.71429241290079</v>
      </c>
      <c r="T1965">
        <f t="shared" si="468"/>
        <v>0</v>
      </c>
      <c r="U1965" s="102">
        <f>IF(W1965&lt;180,V1965,IF(#REF!&gt;T1965,W1965-360,360-W1965))</f>
        <v>-7.2279534109816836</v>
      </c>
      <c r="V1965" s="102">
        <f t="shared" si="469"/>
        <v>-7.2279534109816836</v>
      </c>
      <c r="W1965" s="102">
        <f t="shared" si="470"/>
        <v>7.2279534109816836</v>
      </c>
    </row>
    <row r="1966" spans="1:23" x14ac:dyDescent="0.25">
      <c r="A1966" s="110">
        <v>42638.459305555552</v>
      </c>
      <c r="B1966">
        <v>274</v>
      </c>
      <c r="C1966">
        <v>21.046800000000001</v>
      </c>
      <c r="E1966" s="95">
        <f t="shared" si="476"/>
        <v>276.24459234608986</v>
      </c>
      <c r="F1966" s="95">
        <f t="shared" si="476"/>
        <v>22.262820632279517</v>
      </c>
      <c r="G1966" s="95"/>
      <c r="H1966" s="95"/>
      <c r="I1966" s="95"/>
      <c r="J1966" s="95"/>
      <c r="K1966" s="95"/>
      <c r="L1966" s="95">
        <f t="shared" si="472"/>
        <v>1963</v>
      </c>
      <c r="M1966" s="95">
        <f t="shared" si="463"/>
        <v>1317</v>
      </c>
      <c r="N1966" s="95">
        <f t="shared" si="464"/>
        <v>268.93581253183845</v>
      </c>
      <c r="O1966" s="95">
        <f t="shared" si="465"/>
        <v>1585817.9123790229</v>
      </c>
      <c r="P1966" s="95">
        <f t="shared" si="473"/>
        <v>28.422777133832334</v>
      </c>
      <c r="Q1966" s="113">
        <f t="shared" si="474"/>
        <v>26.001441305408626</v>
      </c>
      <c r="R1966" s="95">
        <f t="shared" si="466"/>
        <v>334.74783528325929</v>
      </c>
      <c r="S1966" s="95">
        <f t="shared" si="467"/>
        <v>217.74134940892046</v>
      </c>
      <c r="T1966">
        <f t="shared" si="468"/>
        <v>0</v>
      </c>
      <c r="U1966" s="102">
        <f>IF(W1966&lt;180,V1966,IF(#REF!&gt;T1966,W1966-360,360-W1966))</f>
        <v>-2.2445923460898598</v>
      </c>
      <c r="V1966" s="102">
        <f t="shared" si="469"/>
        <v>-2.2445923460898598</v>
      </c>
      <c r="W1966" s="102">
        <f t="shared" si="470"/>
        <v>2.2445923460898598</v>
      </c>
    </row>
    <row r="1967" spans="1:23" x14ac:dyDescent="0.25">
      <c r="A1967" s="110">
        <v>42638.459351851852</v>
      </c>
      <c r="B1967">
        <v>283</v>
      </c>
      <c r="C1967">
        <v>18.895399999999999</v>
      </c>
      <c r="E1967" s="95">
        <f t="shared" si="476"/>
        <v>276.21297836938436</v>
      </c>
      <c r="F1967" s="95">
        <f t="shared" si="476"/>
        <v>22.249354076539081</v>
      </c>
      <c r="G1967" s="95"/>
      <c r="H1967" s="95"/>
      <c r="I1967" s="95"/>
      <c r="J1967" s="95"/>
      <c r="K1967" s="95"/>
      <c r="L1967" s="95">
        <f t="shared" si="472"/>
        <v>1964</v>
      </c>
      <c r="M1967" s="95">
        <f t="shared" si="463"/>
        <v>-1034</v>
      </c>
      <c r="N1967" s="95">
        <f t="shared" si="464"/>
        <v>268.94297352342102</v>
      </c>
      <c r="O1967" s="95">
        <f t="shared" si="465"/>
        <v>1586015.6130346344</v>
      </c>
      <c r="P1967" s="95">
        <f t="shared" si="473"/>
        <v>28.417311469563131</v>
      </c>
      <c r="Q1967" s="113">
        <f t="shared" si="474"/>
        <v>25.981650339369676</v>
      </c>
      <c r="R1967" s="95">
        <f t="shared" si="466"/>
        <v>334.67169163296614</v>
      </c>
      <c r="S1967" s="95">
        <f t="shared" si="467"/>
        <v>217.75426510580257</v>
      </c>
      <c r="T1967">
        <f t="shared" si="468"/>
        <v>0</v>
      </c>
      <c r="U1967" s="102">
        <f>IF(W1967&lt;180,V1967,IF(#REF!&gt;T1967,W1967-360,360-W1967))</f>
        <v>6.7870216306156408</v>
      </c>
      <c r="V1967" s="102">
        <f t="shared" si="469"/>
        <v>6.7870216306156408</v>
      </c>
      <c r="W1967" s="102">
        <f t="shared" si="470"/>
        <v>6.7870216306156408</v>
      </c>
    </row>
    <row r="1968" spans="1:23" x14ac:dyDescent="0.25">
      <c r="A1968" s="110">
        <v>42638.459398148145</v>
      </c>
      <c r="B1968">
        <v>286</v>
      </c>
      <c r="C1968">
        <v>20.943000000000001</v>
      </c>
      <c r="E1968" s="95">
        <f t="shared" si="476"/>
        <v>276.23793677204657</v>
      </c>
      <c r="F1968" s="95">
        <f t="shared" si="476"/>
        <v>22.243789517470862</v>
      </c>
      <c r="G1968" s="95"/>
      <c r="H1968" s="95"/>
      <c r="I1968" s="95"/>
      <c r="J1968" s="95"/>
      <c r="K1968" s="95"/>
      <c r="L1968" s="95">
        <f t="shared" si="472"/>
        <v>1965</v>
      </c>
      <c r="M1968" s="95">
        <f t="shared" si="463"/>
        <v>1320</v>
      </c>
      <c r="N1968" s="95">
        <f t="shared" si="464"/>
        <v>268.95165394401977</v>
      </c>
      <c r="O1968" s="95">
        <f t="shared" si="465"/>
        <v>1586306.407124693</v>
      </c>
      <c r="P1968" s="95">
        <f t="shared" si="473"/>
        <v>28.412684039224821</v>
      </c>
      <c r="Q1968" s="113">
        <f t="shared" si="474"/>
        <v>25.983835210547998</v>
      </c>
      <c r="R1968" s="95">
        <f t="shared" si="466"/>
        <v>334.70156599577956</v>
      </c>
      <c r="S1968" s="95">
        <f t="shared" si="467"/>
        <v>217.77430754831357</v>
      </c>
      <c r="T1968">
        <f t="shared" si="468"/>
        <v>0</v>
      </c>
      <c r="U1968" s="102">
        <f>IF(W1968&lt;180,V1968,IF(#REF!&gt;T1968,W1968-360,360-W1968))</f>
        <v>9.7620632279534334</v>
      </c>
      <c r="V1968" s="102">
        <f t="shared" si="469"/>
        <v>9.7620632279534334</v>
      </c>
      <c r="W1968" s="102">
        <f t="shared" si="470"/>
        <v>9.7620632279534334</v>
      </c>
    </row>
    <row r="1969" spans="1:23" x14ac:dyDescent="0.25">
      <c r="A1969" s="110">
        <v>42638.459444444445</v>
      </c>
      <c r="B1969">
        <v>284</v>
      </c>
      <c r="C1969">
        <v>21.461300000000001</v>
      </c>
      <c r="E1969" s="95">
        <f t="shared" si="476"/>
        <v>276.27287853577371</v>
      </c>
      <c r="F1969" s="95">
        <f t="shared" si="476"/>
        <v>22.240806988352727</v>
      </c>
      <c r="G1969" s="95"/>
      <c r="H1969" s="95"/>
      <c r="I1969" s="95"/>
      <c r="J1969" s="95"/>
      <c r="K1969" s="95"/>
      <c r="L1969" s="95">
        <f t="shared" si="472"/>
        <v>1966</v>
      </c>
      <c r="M1969" s="95">
        <f t="shared" si="463"/>
        <v>-1036</v>
      </c>
      <c r="N1969" s="95">
        <f t="shared" si="464"/>
        <v>268.95930824008082</v>
      </c>
      <c r="O1969" s="95">
        <f t="shared" si="465"/>
        <v>1586532.7446592175</v>
      </c>
      <c r="P1969" s="95">
        <f t="shared" si="473"/>
        <v>28.407483509785003</v>
      </c>
      <c r="Q1969" s="113">
        <f t="shared" si="474"/>
        <v>25.980129611733744</v>
      </c>
      <c r="R1969" s="95">
        <f t="shared" si="466"/>
        <v>334.72817016217465</v>
      </c>
      <c r="S1969" s="95">
        <f t="shared" si="467"/>
        <v>217.81758690937278</v>
      </c>
      <c r="T1969">
        <f t="shared" si="468"/>
        <v>0</v>
      </c>
      <c r="U1969" s="102">
        <f>IF(W1969&lt;180,V1969,IF(#REF!&gt;T1969,W1969-360,360-W1969))</f>
        <v>7.7271214642262862</v>
      </c>
      <c r="V1969" s="102">
        <f t="shared" si="469"/>
        <v>7.7271214642262862</v>
      </c>
      <c r="W1969" s="102">
        <f t="shared" si="470"/>
        <v>7.7271214642262862</v>
      </c>
    </row>
    <row r="1970" spans="1:23" x14ac:dyDescent="0.25">
      <c r="A1970" s="110">
        <v>42638.459490740737</v>
      </c>
      <c r="B1970">
        <v>271</v>
      </c>
      <c r="C1970">
        <v>21.652699999999999</v>
      </c>
      <c r="E1970" s="95">
        <f t="shared" si="476"/>
        <v>276.3078202995008</v>
      </c>
      <c r="F1970" s="95">
        <f t="shared" si="476"/>
        <v>22.242644425956719</v>
      </c>
      <c r="G1970" s="95"/>
      <c r="H1970" s="95"/>
      <c r="I1970" s="95"/>
      <c r="J1970" s="95"/>
      <c r="K1970" s="95"/>
      <c r="L1970" s="95">
        <f t="shared" si="472"/>
        <v>1967</v>
      </c>
      <c r="M1970" s="95">
        <f t="shared" si="463"/>
        <v>1307</v>
      </c>
      <c r="N1970" s="95">
        <f t="shared" si="464"/>
        <v>268.9603457041174</v>
      </c>
      <c r="O1970" s="95">
        <f t="shared" si="465"/>
        <v>1586536.9069649323</v>
      </c>
      <c r="P1970" s="95">
        <f t="shared" si="473"/>
        <v>28.40029882846261</v>
      </c>
      <c r="Q1970" s="113">
        <f t="shared" si="474"/>
        <v>25.958883822796484</v>
      </c>
      <c r="R1970" s="95">
        <f t="shared" si="466"/>
        <v>334.71530890079288</v>
      </c>
      <c r="S1970" s="95">
        <f t="shared" si="467"/>
        <v>217.90033169820873</v>
      </c>
      <c r="T1970">
        <f t="shared" si="468"/>
        <v>0</v>
      </c>
      <c r="U1970" s="102">
        <f>IF(W1970&lt;180,V1970,IF(#REF!&gt;T1970,W1970-360,360-W1970))</f>
        <v>-5.3078202995008041</v>
      </c>
      <c r="V1970" s="102">
        <f t="shared" si="469"/>
        <v>-5.3078202995008041</v>
      </c>
      <c r="W1970" s="102">
        <f t="shared" si="470"/>
        <v>5.3078202995008041</v>
      </c>
    </row>
    <row r="1971" spans="1:23" x14ac:dyDescent="0.25">
      <c r="A1971" s="110">
        <v>42638.459537037037</v>
      </c>
      <c r="B1971">
        <v>272</v>
      </c>
      <c r="C1971">
        <v>21.223400000000002</v>
      </c>
      <c r="E1971" s="95">
        <f t="shared" si="476"/>
        <v>276.31613976705489</v>
      </c>
      <c r="F1971" s="95">
        <f t="shared" si="476"/>
        <v>22.244185024958384</v>
      </c>
      <c r="G1971" s="95"/>
      <c r="H1971" s="95"/>
      <c r="I1971" s="95"/>
      <c r="J1971" s="95"/>
      <c r="K1971" s="95"/>
      <c r="L1971" s="95">
        <f t="shared" si="472"/>
        <v>1968</v>
      </c>
      <c r="M1971" s="95">
        <f t="shared" si="463"/>
        <v>-1035</v>
      </c>
      <c r="N1971" s="95">
        <f t="shared" si="464"/>
        <v>268.96189024390191</v>
      </c>
      <c r="O1971" s="95">
        <f t="shared" si="465"/>
        <v>1586546.1417683039</v>
      </c>
      <c r="P1971" s="95">
        <f t="shared" si="473"/>
        <v>28.393165022663808</v>
      </c>
      <c r="Q1971" s="113">
        <f t="shared" si="474"/>
        <v>25.956700584467853</v>
      </c>
      <c r="R1971" s="95">
        <f t="shared" si="466"/>
        <v>334.71871608210756</v>
      </c>
      <c r="S1971" s="95">
        <f t="shared" si="467"/>
        <v>217.91356345200222</v>
      </c>
      <c r="T1971">
        <f t="shared" si="468"/>
        <v>0</v>
      </c>
      <c r="U1971" s="102">
        <f>IF(W1971&lt;180,V1971,IF(#REF!&gt;T1971,W1971-360,360-W1971))</f>
        <v>-4.3161397670548922</v>
      </c>
      <c r="V1971" s="102">
        <f t="shared" si="469"/>
        <v>-4.3161397670548922</v>
      </c>
      <c r="W1971" s="102">
        <f t="shared" si="470"/>
        <v>4.3161397670548922</v>
      </c>
    </row>
    <row r="1972" spans="1:23" x14ac:dyDescent="0.25">
      <c r="A1972" s="110">
        <v>42638.459583333337</v>
      </c>
      <c r="B1972">
        <v>261</v>
      </c>
      <c r="C1972">
        <v>21.105599999999999</v>
      </c>
      <c r="E1972" s="95">
        <f t="shared" si="476"/>
        <v>276.20299500831948</v>
      </c>
      <c r="F1972" s="95">
        <f t="shared" si="476"/>
        <v>22.242456905158047</v>
      </c>
      <c r="G1972" s="95"/>
      <c r="H1972" s="95"/>
      <c r="I1972" s="95"/>
      <c r="J1972" s="95"/>
      <c r="K1972" s="95"/>
      <c r="L1972" s="95">
        <f t="shared" si="472"/>
        <v>1969</v>
      </c>
      <c r="M1972" s="95">
        <f t="shared" si="463"/>
        <v>1296</v>
      </c>
      <c r="N1972" s="95">
        <f t="shared" si="464"/>
        <v>268.95784662265055</v>
      </c>
      <c r="O1972" s="95">
        <f t="shared" si="465"/>
        <v>1586609.5012696914</v>
      </c>
      <c r="P1972" s="95">
        <f t="shared" si="473"/>
        <v>28.386520857869616</v>
      </c>
      <c r="Q1972" s="113">
        <f t="shared" si="474"/>
        <v>25.874882449562485</v>
      </c>
      <c r="R1972" s="95">
        <f t="shared" si="466"/>
        <v>334.42148051983509</v>
      </c>
      <c r="S1972" s="95">
        <f t="shared" si="467"/>
        <v>217.98450949680389</v>
      </c>
      <c r="T1972">
        <f t="shared" si="468"/>
        <v>0</v>
      </c>
      <c r="U1972" s="102">
        <f>IF(W1972&lt;180,V1972,IF(#REF!&gt;T1972,W1972-360,360-W1972))</f>
        <v>-15.202995008319476</v>
      </c>
      <c r="V1972" s="102">
        <f t="shared" si="469"/>
        <v>-15.202995008319476</v>
      </c>
      <c r="W1972" s="102">
        <f t="shared" si="470"/>
        <v>15.202995008319476</v>
      </c>
    </row>
    <row r="1973" spans="1:23" x14ac:dyDescent="0.25">
      <c r="A1973" s="110">
        <v>42638.459629629629</v>
      </c>
      <c r="B1973">
        <v>258</v>
      </c>
      <c r="C1973">
        <v>19.790099999999999</v>
      </c>
      <c r="E1973" s="95">
        <f t="shared" si="476"/>
        <v>276.14975041597336</v>
      </c>
      <c r="F1973" s="95">
        <f t="shared" si="476"/>
        <v>22.248032113144738</v>
      </c>
      <c r="G1973" s="95"/>
      <c r="H1973" s="95"/>
      <c r="I1973" s="95"/>
      <c r="J1973" s="95"/>
      <c r="K1973" s="95"/>
      <c r="L1973" s="95">
        <f t="shared" si="472"/>
        <v>1970</v>
      </c>
      <c r="M1973" s="95">
        <f t="shared" si="463"/>
        <v>-1038</v>
      </c>
      <c r="N1973" s="95">
        <f t="shared" si="464"/>
        <v>268.95228426395886</v>
      </c>
      <c r="O1973" s="95">
        <f t="shared" si="465"/>
        <v>1586729.5147208236</v>
      </c>
      <c r="P1973" s="95">
        <f t="shared" si="473"/>
        <v>28.380388548661678</v>
      </c>
      <c r="Q1973" s="113">
        <f t="shared" si="474"/>
        <v>25.879360539518366</v>
      </c>
      <c r="R1973" s="95">
        <f t="shared" si="466"/>
        <v>334.37831162988971</v>
      </c>
      <c r="S1973" s="95">
        <f t="shared" si="467"/>
        <v>217.92118920205704</v>
      </c>
      <c r="T1973">
        <f t="shared" si="468"/>
        <v>0</v>
      </c>
      <c r="U1973" s="102">
        <f>IF(W1973&lt;180,V1973,IF(#REF!&gt;T1973,W1973-360,360-W1973))</f>
        <v>-18.149750415973358</v>
      </c>
      <c r="V1973" s="102">
        <f t="shared" si="469"/>
        <v>-18.149750415973358</v>
      </c>
      <c r="W1973" s="102">
        <f t="shared" si="470"/>
        <v>18.149750415973358</v>
      </c>
    </row>
    <row r="1974" spans="1:23" x14ac:dyDescent="0.25">
      <c r="A1974" s="110">
        <v>42638.459687499999</v>
      </c>
      <c r="B1974">
        <v>263</v>
      </c>
      <c r="C1974">
        <v>19.767499999999998</v>
      </c>
      <c r="E1974" s="95">
        <f t="shared" si="476"/>
        <v>276.16139767054909</v>
      </c>
      <c r="F1974" s="95">
        <f t="shared" si="476"/>
        <v>22.251154908485837</v>
      </c>
      <c r="G1974" s="95"/>
      <c r="H1974" s="95"/>
      <c r="I1974" s="95"/>
      <c r="J1974" s="95"/>
      <c r="K1974" s="95"/>
      <c r="L1974" s="95">
        <f t="shared" si="472"/>
        <v>1971</v>
      </c>
      <c r="M1974" s="95">
        <f t="shared" si="463"/>
        <v>1301</v>
      </c>
      <c r="N1974" s="95">
        <f t="shared" si="464"/>
        <v>268.94926433282546</v>
      </c>
      <c r="O1974" s="95">
        <f t="shared" si="465"/>
        <v>1586764.9264332941</v>
      </c>
      <c r="P1974" s="95">
        <f t="shared" si="473"/>
        <v>28.373504751957103</v>
      </c>
      <c r="Q1974" s="113">
        <f t="shared" si="474"/>
        <v>25.871863452646924</v>
      </c>
      <c r="R1974" s="95">
        <f t="shared" si="466"/>
        <v>334.37309043900467</v>
      </c>
      <c r="S1974" s="95">
        <f t="shared" si="467"/>
        <v>217.94970490209352</v>
      </c>
      <c r="T1974">
        <f t="shared" si="468"/>
        <v>0</v>
      </c>
      <c r="U1974" s="102">
        <f>IF(W1974&lt;180,V1974,IF(#REF!&gt;T1974,W1974-360,360-W1974))</f>
        <v>-13.161397670549093</v>
      </c>
      <c r="V1974" s="102">
        <f t="shared" si="469"/>
        <v>-13.161397670549093</v>
      </c>
      <c r="W1974" s="102">
        <f t="shared" si="470"/>
        <v>13.161397670549093</v>
      </c>
    </row>
    <row r="1975" spans="1:23" x14ac:dyDescent="0.25">
      <c r="A1975" s="110">
        <v>42638.459733796299</v>
      </c>
      <c r="B1975">
        <v>258</v>
      </c>
      <c r="C1975">
        <v>20.425699999999999</v>
      </c>
      <c r="E1975" s="95">
        <f t="shared" si="476"/>
        <v>276.14475873544092</v>
      </c>
      <c r="F1975" s="95">
        <f t="shared" si="476"/>
        <v>22.254656405989998</v>
      </c>
      <c r="G1975" s="95"/>
      <c r="H1975" s="95"/>
      <c r="I1975" s="95"/>
      <c r="J1975" s="95"/>
      <c r="K1975" s="95"/>
      <c r="L1975" s="95">
        <f t="shared" si="472"/>
        <v>1972</v>
      </c>
      <c r="M1975" s="95">
        <f t="shared" si="463"/>
        <v>-1043</v>
      </c>
      <c r="N1975" s="95">
        <f t="shared" si="464"/>
        <v>268.94371196754514</v>
      </c>
      <c r="O1975" s="95">
        <f t="shared" si="465"/>
        <v>1586884.7520284089</v>
      </c>
      <c r="P1975" s="95">
        <f t="shared" si="473"/>
        <v>28.367380776230569</v>
      </c>
      <c r="Q1975" s="113">
        <f t="shared" si="474"/>
        <v>25.880321190854481</v>
      </c>
      <c r="R1975" s="95">
        <f t="shared" si="466"/>
        <v>334.37548141486349</v>
      </c>
      <c r="S1975" s="95">
        <f t="shared" si="467"/>
        <v>217.91403605601835</v>
      </c>
      <c r="T1975">
        <f t="shared" si="468"/>
        <v>0</v>
      </c>
      <c r="U1975" s="102">
        <f>IF(W1975&lt;180,V1975,IF(#REF!&gt;T1975,W1975-360,360-W1975))</f>
        <v>-18.144758735440917</v>
      </c>
      <c r="V1975" s="102">
        <f t="shared" si="469"/>
        <v>-18.144758735440917</v>
      </c>
      <c r="W1975" s="102">
        <f t="shared" si="470"/>
        <v>18.144758735440917</v>
      </c>
    </row>
    <row r="1976" spans="1:23" x14ac:dyDescent="0.25">
      <c r="A1976" s="110">
        <v>42638.459780092591</v>
      </c>
      <c r="B1976">
        <v>260</v>
      </c>
      <c r="C1976">
        <v>19.390699999999999</v>
      </c>
      <c r="E1976" s="95">
        <f t="shared" si="476"/>
        <v>276.1281198003328</v>
      </c>
      <c r="F1976" s="95">
        <f t="shared" si="476"/>
        <v>22.258224625623942</v>
      </c>
      <c r="G1976" s="95"/>
      <c r="H1976" s="95"/>
      <c r="I1976" s="95"/>
      <c r="J1976" s="95"/>
      <c r="K1976" s="95"/>
      <c r="L1976" s="95">
        <f t="shared" si="472"/>
        <v>1973</v>
      </c>
      <c r="M1976" s="95">
        <f t="shared" si="463"/>
        <v>1303</v>
      </c>
      <c r="N1976" s="95">
        <f t="shared" si="464"/>
        <v>268.93917891535682</v>
      </c>
      <c r="O1976" s="95">
        <f t="shared" si="465"/>
        <v>1586964.7014698542</v>
      </c>
      <c r="P1976" s="95">
        <f t="shared" si="473"/>
        <v>28.360905373570919</v>
      </c>
      <c r="Q1976" s="113">
        <f t="shared" si="474"/>
        <v>25.887480022636794</v>
      </c>
      <c r="R1976" s="95">
        <f t="shared" si="466"/>
        <v>334.37494985126557</v>
      </c>
      <c r="S1976" s="95">
        <f t="shared" si="467"/>
        <v>217.88128974940003</v>
      </c>
      <c r="T1976">
        <f t="shared" si="468"/>
        <v>0</v>
      </c>
      <c r="U1976" s="102">
        <f>IF(W1976&lt;180,V1976,IF(#REF!&gt;T1976,W1976-360,360-W1976))</f>
        <v>-16.128119800332797</v>
      </c>
      <c r="V1976" s="102">
        <f t="shared" si="469"/>
        <v>-16.128119800332797</v>
      </c>
      <c r="W1976" s="102">
        <f t="shared" si="470"/>
        <v>16.128119800332797</v>
      </c>
    </row>
    <row r="1977" spans="1:23" x14ac:dyDescent="0.25">
      <c r="A1977" s="110">
        <v>42638.459826388891</v>
      </c>
      <c r="B1977">
        <v>249</v>
      </c>
      <c r="C1977">
        <v>20.037600000000001</v>
      </c>
      <c r="E1977" s="95">
        <f t="shared" si="476"/>
        <v>276.12978369384359</v>
      </c>
      <c r="F1977" s="95">
        <f t="shared" si="476"/>
        <v>22.257709650582342</v>
      </c>
      <c r="G1977" s="95"/>
      <c r="H1977" s="95"/>
      <c r="I1977" s="95"/>
      <c r="J1977" s="95"/>
      <c r="K1977" s="95"/>
      <c r="L1977" s="95">
        <f t="shared" si="472"/>
        <v>1974</v>
      </c>
      <c r="M1977" s="95">
        <f t="shared" si="463"/>
        <v>-1054</v>
      </c>
      <c r="N1977" s="95">
        <f t="shared" si="464"/>
        <v>268.92907801418392</v>
      </c>
      <c r="O1977" s="95">
        <f t="shared" si="465"/>
        <v>1587362.0709219971</v>
      </c>
      <c r="P1977" s="95">
        <f t="shared" si="473"/>
        <v>28.357270455759895</v>
      </c>
      <c r="Q1977" s="113">
        <f t="shared" si="474"/>
        <v>25.885704136750356</v>
      </c>
      <c r="R1977" s="95">
        <f t="shared" si="466"/>
        <v>334.37261800153192</v>
      </c>
      <c r="S1977" s="95">
        <f t="shared" si="467"/>
        <v>217.88694938615529</v>
      </c>
      <c r="T1977">
        <f t="shared" si="468"/>
        <v>0</v>
      </c>
      <c r="U1977" s="102">
        <f>IF(W1977&lt;180,V1977,IF(#REF!&gt;T1977,W1977-360,360-W1977))</f>
        <v>-27.129783693843592</v>
      </c>
      <c r="V1977" s="102">
        <f t="shared" si="469"/>
        <v>-27.129783693843592</v>
      </c>
      <c r="W1977" s="102">
        <f t="shared" si="470"/>
        <v>27.129783693843592</v>
      </c>
    </row>
    <row r="1978" spans="1:23" x14ac:dyDescent="0.25">
      <c r="A1978" s="110">
        <v>42638.459872685184</v>
      </c>
      <c r="B1978">
        <v>251</v>
      </c>
      <c r="C1978">
        <v>20.444099999999999</v>
      </c>
      <c r="E1978" s="95">
        <f t="shared" si="476"/>
        <v>276.07820299500833</v>
      </c>
      <c r="F1978" s="95">
        <f t="shared" si="476"/>
        <v>22.25683993344424</v>
      </c>
      <c r="G1978" s="95"/>
      <c r="H1978" s="95"/>
      <c r="I1978" s="95"/>
      <c r="J1978" s="95"/>
      <c r="K1978" s="95"/>
      <c r="L1978" s="95">
        <f t="shared" si="472"/>
        <v>1975</v>
      </c>
      <c r="M1978" s="95">
        <f t="shared" si="463"/>
        <v>1305</v>
      </c>
      <c r="N1978" s="95">
        <f t="shared" si="464"/>
        <v>268.9199999999995</v>
      </c>
      <c r="O1978" s="95">
        <f t="shared" si="465"/>
        <v>1587683.3600000113</v>
      </c>
      <c r="P1978" s="95">
        <f t="shared" si="473"/>
        <v>28.352959437433778</v>
      </c>
      <c r="Q1978" s="113">
        <f t="shared" si="474"/>
        <v>25.904834298485749</v>
      </c>
      <c r="R1978" s="95">
        <f t="shared" si="466"/>
        <v>334.36408016660124</v>
      </c>
      <c r="S1978" s="95">
        <f t="shared" si="467"/>
        <v>217.79232582341538</v>
      </c>
      <c r="T1978">
        <f t="shared" si="468"/>
        <v>0</v>
      </c>
      <c r="U1978" s="102">
        <f>IF(W1978&lt;180,V1978,IF(#REF!&gt;T1978,W1978-360,360-W1978))</f>
        <v>-25.078202995008326</v>
      </c>
      <c r="V1978" s="102">
        <f t="shared" si="469"/>
        <v>-25.078202995008326</v>
      </c>
      <c r="W1978" s="102">
        <f t="shared" si="470"/>
        <v>25.078202995008326</v>
      </c>
    </row>
    <row r="1979" spans="1:23" x14ac:dyDescent="0.25">
      <c r="A1979" s="110">
        <v>42638.459918981483</v>
      </c>
      <c r="B1979">
        <v>251</v>
      </c>
      <c r="C1979">
        <v>22.362100000000002</v>
      </c>
      <c r="E1979" s="95">
        <f t="shared" si="476"/>
        <v>276.05490848585691</v>
      </c>
      <c r="F1979" s="95">
        <f t="shared" si="476"/>
        <v>22.256643261231261</v>
      </c>
      <c r="G1979" s="95"/>
      <c r="H1979" s="95"/>
      <c r="I1979" s="95"/>
      <c r="J1979" s="95"/>
      <c r="K1979" s="95"/>
      <c r="L1979" s="95">
        <f t="shared" si="472"/>
        <v>1976</v>
      </c>
      <c r="M1979" s="95">
        <f t="shared" si="463"/>
        <v>-1054</v>
      </c>
      <c r="N1979" s="95">
        <f t="shared" si="464"/>
        <v>268.91093117408855</v>
      </c>
      <c r="O1979" s="95">
        <f t="shared" si="465"/>
        <v>1588004.3238866508</v>
      </c>
      <c r="P1979" s="95">
        <f t="shared" si="473"/>
        <v>28.348649225282369</v>
      </c>
      <c r="Q1979" s="113">
        <f t="shared" si="474"/>
        <v>25.921075269518912</v>
      </c>
      <c r="R1979" s="95">
        <f t="shared" si="466"/>
        <v>334.37732784227444</v>
      </c>
      <c r="S1979" s="95">
        <f t="shared" si="467"/>
        <v>217.73248912943936</v>
      </c>
      <c r="T1979">
        <f t="shared" si="468"/>
        <v>0</v>
      </c>
      <c r="U1979" s="102">
        <f>IF(W1979&lt;180,V1979,IF(#REF!&gt;T1979,W1979-360,360-W1979))</f>
        <v>-25.054908485856913</v>
      </c>
      <c r="V1979" s="102">
        <f t="shared" si="469"/>
        <v>-25.054908485856913</v>
      </c>
      <c r="W1979" s="102">
        <f t="shared" si="470"/>
        <v>25.054908485856913</v>
      </c>
    </row>
    <row r="1980" spans="1:23" x14ac:dyDescent="0.25">
      <c r="A1980" s="110">
        <v>42638.459965277776</v>
      </c>
      <c r="B1980">
        <v>256</v>
      </c>
      <c r="C1980">
        <v>20.818200000000001</v>
      </c>
      <c r="E1980" s="95">
        <f t="shared" si="476"/>
        <v>276.01164725457573</v>
      </c>
      <c r="F1980" s="95">
        <f t="shared" si="476"/>
        <v>22.255175374376019</v>
      </c>
      <c r="G1980" s="95"/>
      <c r="H1980" s="95"/>
      <c r="I1980" s="95"/>
      <c r="J1980" s="95"/>
      <c r="K1980" s="95"/>
      <c r="L1980" s="95">
        <f t="shared" si="472"/>
        <v>1977</v>
      </c>
      <c r="M1980" s="95">
        <f t="shared" si="463"/>
        <v>1310</v>
      </c>
      <c r="N1980" s="95">
        <f t="shared" si="464"/>
        <v>268.90440060697978</v>
      </c>
      <c r="O1980" s="95">
        <f t="shared" si="465"/>
        <v>1588170.9317147303</v>
      </c>
      <c r="P1980" s="95">
        <f t="shared" si="473"/>
        <v>28.342965410706391</v>
      </c>
      <c r="Q1980" s="113">
        <f t="shared" si="474"/>
        <v>25.932810870580177</v>
      </c>
      <c r="R1980" s="95">
        <f t="shared" si="466"/>
        <v>334.36047171338112</v>
      </c>
      <c r="S1980" s="95">
        <f t="shared" si="467"/>
        <v>217.66282279577035</v>
      </c>
      <c r="T1980">
        <f t="shared" si="468"/>
        <v>0</v>
      </c>
      <c r="U1980" s="102">
        <f>IF(W1980&lt;180,V1980,IF(#REF!&gt;T1980,W1980-360,360-W1980))</f>
        <v>-20.011647254575735</v>
      </c>
      <c r="V1980" s="102">
        <f t="shared" si="469"/>
        <v>-20.011647254575735</v>
      </c>
      <c r="W1980" s="102">
        <f t="shared" si="470"/>
        <v>20.011647254575735</v>
      </c>
    </row>
    <row r="1981" spans="1:23" x14ac:dyDescent="0.25">
      <c r="A1981" s="110">
        <v>42638.460011574076</v>
      </c>
      <c r="B1981">
        <v>257</v>
      </c>
      <c r="C1981">
        <v>20.6723</v>
      </c>
      <c r="E1981" s="95">
        <f t="shared" ref="E1981:F1996" si="477">AVERAGE(B1381:B1981)</f>
        <v>275.97504159733779</v>
      </c>
      <c r="F1981" s="95">
        <f t="shared" si="477"/>
        <v>22.255319800332757</v>
      </c>
      <c r="G1981" s="95"/>
      <c r="H1981" s="95"/>
      <c r="I1981" s="95"/>
      <c r="J1981" s="95"/>
      <c r="K1981" s="95"/>
      <c r="L1981" s="95">
        <f t="shared" si="472"/>
        <v>1978</v>
      </c>
      <c r="M1981" s="95">
        <f t="shared" si="463"/>
        <v>-1053</v>
      </c>
      <c r="N1981" s="95">
        <f t="shared" si="464"/>
        <v>268.89838220424622</v>
      </c>
      <c r="O1981" s="95">
        <f t="shared" si="465"/>
        <v>1588312.5748230647</v>
      </c>
      <c r="P1981" s="95">
        <f t="shared" si="473"/>
        <v>28.337063508105757</v>
      </c>
      <c r="Q1981" s="113">
        <f t="shared" si="474"/>
        <v>25.94409148345272</v>
      </c>
      <c r="R1981" s="95">
        <f t="shared" si="466"/>
        <v>334.34924743510641</v>
      </c>
      <c r="S1981" s="95">
        <f t="shared" si="467"/>
        <v>217.60083575956918</v>
      </c>
      <c r="T1981">
        <f t="shared" si="468"/>
        <v>0</v>
      </c>
      <c r="U1981" s="102">
        <f>IF(W1981&lt;180,V1981,IF(#REF!&gt;T1981,W1981-360,360-W1981))</f>
        <v>-18.975041597337793</v>
      </c>
      <c r="V1981" s="102">
        <f t="shared" si="469"/>
        <v>-18.975041597337793</v>
      </c>
      <c r="W1981" s="102">
        <f t="shared" si="470"/>
        <v>18.975041597337793</v>
      </c>
    </row>
    <row r="1982" spans="1:23" x14ac:dyDescent="0.25">
      <c r="A1982" s="110">
        <v>42638.460057870368</v>
      </c>
      <c r="B1982">
        <v>272</v>
      </c>
      <c r="C1982">
        <v>20.430099999999999</v>
      </c>
      <c r="E1982" s="95">
        <f t="shared" si="477"/>
        <v>275.94009983361065</v>
      </c>
      <c r="F1982" s="95">
        <f t="shared" si="477"/>
        <v>22.254921297836912</v>
      </c>
      <c r="G1982" s="95"/>
      <c r="H1982" s="95"/>
      <c r="I1982" s="95"/>
      <c r="J1982" s="95"/>
      <c r="K1982" s="95"/>
      <c r="L1982" s="95">
        <f t="shared" si="472"/>
        <v>1979</v>
      </c>
      <c r="M1982" s="95">
        <f t="shared" si="463"/>
        <v>1325</v>
      </c>
      <c r="N1982" s="95">
        <f t="shared" si="464"/>
        <v>268.89994946942852</v>
      </c>
      <c r="O1982" s="95">
        <f t="shared" si="465"/>
        <v>1588322.189994958</v>
      </c>
      <c r="P1982" s="95">
        <f t="shared" si="473"/>
        <v>28.329988913727522</v>
      </c>
      <c r="Q1982" s="113">
        <f t="shared" si="474"/>
        <v>25.935278576973918</v>
      </c>
      <c r="R1982" s="95">
        <f t="shared" si="466"/>
        <v>334.29447663180196</v>
      </c>
      <c r="S1982" s="95">
        <f t="shared" si="467"/>
        <v>217.58572303541933</v>
      </c>
      <c r="T1982">
        <f t="shared" si="468"/>
        <v>0</v>
      </c>
      <c r="U1982" s="102">
        <f>IF(W1982&lt;180,V1982,IF(#REF!&gt;T1982,W1982-360,360-W1982))</f>
        <v>-3.9400998336106454</v>
      </c>
      <c r="V1982" s="102">
        <f t="shared" si="469"/>
        <v>-3.9400998336106454</v>
      </c>
      <c r="W1982" s="102">
        <f t="shared" si="470"/>
        <v>3.9400998336106454</v>
      </c>
    </row>
    <row r="1983" spans="1:23" x14ac:dyDescent="0.25">
      <c r="A1983" s="110">
        <v>42638.460104166668</v>
      </c>
      <c r="B1983">
        <v>262</v>
      </c>
      <c r="C1983">
        <v>21.331299999999999</v>
      </c>
      <c r="E1983" s="95">
        <f t="shared" si="477"/>
        <v>275.95840266222962</v>
      </c>
      <c r="F1983" s="95">
        <f t="shared" si="477"/>
        <v>22.257121131447562</v>
      </c>
      <c r="G1983" s="95"/>
      <c r="H1983" s="95"/>
      <c r="I1983" s="95"/>
      <c r="J1983" s="95"/>
      <c r="K1983" s="95"/>
      <c r="L1983" s="95">
        <f t="shared" si="472"/>
        <v>1980</v>
      </c>
      <c r="M1983" s="95">
        <f t="shared" si="463"/>
        <v>-1063</v>
      </c>
      <c r="N1983" s="95">
        <f t="shared" si="464"/>
        <v>268.89646464646415</v>
      </c>
      <c r="O1983" s="95">
        <f t="shared" si="465"/>
        <v>1588369.7752525364</v>
      </c>
      <c r="P1983" s="95">
        <f t="shared" si="473"/>
        <v>28.323258237678989</v>
      </c>
      <c r="Q1983" s="113">
        <f t="shared" si="474"/>
        <v>25.92154937962864</v>
      </c>
      <c r="R1983" s="95">
        <f t="shared" si="466"/>
        <v>334.28188876639405</v>
      </c>
      <c r="S1983" s="95">
        <f t="shared" si="467"/>
        <v>217.63491655806519</v>
      </c>
      <c r="T1983">
        <f t="shared" si="468"/>
        <v>0</v>
      </c>
      <c r="U1983" s="102">
        <f>IF(W1983&lt;180,V1983,IF(#REF!&gt;T1983,W1983-360,360-W1983))</f>
        <v>-13.958402662229616</v>
      </c>
      <c r="V1983" s="102">
        <f t="shared" si="469"/>
        <v>-13.958402662229616</v>
      </c>
      <c r="W1983" s="102">
        <f t="shared" si="470"/>
        <v>13.958402662229616</v>
      </c>
    </row>
    <row r="1984" spans="1:23" x14ac:dyDescent="0.25">
      <c r="A1984" s="110">
        <v>42638.460150462961</v>
      </c>
      <c r="B1984">
        <v>276</v>
      </c>
      <c r="C1984">
        <v>18.578399999999998</v>
      </c>
      <c r="E1984" s="95">
        <f t="shared" si="477"/>
        <v>275.98169717138103</v>
      </c>
      <c r="F1984" s="95">
        <f t="shared" si="477"/>
        <v>22.257719966722107</v>
      </c>
      <c r="G1984" s="95"/>
      <c r="H1984" s="95"/>
      <c r="I1984" s="95"/>
      <c r="J1984" s="95"/>
      <c r="K1984" s="95"/>
      <c r="L1984" s="95">
        <f t="shared" si="472"/>
        <v>1981</v>
      </c>
      <c r="M1984" s="95">
        <f t="shared" si="463"/>
        <v>1339</v>
      </c>
      <c r="N1984" s="95">
        <f t="shared" si="464"/>
        <v>268.90005047955526</v>
      </c>
      <c r="O1984" s="95">
        <f t="shared" si="465"/>
        <v>1588420.2099949631</v>
      </c>
      <c r="P1984" s="95">
        <f t="shared" si="473"/>
        <v>28.316558158147632</v>
      </c>
      <c r="Q1984" s="113">
        <f t="shared" si="474"/>
        <v>25.915284958058635</v>
      </c>
      <c r="R1984" s="95">
        <f t="shared" si="466"/>
        <v>334.29108832701297</v>
      </c>
      <c r="S1984" s="95">
        <f t="shared" si="467"/>
        <v>217.67230601574909</v>
      </c>
      <c r="T1984">
        <f t="shared" si="468"/>
        <v>0</v>
      </c>
      <c r="U1984" s="102">
        <f>IF(W1984&lt;180,V1984,IF(#REF!&gt;T1984,W1984-360,360-W1984))</f>
        <v>1.8302828618971034E-2</v>
      </c>
      <c r="V1984" s="102">
        <f t="shared" si="469"/>
        <v>1.8302828618971034E-2</v>
      </c>
      <c r="W1984" s="102">
        <f t="shared" si="470"/>
        <v>1.8302828618971034E-2</v>
      </c>
    </row>
    <row r="1985" spans="1:23" x14ac:dyDescent="0.25">
      <c r="A1985" s="110">
        <v>42638.460196759261</v>
      </c>
      <c r="B1985">
        <v>260</v>
      </c>
      <c r="C1985">
        <v>22.0748</v>
      </c>
      <c r="E1985" s="95">
        <f t="shared" si="477"/>
        <v>275.94509151414309</v>
      </c>
      <c r="F1985" s="95">
        <f t="shared" si="477"/>
        <v>22.268190848585668</v>
      </c>
      <c r="G1985" s="95"/>
      <c r="H1985" s="95"/>
      <c r="I1985" s="95"/>
      <c r="J1985" s="95"/>
      <c r="K1985" s="95"/>
      <c r="L1985" s="95">
        <f t="shared" si="472"/>
        <v>1982</v>
      </c>
      <c r="M1985" s="95">
        <f t="shared" si="463"/>
        <v>-1079</v>
      </c>
      <c r="N1985" s="95">
        <f t="shared" si="464"/>
        <v>268.89556004036274</v>
      </c>
      <c r="O1985" s="95">
        <f t="shared" si="465"/>
        <v>1588499.3809283662</v>
      </c>
      <c r="P1985" s="95">
        <f t="shared" si="473"/>
        <v>28.310119324540306</v>
      </c>
      <c r="Q1985" s="113">
        <f t="shared" si="474"/>
        <v>25.922294865259804</v>
      </c>
      <c r="R1985" s="95">
        <f t="shared" si="466"/>
        <v>334.27025496097764</v>
      </c>
      <c r="S1985" s="95">
        <f t="shared" si="467"/>
        <v>217.61992806730854</v>
      </c>
      <c r="T1985">
        <f t="shared" si="468"/>
        <v>0</v>
      </c>
      <c r="U1985" s="102">
        <f>IF(W1985&lt;180,V1985,IF(#REF!&gt;T1985,W1985-360,360-W1985))</f>
        <v>-15.945091514143087</v>
      </c>
      <c r="V1985" s="102">
        <f t="shared" si="469"/>
        <v>-15.945091514143087</v>
      </c>
      <c r="W1985" s="102">
        <f t="shared" si="470"/>
        <v>15.945091514143087</v>
      </c>
    </row>
    <row r="1986" spans="1:23" x14ac:dyDescent="0.25">
      <c r="A1986" s="110">
        <v>42638.460243055553</v>
      </c>
      <c r="B1986">
        <v>263</v>
      </c>
      <c r="C1986">
        <v>21.9087</v>
      </c>
      <c r="E1986" s="95">
        <f t="shared" si="477"/>
        <v>275.91181364392679</v>
      </c>
      <c r="F1986" s="95">
        <f t="shared" si="477"/>
        <v>22.277974376039911</v>
      </c>
      <c r="G1986" s="95"/>
      <c r="H1986" s="95"/>
      <c r="I1986" s="95"/>
      <c r="J1986" s="95"/>
      <c r="K1986" s="95"/>
      <c r="L1986" s="95">
        <f t="shared" si="472"/>
        <v>1983</v>
      </c>
      <c r="M1986" s="95">
        <f t="shared" si="463"/>
        <v>1342</v>
      </c>
      <c r="N1986" s="95">
        <f t="shared" si="464"/>
        <v>268.89258698940944</v>
      </c>
      <c r="O1986" s="95">
        <f t="shared" si="465"/>
        <v>1588534.1210287553</v>
      </c>
      <c r="P1986" s="95">
        <f t="shared" si="473"/>
        <v>28.303289707820156</v>
      </c>
      <c r="Q1986" s="113">
        <f t="shared" si="474"/>
        <v>25.926054007719628</v>
      </c>
      <c r="R1986" s="95">
        <f t="shared" si="466"/>
        <v>334.24543516129597</v>
      </c>
      <c r="S1986" s="95">
        <f t="shared" si="467"/>
        <v>217.57819212655761</v>
      </c>
      <c r="T1986">
        <f t="shared" si="468"/>
        <v>0</v>
      </c>
      <c r="U1986" s="102">
        <f>IF(W1986&lt;180,V1986,IF(#REF!&gt;T1986,W1986-360,360-W1986))</f>
        <v>-12.911813643926791</v>
      </c>
      <c r="V1986" s="102">
        <f t="shared" si="469"/>
        <v>-12.911813643926791</v>
      </c>
      <c r="W1986" s="102">
        <f t="shared" si="470"/>
        <v>12.911813643926791</v>
      </c>
    </row>
    <row r="1987" spans="1:23" x14ac:dyDescent="0.25">
      <c r="A1987" s="110">
        <v>42638.460289351853</v>
      </c>
      <c r="B1987">
        <v>255</v>
      </c>
      <c r="C1987">
        <v>21.684899999999999</v>
      </c>
      <c r="E1987" s="95">
        <f t="shared" si="477"/>
        <v>275.89683860232947</v>
      </c>
      <c r="F1987" s="95">
        <f t="shared" si="477"/>
        <v>22.287810149750396</v>
      </c>
      <c r="G1987" s="95"/>
      <c r="H1987" s="95"/>
      <c r="I1987" s="95"/>
      <c r="J1987" s="95"/>
      <c r="K1987" s="95"/>
      <c r="L1987" s="95">
        <f t="shared" si="472"/>
        <v>1984</v>
      </c>
      <c r="M1987" s="95">
        <f t="shared" si="463"/>
        <v>-1087</v>
      </c>
      <c r="N1987" s="95">
        <f t="shared" si="464"/>
        <v>268.88558467741882</v>
      </c>
      <c r="O1987" s="95">
        <f t="shared" si="465"/>
        <v>1588727.0277217852</v>
      </c>
      <c r="P1987" s="95">
        <f t="shared" si="473"/>
        <v>28.297873970154338</v>
      </c>
      <c r="Q1987" s="113">
        <f t="shared" si="474"/>
        <v>25.935527512339817</v>
      </c>
      <c r="R1987" s="95">
        <f t="shared" si="466"/>
        <v>334.25177550509409</v>
      </c>
      <c r="S1987" s="95">
        <f t="shared" si="467"/>
        <v>217.54190169956487</v>
      </c>
      <c r="T1987">
        <f t="shared" si="468"/>
        <v>0</v>
      </c>
      <c r="U1987" s="102">
        <f>IF(W1987&lt;180,V1987,IF(#REF!&gt;T1987,W1987-360,360-W1987))</f>
        <v>-20.896838602329467</v>
      </c>
      <c r="V1987" s="102">
        <f t="shared" si="469"/>
        <v>-20.896838602329467</v>
      </c>
      <c r="W1987" s="102">
        <f t="shared" si="470"/>
        <v>20.896838602329467</v>
      </c>
    </row>
    <row r="1988" spans="1:23" x14ac:dyDescent="0.25">
      <c r="A1988" s="110">
        <v>42638.460335648146</v>
      </c>
      <c r="B1988">
        <v>254</v>
      </c>
      <c r="C1988">
        <v>23.073499999999999</v>
      </c>
      <c r="E1988" s="95">
        <f t="shared" si="477"/>
        <v>275.88685524126458</v>
      </c>
      <c r="F1988" s="95">
        <f t="shared" si="477"/>
        <v>22.300172046588997</v>
      </c>
      <c r="G1988" s="95"/>
      <c r="H1988" s="95"/>
      <c r="I1988" s="95"/>
      <c r="J1988" s="95"/>
      <c r="K1988" s="95"/>
      <c r="L1988" s="95">
        <f t="shared" si="472"/>
        <v>1985</v>
      </c>
      <c r="M1988" s="95">
        <f t="shared" ref="M1988:M2051" si="478">B1988-M1987</f>
        <v>1341</v>
      </c>
      <c r="N1988" s="95">
        <f t="shared" ref="N1988:N2051" si="479">N1987+(B1988-N1987)/L1988</f>
        <v>268.87808564231682</v>
      </c>
      <c r="O1988" s="95">
        <f t="shared" ref="O1988:O2051" si="480">O1987+(B1988-N1988)*(B1988-N1987)</f>
        <v>1588948.4967254519</v>
      </c>
      <c r="P1988" s="95">
        <f t="shared" si="473"/>
        <v>28.292716944533662</v>
      </c>
      <c r="Q1988" s="113">
        <f t="shared" si="474"/>
        <v>25.942798530639308</v>
      </c>
      <c r="R1988" s="95">
        <f t="shared" ref="R1988:R2051" si="481">E1988+$T$2*Q1988</f>
        <v>334.25815193520305</v>
      </c>
      <c r="S1988" s="95">
        <f t="shared" ref="S1988:S2051" si="482">E1988-$T$2*Q1988</f>
        <v>217.51555854732612</v>
      </c>
      <c r="T1988">
        <f t="shared" si="468"/>
        <v>0</v>
      </c>
      <c r="U1988" s="102">
        <f>IF(W1988&lt;180,V1988,IF(#REF!&gt;T1988,W1988-360,360-W1988))</f>
        <v>-21.886855241264584</v>
      </c>
      <c r="V1988" s="102">
        <f t="shared" si="469"/>
        <v>-21.886855241264584</v>
      </c>
      <c r="W1988" s="102">
        <f t="shared" si="470"/>
        <v>21.886855241264584</v>
      </c>
    </row>
    <row r="1989" spans="1:23" x14ac:dyDescent="0.25">
      <c r="A1989" s="110">
        <v>42638.460381944446</v>
      </c>
      <c r="B1989">
        <v>254</v>
      </c>
      <c r="C1989">
        <v>23.085699999999999</v>
      </c>
      <c r="E1989" s="95">
        <f t="shared" si="477"/>
        <v>275.846921797005</v>
      </c>
      <c r="F1989" s="95">
        <f t="shared" si="477"/>
        <v>22.310634276206301</v>
      </c>
      <c r="G1989" s="95"/>
      <c r="H1989" s="95"/>
      <c r="I1989" s="95"/>
      <c r="J1989" s="95"/>
      <c r="K1989" s="95"/>
      <c r="L1989" s="95">
        <f t="shared" si="472"/>
        <v>1986</v>
      </c>
      <c r="M1989" s="95">
        <f t="shared" si="478"/>
        <v>-1087</v>
      </c>
      <c r="N1989" s="95">
        <f t="shared" si="479"/>
        <v>268.87059415911324</v>
      </c>
      <c r="O1989" s="95">
        <f t="shared" si="480"/>
        <v>1589169.7426989034</v>
      </c>
      <c r="P1989" s="95">
        <f t="shared" si="473"/>
        <v>28.287562188556507</v>
      </c>
      <c r="Q1989" s="113">
        <f t="shared" si="474"/>
        <v>25.957982072702215</v>
      </c>
      <c r="R1989" s="95">
        <f t="shared" si="481"/>
        <v>334.25238146058496</v>
      </c>
      <c r="S1989" s="95">
        <f t="shared" si="482"/>
        <v>217.44146213342501</v>
      </c>
      <c r="T1989">
        <f t="shared" si="468"/>
        <v>0</v>
      </c>
      <c r="U1989" s="102">
        <f>IF(W1989&lt;180,V1989,IF(#REF!&gt;T1989,W1989-360,360-W1989))</f>
        <v>-21.846921797004995</v>
      </c>
      <c r="V1989" s="102">
        <f t="shared" si="469"/>
        <v>-21.846921797004995</v>
      </c>
      <c r="W1989" s="102">
        <f t="shared" si="470"/>
        <v>21.846921797004995</v>
      </c>
    </row>
    <row r="1990" spans="1:23" x14ac:dyDescent="0.25">
      <c r="A1990" s="110">
        <v>42638.460428240738</v>
      </c>
      <c r="B1990">
        <v>259</v>
      </c>
      <c r="C1990">
        <v>21.1084</v>
      </c>
      <c r="E1990" s="95">
        <f t="shared" si="477"/>
        <v>275.81031613976705</v>
      </c>
      <c r="F1990" s="95">
        <f t="shared" si="477"/>
        <v>22.316724958402638</v>
      </c>
      <c r="G1990" s="95"/>
      <c r="H1990" s="95"/>
      <c r="I1990" s="95"/>
      <c r="J1990" s="95"/>
      <c r="K1990" s="95"/>
      <c r="L1990" s="95">
        <f t="shared" si="472"/>
        <v>1987</v>
      </c>
      <c r="M1990" s="95">
        <f t="shared" si="478"/>
        <v>1346</v>
      </c>
      <c r="N1990" s="95">
        <f t="shared" si="479"/>
        <v>268.86562657272214</v>
      </c>
      <c r="O1990" s="95">
        <f t="shared" si="480"/>
        <v>1589267.1222949282</v>
      </c>
      <c r="P1990" s="95">
        <f t="shared" si="473"/>
        <v>28.281309591616754</v>
      </c>
      <c r="Q1990" s="113">
        <f t="shared" si="474"/>
        <v>25.966200225350342</v>
      </c>
      <c r="R1990" s="95">
        <f t="shared" si="481"/>
        <v>334.23426664680534</v>
      </c>
      <c r="S1990" s="95">
        <f t="shared" si="482"/>
        <v>217.38636563272877</v>
      </c>
      <c r="T1990">
        <f t="shared" ref="T1990:T2053" si="483">IF(ABS(U1990)&gt;$T$2*Q1990,1,0)</f>
        <v>0</v>
      </c>
      <c r="U1990" s="102">
        <f>IF(W1990&lt;180,V1990,IF(#REF!&gt;T1990,W1990-360,360-W1990))</f>
        <v>-16.810316139767053</v>
      </c>
      <c r="V1990" s="102">
        <f t="shared" ref="V1990:V2053" si="484">$B1990-$E1990</f>
        <v>-16.810316139767053</v>
      </c>
      <c r="W1990" s="102">
        <f t="shared" ref="W1990:W2053" si="485">ABS(V1990)</f>
        <v>16.810316139767053</v>
      </c>
    </row>
    <row r="1991" spans="1:23" x14ac:dyDescent="0.25">
      <c r="A1991" s="110">
        <v>42638.460474537038</v>
      </c>
      <c r="B1991">
        <v>263</v>
      </c>
      <c r="C1991">
        <v>22.538699999999999</v>
      </c>
      <c r="E1991" s="95">
        <f t="shared" si="477"/>
        <v>275.77537437603991</v>
      </c>
      <c r="F1991" s="95">
        <f t="shared" si="477"/>
        <v>22.325100665557379</v>
      </c>
      <c r="G1991" s="95"/>
      <c r="H1991" s="95"/>
      <c r="I1991" s="95"/>
      <c r="J1991" s="95"/>
      <c r="K1991" s="95"/>
      <c r="L1991" s="95">
        <f t="shared" si="472"/>
        <v>1988</v>
      </c>
      <c r="M1991" s="95">
        <f t="shared" si="478"/>
        <v>-1083</v>
      </c>
      <c r="N1991" s="95">
        <f t="shared" si="479"/>
        <v>268.86267605633748</v>
      </c>
      <c r="O1991" s="95">
        <f t="shared" si="480"/>
        <v>1589301.5105633915</v>
      </c>
      <c r="P1991" s="95">
        <f t="shared" si="473"/>
        <v>28.274501585726018</v>
      </c>
      <c r="Q1991" s="113">
        <f t="shared" si="474"/>
        <v>25.969285439871332</v>
      </c>
      <c r="R1991" s="95">
        <f t="shared" si="481"/>
        <v>334.20626661575039</v>
      </c>
      <c r="S1991" s="95">
        <f t="shared" si="482"/>
        <v>217.34448213632942</v>
      </c>
      <c r="T1991">
        <f t="shared" si="483"/>
        <v>0</v>
      </c>
      <c r="U1991" s="102">
        <f>IF(W1991&lt;180,V1991,IF(#REF!&gt;T1991,W1991-360,360-W1991))</f>
        <v>-12.775374376039906</v>
      </c>
      <c r="V1991" s="102">
        <f t="shared" si="484"/>
        <v>-12.775374376039906</v>
      </c>
      <c r="W1991" s="102">
        <f t="shared" si="485"/>
        <v>12.775374376039906</v>
      </c>
    </row>
    <row r="1992" spans="1:23" x14ac:dyDescent="0.25">
      <c r="A1992" s="110">
        <v>42638.460520833331</v>
      </c>
      <c r="B1992">
        <v>262</v>
      </c>
      <c r="C1992">
        <v>23.895</v>
      </c>
      <c r="E1992" s="95">
        <f t="shared" si="477"/>
        <v>275.70549084858567</v>
      </c>
      <c r="F1992" s="95">
        <f t="shared" si="477"/>
        <v>22.335985524126432</v>
      </c>
      <c r="G1992" s="95"/>
      <c r="H1992" s="95"/>
      <c r="I1992" s="95"/>
      <c r="J1992" s="95"/>
      <c r="K1992" s="95"/>
      <c r="L1992" s="95">
        <f t="shared" si="472"/>
        <v>1989</v>
      </c>
      <c r="M1992" s="95">
        <f t="shared" si="478"/>
        <v>1345</v>
      </c>
      <c r="N1992" s="95">
        <f t="shared" si="479"/>
        <v>268.85922574157814</v>
      </c>
      <c r="O1992" s="95">
        <f t="shared" si="480"/>
        <v>1589348.5832076531</v>
      </c>
      <c r="P1992" s="95">
        <f t="shared" si="473"/>
        <v>28.267811589334293</v>
      </c>
      <c r="Q1992" s="113">
        <f t="shared" si="474"/>
        <v>25.949742540222356</v>
      </c>
      <c r="R1992" s="95">
        <f t="shared" si="481"/>
        <v>334.09241156408598</v>
      </c>
      <c r="S1992" s="95">
        <f t="shared" si="482"/>
        <v>217.31857013308536</v>
      </c>
      <c r="T1992">
        <f t="shared" si="483"/>
        <v>0</v>
      </c>
      <c r="U1992" s="102">
        <f>IF(W1992&lt;180,V1992,IF(#REF!&gt;T1992,W1992-360,360-W1992))</f>
        <v>-13.705490848585669</v>
      </c>
      <c r="V1992" s="102">
        <f t="shared" si="484"/>
        <v>-13.705490848585669</v>
      </c>
      <c r="W1992" s="102">
        <f t="shared" si="485"/>
        <v>13.705490848585669</v>
      </c>
    </row>
    <row r="1993" spans="1:23" x14ac:dyDescent="0.25">
      <c r="A1993" s="110">
        <v>42638.46056712963</v>
      </c>
      <c r="B1993">
        <v>279</v>
      </c>
      <c r="C1993">
        <v>21.759399999999999</v>
      </c>
      <c r="E1993" s="95">
        <f t="shared" si="477"/>
        <v>275.68386023294511</v>
      </c>
      <c r="F1993" s="95">
        <f t="shared" si="477"/>
        <v>22.343958069883506</v>
      </c>
      <c r="G1993" s="95"/>
      <c r="H1993" s="95"/>
      <c r="I1993" s="95"/>
      <c r="J1993" s="95"/>
      <c r="K1993" s="95"/>
      <c r="L1993" s="95">
        <f t="shared" si="472"/>
        <v>1990</v>
      </c>
      <c r="M1993" s="95">
        <f t="shared" si="478"/>
        <v>-1066</v>
      </c>
      <c r="N1993" s="95">
        <f t="shared" si="479"/>
        <v>268.86432160803969</v>
      </c>
      <c r="O1993" s="95">
        <f t="shared" si="480"/>
        <v>1589451.3668341821</v>
      </c>
      <c r="P1993" s="95">
        <f t="shared" si="473"/>
        <v>28.261622030877348</v>
      </c>
      <c r="Q1993" s="113">
        <f t="shared" si="474"/>
        <v>25.941567945955153</v>
      </c>
      <c r="R1993" s="95">
        <f t="shared" si="481"/>
        <v>334.05238811134421</v>
      </c>
      <c r="S1993" s="95">
        <f t="shared" si="482"/>
        <v>217.315332354546</v>
      </c>
      <c r="T1993">
        <f t="shared" si="483"/>
        <v>0</v>
      </c>
      <c r="U1993" s="102">
        <f>IF(W1993&lt;180,V1993,IF(#REF!&gt;T1993,W1993-360,360-W1993))</f>
        <v>3.3161397670548922</v>
      </c>
      <c r="V1993" s="102">
        <f t="shared" si="484"/>
        <v>3.3161397670548922</v>
      </c>
      <c r="W1993" s="102">
        <f t="shared" si="485"/>
        <v>3.3161397670548922</v>
      </c>
    </row>
    <row r="1994" spans="1:23" x14ac:dyDescent="0.25">
      <c r="A1994" s="110">
        <v>42638.460613425923</v>
      </c>
      <c r="B1994">
        <v>277</v>
      </c>
      <c r="C1994">
        <v>21.606100000000001</v>
      </c>
      <c r="E1994" s="95">
        <f t="shared" si="477"/>
        <v>275.66722129783693</v>
      </c>
      <c r="F1994" s="95">
        <f t="shared" si="477"/>
        <v>22.350306156405967</v>
      </c>
      <c r="G1994" s="95"/>
      <c r="H1994" s="95"/>
      <c r="I1994" s="95"/>
      <c r="J1994" s="95"/>
      <c r="K1994" s="95"/>
      <c r="L1994" s="95">
        <f t="shared" si="472"/>
        <v>1991</v>
      </c>
      <c r="M1994" s="95">
        <f t="shared" si="478"/>
        <v>1343</v>
      </c>
      <c r="N1994" s="95">
        <f t="shared" si="479"/>
        <v>268.86840783525815</v>
      </c>
      <c r="O1994" s="95">
        <f t="shared" si="480"/>
        <v>1589517.522852849</v>
      </c>
      <c r="P1994" s="95">
        <f t="shared" si="473"/>
        <v>28.255111793576901</v>
      </c>
      <c r="Q1994" s="113">
        <f t="shared" si="474"/>
        <v>25.937511117318294</v>
      </c>
      <c r="R1994" s="95">
        <f t="shared" si="481"/>
        <v>334.02662131180307</v>
      </c>
      <c r="S1994" s="95">
        <f t="shared" si="482"/>
        <v>217.30782128387077</v>
      </c>
      <c r="T1994">
        <f t="shared" si="483"/>
        <v>0</v>
      </c>
      <c r="U1994" s="102">
        <f>IF(W1994&lt;180,V1994,IF(#REF!&gt;T1994,W1994-360,360-W1994))</f>
        <v>1.3327787021630684</v>
      </c>
      <c r="V1994" s="102">
        <f t="shared" si="484"/>
        <v>1.3327787021630684</v>
      </c>
      <c r="W1994" s="102">
        <f t="shared" si="485"/>
        <v>1.3327787021630684</v>
      </c>
    </row>
    <row r="1995" spans="1:23" x14ac:dyDescent="0.25">
      <c r="A1995" s="110">
        <v>42638.460659722223</v>
      </c>
      <c r="B1995">
        <v>272</v>
      </c>
      <c r="C1995">
        <v>22.0657</v>
      </c>
      <c r="E1995" s="95">
        <f t="shared" si="477"/>
        <v>275.64559068219631</v>
      </c>
      <c r="F1995" s="95">
        <f t="shared" si="477"/>
        <v>22.355289184692154</v>
      </c>
      <c r="G1995" s="95"/>
      <c r="H1995" s="95"/>
      <c r="I1995" s="95"/>
      <c r="J1995" s="95"/>
      <c r="K1995" s="95"/>
      <c r="L1995" s="95">
        <f t="shared" si="472"/>
        <v>1992</v>
      </c>
      <c r="M1995" s="95">
        <f t="shared" si="478"/>
        <v>-1071</v>
      </c>
      <c r="N1995" s="95">
        <f t="shared" si="479"/>
        <v>268.8699799196782</v>
      </c>
      <c r="O1995" s="95">
        <f t="shared" si="480"/>
        <v>1589527.324799208</v>
      </c>
      <c r="P1995" s="95">
        <f t="shared" si="473"/>
        <v>28.248105853967481</v>
      </c>
      <c r="Q1995" s="113">
        <f t="shared" si="474"/>
        <v>25.935139590580082</v>
      </c>
      <c r="R1995" s="95">
        <f t="shared" si="481"/>
        <v>333.99965476100152</v>
      </c>
      <c r="S1995" s="95">
        <f t="shared" si="482"/>
        <v>217.29152660339113</v>
      </c>
      <c r="T1995">
        <f t="shared" si="483"/>
        <v>0</v>
      </c>
      <c r="U1995" s="102">
        <f>IF(W1995&lt;180,V1995,IF(#REF!&gt;T1995,W1995-360,360-W1995))</f>
        <v>-3.645590682196314</v>
      </c>
      <c r="V1995" s="102">
        <f t="shared" si="484"/>
        <v>-3.645590682196314</v>
      </c>
      <c r="W1995" s="102">
        <f t="shared" si="485"/>
        <v>3.645590682196314</v>
      </c>
    </row>
    <row r="1996" spans="1:23" x14ac:dyDescent="0.25">
      <c r="A1996" s="110">
        <v>42638.460706018515</v>
      </c>
      <c r="B1996">
        <v>256</v>
      </c>
      <c r="C1996">
        <v>23.156199999999998</v>
      </c>
      <c r="E1996" s="95">
        <f t="shared" si="477"/>
        <v>275.56073211314475</v>
      </c>
      <c r="F1996" s="95">
        <f t="shared" si="477"/>
        <v>22.360110648918443</v>
      </c>
      <c r="G1996" s="95"/>
      <c r="H1996" s="95"/>
      <c r="I1996" s="95"/>
      <c r="J1996" s="95"/>
      <c r="K1996" s="95"/>
      <c r="L1996" s="95">
        <f t="shared" si="472"/>
        <v>1993</v>
      </c>
      <c r="M1996" s="95">
        <f t="shared" si="478"/>
        <v>1327</v>
      </c>
      <c r="N1996" s="95">
        <f t="shared" si="479"/>
        <v>268.86352232814801</v>
      </c>
      <c r="O1996" s="95">
        <f t="shared" si="480"/>
        <v>1589692.8780732676</v>
      </c>
      <c r="P1996" s="95">
        <f t="shared" si="473"/>
        <v>28.242488782698963</v>
      </c>
      <c r="Q1996" s="113">
        <f t="shared" si="474"/>
        <v>25.915838227065539</v>
      </c>
      <c r="R1996" s="95">
        <f t="shared" si="481"/>
        <v>333.87136812404219</v>
      </c>
      <c r="S1996" s="95">
        <f t="shared" si="482"/>
        <v>217.25009610224728</v>
      </c>
      <c r="T1996">
        <f t="shared" si="483"/>
        <v>0</v>
      </c>
      <c r="U1996" s="102">
        <f>IF(W1996&lt;180,V1996,IF(#REF!&gt;T1996,W1996-360,360-W1996))</f>
        <v>-19.560732113144752</v>
      </c>
      <c r="V1996" s="102">
        <f t="shared" si="484"/>
        <v>-19.560732113144752</v>
      </c>
      <c r="W1996" s="102">
        <f t="shared" si="485"/>
        <v>19.560732113144752</v>
      </c>
    </row>
    <row r="1997" spans="1:23" x14ac:dyDescent="0.25">
      <c r="A1997" s="110">
        <v>42638.460752314815</v>
      </c>
      <c r="B1997">
        <v>257</v>
      </c>
      <c r="C1997">
        <v>23.073799999999999</v>
      </c>
      <c r="E1997" s="95">
        <f t="shared" ref="E1997:F2012" si="486">AVERAGE(B1397:B1997)</f>
        <v>275.50582362728784</v>
      </c>
      <c r="F1997" s="95">
        <f t="shared" si="486"/>
        <v>22.365929950083171</v>
      </c>
      <c r="G1997" s="95"/>
      <c r="H1997" s="95"/>
      <c r="I1997" s="95"/>
      <c r="J1997" s="95"/>
      <c r="K1997" s="95"/>
      <c r="L1997" s="95">
        <f t="shared" si="472"/>
        <v>1994</v>
      </c>
      <c r="M1997" s="95">
        <f t="shared" si="478"/>
        <v>-1070</v>
      </c>
      <c r="N1997" s="95">
        <f t="shared" si="479"/>
        <v>268.85757271815396</v>
      </c>
      <c r="O1997" s="95">
        <f t="shared" si="480"/>
        <v>1589833.5506519671</v>
      </c>
      <c r="P1997" s="95">
        <f t="shared" si="473"/>
        <v>28.236655280508604</v>
      </c>
      <c r="Q1997" s="113">
        <f t="shared" si="474"/>
        <v>25.920145821923743</v>
      </c>
      <c r="R1997" s="95">
        <f t="shared" si="481"/>
        <v>333.82615172661627</v>
      </c>
      <c r="S1997" s="95">
        <f t="shared" si="482"/>
        <v>217.1854955279594</v>
      </c>
      <c r="T1997">
        <f t="shared" si="483"/>
        <v>0</v>
      </c>
      <c r="U1997" s="102">
        <f>IF(W1997&lt;180,V1997,IF(#REF!&gt;T1997,W1997-360,360-W1997))</f>
        <v>-18.505823627287839</v>
      </c>
      <c r="V1997" s="102">
        <f t="shared" si="484"/>
        <v>-18.505823627287839</v>
      </c>
      <c r="W1997" s="102">
        <f t="shared" si="485"/>
        <v>18.505823627287839</v>
      </c>
    </row>
    <row r="1998" spans="1:23" x14ac:dyDescent="0.25">
      <c r="A1998" s="110">
        <v>42638.460798611108</v>
      </c>
      <c r="B1998">
        <v>268</v>
      </c>
      <c r="C1998">
        <v>21.811800000000002</v>
      </c>
      <c r="E1998" s="95">
        <f t="shared" si="486"/>
        <v>275.48419301164728</v>
      </c>
      <c r="F1998" s="95">
        <f t="shared" si="486"/>
        <v>22.371048918469192</v>
      </c>
      <c r="G1998" s="95"/>
      <c r="H1998" s="95"/>
      <c r="I1998" s="95"/>
      <c r="J1998" s="95"/>
      <c r="K1998" s="95"/>
      <c r="L1998" s="95">
        <f t="shared" si="472"/>
        <v>1995</v>
      </c>
      <c r="M1998" s="95">
        <f t="shared" si="478"/>
        <v>1338</v>
      </c>
      <c r="N1998" s="95">
        <f t="shared" si="479"/>
        <v>268.85714285714238</v>
      </c>
      <c r="O1998" s="95">
        <f t="shared" si="480"/>
        <v>1589834.2857142969</v>
      </c>
      <c r="P1998" s="95">
        <f t="shared" si="473"/>
        <v>28.22958406349877</v>
      </c>
      <c r="Q1998" s="113">
        <f t="shared" si="474"/>
        <v>25.920976152815442</v>
      </c>
      <c r="R1998" s="95">
        <f t="shared" si="481"/>
        <v>333.806389355482</v>
      </c>
      <c r="S1998" s="95">
        <f t="shared" si="482"/>
        <v>217.16199666781253</v>
      </c>
      <c r="T1998">
        <f t="shared" si="483"/>
        <v>0</v>
      </c>
      <c r="U1998" s="102">
        <f>IF(W1998&lt;180,V1998,IF(#REF!&gt;T1998,W1998-360,360-W1998))</f>
        <v>-7.4841930116472781</v>
      </c>
      <c r="V1998" s="102">
        <f t="shared" si="484"/>
        <v>-7.4841930116472781</v>
      </c>
      <c r="W1998" s="102">
        <f t="shared" si="485"/>
        <v>7.4841930116472781</v>
      </c>
    </row>
    <row r="1999" spans="1:23" x14ac:dyDescent="0.25">
      <c r="A1999" s="110">
        <v>42638.460844907408</v>
      </c>
      <c r="B1999">
        <v>256</v>
      </c>
      <c r="C1999">
        <v>22.8843</v>
      </c>
      <c r="E1999" s="95">
        <f t="shared" si="486"/>
        <v>275.42429284525792</v>
      </c>
      <c r="F1999" s="95">
        <f t="shared" si="486"/>
        <v>22.37867321131445</v>
      </c>
      <c r="G1999" s="95"/>
      <c r="H1999" s="95"/>
      <c r="I1999" s="95"/>
      <c r="J1999" s="95"/>
      <c r="K1999" s="95"/>
      <c r="L1999" s="95">
        <f t="shared" si="472"/>
        <v>1996</v>
      </c>
      <c r="M1999" s="95">
        <f t="shared" si="478"/>
        <v>-1082</v>
      </c>
      <c r="N1999" s="95">
        <f t="shared" si="479"/>
        <v>268.85070140280516</v>
      </c>
      <c r="O1999" s="95">
        <f t="shared" si="480"/>
        <v>1589999.5090180472</v>
      </c>
      <c r="P1999" s="95">
        <f t="shared" si="473"/>
        <v>28.223978110638534</v>
      </c>
      <c r="Q1999" s="113">
        <f t="shared" si="474"/>
        <v>25.924336510344794</v>
      </c>
      <c r="R1999" s="95">
        <f t="shared" si="481"/>
        <v>333.75404999353373</v>
      </c>
      <c r="S1999" s="95">
        <f t="shared" si="482"/>
        <v>217.09453569698212</v>
      </c>
      <c r="T1999">
        <f t="shared" si="483"/>
        <v>0</v>
      </c>
      <c r="U1999" s="102">
        <f>IF(W1999&lt;180,V1999,IF(#REF!&gt;T1999,W1999-360,360-W1999))</f>
        <v>-19.424292845257924</v>
      </c>
      <c r="V1999" s="102">
        <f t="shared" si="484"/>
        <v>-19.424292845257924</v>
      </c>
      <c r="W1999" s="102">
        <f t="shared" si="485"/>
        <v>19.424292845257924</v>
      </c>
    </row>
    <row r="2000" spans="1:23" x14ac:dyDescent="0.25">
      <c r="A2000" s="110">
        <v>42638.4608912037</v>
      </c>
      <c r="B2000">
        <v>259</v>
      </c>
      <c r="C2000">
        <v>24.3916</v>
      </c>
      <c r="E2000" s="95">
        <f t="shared" si="486"/>
        <v>275.39767054908486</v>
      </c>
      <c r="F2000" s="95">
        <f t="shared" si="486"/>
        <v>22.391331281197978</v>
      </c>
      <c r="G2000" s="95"/>
      <c r="H2000" s="95"/>
      <c r="I2000" s="95"/>
      <c r="J2000" s="95"/>
      <c r="K2000" s="95"/>
      <c r="L2000" s="95">
        <f t="shared" si="472"/>
        <v>1997</v>
      </c>
      <c r="M2000" s="95">
        <f t="shared" si="478"/>
        <v>1341</v>
      </c>
      <c r="N2000" s="95">
        <f t="shared" si="479"/>
        <v>268.84576865297902</v>
      </c>
      <c r="O2000" s="95">
        <f t="shared" si="480"/>
        <v>1590096.4967451289</v>
      </c>
      <c r="P2000" s="95">
        <f t="shared" si="473"/>
        <v>28.217771214094867</v>
      </c>
      <c r="Q2000" s="113">
        <f t="shared" si="474"/>
        <v>25.932972502073344</v>
      </c>
      <c r="R2000" s="95">
        <f t="shared" si="481"/>
        <v>333.7468586787499</v>
      </c>
      <c r="S2000" s="95">
        <f t="shared" si="482"/>
        <v>217.04848241941983</v>
      </c>
      <c r="T2000">
        <f t="shared" si="483"/>
        <v>0</v>
      </c>
      <c r="U2000" s="102">
        <f>IF(W2000&lt;180,V2000,IF(#REF!&gt;T2000,W2000-360,360-W2000))</f>
        <v>-16.397670549084864</v>
      </c>
      <c r="V2000" s="102">
        <f t="shared" si="484"/>
        <v>-16.397670549084864</v>
      </c>
      <c r="W2000" s="102">
        <f t="shared" si="485"/>
        <v>16.397670549084864</v>
      </c>
    </row>
    <row r="2001" spans="1:23" x14ac:dyDescent="0.25">
      <c r="A2001" s="110">
        <v>42638.4609375</v>
      </c>
      <c r="B2001">
        <v>265</v>
      </c>
      <c r="C2001">
        <v>24.930599999999998</v>
      </c>
      <c r="E2001" s="95">
        <f t="shared" si="486"/>
        <v>275.39267886855242</v>
      </c>
      <c r="F2001" s="95">
        <f t="shared" si="486"/>
        <v>22.403681697171358</v>
      </c>
      <c r="G2001" s="95"/>
      <c r="H2001" s="95"/>
      <c r="I2001" s="95"/>
      <c r="J2001" s="95"/>
      <c r="K2001" s="95"/>
      <c r="L2001" s="95">
        <f t="shared" si="472"/>
        <v>1998</v>
      </c>
      <c r="M2001" s="95">
        <f t="shared" si="478"/>
        <v>-1076</v>
      </c>
      <c r="N2001" s="95">
        <f t="shared" si="479"/>
        <v>268.84384384384339</v>
      </c>
      <c r="O2001" s="95">
        <f t="shared" si="480"/>
        <v>1590111.2792792905</v>
      </c>
      <c r="P2001" s="95">
        <f t="shared" si="473"/>
        <v>28.210839957909371</v>
      </c>
      <c r="Q2001" s="113">
        <f t="shared" si="474"/>
        <v>25.934684623764873</v>
      </c>
      <c r="R2001" s="95">
        <f t="shared" si="481"/>
        <v>333.74571927202339</v>
      </c>
      <c r="S2001" s="95">
        <f t="shared" si="482"/>
        <v>217.03963846508145</v>
      </c>
      <c r="T2001">
        <f t="shared" si="483"/>
        <v>0</v>
      </c>
      <c r="U2001" s="102">
        <f>IF(W2001&lt;180,V2001,IF(#REF!&gt;T2001,W2001-360,360-W2001))</f>
        <v>-10.392678868552423</v>
      </c>
      <c r="V2001" s="102">
        <f t="shared" si="484"/>
        <v>-10.392678868552423</v>
      </c>
      <c r="W2001" s="102">
        <f t="shared" si="485"/>
        <v>10.392678868552423</v>
      </c>
    </row>
    <row r="2002" spans="1:23" x14ac:dyDescent="0.25">
      <c r="A2002" s="110">
        <v>42638.4609837963</v>
      </c>
      <c r="B2002">
        <v>255</v>
      </c>
      <c r="C2002">
        <v>25.418700000000001</v>
      </c>
      <c r="E2002" s="95">
        <f t="shared" si="486"/>
        <v>275.36938435940101</v>
      </c>
      <c r="F2002" s="95">
        <f t="shared" si="486"/>
        <v>22.418128452579012</v>
      </c>
      <c r="G2002" s="95"/>
      <c r="H2002" s="95"/>
      <c r="I2002" s="95"/>
      <c r="J2002" s="95"/>
      <c r="K2002" s="95"/>
      <c r="L2002" s="95">
        <f t="shared" si="472"/>
        <v>1999</v>
      </c>
      <c r="M2002" s="95">
        <f t="shared" si="478"/>
        <v>1331</v>
      </c>
      <c r="N2002" s="95">
        <f t="shared" si="479"/>
        <v>268.83691845922914</v>
      </c>
      <c r="O2002" s="95">
        <f t="shared" si="480"/>
        <v>1590302.83541772</v>
      </c>
      <c r="P2002" s="95">
        <f t="shared" si="473"/>
        <v>28.205481600302672</v>
      </c>
      <c r="Q2002" s="113">
        <f t="shared" si="474"/>
        <v>25.946700670045082</v>
      </c>
      <c r="R2002" s="95">
        <f t="shared" si="481"/>
        <v>333.74946086700243</v>
      </c>
      <c r="S2002" s="95">
        <f t="shared" si="482"/>
        <v>216.98930785179957</v>
      </c>
      <c r="T2002">
        <f t="shared" si="483"/>
        <v>0</v>
      </c>
      <c r="U2002" s="102">
        <f>IF(W2002&lt;180,V2002,IF(#REF!&gt;T2002,W2002-360,360-W2002))</f>
        <v>-20.36938435940101</v>
      </c>
      <c r="V2002" s="102">
        <f t="shared" si="484"/>
        <v>-20.36938435940101</v>
      </c>
      <c r="W2002" s="102">
        <f t="shared" si="485"/>
        <v>20.36938435940101</v>
      </c>
    </row>
    <row r="2003" spans="1:23" x14ac:dyDescent="0.25">
      <c r="A2003" s="110">
        <v>42638.461030092592</v>
      </c>
      <c r="B2003">
        <v>275</v>
      </c>
      <c r="C2003">
        <v>20.5822</v>
      </c>
      <c r="E2003" s="95">
        <f t="shared" si="486"/>
        <v>275.37603993344425</v>
      </c>
      <c r="F2003" s="95">
        <f t="shared" si="486"/>
        <v>22.425829617304469</v>
      </c>
      <c r="G2003" s="95"/>
      <c r="H2003" s="95"/>
      <c r="I2003" s="95"/>
      <c r="J2003" s="95"/>
      <c r="K2003" s="95"/>
      <c r="L2003" s="95">
        <f t="shared" si="472"/>
        <v>2000</v>
      </c>
      <c r="M2003" s="95">
        <f t="shared" si="478"/>
        <v>-1056</v>
      </c>
      <c r="N2003" s="95">
        <f t="shared" si="479"/>
        <v>268.83999999999952</v>
      </c>
      <c r="O2003" s="95">
        <f t="shared" si="480"/>
        <v>1590340.8000000112</v>
      </c>
      <c r="P2003" s="95">
        <f t="shared" si="473"/>
        <v>28.198765930444644</v>
      </c>
      <c r="Q2003" s="113">
        <f t="shared" si="474"/>
        <v>25.946092039807706</v>
      </c>
      <c r="R2003" s="95">
        <f t="shared" si="481"/>
        <v>333.75474702301159</v>
      </c>
      <c r="S2003" s="95">
        <f t="shared" si="482"/>
        <v>216.9973328438769</v>
      </c>
      <c r="T2003">
        <f t="shared" si="483"/>
        <v>0</v>
      </c>
      <c r="U2003" s="102">
        <f>IF(W2003&lt;180,V2003,IF(#REF!&gt;T2003,W2003-360,360-W2003))</f>
        <v>-0.3760399334442468</v>
      </c>
      <c r="V2003" s="102">
        <f t="shared" si="484"/>
        <v>-0.3760399334442468</v>
      </c>
      <c r="W2003" s="102">
        <f t="shared" si="485"/>
        <v>0.3760399334442468</v>
      </c>
    </row>
    <row r="2004" spans="1:23" x14ac:dyDescent="0.25">
      <c r="A2004" s="110">
        <v>42638.461076388892</v>
      </c>
      <c r="B2004">
        <v>269</v>
      </c>
      <c r="C2004">
        <v>21.236999999999998</v>
      </c>
      <c r="E2004" s="95">
        <f t="shared" si="486"/>
        <v>275.35940099833613</v>
      </c>
      <c r="F2004" s="95">
        <f t="shared" si="486"/>
        <v>22.433045757071525</v>
      </c>
      <c r="G2004" s="95"/>
      <c r="H2004" s="95"/>
      <c r="I2004" s="95"/>
      <c r="J2004" s="95"/>
      <c r="K2004" s="95"/>
      <c r="L2004" s="95">
        <f t="shared" si="472"/>
        <v>2001</v>
      </c>
      <c r="M2004" s="95">
        <f t="shared" si="478"/>
        <v>1325</v>
      </c>
      <c r="N2004" s="95">
        <f t="shared" si="479"/>
        <v>268.84007996001952</v>
      </c>
      <c r="O2004" s="95">
        <f t="shared" si="480"/>
        <v>1590340.8255872177</v>
      </c>
      <c r="P2004" s="95">
        <f t="shared" si="473"/>
        <v>28.191719108285479</v>
      </c>
      <c r="Q2004" s="113">
        <f t="shared" si="474"/>
        <v>25.946969128634816</v>
      </c>
      <c r="R2004" s="95">
        <f t="shared" si="481"/>
        <v>333.74008153776447</v>
      </c>
      <c r="S2004" s="95">
        <f t="shared" si="482"/>
        <v>216.97872045890779</v>
      </c>
      <c r="T2004">
        <f t="shared" si="483"/>
        <v>0</v>
      </c>
      <c r="U2004" s="102">
        <f>IF(W2004&lt;180,V2004,IF(#REF!&gt;T2004,W2004-360,360-W2004))</f>
        <v>-6.3594009983361275</v>
      </c>
      <c r="V2004" s="102">
        <f t="shared" si="484"/>
        <v>-6.3594009983361275</v>
      </c>
      <c r="W2004" s="102">
        <f t="shared" si="485"/>
        <v>6.3594009983361275</v>
      </c>
    </row>
    <row r="2005" spans="1:23" x14ac:dyDescent="0.25">
      <c r="A2005" s="110">
        <v>42638.461122685185</v>
      </c>
      <c r="B2005">
        <v>264</v>
      </c>
      <c r="C2005">
        <v>22.596699999999998</v>
      </c>
      <c r="E2005" s="95">
        <f t="shared" si="486"/>
        <v>275.35773710482528</v>
      </c>
      <c r="F2005" s="95">
        <f t="shared" si="486"/>
        <v>22.440226123128095</v>
      </c>
      <c r="G2005" s="95"/>
      <c r="H2005" s="95"/>
      <c r="I2005" s="95"/>
      <c r="J2005" s="95"/>
      <c r="K2005" s="95"/>
      <c r="L2005" s="95">
        <f t="shared" si="472"/>
        <v>2002</v>
      </c>
      <c r="M2005" s="95">
        <f t="shared" si="478"/>
        <v>-1061</v>
      </c>
      <c r="N2005" s="95">
        <f t="shared" si="479"/>
        <v>268.83766233766187</v>
      </c>
      <c r="O2005" s="95">
        <f t="shared" si="480"/>
        <v>1590364.2402597514</v>
      </c>
      <c r="P2005" s="95">
        <f t="shared" si="473"/>
        <v>28.184884821433602</v>
      </c>
      <c r="Q2005" s="113">
        <f t="shared" si="474"/>
        <v>25.947665443493996</v>
      </c>
      <c r="R2005" s="95">
        <f t="shared" si="481"/>
        <v>333.73998435268675</v>
      </c>
      <c r="S2005" s="95">
        <f t="shared" si="482"/>
        <v>216.97548985696378</v>
      </c>
      <c r="T2005">
        <f t="shared" si="483"/>
        <v>0</v>
      </c>
      <c r="U2005" s="102">
        <f>IF(W2005&lt;180,V2005,IF(#REF!&gt;T2005,W2005-360,360-W2005))</f>
        <v>-11.357737104825276</v>
      </c>
      <c r="V2005" s="102">
        <f t="shared" si="484"/>
        <v>-11.357737104825276</v>
      </c>
      <c r="W2005" s="102">
        <f t="shared" si="485"/>
        <v>11.357737104825276</v>
      </c>
    </row>
    <row r="2006" spans="1:23" x14ac:dyDescent="0.25">
      <c r="A2006" s="110">
        <v>42638.461168981485</v>
      </c>
      <c r="B2006">
        <v>288</v>
      </c>
      <c r="C2006">
        <v>17.872</v>
      </c>
      <c r="E2006" s="95">
        <f t="shared" si="486"/>
        <v>275.34775374376039</v>
      </c>
      <c r="F2006" s="95">
        <f t="shared" si="486"/>
        <v>22.439790183028261</v>
      </c>
      <c r="G2006" s="95"/>
      <c r="H2006" s="95"/>
      <c r="I2006" s="95"/>
      <c r="J2006" s="95"/>
      <c r="K2006" s="95"/>
      <c r="L2006" s="95">
        <f t="shared" si="472"/>
        <v>2003</v>
      </c>
      <c r="M2006" s="95">
        <f t="shared" si="478"/>
        <v>1349</v>
      </c>
      <c r="N2006" s="95">
        <f t="shared" si="479"/>
        <v>268.84722915626514</v>
      </c>
      <c r="O2006" s="95">
        <f t="shared" si="480"/>
        <v>1590731.2521218285</v>
      </c>
      <c r="P2006" s="95">
        <f t="shared" si="473"/>
        <v>28.181099419897425</v>
      </c>
      <c r="Q2006" s="113">
        <f t="shared" si="474"/>
        <v>25.941644465671114</v>
      </c>
      <c r="R2006" s="95">
        <f t="shared" si="481"/>
        <v>333.71645379152039</v>
      </c>
      <c r="S2006" s="95">
        <f t="shared" si="482"/>
        <v>216.97905369600039</v>
      </c>
      <c r="T2006">
        <f t="shared" si="483"/>
        <v>0</v>
      </c>
      <c r="U2006" s="102">
        <f>IF(W2006&lt;180,V2006,IF(#REF!&gt;T2006,W2006-360,360-W2006))</f>
        <v>12.652246256239607</v>
      </c>
      <c r="V2006" s="102">
        <f t="shared" si="484"/>
        <v>12.652246256239607</v>
      </c>
      <c r="W2006" s="102">
        <f t="shared" si="485"/>
        <v>12.652246256239607</v>
      </c>
    </row>
    <row r="2007" spans="1:23" x14ac:dyDescent="0.25">
      <c r="A2007" s="110">
        <v>42638.461215277777</v>
      </c>
      <c r="B2007">
        <v>284</v>
      </c>
      <c r="C2007">
        <v>20.0504</v>
      </c>
      <c r="E2007" s="95">
        <f t="shared" si="486"/>
        <v>275.34941763727119</v>
      </c>
      <c r="F2007" s="95">
        <f t="shared" si="486"/>
        <v>22.446527287853552</v>
      </c>
      <c r="G2007" s="95"/>
      <c r="H2007" s="95"/>
      <c r="I2007" s="95"/>
      <c r="J2007" s="95"/>
      <c r="K2007" s="95"/>
      <c r="L2007" s="95">
        <f t="shared" ref="L2007:L2070" si="487">L2006+1</f>
        <v>2004</v>
      </c>
      <c r="M2007" s="95">
        <f t="shared" si="478"/>
        <v>-1065</v>
      </c>
      <c r="N2007" s="95">
        <f t="shared" si="479"/>
        <v>268.85479041916119</v>
      </c>
      <c r="O2007" s="95">
        <f t="shared" si="480"/>
        <v>1590960.7440119872</v>
      </c>
      <c r="P2007" s="95">
        <f t="shared" ref="P2007:P2070" si="488">SQRT(O2007/L2007)</f>
        <v>28.176099567405153</v>
      </c>
      <c r="Q2007" s="113">
        <f t="shared" si="474"/>
        <v>25.94216729099616</v>
      </c>
      <c r="R2007" s="95">
        <f t="shared" si="481"/>
        <v>333.71929404201256</v>
      </c>
      <c r="S2007" s="95">
        <f t="shared" si="482"/>
        <v>216.97954123252981</v>
      </c>
      <c r="T2007">
        <f t="shared" si="483"/>
        <v>0</v>
      </c>
      <c r="U2007" s="102">
        <f>IF(W2007&lt;180,V2007,IF(#REF!&gt;T2007,W2007-360,360-W2007))</f>
        <v>8.6505823627288123</v>
      </c>
      <c r="V2007" s="102">
        <f t="shared" si="484"/>
        <v>8.6505823627288123</v>
      </c>
      <c r="W2007" s="102">
        <f t="shared" si="485"/>
        <v>8.6505823627288123</v>
      </c>
    </row>
    <row r="2008" spans="1:23" x14ac:dyDescent="0.25">
      <c r="A2008" s="110">
        <v>42638.461261574077</v>
      </c>
      <c r="B2008">
        <v>266</v>
      </c>
      <c r="C2008">
        <v>23.588899999999999</v>
      </c>
      <c r="E2008" s="95">
        <f t="shared" si="486"/>
        <v>275.32778702163063</v>
      </c>
      <c r="F2008" s="95">
        <f t="shared" si="486"/>
        <v>22.459845424292819</v>
      </c>
      <c r="G2008" s="95"/>
      <c r="H2008" s="95"/>
      <c r="I2008" s="95"/>
      <c r="J2008" s="95"/>
      <c r="K2008" s="95"/>
      <c r="L2008" s="95">
        <f t="shared" si="487"/>
        <v>2005</v>
      </c>
      <c r="M2008" s="95">
        <f t="shared" si="478"/>
        <v>1331</v>
      </c>
      <c r="N2008" s="95">
        <f t="shared" si="479"/>
        <v>268.85336658354066</v>
      </c>
      <c r="O2008" s="95">
        <f t="shared" si="480"/>
        <v>1590968.8897755723</v>
      </c>
      <c r="P2008" s="95">
        <f t="shared" si="488"/>
        <v>28.169144345451798</v>
      </c>
      <c r="Q2008" s="113">
        <f t="shared" si="474"/>
        <v>25.944534013659251</v>
      </c>
      <c r="R2008" s="95">
        <f t="shared" si="481"/>
        <v>333.70298855236393</v>
      </c>
      <c r="S2008" s="95">
        <f t="shared" si="482"/>
        <v>216.95258549089732</v>
      </c>
      <c r="T2008">
        <f t="shared" si="483"/>
        <v>0</v>
      </c>
      <c r="U2008" s="102">
        <f>IF(W2008&lt;180,V2008,IF(#REF!&gt;T2008,W2008-360,360-W2008))</f>
        <v>-9.3277870216306269</v>
      </c>
      <c r="V2008" s="102">
        <f t="shared" si="484"/>
        <v>-9.3277870216306269</v>
      </c>
      <c r="W2008" s="102">
        <f t="shared" si="485"/>
        <v>9.3277870216306269</v>
      </c>
    </row>
    <row r="2009" spans="1:23" x14ac:dyDescent="0.25">
      <c r="A2009" s="110">
        <v>42638.461319444446</v>
      </c>
      <c r="B2009">
        <v>256</v>
      </c>
      <c r="C2009">
        <v>24.8995</v>
      </c>
      <c r="E2009" s="95">
        <f t="shared" si="486"/>
        <v>275.26455906821963</v>
      </c>
      <c r="F2009" s="95">
        <f t="shared" si="486"/>
        <v>22.47772362728783</v>
      </c>
      <c r="G2009" s="95"/>
      <c r="H2009" s="95"/>
      <c r="I2009" s="95"/>
      <c r="J2009" s="95"/>
      <c r="K2009" s="95"/>
      <c r="L2009" s="95">
        <f t="shared" si="487"/>
        <v>2006</v>
      </c>
      <c r="M2009" s="95">
        <f t="shared" si="478"/>
        <v>-1075</v>
      </c>
      <c r="N2009" s="95">
        <f t="shared" si="479"/>
        <v>268.84695912263163</v>
      </c>
      <c r="O2009" s="95">
        <f t="shared" si="480"/>
        <v>1591134.0164506594</v>
      </c>
      <c r="P2009" s="95">
        <f t="shared" si="488"/>
        <v>28.163583683325292</v>
      </c>
      <c r="Q2009" s="113">
        <f t="shared" si="474"/>
        <v>25.945255790161202</v>
      </c>
      <c r="R2009" s="95">
        <f t="shared" si="481"/>
        <v>333.64138459608233</v>
      </c>
      <c r="S2009" s="95">
        <f t="shared" si="482"/>
        <v>216.88773354035692</v>
      </c>
      <c r="T2009">
        <f t="shared" si="483"/>
        <v>0</v>
      </c>
      <c r="U2009" s="102">
        <f>IF(W2009&lt;180,V2009,IF(#REF!&gt;T2009,W2009-360,360-W2009))</f>
        <v>-19.264559068219626</v>
      </c>
      <c r="V2009" s="102">
        <f t="shared" si="484"/>
        <v>-19.264559068219626</v>
      </c>
      <c r="W2009" s="102">
        <f t="shared" si="485"/>
        <v>19.264559068219626</v>
      </c>
    </row>
    <row r="2010" spans="1:23" x14ac:dyDescent="0.25">
      <c r="A2010" s="110">
        <v>42638.461365740739</v>
      </c>
      <c r="B2010">
        <v>259</v>
      </c>
      <c r="C2010">
        <v>26.498100000000001</v>
      </c>
      <c r="E2010" s="95">
        <f t="shared" si="486"/>
        <v>275.23960066555742</v>
      </c>
      <c r="F2010" s="95">
        <f t="shared" si="486"/>
        <v>22.499244093178014</v>
      </c>
      <c r="G2010" s="95"/>
      <c r="H2010" s="95"/>
      <c r="I2010" s="95"/>
      <c r="J2010" s="95"/>
      <c r="K2010" s="95"/>
      <c r="L2010" s="95">
        <f t="shared" si="487"/>
        <v>2007</v>
      </c>
      <c r="M2010" s="95">
        <f t="shared" si="478"/>
        <v>1334</v>
      </c>
      <c r="N2010" s="95">
        <f t="shared" si="479"/>
        <v>268.84205281514653</v>
      </c>
      <c r="O2010" s="95">
        <f t="shared" si="480"/>
        <v>1591230.9307424128</v>
      </c>
      <c r="P2010" s="95">
        <f t="shared" si="488"/>
        <v>28.157423950688752</v>
      </c>
      <c r="Q2010" s="113">
        <f t="shared" si="474"/>
        <v>25.953673610566057</v>
      </c>
      <c r="R2010" s="95">
        <f t="shared" si="481"/>
        <v>333.63536628933105</v>
      </c>
      <c r="S2010" s="95">
        <f t="shared" si="482"/>
        <v>216.84383504178379</v>
      </c>
      <c r="T2010">
        <f t="shared" si="483"/>
        <v>0</v>
      </c>
      <c r="U2010" s="102">
        <f>IF(W2010&lt;180,V2010,IF(#REF!&gt;T2010,W2010-360,360-W2010))</f>
        <v>-16.239600665557418</v>
      </c>
      <c r="V2010" s="102">
        <f t="shared" si="484"/>
        <v>-16.239600665557418</v>
      </c>
      <c r="W2010" s="102">
        <f t="shared" si="485"/>
        <v>16.239600665557418</v>
      </c>
    </row>
    <row r="2011" spans="1:23" x14ac:dyDescent="0.25">
      <c r="A2011" s="110">
        <v>42638.461412037039</v>
      </c>
      <c r="B2011">
        <v>261</v>
      </c>
      <c r="C2011">
        <v>25.9771</v>
      </c>
      <c r="E2011" s="95">
        <f t="shared" si="486"/>
        <v>275.25790349417639</v>
      </c>
      <c r="F2011" s="95">
        <f t="shared" si="486"/>
        <v>22.518714309484171</v>
      </c>
      <c r="G2011" s="95"/>
      <c r="H2011" s="95"/>
      <c r="I2011" s="95"/>
      <c r="J2011" s="95"/>
      <c r="K2011" s="95"/>
      <c r="L2011" s="95">
        <f t="shared" si="487"/>
        <v>2008</v>
      </c>
      <c r="M2011" s="95">
        <f t="shared" si="478"/>
        <v>-1073</v>
      </c>
      <c r="N2011" s="95">
        <f t="shared" si="479"/>
        <v>268.83814741035809</v>
      </c>
      <c r="O2011" s="95">
        <f t="shared" si="480"/>
        <v>1591292.3979083777</v>
      </c>
      <c r="P2011" s="95">
        <f t="shared" si="488"/>
        <v>28.150955468315324</v>
      </c>
      <c r="Q2011" s="113">
        <f t="shared" si="474"/>
        <v>25.939742825137653</v>
      </c>
      <c r="R2011" s="95">
        <f t="shared" si="481"/>
        <v>333.62232485073611</v>
      </c>
      <c r="S2011" s="95">
        <f t="shared" si="482"/>
        <v>216.89348213761667</v>
      </c>
      <c r="T2011">
        <f t="shared" si="483"/>
        <v>0</v>
      </c>
      <c r="U2011" s="102">
        <f>IF(W2011&lt;180,V2011,IF(#REF!&gt;T2011,W2011-360,360-W2011))</f>
        <v>-14.257903494176389</v>
      </c>
      <c r="V2011" s="102">
        <f t="shared" si="484"/>
        <v>-14.257903494176389</v>
      </c>
      <c r="W2011" s="102">
        <f t="shared" si="485"/>
        <v>14.257903494176389</v>
      </c>
    </row>
    <row r="2012" spans="1:23" x14ac:dyDescent="0.25">
      <c r="A2012" s="110">
        <v>42638.461458333331</v>
      </c>
      <c r="B2012">
        <v>259</v>
      </c>
      <c r="C2012">
        <v>25.642900000000001</v>
      </c>
      <c r="E2012" s="95">
        <f t="shared" si="486"/>
        <v>275.24792013311151</v>
      </c>
      <c r="F2012" s="95">
        <f t="shared" si="486"/>
        <v>22.537975707154722</v>
      </c>
      <c r="G2012" s="95"/>
      <c r="H2012" s="95"/>
      <c r="I2012" s="95"/>
      <c r="J2012" s="95"/>
      <c r="K2012" s="95"/>
      <c r="L2012" s="95">
        <f t="shared" si="487"/>
        <v>2009</v>
      </c>
      <c r="M2012" s="95">
        <f t="shared" si="478"/>
        <v>1332</v>
      </c>
      <c r="N2012" s="95">
        <f t="shared" si="479"/>
        <v>268.83325037331957</v>
      </c>
      <c r="O2012" s="95">
        <f t="shared" si="480"/>
        <v>1591389.1388750733</v>
      </c>
      <c r="P2012" s="95">
        <f t="shared" si="488"/>
        <v>28.144803863364441</v>
      </c>
      <c r="Q2012" s="113">
        <f t="shared" ref="Q2012:Q2075" si="489">_xlfn.STDEV.P(B1412:B2012)</f>
        <v>25.944842937313656</v>
      </c>
      <c r="R2012" s="95">
        <f t="shared" si="481"/>
        <v>333.62381674206722</v>
      </c>
      <c r="S2012" s="95">
        <f t="shared" si="482"/>
        <v>216.87202352415579</v>
      </c>
      <c r="T2012">
        <f t="shared" si="483"/>
        <v>0</v>
      </c>
      <c r="U2012" s="102">
        <f>IF(W2012&lt;180,V2012,IF(#REF!&gt;T2012,W2012-360,360-W2012))</f>
        <v>-16.247920133111506</v>
      </c>
      <c r="V2012" s="102">
        <f t="shared" si="484"/>
        <v>-16.247920133111506</v>
      </c>
      <c r="W2012" s="102">
        <f t="shared" si="485"/>
        <v>16.247920133111506</v>
      </c>
    </row>
    <row r="2013" spans="1:23" x14ac:dyDescent="0.25">
      <c r="A2013" s="110">
        <v>42638.461504629631</v>
      </c>
      <c r="B2013">
        <v>258</v>
      </c>
      <c r="C2013">
        <v>23.010899999999999</v>
      </c>
      <c r="E2013" s="95">
        <f t="shared" ref="E2013:F2028" si="490">AVERAGE(B1413:B2013)</f>
        <v>275.25457570715474</v>
      </c>
      <c r="F2013" s="95">
        <f t="shared" si="490"/>
        <v>22.552063727121443</v>
      </c>
      <c r="G2013" s="95"/>
      <c r="H2013" s="95"/>
      <c r="I2013" s="95"/>
      <c r="J2013" s="95"/>
      <c r="K2013" s="95"/>
      <c r="L2013" s="95">
        <f t="shared" si="487"/>
        <v>2010</v>
      </c>
      <c r="M2013" s="95">
        <f t="shared" si="478"/>
        <v>-1074</v>
      </c>
      <c r="N2013" s="95">
        <f t="shared" si="479"/>
        <v>268.82786069651695</v>
      </c>
      <c r="O2013" s="95">
        <f t="shared" si="480"/>
        <v>1591506.4398010061</v>
      </c>
      <c r="P2013" s="95">
        <f t="shared" si="488"/>
        <v>28.138838793688997</v>
      </c>
      <c r="Q2013" s="113">
        <f t="shared" si="489"/>
        <v>25.93990398652161</v>
      </c>
      <c r="R2013" s="95">
        <f t="shared" si="481"/>
        <v>333.61935967682837</v>
      </c>
      <c r="S2013" s="95">
        <f t="shared" si="482"/>
        <v>216.88979173748112</v>
      </c>
      <c r="T2013">
        <f t="shared" si="483"/>
        <v>0</v>
      </c>
      <c r="U2013" s="102">
        <f>IF(W2013&lt;180,V2013,IF(#REF!&gt;T2013,W2013-360,360-W2013))</f>
        <v>-17.254575707154743</v>
      </c>
      <c r="V2013" s="102">
        <f t="shared" si="484"/>
        <v>-17.254575707154743</v>
      </c>
      <c r="W2013" s="102">
        <f t="shared" si="485"/>
        <v>17.254575707154743</v>
      </c>
    </row>
    <row r="2014" spans="1:23" x14ac:dyDescent="0.25">
      <c r="A2014" s="110">
        <v>42638.461550925924</v>
      </c>
      <c r="B2014">
        <v>259</v>
      </c>
      <c r="C2014">
        <v>24.172799999999999</v>
      </c>
      <c r="E2014" s="95">
        <f t="shared" si="490"/>
        <v>275.19633943427618</v>
      </c>
      <c r="F2014" s="95">
        <f t="shared" si="490"/>
        <v>22.56838901830281</v>
      </c>
      <c r="G2014" s="95"/>
      <c r="H2014" s="95"/>
      <c r="I2014" s="95"/>
      <c r="J2014" s="95"/>
      <c r="K2014" s="95"/>
      <c r="L2014" s="95">
        <f t="shared" si="487"/>
        <v>2011</v>
      </c>
      <c r="M2014" s="95">
        <f t="shared" si="478"/>
        <v>1333</v>
      </c>
      <c r="N2014" s="95">
        <f t="shared" si="479"/>
        <v>268.8229736449523</v>
      </c>
      <c r="O2014" s="95">
        <f t="shared" si="480"/>
        <v>1591602.9786176144</v>
      </c>
      <c r="P2014" s="95">
        <f t="shared" si="488"/>
        <v>28.13269490175821</v>
      </c>
      <c r="Q2014" s="113">
        <f t="shared" si="489"/>
        <v>25.937042422538173</v>
      </c>
      <c r="R2014" s="95">
        <f t="shared" si="481"/>
        <v>333.55468488498707</v>
      </c>
      <c r="S2014" s="95">
        <f t="shared" si="482"/>
        <v>216.8379939835653</v>
      </c>
      <c r="T2014">
        <f t="shared" si="483"/>
        <v>0</v>
      </c>
      <c r="U2014" s="102">
        <f>IF(W2014&lt;180,V2014,IF(#REF!&gt;T2014,W2014-360,360-W2014))</f>
        <v>-16.196339434276183</v>
      </c>
      <c r="V2014" s="102">
        <f t="shared" si="484"/>
        <v>-16.196339434276183</v>
      </c>
      <c r="W2014" s="102">
        <f t="shared" si="485"/>
        <v>16.196339434276183</v>
      </c>
    </row>
    <row r="2015" spans="1:23" x14ac:dyDescent="0.25">
      <c r="A2015" s="110">
        <v>42638.461597222224</v>
      </c>
      <c r="B2015">
        <v>269</v>
      </c>
      <c r="C2015">
        <v>22.991599999999998</v>
      </c>
      <c r="E2015" s="95">
        <f t="shared" si="490"/>
        <v>275.20133111480862</v>
      </c>
      <c r="F2015" s="95">
        <f t="shared" si="490"/>
        <v>22.582564226289495</v>
      </c>
      <c r="G2015" s="95"/>
      <c r="H2015" s="95"/>
      <c r="I2015" s="95"/>
      <c r="J2015" s="95"/>
      <c r="K2015" s="95"/>
      <c r="L2015" s="95">
        <f t="shared" si="487"/>
        <v>2012</v>
      </c>
      <c r="M2015" s="95">
        <f t="shared" si="478"/>
        <v>-1064</v>
      </c>
      <c r="N2015" s="95">
        <f t="shared" si="479"/>
        <v>268.82306163021821</v>
      </c>
      <c r="O2015" s="95">
        <f t="shared" si="480"/>
        <v>1591603.0099403691</v>
      </c>
      <c r="P2015" s="95">
        <f t="shared" si="488"/>
        <v>28.125703083240868</v>
      </c>
      <c r="Q2015" s="113">
        <f t="shared" si="489"/>
        <v>25.935560710657878</v>
      </c>
      <c r="R2015" s="95">
        <f t="shared" si="481"/>
        <v>333.55634271378887</v>
      </c>
      <c r="S2015" s="95">
        <f t="shared" si="482"/>
        <v>216.84631951582838</v>
      </c>
      <c r="T2015">
        <f t="shared" si="483"/>
        <v>0</v>
      </c>
      <c r="U2015" s="102">
        <f>IF(W2015&lt;180,V2015,IF(#REF!&gt;T2015,W2015-360,360-W2015))</f>
        <v>-6.2013311148086245</v>
      </c>
      <c r="V2015" s="102">
        <f t="shared" si="484"/>
        <v>-6.2013311148086245</v>
      </c>
      <c r="W2015" s="102">
        <f t="shared" si="485"/>
        <v>6.2013311148086245</v>
      </c>
    </row>
    <row r="2016" spans="1:23" x14ac:dyDescent="0.25">
      <c r="A2016" s="110">
        <v>42638.461643518516</v>
      </c>
      <c r="B2016">
        <v>294</v>
      </c>
      <c r="C2016">
        <v>21.860800000000001</v>
      </c>
      <c r="E2016" s="95">
        <f t="shared" si="490"/>
        <v>275.27787021630616</v>
      </c>
      <c r="F2016" s="95">
        <f t="shared" si="490"/>
        <v>22.594189517470859</v>
      </c>
      <c r="G2016" s="95"/>
      <c r="H2016" s="95"/>
      <c r="I2016" s="95"/>
      <c r="J2016" s="95"/>
      <c r="K2016" s="95"/>
      <c r="L2016" s="95">
        <f t="shared" si="487"/>
        <v>2013</v>
      </c>
      <c r="M2016" s="95">
        <f t="shared" si="478"/>
        <v>1358</v>
      </c>
      <c r="N2016" s="95">
        <f t="shared" si="479"/>
        <v>268.83556880278144</v>
      </c>
      <c r="O2016" s="95">
        <f t="shared" si="480"/>
        <v>1592236.5732737321</v>
      </c>
      <c r="P2016" s="95">
        <f t="shared" si="488"/>
        <v>28.124312196910623</v>
      </c>
      <c r="Q2016" s="113">
        <f t="shared" si="489"/>
        <v>25.92304609657053</v>
      </c>
      <c r="R2016" s="95">
        <f t="shared" si="481"/>
        <v>333.60472393358987</v>
      </c>
      <c r="S2016" s="95">
        <f t="shared" si="482"/>
        <v>216.95101649902244</v>
      </c>
      <c r="T2016">
        <f t="shared" si="483"/>
        <v>0</v>
      </c>
      <c r="U2016" s="102">
        <f>IF(W2016&lt;180,V2016,IF(#REF!&gt;T2016,W2016-360,360-W2016))</f>
        <v>18.722129783693845</v>
      </c>
      <c r="V2016" s="102">
        <f t="shared" si="484"/>
        <v>18.722129783693845</v>
      </c>
      <c r="W2016" s="102">
        <f t="shared" si="485"/>
        <v>18.722129783693845</v>
      </c>
    </row>
    <row r="2017" spans="1:23" x14ac:dyDescent="0.25">
      <c r="A2017" s="110">
        <v>42638.461689814816</v>
      </c>
      <c r="B2017">
        <v>274</v>
      </c>
      <c r="C2017">
        <v>24.460799999999999</v>
      </c>
      <c r="E2017" s="95">
        <f t="shared" si="490"/>
        <v>275.29450915141433</v>
      </c>
      <c r="F2017" s="95">
        <f t="shared" si="490"/>
        <v>22.609558236272857</v>
      </c>
      <c r="G2017" s="95"/>
      <c r="H2017" s="95"/>
      <c r="I2017" s="95"/>
      <c r="J2017" s="95"/>
      <c r="K2017" s="95"/>
      <c r="L2017" s="95">
        <f t="shared" si="487"/>
        <v>2014</v>
      </c>
      <c r="M2017" s="95">
        <f t="shared" si="478"/>
        <v>-1084</v>
      </c>
      <c r="N2017" s="95">
        <f t="shared" si="479"/>
        <v>268.83813306851988</v>
      </c>
      <c r="O2017" s="95">
        <f t="shared" si="480"/>
        <v>1592263.231380349</v>
      </c>
      <c r="P2017" s="95">
        <f t="shared" si="488"/>
        <v>28.117564504319937</v>
      </c>
      <c r="Q2017" s="113">
        <f t="shared" si="489"/>
        <v>25.919010936385401</v>
      </c>
      <c r="R2017" s="95">
        <f t="shared" si="481"/>
        <v>333.61228375828148</v>
      </c>
      <c r="S2017" s="95">
        <f t="shared" si="482"/>
        <v>216.97673454454718</v>
      </c>
      <c r="T2017">
        <f t="shared" si="483"/>
        <v>0</v>
      </c>
      <c r="U2017" s="102">
        <f>IF(W2017&lt;180,V2017,IF(#REF!&gt;T2017,W2017-360,360-W2017))</f>
        <v>-1.2945091514143314</v>
      </c>
      <c r="V2017" s="102">
        <f t="shared" si="484"/>
        <v>-1.2945091514143314</v>
      </c>
      <c r="W2017" s="102">
        <f t="shared" si="485"/>
        <v>1.2945091514143314</v>
      </c>
    </row>
    <row r="2018" spans="1:23" x14ac:dyDescent="0.25">
      <c r="A2018" s="110">
        <v>42638.461736111109</v>
      </c>
      <c r="B2018">
        <v>262</v>
      </c>
      <c r="C2018">
        <v>25.9056</v>
      </c>
      <c r="E2018" s="95">
        <f t="shared" si="490"/>
        <v>275.29284525790348</v>
      </c>
      <c r="F2018" s="95">
        <f t="shared" si="490"/>
        <v>22.627663061564036</v>
      </c>
      <c r="G2018" s="95"/>
      <c r="H2018" s="95"/>
      <c r="I2018" s="95"/>
      <c r="J2018" s="95"/>
      <c r="K2018" s="95"/>
      <c r="L2018" s="95">
        <f t="shared" si="487"/>
        <v>2015</v>
      </c>
      <c r="M2018" s="95">
        <f t="shared" si="478"/>
        <v>1346</v>
      </c>
      <c r="N2018" s="95">
        <f t="shared" si="479"/>
        <v>268.83473945409384</v>
      </c>
      <c r="O2018" s="95">
        <f t="shared" si="480"/>
        <v>1592309.9682382247</v>
      </c>
      <c r="P2018" s="95">
        <f t="shared" si="488"/>
        <v>28.110999129851706</v>
      </c>
      <c r="Q2018" s="113">
        <f t="shared" si="489"/>
        <v>25.919832224638839</v>
      </c>
      <c r="R2018" s="95">
        <f t="shared" si="481"/>
        <v>333.61246776334087</v>
      </c>
      <c r="S2018" s="95">
        <f t="shared" si="482"/>
        <v>216.97322275246609</v>
      </c>
      <c r="T2018">
        <f t="shared" si="483"/>
        <v>0</v>
      </c>
      <c r="U2018" s="102">
        <f>IF(W2018&lt;180,V2018,IF(#REF!&gt;T2018,W2018-360,360-W2018))</f>
        <v>-13.29284525790348</v>
      </c>
      <c r="V2018" s="102">
        <f t="shared" si="484"/>
        <v>-13.29284525790348</v>
      </c>
      <c r="W2018" s="102">
        <f t="shared" si="485"/>
        <v>13.29284525790348</v>
      </c>
    </row>
    <row r="2019" spans="1:23" x14ac:dyDescent="0.25">
      <c r="A2019" s="110">
        <v>42638.461782407408</v>
      </c>
      <c r="B2019">
        <v>264</v>
      </c>
      <c r="C2019">
        <v>25.577500000000001</v>
      </c>
      <c r="E2019" s="95">
        <f t="shared" si="490"/>
        <v>275.31946755407654</v>
      </c>
      <c r="F2019" s="95">
        <f t="shared" si="490"/>
        <v>22.640877870216283</v>
      </c>
      <c r="G2019" s="95"/>
      <c r="H2019" s="95"/>
      <c r="I2019" s="95"/>
      <c r="J2019" s="95"/>
      <c r="K2019" s="95"/>
      <c r="L2019" s="95">
        <f t="shared" si="487"/>
        <v>2016</v>
      </c>
      <c r="M2019" s="95">
        <f t="shared" si="478"/>
        <v>-1082</v>
      </c>
      <c r="N2019" s="95">
        <f t="shared" si="479"/>
        <v>268.83234126984081</v>
      </c>
      <c r="O2019" s="95">
        <f t="shared" si="480"/>
        <v>1592333.3313492178</v>
      </c>
      <c r="P2019" s="95">
        <f t="shared" si="488"/>
        <v>28.104232467970004</v>
      </c>
      <c r="Q2019" s="113">
        <f t="shared" si="489"/>
        <v>25.899995253393751</v>
      </c>
      <c r="R2019" s="95">
        <f t="shared" si="481"/>
        <v>333.59445687421248</v>
      </c>
      <c r="S2019" s="95">
        <f t="shared" si="482"/>
        <v>217.04447823394059</v>
      </c>
      <c r="T2019">
        <f t="shared" si="483"/>
        <v>0</v>
      </c>
      <c r="U2019" s="102">
        <f>IF(W2019&lt;180,V2019,IF(#REF!&gt;T2019,W2019-360,360-W2019))</f>
        <v>-11.319467554076539</v>
      </c>
      <c r="V2019" s="102">
        <f t="shared" si="484"/>
        <v>-11.319467554076539</v>
      </c>
      <c r="W2019" s="102">
        <f t="shared" si="485"/>
        <v>11.319467554076539</v>
      </c>
    </row>
    <row r="2020" spans="1:23" x14ac:dyDescent="0.25">
      <c r="A2020" s="110">
        <v>42638.461828703701</v>
      </c>
      <c r="B2020">
        <v>280</v>
      </c>
      <c r="C2020">
        <v>20.332000000000001</v>
      </c>
      <c r="E2020" s="95">
        <f t="shared" si="490"/>
        <v>275.34941763727119</v>
      </c>
      <c r="F2020" s="95">
        <f t="shared" si="490"/>
        <v>22.645902495840247</v>
      </c>
      <c r="G2020" s="95"/>
      <c r="H2020" s="95"/>
      <c r="I2020" s="95"/>
      <c r="J2020" s="95"/>
      <c r="K2020" s="95"/>
      <c r="L2020" s="95">
        <f t="shared" si="487"/>
        <v>2017</v>
      </c>
      <c r="M2020" s="95">
        <f t="shared" si="478"/>
        <v>1362</v>
      </c>
      <c r="N2020" s="95">
        <f t="shared" si="479"/>
        <v>268.8378780366877</v>
      </c>
      <c r="O2020" s="95">
        <f t="shared" si="480"/>
        <v>1592457.9861180084</v>
      </c>
      <c r="P2020" s="95">
        <f t="shared" si="488"/>
        <v>28.098364530697417</v>
      </c>
      <c r="Q2020" s="113">
        <f t="shared" si="489"/>
        <v>25.89498253123822</v>
      </c>
      <c r="R2020" s="95">
        <f t="shared" si="481"/>
        <v>333.61312833255715</v>
      </c>
      <c r="S2020" s="95">
        <f t="shared" si="482"/>
        <v>217.08570694198519</v>
      </c>
      <c r="T2020">
        <f t="shared" si="483"/>
        <v>0</v>
      </c>
      <c r="U2020" s="102">
        <f>IF(W2020&lt;180,V2020,IF(#REF!&gt;T2020,W2020-360,360-W2020))</f>
        <v>4.6505823627288123</v>
      </c>
      <c r="V2020" s="102">
        <f t="shared" si="484"/>
        <v>4.6505823627288123</v>
      </c>
      <c r="W2020" s="102">
        <f t="shared" si="485"/>
        <v>4.6505823627288123</v>
      </c>
    </row>
    <row r="2021" spans="1:23" x14ac:dyDescent="0.25">
      <c r="A2021" s="110">
        <v>42638.461875000001</v>
      </c>
      <c r="B2021">
        <v>261</v>
      </c>
      <c r="C2021">
        <v>22.091999999999999</v>
      </c>
      <c r="E2021" s="95">
        <f t="shared" si="490"/>
        <v>275.34276206322795</v>
      </c>
      <c r="F2021" s="95">
        <f t="shared" si="490"/>
        <v>22.654266222961709</v>
      </c>
      <c r="G2021" s="95"/>
      <c r="H2021" s="95"/>
      <c r="I2021" s="95"/>
      <c r="J2021" s="95"/>
      <c r="K2021" s="95"/>
      <c r="L2021" s="95">
        <f t="shared" si="487"/>
        <v>2018</v>
      </c>
      <c r="M2021" s="95">
        <f t="shared" si="478"/>
        <v>-1101</v>
      </c>
      <c r="N2021" s="95">
        <f t="shared" si="479"/>
        <v>268.83399405351787</v>
      </c>
      <c r="O2021" s="95">
        <f t="shared" si="480"/>
        <v>1592519.38800794</v>
      </c>
      <c r="P2021" s="95">
        <f t="shared" si="488"/>
        <v>28.091943302261818</v>
      </c>
      <c r="Q2021" s="113">
        <f t="shared" si="489"/>
        <v>25.898155550606635</v>
      </c>
      <c r="R2021" s="95">
        <f t="shared" si="481"/>
        <v>333.61361205209289</v>
      </c>
      <c r="S2021" s="95">
        <f t="shared" si="482"/>
        <v>217.07191207436301</v>
      </c>
      <c r="T2021">
        <f t="shared" si="483"/>
        <v>0</v>
      </c>
      <c r="U2021" s="102">
        <f>IF(W2021&lt;180,V2021,IF(#REF!&gt;T2021,W2021-360,360-W2021))</f>
        <v>-14.342762063227951</v>
      </c>
      <c r="V2021" s="102">
        <f t="shared" si="484"/>
        <v>-14.342762063227951</v>
      </c>
      <c r="W2021" s="102">
        <f t="shared" si="485"/>
        <v>14.342762063227951</v>
      </c>
    </row>
    <row r="2022" spans="1:23" x14ac:dyDescent="0.25">
      <c r="A2022" s="110">
        <v>42638.461921296293</v>
      </c>
      <c r="B2022">
        <v>275</v>
      </c>
      <c r="C2022">
        <v>19.472300000000001</v>
      </c>
      <c r="E2022" s="95">
        <f t="shared" si="490"/>
        <v>275.38602329450913</v>
      </c>
      <c r="F2022" s="95">
        <f t="shared" si="490"/>
        <v>22.654216306156382</v>
      </c>
      <c r="G2022" s="95"/>
      <c r="H2022" s="95"/>
      <c r="I2022" s="95"/>
      <c r="J2022" s="95"/>
      <c r="K2022" s="95"/>
      <c r="L2022" s="95">
        <f t="shared" si="487"/>
        <v>2019</v>
      </c>
      <c r="M2022" s="95">
        <f t="shared" si="478"/>
        <v>1376</v>
      </c>
      <c r="N2022" s="95">
        <f t="shared" si="479"/>
        <v>268.83704804358547</v>
      </c>
      <c r="O2022" s="95">
        <f t="shared" si="480"/>
        <v>1592557.3888063512</v>
      </c>
      <c r="P2022" s="95">
        <f t="shared" si="488"/>
        <v>28.085320626152281</v>
      </c>
      <c r="Q2022" s="113">
        <f t="shared" si="489"/>
        <v>25.875821547502465</v>
      </c>
      <c r="R2022" s="95">
        <f t="shared" si="481"/>
        <v>333.60662177638966</v>
      </c>
      <c r="S2022" s="95">
        <f t="shared" si="482"/>
        <v>217.1654248126286</v>
      </c>
      <c r="T2022">
        <f t="shared" si="483"/>
        <v>0</v>
      </c>
      <c r="U2022" s="102">
        <f>IF(W2022&lt;180,V2022,IF(#REF!&gt;T2022,W2022-360,360-W2022))</f>
        <v>-0.38602329450912976</v>
      </c>
      <c r="V2022" s="102">
        <f t="shared" si="484"/>
        <v>-0.38602329450912976</v>
      </c>
      <c r="W2022" s="102">
        <f t="shared" si="485"/>
        <v>0.38602329450912976</v>
      </c>
    </row>
    <row r="2023" spans="1:23" x14ac:dyDescent="0.25">
      <c r="A2023" s="110">
        <v>42638.461967592593</v>
      </c>
      <c r="B2023">
        <v>267</v>
      </c>
      <c r="C2023">
        <v>21.3018</v>
      </c>
      <c r="E2023" s="95">
        <f t="shared" si="490"/>
        <v>275.37936772046589</v>
      </c>
      <c r="F2023" s="95">
        <f t="shared" si="490"/>
        <v>22.663526123128094</v>
      </c>
      <c r="G2023" s="95"/>
      <c r="H2023" s="95"/>
      <c r="I2023" s="95"/>
      <c r="J2023" s="95"/>
      <c r="K2023" s="95"/>
      <c r="L2023" s="95">
        <f t="shared" si="487"/>
        <v>2020</v>
      </c>
      <c r="M2023" s="95">
        <f t="shared" si="478"/>
        <v>-1109</v>
      </c>
      <c r="N2023" s="95">
        <f t="shared" si="479"/>
        <v>268.8361386138609</v>
      </c>
      <c r="O2023" s="95">
        <f t="shared" si="480"/>
        <v>1592560.7618811997</v>
      </c>
      <c r="P2023" s="95">
        <f t="shared" si="488"/>
        <v>28.07839768884384</v>
      </c>
      <c r="Q2023" s="113">
        <f t="shared" si="489"/>
        <v>25.877463201853544</v>
      </c>
      <c r="R2023" s="95">
        <f t="shared" si="481"/>
        <v>333.60365992463636</v>
      </c>
      <c r="S2023" s="95">
        <f t="shared" si="482"/>
        <v>217.15507551629543</v>
      </c>
      <c r="T2023">
        <f t="shared" si="483"/>
        <v>0</v>
      </c>
      <c r="U2023" s="102">
        <f>IF(W2023&lt;180,V2023,IF(#REF!&gt;T2023,W2023-360,360-W2023))</f>
        <v>-8.3793677204658934</v>
      </c>
      <c r="V2023" s="102">
        <f t="shared" si="484"/>
        <v>-8.3793677204658934</v>
      </c>
      <c r="W2023" s="102">
        <f t="shared" si="485"/>
        <v>8.3793677204658934</v>
      </c>
    </row>
    <row r="2024" spans="1:23" x14ac:dyDescent="0.25">
      <c r="A2024" s="110">
        <v>42638.462013888886</v>
      </c>
      <c r="B2024">
        <v>258</v>
      </c>
      <c r="C2024">
        <v>21.940300000000001</v>
      </c>
      <c r="E2024" s="95">
        <f t="shared" si="490"/>
        <v>275.33111480865227</v>
      </c>
      <c r="F2024" s="95">
        <f t="shared" si="490"/>
        <v>22.672798668885164</v>
      </c>
      <c r="G2024" s="95"/>
      <c r="H2024" s="95"/>
      <c r="I2024" s="95"/>
      <c r="J2024" s="95"/>
      <c r="K2024" s="95"/>
      <c r="L2024" s="95">
        <f t="shared" si="487"/>
        <v>2021</v>
      </c>
      <c r="M2024" s="95">
        <f t="shared" si="478"/>
        <v>1367</v>
      </c>
      <c r="N2024" s="95">
        <f t="shared" si="479"/>
        <v>268.83077684314645</v>
      </c>
      <c r="O2024" s="95">
        <f t="shared" si="480"/>
        <v>1592678.1256803677</v>
      </c>
      <c r="P2024" s="95">
        <f t="shared" si="488"/>
        <v>28.072484513826065</v>
      </c>
      <c r="Q2024" s="113">
        <f t="shared" si="489"/>
        <v>25.882786735071154</v>
      </c>
      <c r="R2024" s="95">
        <f t="shared" si="481"/>
        <v>333.56738496256236</v>
      </c>
      <c r="S2024" s="95">
        <f t="shared" si="482"/>
        <v>217.09484465474219</v>
      </c>
      <c r="T2024">
        <f t="shared" si="483"/>
        <v>0</v>
      </c>
      <c r="U2024" s="102">
        <f>IF(W2024&lt;180,V2024,IF(#REF!&gt;T2024,W2024-360,360-W2024))</f>
        <v>-17.331114808652273</v>
      </c>
      <c r="V2024" s="102">
        <f t="shared" si="484"/>
        <v>-17.331114808652273</v>
      </c>
      <c r="W2024" s="102">
        <f t="shared" si="485"/>
        <v>17.331114808652273</v>
      </c>
    </row>
    <row r="2025" spans="1:23" x14ac:dyDescent="0.25">
      <c r="A2025" s="110">
        <v>42638.462060185186</v>
      </c>
      <c r="B2025">
        <v>270</v>
      </c>
      <c r="C2025">
        <v>21.994399999999999</v>
      </c>
      <c r="E2025" s="95">
        <f t="shared" si="490"/>
        <v>275.3078202995008</v>
      </c>
      <c r="F2025" s="95">
        <f t="shared" si="490"/>
        <v>22.682259068219608</v>
      </c>
      <c r="G2025" s="95"/>
      <c r="H2025" s="95"/>
      <c r="I2025" s="95"/>
      <c r="J2025" s="95"/>
      <c r="K2025" s="95"/>
      <c r="L2025" s="95">
        <f t="shared" si="487"/>
        <v>2022</v>
      </c>
      <c r="M2025" s="95">
        <f t="shared" si="478"/>
        <v>-1097</v>
      </c>
      <c r="N2025" s="95">
        <f t="shared" si="479"/>
        <v>268.83135509396584</v>
      </c>
      <c r="O2025" s="95">
        <f t="shared" si="480"/>
        <v>1592679.4920870541</v>
      </c>
      <c r="P2025" s="95">
        <f t="shared" si="488"/>
        <v>28.065553932721013</v>
      </c>
      <c r="Q2025" s="113">
        <f t="shared" si="489"/>
        <v>25.881274211605074</v>
      </c>
      <c r="R2025" s="95">
        <f t="shared" si="481"/>
        <v>333.54068727561224</v>
      </c>
      <c r="S2025" s="95">
        <f t="shared" si="482"/>
        <v>217.07495332338939</v>
      </c>
      <c r="T2025">
        <f t="shared" si="483"/>
        <v>0</v>
      </c>
      <c r="U2025" s="102">
        <f>IF(W2025&lt;180,V2025,IF(#REF!&gt;T2025,W2025-360,360-W2025))</f>
        <v>-5.3078202995008041</v>
      </c>
      <c r="V2025" s="102">
        <f t="shared" si="484"/>
        <v>-5.3078202995008041</v>
      </c>
      <c r="W2025" s="102">
        <f t="shared" si="485"/>
        <v>5.3078202995008041</v>
      </c>
    </row>
    <row r="2026" spans="1:23" x14ac:dyDescent="0.25">
      <c r="A2026" s="110">
        <v>42638.462106481478</v>
      </c>
      <c r="B2026">
        <v>292</v>
      </c>
      <c r="C2026">
        <v>20.029199999999999</v>
      </c>
      <c r="E2026" s="95">
        <f t="shared" si="490"/>
        <v>275.34775374376039</v>
      </c>
      <c r="F2026" s="95">
        <f t="shared" si="490"/>
        <v>22.687404991680509</v>
      </c>
      <c r="G2026" s="95"/>
      <c r="H2026" s="95"/>
      <c r="I2026" s="95"/>
      <c r="J2026" s="95"/>
      <c r="K2026" s="95"/>
      <c r="L2026" s="95">
        <f t="shared" si="487"/>
        <v>2023</v>
      </c>
      <c r="M2026" s="95">
        <f t="shared" si="478"/>
        <v>1389</v>
      </c>
      <c r="N2026" s="95">
        <f t="shared" si="479"/>
        <v>268.84280771131927</v>
      </c>
      <c r="O2026" s="95">
        <f t="shared" si="480"/>
        <v>1593216.0128522112</v>
      </c>
      <c r="P2026" s="95">
        <f t="shared" si="488"/>
        <v>28.063342067440445</v>
      </c>
      <c r="Q2026" s="113">
        <f t="shared" si="489"/>
        <v>25.888482186667002</v>
      </c>
      <c r="R2026" s="95">
        <f t="shared" si="481"/>
        <v>333.59683866376116</v>
      </c>
      <c r="S2026" s="95">
        <f t="shared" si="482"/>
        <v>217.09866882375962</v>
      </c>
      <c r="T2026">
        <f t="shared" si="483"/>
        <v>0</v>
      </c>
      <c r="U2026" s="102">
        <f>IF(W2026&lt;180,V2026,IF(#REF!&gt;T2026,W2026-360,360-W2026))</f>
        <v>16.652246256239607</v>
      </c>
      <c r="V2026" s="102">
        <f t="shared" si="484"/>
        <v>16.652246256239607</v>
      </c>
      <c r="W2026" s="102">
        <f t="shared" si="485"/>
        <v>16.652246256239607</v>
      </c>
    </row>
    <row r="2027" spans="1:23" x14ac:dyDescent="0.25">
      <c r="A2027" s="110">
        <v>42638.462152777778</v>
      </c>
      <c r="B2027">
        <v>267</v>
      </c>
      <c r="C2027">
        <v>24.132000000000001</v>
      </c>
      <c r="E2027" s="95">
        <f t="shared" si="490"/>
        <v>275.34276206322795</v>
      </c>
      <c r="F2027" s="95">
        <f t="shared" si="490"/>
        <v>22.6988655574043</v>
      </c>
      <c r="G2027" s="95"/>
      <c r="H2027" s="95"/>
      <c r="I2027" s="95"/>
      <c r="J2027" s="95"/>
      <c r="K2027" s="95"/>
      <c r="L2027" s="95">
        <f t="shared" si="487"/>
        <v>2024</v>
      </c>
      <c r="M2027" s="95">
        <f t="shared" si="478"/>
        <v>-1122</v>
      </c>
      <c r="N2027" s="95">
        <f t="shared" si="479"/>
        <v>268.84189723320105</v>
      </c>
      <c r="O2027" s="95">
        <f t="shared" si="480"/>
        <v>1593219.4071146362</v>
      </c>
      <c r="P2027" s="95">
        <f t="shared" si="488"/>
        <v>28.056438453463798</v>
      </c>
      <c r="Q2027" s="113">
        <f t="shared" si="489"/>
        <v>25.889802019532812</v>
      </c>
      <c r="R2027" s="95">
        <f t="shared" si="481"/>
        <v>333.59481660717677</v>
      </c>
      <c r="S2027" s="95">
        <f t="shared" si="482"/>
        <v>217.09070751927914</v>
      </c>
      <c r="T2027">
        <f t="shared" si="483"/>
        <v>0</v>
      </c>
      <c r="U2027" s="102">
        <f>IF(W2027&lt;180,V2027,IF(#REF!&gt;T2027,W2027-360,360-W2027))</f>
        <v>-8.3427620632279513</v>
      </c>
      <c r="V2027" s="102">
        <f t="shared" si="484"/>
        <v>-8.3427620632279513</v>
      </c>
      <c r="W2027" s="102">
        <f t="shared" si="485"/>
        <v>8.3427620632279513</v>
      </c>
    </row>
    <row r="2028" spans="1:23" x14ac:dyDescent="0.25">
      <c r="A2028" s="110">
        <v>42638.462199074071</v>
      </c>
      <c r="B2028">
        <v>260</v>
      </c>
      <c r="C2028">
        <v>23.95</v>
      </c>
      <c r="E2028" s="95">
        <f t="shared" si="490"/>
        <v>275.34775374376039</v>
      </c>
      <c r="F2028" s="95">
        <f t="shared" si="490"/>
        <v>22.709740931780342</v>
      </c>
      <c r="G2028" s="95"/>
      <c r="H2028" s="95"/>
      <c r="I2028" s="95"/>
      <c r="J2028" s="95"/>
      <c r="K2028" s="95"/>
      <c r="L2028" s="95">
        <f t="shared" si="487"/>
        <v>2025</v>
      </c>
      <c r="M2028" s="95">
        <f t="shared" si="478"/>
        <v>1382</v>
      </c>
      <c r="N2028" s="95">
        <f t="shared" si="479"/>
        <v>268.83753086419699</v>
      </c>
      <c r="O2028" s="95">
        <f t="shared" si="480"/>
        <v>1593297.5476543326</v>
      </c>
      <c r="P2028" s="95">
        <f t="shared" si="488"/>
        <v>28.050197927642461</v>
      </c>
      <c r="Q2028" s="113">
        <f t="shared" si="489"/>
        <v>25.886553967624309</v>
      </c>
      <c r="R2028" s="95">
        <f t="shared" si="481"/>
        <v>333.59250017091506</v>
      </c>
      <c r="S2028" s="95">
        <f t="shared" si="482"/>
        <v>217.1030073166057</v>
      </c>
      <c r="T2028">
        <f t="shared" si="483"/>
        <v>0</v>
      </c>
      <c r="U2028" s="102">
        <f>IF(W2028&lt;180,V2028,IF(#REF!&gt;T2028,W2028-360,360-W2028))</f>
        <v>-15.347753743760393</v>
      </c>
      <c r="V2028" s="102">
        <f t="shared" si="484"/>
        <v>-15.347753743760393</v>
      </c>
      <c r="W2028" s="102">
        <f t="shared" si="485"/>
        <v>15.347753743760393</v>
      </c>
    </row>
    <row r="2029" spans="1:23" x14ac:dyDescent="0.25">
      <c r="A2029" s="110">
        <v>42638.462245370371</v>
      </c>
      <c r="B2029">
        <v>258</v>
      </c>
      <c r="C2029">
        <v>22.501300000000001</v>
      </c>
      <c r="E2029" s="95">
        <f t="shared" ref="E2029:F2044" si="491">AVERAGE(B1429:B2029)</f>
        <v>275.34109816971716</v>
      </c>
      <c r="F2029" s="95">
        <f t="shared" si="491"/>
        <v>22.719041430948394</v>
      </c>
      <c r="G2029" s="95"/>
      <c r="H2029" s="95"/>
      <c r="I2029" s="95"/>
      <c r="J2029" s="95"/>
      <c r="K2029" s="95"/>
      <c r="L2029" s="95">
        <f t="shared" si="487"/>
        <v>2026</v>
      </c>
      <c r="M2029" s="95">
        <f t="shared" si="478"/>
        <v>-1124</v>
      </c>
      <c r="N2029" s="95">
        <f t="shared" si="479"/>
        <v>268.8321816386964</v>
      </c>
      <c r="O2029" s="95">
        <f t="shared" si="480"/>
        <v>1593414.9417571686</v>
      </c>
      <c r="P2029" s="95">
        <f t="shared" si="488"/>
        <v>28.044307611637947</v>
      </c>
      <c r="Q2029" s="113">
        <f t="shared" si="489"/>
        <v>25.89049880255185</v>
      </c>
      <c r="R2029" s="95">
        <f t="shared" si="481"/>
        <v>333.59472047545881</v>
      </c>
      <c r="S2029" s="95">
        <f t="shared" si="482"/>
        <v>217.0874758639755</v>
      </c>
      <c r="T2029">
        <f t="shared" si="483"/>
        <v>0</v>
      </c>
      <c r="U2029" s="102">
        <f>IF(W2029&lt;180,V2029,IF(#REF!&gt;T2029,W2029-360,360-W2029))</f>
        <v>-17.341098169717156</v>
      </c>
      <c r="V2029" s="102">
        <f t="shared" si="484"/>
        <v>-17.341098169717156</v>
      </c>
      <c r="W2029" s="102">
        <f t="shared" si="485"/>
        <v>17.341098169717156</v>
      </c>
    </row>
    <row r="2030" spans="1:23" x14ac:dyDescent="0.25">
      <c r="A2030" s="110">
        <v>42638.462291666663</v>
      </c>
      <c r="B2030">
        <v>257</v>
      </c>
      <c r="C2030">
        <v>20.9801</v>
      </c>
      <c r="E2030" s="95">
        <f t="shared" si="491"/>
        <v>275.34276206322795</v>
      </c>
      <c r="F2030" s="95">
        <f t="shared" si="491"/>
        <v>22.725766056572354</v>
      </c>
      <c r="G2030" s="95"/>
      <c r="H2030" s="95"/>
      <c r="I2030" s="95"/>
      <c r="J2030" s="95"/>
      <c r="K2030" s="95"/>
      <c r="L2030" s="95">
        <f t="shared" si="487"/>
        <v>2027</v>
      </c>
      <c r="M2030" s="95">
        <f t="shared" si="478"/>
        <v>1381</v>
      </c>
      <c r="N2030" s="95">
        <f t="shared" si="479"/>
        <v>268.82634435125749</v>
      </c>
      <c r="O2030" s="95">
        <f t="shared" si="480"/>
        <v>1593554.8732116544</v>
      </c>
      <c r="P2030" s="95">
        <f t="shared" si="488"/>
        <v>28.038620145090558</v>
      </c>
      <c r="Q2030" s="113">
        <f t="shared" si="489"/>
        <v>25.889287868043652</v>
      </c>
      <c r="R2030" s="95">
        <f t="shared" si="481"/>
        <v>333.59365976632614</v>
      </c>
      <c r="S2030" s="95">
        <f t="shared" si="482"/>
        <v>217.09186436012973</v>
      </c>
      <c r="T2030">
        <f t="shared" si="483"/>
        <v>0</v>
      </c>
      <c r="U2030" s="102">
        <f>IF(W2030&lt;180,V2030,IF(#REF!&gt;T2030,W2030-360,360-W2030))</f>
        <v>-18.342762063227951</v>
      </c>
      <c r="V2030" s="102">
        <f t="shared" si="484"/>
        <v>-18.342762063227951</v>
      </c>
      <c r="W2030" s="102">
        <f t="shared" si="485"/>
        <v>18.342762063227951</v>
      </c>
    </row>
    <row r="2031" spans="1:23" x14ac:dyDescent="0.25">
      <c r="A2031" s="110">
        <v>42638.462337962963</v>
      </c>
      <c r="B2031">
        <v>265</v>
      </c>
      <c r="C2031">
        <v>20.587800000000001</v>
      </c>
      <c r="E2031" s="95">
        <f t="shared" si="491"/>
        <v>275.36938435940101</v>
      </c>
      <c r="F2031" s="95">
        <f t="shared" si="491"/>
        <v>22.730399833610623</v>
      </c>
      <c r="G2031" s="95"/>
      <c r="H2031" s="95"/>
      <c r="I2031" s="95"/>
      <c r="J2031" s="95"/>
      <c r="K2031" s="95"/>
      <c r="L2031" s="95">
        <f t="shared" si="487"/>
        <v>2028</v>
      </c>
      <c r="M2031" s="95">
        <f t="shared" si="478"/>
        <v>-1116</v>
      </c>
      <c r="N2031" s="95">
        <f t="shared" si="479"/>
        <v>268.82445759368784</v>
      </c>
      <c r="O2031" s="95">
        <f t="shared" si="480"/>
        <v>1593569.5069033646</v>
      </c>
      <c r="P2031" s="95">
        <f t="shared" si="488"/>
        <v>28.031835125876821</v>
      </c>
      <c r="Q2031" s="113">
        <f t="shared" si="489"/>
        <v>25.870405189699298</v>
      </c>
      <c r="R2031" s="95">
        <f t="shared" si="481"/>
        <v>333.57779603622441</v>
      </c>
      <c r="S2031" s="95">
        <f t="shared" si="482"/>
        <v>217.16097268257761</v>
      </c>
      <c r="T2031">
        <f t="shared" si="483"/>
        <v>0</v>
      </c>
      <c r="U2031" s="102">
        <f>IF(W2031&lt;180,V2031,IF(#REF!&gt;T2031,W2031-360,360-W2031))</f>
        <v>-10.36938435940101</v>
      </c>
      <c r="V2031" s="102">
        <f t="shared" si="484"/>
        <v>-10.36938435940101</v>
      </c>
      <c r="W2031" s="102">
        <f t="shared" si="485"/>
        <v>10.36938435940101</v>
      </c>
    </row>
    <row r="2032" spans="1:23" x14ac:dyDescent="0.25">
      <c r="A2032" s="110">
        <v>42638.462384259263</v>
      </c>
      <c r="B2032">
        <v>246</v>
      </c>
      <c r="C2032">
        <v>22.097200000000001</v>
      </c>
      <c r="E2032" s="95">
        <f t="shared" si="491"/>
        <v>275.35108153078204</v>
      </c>
      <c r="F2032" s="95">
        <f t="shared" si="491"/>
        <v>22.736814309484167</v>
      </c>
      <c r="G2032" s="95"/>
      <c r="H2032" s="95"/>
      <c r="I2032" s="95"/>
      <c r="J2032" s="95"/>
      <c r="K2032" s="95"/>
      <c r="L2032" s="95">
        <f t="shared" si="487"/>
        <v>2029</v>
      </c>
      <c r="M2032" s="95">
        <f t="shared" si="478"/>
        <v>1362</v>
      </c>
      <c r="N2032" s="95">
        <f t="shared" si="479"/>
        <v>268.81320847708179</v>
      </c>
      <c r="O2032" s="95">
        <f t="shared" si="480"/>
        <v>1594090.2060128257</v>
      </c>
      <c r="P2032" s="95">
        <f t="shared" si="488"/>
        <v>28.029504679604056</v>
      </c>
      <c r="Q2032" s="113">
        <f t="shared" si="489"/>
        <v>25.887280355186576</v>
      </c>
      <c r="R2032" s="95">
        <f t="shared" si="481"/>
        <v>333.59746232995184</v>
      </c>
      <c r="S2032" s="95">
        <f t="shared" si="482"/>
        <v>217.10470073161224</v>
      </c>
      <c r="T2032">
        <f t="shared" si="483"/>
        <v>0</v>
      </c>
      <c r="U2032" s="102">
        <f>IF(W2032&lt;180,V2032,IF(#REF!&gt;T2032,W2032-360,360-W2032))</f>
        <v>-29.351081530782039</v>
      </c>
      <c r="V2032" s="102">
        <f t="shared" si="484"/>
        <v>-29.351081530782039</v>
      </c>
      <c r="W2032" s="102">
        <f t="shared" si="485"/>
        <v>29.351081530782039</v>
      </c>
    </row>
    <row r="2033" spans="1:23" x14ac:dyDescent="0.25">
      <c r="A2033" s="110">
        <v>42638.462430555555</v>
      </c>
      <c r="B2033">
        <v>254</v>
      </c>
      <c r="C2033">
        <v>23.3293</v>
      </c>
      <c r="E2033" s="95">
        <f t="shared" si="491"/>
        <v>275.28452579034939</v>
      </c>
      <c r="F2033" s="95">
        <f t="shared" si="491"/>
        <v>22.747280366056543</v>
      </c>
      <c r="G2033" s="95"/>
      <c r="H2033" s="95"/>
      <c r="I2033" s="95"/>
      <c r="J2033" s="95"/>
      <c r="K2033" s="95"/>
      <c r="L2033" s="95">
        <f t="shared" si="487"/>
        <v>2030</v>
      </c>
      <c r="M2033" s="95">
        <f t="shared" si="478"/>
        <v>-1108</v>
      </c>
      <c r="N2033" s="95">
        <f t="shared" si="479"/>
        <v>268.80591133004873</v>
      </c>
      <c r="O2033" s="95">
        <f t="shared" si="480"/>
        <v>1594309.5290640509</v>
      </c>
      <c r="P2033" s="95">
        <f t="shared" si="488"/>
        <v>28.024527690012921</v>
      </c>
      <c r="Q2033" s="113">
        <f t="shared" si="489"/>
        <v>25.890668183435832</v>
      </c>
      <c r="R2033" s="95">
        <f t="shared" si="481"/>
        <v>333.53852920308003</v>
      </c>
      <c r="S2033" s="95">
        <f t="shared" si="482"/>
        <v>217.03052237761878</v>
      </c>
      <c r="T2033">
        <f t="shared" si="483"/>
        <v>0</v>
      </c>
      <c r="U2033" s="102">
        <f>IF(W2033&lt;180,V2033,IF(#REF!&gt;T2033,W2033-360,360-W2033))</f>
        <v>-21.284525790349392</v>
      </c>
      <c r="V2033" s="102">
        <f t="shared" si="484"/>
        <v>-21.284525790349392</v>
      </c>
      <c r="W2033" s="102">
        <f t="shared" si="485"/>
        <v>21.284525790349392</v>
      </c>
    </row>
    <row r="2034" spans="1:23" x14ac:dyDescent="0.25">
      <c r="A2034" s="110">
        <v>42638.462476851855</v>
      </c>
      <c r="B2034">
        <v>258</v>
      </c>
      <c r="C2034">
        <v>25.462900000000001</v>
      </c>
      <c r="E2034" s="95">
        <f t="shared" si="491"/>
        <v>275.30116472545757</v>
      </c>
      <c r="F2034" s="95">
        <f t="shared" si="491"/>
        <v>22.757924792013284</v>
      </c>
      <c r="G2034" s="95"/>
      <c r="H2034" s="95"/>
      <c r="I2034" s="95"/>
      <c r="J2034" s="95"/>
      <c r="K2034" s="95"/>
      <c r="L2034" s="95">
        <f t="shared" si="487"/>
        <v>2031</v>
      </c>
      <c r="M2034" s="95">
        <f t="shared" si="478"/>
        <v>1366</v>
      </c>
      <c r="N2034" s="95">
        <f t="shared" si="479"/>
        <v>268.80059084194926</v>
      </c>
      <c r="O2034" s="95">
        <f t="shared" si="480"/>
        <v>1594426.2392910011</v>
      </c>
      <c r="P2034" s="95">
        <f t="shared" si="488"/>
        <v>28.018653132044484</v>
      </c>
      <c r="Q2034" s="113">
        <f t="shared" si="489"/>
        <v>25.876337464439022</v>
      </c>
      <c r="R2034" s="95">
        <f t="shared" si="481"/>
        <v>333.52292402044537</v>
      </c>
      <c r="S2034" s="95">
        <f t="shared" si="482"/>
        <v>217.07940543046976</v>
      </c>
      <c r="T2034">
        <f t="shared" si="483"/>
        <v>0</v>
      </c>
      <c r="U2034" s="102">
        <f>IF(W2034&lt;180,V2034,IF(#REF!&gt;T2034,W2034-360,360-W2034))</f>
        <v>-17.301164725457568</v>
      </c>
      <c r="V2034" s="102">
        <f t="shared" si="484"/>
        <v>-17.301164725457568</v>
      </c>
      <c r="W2034" s="102">
        <f t="shared" si="485"/>
        <v>17.301164725457568</v>
      </c>
    </row>
    <row r="2035" spans="1:23" x14ac:dyDescent="0.25">
      <c r="A2035" s="110">
        <v>42638.462523148148</v>
      </c>
      <c r="B2035">
        <v>288</v>
      </c>
      <c r="C2035">
        <v>25.4191</v>
      </c>
      <c r="E2035" s="95">
        <f t="shared" si="491"/>
        <v>275.34941763727119</v>
      </c>
      <c r="F2035" s="95">
        <f t="shared" si="491"/>
        <v>22.767283527454214</v>
      </c>
      <c r="G2035" s="95"/>
      <c r="H2035" s="95"/>
      <c r="I2035" s="95"/>
      <c r="J2035" s="95"/>
      <c r="K2035" s="95"/>
      <c r="L2035" s="95">
        <f t="shared" si="487"/>
        <v>2032</v>
      </c>
      <c r="M2035" s="95">
        <f t="shared" si="478"/>
        <v>-1078</v>
      </c>
      <c r="N2035" s="95">
        <f t="shared" si="479"/>
        <v>268.81003937007824</v>
      </c>
      <c r="O2035" s="95">
        <f t="shared" si="480"/>
        <v>1594794.6751968618</v>
      </c>
      <c r="P2035" s="95">
        <f t="shared" si="488"/>
        <v>28.014994185454583</v>
      </c>
      <c r="Q2035" s="113">
        <f t="shared" si="489"/>
        <v>25.872933528007863</v>
      </c>
      <c r="R2035" s="95">
        <f t="shared" si="481"/>
        <v>333.56351807528887</v>
      </c>
      <c r="S2035" s="95">
        <f t="shared" si="482"/>
        <v>217.13531719925351</v>
      </c>
      <c r="T2035">
        <f t="shared" si="483"/>
        <v>0</v>
      </c>
      <c r="U2035" s="102">
        <f>IF(W2035&lt;180,V2035,IF(#REF!&gt;T2035,W2035-360,360-W2035))</f>
        <v>12.650582362728812</v>
      </c>
      <c r="V2035" s="102">
        <f t="shared" si="484"/>
        <v>12.650582362728812</v>
      </c>
      <c r="W2035" s="102">
        <f t="shared" si="485"/>
        <v>12.650582362728812</v>
      </c>
    </row>
    <row r="2036" spans="1:23" x14ac:dyDescent="0.25">
      <c r="A2036" s="110">
        <v>42638.462569444448</v>
      </c>
      <c r="B2036">
        <v>286</v>
      </c>
      <c r="C2036">
        <v>27.2075</v>
      </c>
      <c r="E2036" s="95">
        <f t="shared" si="491"/>
        <v>275.42429284525792</v>
      </c>
      <c r="F2036" s="95">
        <f t="shared" si="491"/>
        <v>22.779172712146398</v>
      </c>
      <c r="G2036" s="95"/>
      <c r="H2036" s="95"/>
      <c r="I2036" s="95"/>
      <c r="J2036" s="95"/>
      <c r="K2036" s="95"/>
      <c r="L2036" s="95">
        <f t="shared" si="487"/>
        <v>2033</v>
      </c>
      <c r="M2036" s="95">
        <f t="shared" si="478"/>
        <v>1364</v>
      </c>
      <c r="N2036" s="95">
        <f t="shared" si="479"/>
        <v>268.81849483521842</v>
      </c>
      <c r="O2036" s="95">
        <f t="shared" si="480"/>
        <v>1595090.0245942073</v>
      </c>
      <c r="P2036" s="95">
        <f t="shared" si="488"/>
        <v>28.010696648003012</v>
      </c>
      <c r="Q2036" s="113">
        <f t="shared" si="489"/>
        <v>25.838510557455105</v>
      </c>
      <c r="R2036" s="95">
        <f t="shared" si="481"/>
        <v>333.56094159953193</v>
      </c>
      <c r="S2036" s="95">
        <f t="shared" si="482"/>
        <v>217.28764409098395</v>
      </c>
      <c r="T2036">
        <f t="shared" si="483"/>
        <v>0</v>
      </c>
      <c r="U2036" s="102">
        <f>IF(W2036&lt;180,V2036,IF(#REF!&gt;T2036,W2036-360,360-W2036))</f>
        <v>10.575707154742076</v>
      </c>
      <c r="V2036" s="102">
        <f t="shared" si="484"/>
        <v>10.575707154742076</v>
      </c>
      <c r="W2036" s="102">
        <f t="shared" si="485"/>
        <v>10.575707154742076</v>
      </c>
    </row>
    <row r="2037" spans="1:23" x14ac:dyDescent="0.25">
      <c r="A2037" s="110">
        <v>42638.46261574074</v>
      </c>
      <c r="B2037">
        <v>267</v>
      </c>
      <c r="C2037">
        <v>25.2364</v>
      </c>
      <c r="E2037" s="95">
        <f t="shared" si="491"/>
        <v>275.45424292845257</v>
      </c>
      <c r="F2037" s="95">
        <f t="shared" si="491"/>
        <v>22.7854580698835</v>
      </c>
      <c r="G2037" s="95"/>
      <c r="H2037" s="95"/>
      <c r="I2037" s="95"/>
      <c r="J2037" s="95"/>
      <c r="K2037" s="95"/>
      <c r="L2037" s="95">
        <f t="shared" si="487"/>
        <v>2034</v>
      </c>
      <c r="M2037" s="95">
        <f t="shared" si="478"/>
        <v>-1097</v>
      </c>
      <c r="N2037" s="95">
        <f t="shared" si="479"/>
        <v>268.81760078662688</v>
      </c>
      <c r="O2037" s="95">
        <f t="shared" si="480"/>
        <v>1595093.3298918502</v>
      </c>
      <c r="P2037" s="95">
        <f t="shared" si="488"/>
        <v>28.003839197147069</v>
      </c>
      <c r="Q2037" s="113">
        <f t="shared" si="489"/>
        <v>25.81828833946178</v>
      </c>
      <c r="R2037" s="95">
        <f t="shared" si="481"/>
        <v>333.54539169224159</v>
      </c>
      <c r="S2037" s="95">
        <f t="shared" si="482"/>
        <v>217.36309416466355</v>
      </c>
      <c r="T2037">
        <f t="shared" si="483"/>
        <v>0</v>
      </c>
      <c r="U2037" s="102">
        <f>IF(W2037&lt;180,V2037,IF(#REF!&gt;T2037,W2037-360,360-W2037))</f>
        <v>-8.4542429284525724</v>
      </c>
      <c r="V2037" s="102">
        <f t="shared" si="484"/>
        <v>-8.4542429284525724</v>
      </c>
      <c r="W2037" s="102">
        <f t="shared" si="485"/>
        <v>8.4542429284525724</v>
      </c>
    </row>
    <row r="2038" spans="1:23" x14ac:dyDescent="0.25">
      <c r="A2038" s="110">
        <v>42638.46266203704</v>
      </c>
      <c r="B2038">
        <v>282</v>
      </c>
      <c r="C2038">
        <v>22.995699999999999</v>
      </c>
      <c r="E2038" s="95">
        <f t="shared" si="491"/>
        <v>275.5008319467554</v>
      </c>
      <c r="F2038" s="95">
        <f t="shared" si="491"/>
        <v>22.786456405989988</v>
      </c>
      <c r="G2038" s="95"/>
      <c r="H2038" s="95"/>
      <c r="I2038" s="95"/>
      <c r="J2038" s="95"/>
      <c r="K2038" s="95"/>
      <c r="L2038" s="95">
        <f t="shared" si="487"/>
        <v>2035</v>
      </c>
      <c r="M2038" s="95">
        <f t="shared" si="478"/>
        <v>1379</v>
      </c>
      <c r="N2038" s="95">
        <f t="shared" si="479"/>
        <v>268.8240786240782</v>
      </c>
      <c r="O2038" s="95">
        <f t="shared" si="480"/>
        <v>1595267.0201474316</v>
      </c>
      <c r="P2038" s="95">
        <f t="shared" si="488"/>
        <v>27.998482059130374</v>
      </c>
      <c r="Q2038" s="113">
        <f t="shared" si="489"/>
        <v>25.804791619435857</v>
      </c>
      <c r="R2038" s="95">
        <f t="shared" si="481"/>
        <v>333.56161309048605</v>
      </c>
      <c r="S2038" s="95">
        <f t="shared" si="482"/>
        <v>217.44005080302472</v>
      </c>
      <c r="T2038">
        <f t="shared" si="483"/>
        <v>0</v>
      </c>
      <c r="U2038" s="102">
        <f>IF(W2038&lt;180,V2038,IF(#REF!&gt;T2038,W2038-360,360-W2038))</f>
        <v>6.4991680532446026</v>
      </c>
      <c r="V2038" s="102">
        <f t="shared" si="484"/>
        <v>6.4991680532446026</v>
      </c>
      <c r="W2038" s="102">
        <f t="shared" si="485"/>
        <v>6.4991680532446026</v>
      </c>
    </row>
    <row r="2039" spans="1:23" x14ac:dyDescent="0.25">
      <c r="A2039" s="110">
        <v>42638.462708333333</v>
      </c>
      <c r="B2039">
        <v>303</v>
      </c>
      <c r="C2039">
        <v>21.350899999999999</v>
      </c>
      <c r="E2039" s="95">
        <f t="shared" si="491"/>
        <v>275.51913477537437</v>
      </c>
      <c r="F2039" s="95">
        <f t="shared" si="491"/>
        <v>22.789121297836907</v>
      </c>
      <c r="G2039" s="95"/>
      <c r="H2039" s="95"/>
      <c r="I2039" s="95"/>
      <c r="J2039" s="95"/>
      <c r="K2039" s="95"/>
      <c r="L2039" s="95">
        <f t="shared" si="487"/>
        <v>2036</v>
      </c>
      <c r="M2039" s="95">
        <f t="shared" si="478"/>
        <v>-1076</v>
      </c>
      <c r="N2039" s="95">
        <f t="shared" si="479"/>
        <v>268.84086444007818</v>
      </c>
      <c r="O2039" s="95">
        <f t="shared" si="480"/>
        <v>1596434.4400785971</v>
      </c>
      <c r="P2039" s="95">
        <f t="shared" si="488"/>
        <v>28.00184564572648</v>
      </c>
      <c r="Q2039" s="113">
        <f t="shared" si="489"/>
        <v>25.82038399277301</v>
      </c>
      <c r="R2039" s="95">
        <f t="shared" si="481"/>
        <v>333.61499875911363</v>
      </c>
      <c r="S2039" s="95">
        <f t="shared" si="482"/>
        <v>217.4232707916351</v>
      </c>
      <c r="T2039">
        <f t="shared" si="483"/>
        <v>0</v>
      </c>
      <c r="U2039" s="102">
        <f>IF(W2039&lt;180,V2039,IF(#REF!&gt;T2039,W2039-360,360-W2039))</f>
        <v>27.480865224625632</v>
      </c>
      <c r="V2039" s="102">
        <f t="shared" si="484"/>
        <v>27.480865224625632</v>
      </c>
      <c r="W2039" s="102">
        <f t="shared" si="485"/>
        <v>27.480865224625632</v>
      </c>
    </row>
    <row r="2040" spans="1:23" x14ac:dyDescent="0.25">
      <c r="A2040" s="110">
        <v>42638.462754629632</v>
      </c>
      <c r="B2040">
        <v>273</v>
      </c>
      <c r="C2040">
        <v>21.439900000000002</v>
      </c>
      <c r="E2040" s="95">
        <f t="shared" si="491"/>
        <v>275.51414309484193</v>
      </c>
      <c r="F2040" s="95">
        <f t="shared" si="491"/>
        <v>22.792376539101468</v>
      </c>
      <c r="G2040" s="95"/>
      <c r="H2040" s="95"/>
      <c r="I2040" s="95"/>
      <c r="J2040" s="95"/>
      <c r="K2040" s="95"/>
      <c r="L2040" s="95">
        <f t="shared" si="487"/>
        <v>2037</v>
      </c>
      <c r="M2040" s="95">
        <f t="shared" si="478"/>
        <v>1349</v>
      </c>
      <c r="N2040" s="95">
        <f t="shared" si="479"/>
        <v>268.84290623465841</v>
      </c>
      <c r="O2040" s="95">
        <f t="shared" si="480"/>
        <v>1596451.7299951024</v>
      </c>
      <c r="P2040" s="95">
        <f t="shared" si="488"/>
        <v>27.995123093718501</v>
      </c>
      <c r="Q2040" s="113">
        <f t="shared" si="489"/>
        <v>25.82058053196732</v>
      </c>
      <c r="R2040" s="95">
        <f t="shared" si="481"/>
        <v>333.61044929176842</v>
      </c>
      <c r="S2040" s="95">
        <f t="shared" si="482"/>
        <v>217.41783689791546</v>
      </c>
      <c r="T2040">
        <f t="shared" si="483"/>
        <v>0</v>
      </c>
      <c r="U2040" s="102">
        <f>IF(W2040&lt;180,V2040,IF(#REF!&gt;T2040,W2040-360,360-W2040))</f>
        <v>-2.514143094841927</v>
      </c>
      <c r="V2040" s="102">
        <f t="shared" si="484"/>
        <v>-2.514143094841927</v>
      </c>
      <c r="W2040" s="102">
        <f t="shared" si="485"/>
        <v>2.514143094841927</v>
      </c>
    </row>
    <row r="2041" spans="1:23" x14ac:dyDescent="0.25">
      <c r="A2041" s="110">
        <v>42638.462800925925</v>
      </c>
      <c r="B2041">
        <v>259</v>
      </c>
      <c r="C2041">
        <v>20.653300000000002</v>
      </c>
      <c r="E2041" s="95">
        <f t="shared" si="491"/>
        <v>275.52911813643925</v>
      </c>
      <c r="F2041" s="95">
        <f t="shared" si="491"/>
        <v>22.792623627287824</v>
      </c>
      <c r="G2041" s="95"/>
      <c r="H2041" s="95"/>
      <c r="I2041" s="95"/>
      <c r="J2041" s="95"/>
      <c r="K2041" s="95"/>
      <c r="L2041" s="95">
        <f t="shared" si="487"/>
        <v>2038</v>
      </c>
      <c r="M2041" s="95">
        <f t="shared" si="478"/>
        <v>-1090</v>
      </c>
      <c r="N2041" s="95">
        <f t="shared" si="479"/>
        <v>268.83807654563259</v>
      </c>
      <c r="O2041" s="95">
        <f t="shared" si="480"/>
        <v>1596548.5652600704</v>
      </c>
      <c r="P2041" s="95">
        <f t="shared" si="488"/>
        <v>27.989102790281461</v>
      </c>
      <c r="Q2041" s="113">
        <f t="shared" si="489"/>
        <v>25.808385835266478</v>
      </c>
      <c r="R2041" s="95">
        <f t="shared" si="481"/>
        <v>333.59798626578885</v>
      </c>
      <c r="S2041" s="95">
        <f t="shared" si="482"/>
        <v>217.46025000708968</v>
      </c>
      <c r="T2041">
        <f t="shared" si="483"/>
        <v>0</v>
      </c>
      <c r="U2041" s="102">
        <f>IF(W2041&lt;180,V2041,IF(#REF!&gt;T2041,W2041-360,360-W2041))</f>
        <v>-16.529118136439251</v>
      </c>
      <c r="V2041" s="102">
        <f t="shared" si="484"/>
        <v>-16.529118136439251</v>
      </c>
      <c r="W2041" s="102">
        <f t="shared" si="485"/>
        <v>16.529118136439251</v>
      </c>
    </row>
    <row r="2042" spans="1:23" x14ac:dyDescent="0.25">
      <c r="A2042" s="110">
        <v>42638.462847222225</v>
      </c>
      <c r="B2042">
        <v>276</v>
      </c>
      <c r="C2042">
        <v>18.756</v>
      </c>
      <c r="E2042" s="95">
        <f t="shared" si="491"/>
        <v>275.51580698835272</v>
      </c>
      <c r="F2042" s="95">
        <f t="shared" si="491"/>
        <v>22.792001164725427</v>
      </c>
      <c r="G2042" s="95"/>
      <c r="H2042" s="95"/>
      <c r="I2042" s="95"/>
      <c r="J2042" s="95"/>
      <c r="K2042" s="95"/>
      <c r="L2042" s="95">
        <f t="shared" si="487"/>
        <v>2039</v>
      </c>
      <c r="M2042" s="95">
        <f t="shared" si="478"/>
        <v>1366</v>
      </c>
      <c r="N2042" s="95">
        <f t="shared" si="479"/>
        <v>268.84158901422228</v>
      </c>
      <c r="O2042" s="95">
        <f t="shared" si="480"/>
        <v>1596599.8332516055</v>
      </c>
      <c r="P2042" s="95">
        <f t="shared" si="488"/>
        <v>27.982687785830667</v>
      </c>
      <c r="Q2042" s="113">
        <f t="shared" si="489"/>
        <v>25.806076359923338</v>
      </c>
      <c r="R2042" s="95">
        <f t="shared" si="481"/>
        <v>333.57947879818022</v>
      </c>
      <c r="S2042" s="95">
        <f t="shared" si="482"/>
        <v>217.45213517852523</v>
      </c>
      <c r="T2042">
        <f t="shared" si="483"/>
        <v>0</v>
      </c>
      <c r="U2042" s="102">
        <f>IF(W2042&lt;180,V2042,IF(#REF!&gt;T2042,W2042-360,360-W2042))</f>
        <v>0.48419301164727813</v>
      </c>
      <c r="V2042" s="102">
        <f t="shared" si="484"/>
        <v>0.48419301164727813</v>
      </c>
      <c r="W2042" s="102">
        <f t="shared" si="485"/>
        <v>0.48419301164727813</v>
      </c>
    </row>
    <row r="2043" spans="1:23" x14ac:dyDescent="0.25">
      <c r="A2043" s="110">
        <v>42638.462905092594</v>
      </c>
      <c r="B2043">
        <v>276</v>
      </c>
      <c r="C2043">
        <v>17.825800000000001</v>
      </c>
      <c r="E2043" s="95">
        <f t="shared" si="491"/>
        <v>275.59068219633946</v>
      </c>
      <c r="F2043" s="95">
        <f t="shared" si="491"/>
        <v>22.78208169717135</v>
      </c>
      <c r="G2043" s="95"/>
      <c r="H2043" s="95"/>
      <c r="I2043" s="95"/>
      <c r="J2043" s="95"/>
      <c r="K2043" s="95"/>
      <c r="L2043" s="95">
        <f t="shared" si="487"/>
        <v>2040</v>
      </c>
      <c r="M2043" s="95">
        <f t="shared" si="478"/>
        <v>-1090</v>
      </c>
      <c r="N2043" s="95">
        <f t="shared" si="479"/>
        <v>268.84509803921532</v>
      </c>
      <c r="O2043" s="95">
        <f t="shared" si="480"/>
        <v>1596651.0509804038</v>
      </c>
      <c r="P2043" s="95">
        <f t="shared" si="488"/>
        <v>27.976277161443825</v>
      </c>
      <c r="Q2043" s="113">
        <f t="shared" si="489"/>
        <v>25.74201030500392</v>
      </c>
      <c r="R2043" s="95">
        <f t="shared" si="481"/>
        <v>333.51020538259826</v>
      </c>
      <c r="S2043" s="95">
        <f t="shared" si="482"/>
        <v>217.67115901008063</v>
      </c>
      <c r="T2043">
        <f t="shared" si="483"/>
        <v>0</v>
      </c>
      <c r="U2043" s="102">
        <f>IF(W2043&lt;180,V2043,IF(#REF!&gt;T2043,W2043-360,360-W2043))</f>
        <v>0.40931780366054227</v>
      </c>
      <c r="V2043" s="102">
        <f t="shared" si="484"/>
        <v>0.40931780366054227</v>
      </c>
      <c r="W2043" s="102">
        <f t="shared" si="485"/>
        <v>0.40931780366054227</v>
      </c>
    </row>
    <row r="2044" spans="1:23" x14ac:dyDescent="0.25">
      <c r="A2044" s="110">
        <v>42638.462951388887</v>
      </c>
      <c r="B2044">
        <v>292</v>
      </c>
      <c r="C2044">
        <v>18.148800000000001</v>
      </c>
      <c r="E2044" s="95">
        <f t="shared" si="491"/>
        <v>275.68053244592346</v>
      </c>
      <c r="F2044" s="95">
        <f t="shared" si="491"/>
        <v>22.774303327786992</v>
      </c>
      <c r="G2044" s="95"/>
      <c r="H2044" s="95"/>
      <c r="I2044" s="95"/>
      <c r="J2044" s="95"/>
      <c r="K2044" s="95"/>
      <c r="L2044" s="95">
        <f t="shared" si="487"/>
        <v>2041</v>
      </c>
      <c r="M2044" s="95">
        <f t="shared" si="478"/>
        <v>1382</v>
      </c>
      <c r="N2044" s="95">
        <f t="shared" si="479"/>
        <v>268.85644292013683</v>
      </c>
      <c r="O2044" s="95">
        <f t="shared" si="480"/>
        <v>1597186.9377756119</v>
      </c>
      <c r="P2044" s="95">
        <f t="shared" si="488"/>
        <v>27.974116070123795</v>
      </c>
      <c r="Q2044" s="113">
        <f t="shared" si="489"/>
        <v>25.704860836004642</v>
      </c>
      <c r="R2044" s="95">
        <f t="shared" si="481"/>
        <v>333.51646932693393</v>
      </c>
      <c r="S2044" s="95">
        <f t="shared" si="482"/>
        <v>217.84459556491302</v>
      </c>
      <c r="T2044">
        <f t="shared" si="483"/>
        <v>0</v>
      </c>
      <c r="U2044" s="102">
        <f>IF(W2044&lt;180,V2044,IF(#REF!&gt;T2044,W2044-360,360-W2044))</f>
        <v>16.319467554076539</v>
      </c>
      <c r="V2044" s="102">
        <f t="shared" si="484"/>
        <v>16.319467554076539</v>
      </c>
      <c r="W2044" s="102">
        <f t="shared" si="485"/>
        <v>16.319467554076539</v>
      </c>
    </row>
    <row r="2045" spans="1:23" x14ac:dyDescent="0.25">
      <c r="A2045" s="110">
        <v>42638.462997685187</v>
      </c>
      <c r="B2045">
        <v>291</v>
      </c>
      <c r="C2045">
        <v>18.570900000000002</v>
      </c>
      <c r="E2045" s="95">
        <f t="shared" ref="E2045:F2060" si="492">AVERAGE(B1445:B2045)</f>
        <v>275.77703826955076</v>
      </c>
      <c r="F2045" s="95">
        <f t="shared" si="492"/>
        <v>22.76587188019964</v>
      </c>
      <c r="G2045" s="95"/>
      <c r="H2045" s="95"/>
      <c r="I2045" s="95"/>
      <c r="J2045" s="95"/>
      <c r="K2045" s="95"/>
      <c r="L2045" s="95">
        <f t="shared" si="487"/>
        <v>2042</v>
      </c>
      <c r="M2045" s="95">
        <f t="shared" si="478"/>
        <v>-1091</v>
      </c>
      <c r="N2045" s="95">
        <f t="shared" si="479"/>
        <v>268.867286973555</v>
      </c>
      <c r="O2045" s="95">
        <f t="shared" si="480"/>
        <v>1597677.0347698452</v>
      </c>
      <c r="P2045" s="95">
        <f t="shared" si="488"/>
        <v>27.971556095898151</v>
      </c>
      <c r="Q2045" s="113">
        <f t="shared" si="489"/>
        <v>25.65326597378322</v>
      </c>
      <c r="R2045" s="95">
        <f t="shared" si="481"/>
        <v>333.49688671056299</v>
      </c>
      <c r="S2045" s="95">
        <f t="shared" si="482"/>
        <v>218.05718982853853</v>
      </c>
      <c r="T2045">
        <f t="shared" si="483"/>
        <v>0</v>
      </c>
      <c r="U2045" s="102">
        <f>IF(W2045&lt;180,V2045,IF(#REF!&gt;T2045,W2045-360,360-W2045))</f>
        <v>15.222961730449242</v>
      </c>
      <c r="V2045" s="102">
        <f t="shared" si="484"/>
        <v>15.222961730449242</v>
      </c>
      <c r="W2045" s="102">
        <f t="shared" si="485"/>
        <v>15.222961730449242</v>
      </c>
    </row>
    <row r="2046" spans="1:23" x14ac:dyDescent="0.25">
      <c r="A2046" s="110">
        <v>42638.463043981479</v>
      </c>
      <c r="B2046">
        <v>318</v>
      </c>
      <c r="C2046">
        <v>20.006499999999999</v>
      </c>
      <c r="E2046" s="95">
        <f t="shared" si="492"/>
        <v>275.86688851913476</v>
      </c>
      <c r="F2046" s="95">
        <f t="shared" si="492"/>
        <v>22.76482262895172</v>
      </c>
      <c r="G2046" s="95"/>
      <c r="H2046" s="95"/>
      <c r="I2046" s="95"/>
      <c r="J2046" s="95"/>
      <c r="K2046" s="95"/>
      <c r="L2046" s="95">
        <f t="shared" si="487"/>
        <v>2043</v>
      </c>
      <c r="M2046" s="95">
        <f t="shared" si="478"/>
        <v>1409</v>
      </c>
      <c r="N2046" s="95">
        <f t="shared" si="479"/>
        <v>268.89133627019055</v>
      </c>
      <c r="O2046" s="95">
        <f t="shared" si="480"/>
        <v>1600089.8766519942</v>
      </c>
      <c r="P2046" s="95">
        <f t="shared" si="488"/>
        <v>27.98581800001044</v>
      </c>
      <c r="Q2046" s="113">
        <f t="shared" si="489"/>
        <v>25.706371892511221</v>
      </c>
      <c r="R2046" s="95">
        <f t="shared" si="481"/>
        <v>333.706225277285</v>
      </c>
      <c r="S2046" s="95">
        <f t="shared" si="482"/>
        <v>218.02755176098452</v>
      </c>
      <c r="T2046">
        <f t="shared" si="483"/>
        <v>0</v>
      </c>
      <c r="U2046" s="102">
        <f>IF(W2046&lt;180,V2046,IF(#REF!&gt;T2046,W2046-360,360-W2046))</f>
        <v>42.133111480865239</v>
      </c>
      <c r="V2046" s="102">
        <f t="shared" si="484"/>
        <v>42.133111480865239</v>
      </c>
      <c r="W2046" s="102">
        <f t="shared" si="485"/>
        <v>42.133111480865239</v>
      </c>
    </row>
    <row r="2047" spans="1:23" x14ac:dyDescent="0.25">
      <c r="A2047" s="110">
        <v>42638.463090277779</v>
      </c>
      <c r="B2047">
        <v>311</v>
      </c>
      <c r="C2047">
        <v>20.849599999999999</v>
      </c>
      <c r="E2047" s="95">
        <f t="shared" si="492"/>
        <v>275.92512479201332</v>
      </c>
      <c r="F2047" s="95">
        <f t="shared" si="492"/>
        <v>22.768101830282834</v>
      </c>
      <c r="G2047" s="95"/>
      <c r="H2047" s="95"/>
      <c r="I2047" s="95"/>
      <c r="J2047" s="95"/>
      <c r="K2047" s="95"/>
      <c r="L2047" s="95">
        <f t="shared" si="487"/>
        <v>2044</v>
      </c>
      <c r="M2047" s="95">
        <f t="shared" si="478"/>
        <v>-1098</v>
      </c>
      <c r="N2047" s="95">
        <f t="shared" si="479"/>
        <v>268.91193737769044</v>
      </c>
      <c r="O2047" s="95">
        <f t="shared" si="480"/>
        <v>1601862.1487279963</v>
      </c>
      <c r="P2047" s="95">
        <f t="shared" si="488"/>
        <v>27.994461892273677</v>
      </c>
      <c r="Q2047" s="113">
        <f t="shared" si="489"/>
        <v>25.746221815955959</v>
      </c>
      <c r="R2047" s="95">
        <f t="shared" si="481"/>
        <v>333.85412387791422</v>
      </c>
      <c r="S2047" s="95">
        <f t="shared" si="482"/>
        <v>217.99612570611242</v>
      </c>
      <c r="T2047">
        <f t="shared" si="483"/>
        <v>0</v>
      </c>
      <c r="U2047" s="102">
        <f>IF(W2047&lt;180,V2047,IF(#REF!&gt;T2047,W2047-360,360-W2047))</f>
        <v>35.074875207986679</v>
      </c>
      <c r="V2047" s="102">
        <f t="shared" si="484"/>
        <v>35.074875207986679</v>
      </c>
      <c r="W2047" s="102">
        <f t="shared" si="485"/>
        <v>35.074875207986679</v>
      </c>
    </row>
    <row r="2048" spans="1:23" x14ac:dyDescent="0.25">
      <c r="A2048" s="110">
        <v>42638.463136574072</v>
      </c>
      <c r="B2048">
        <v>306</v>
      </c>
      <c r="C2048">
        <v>23.547599999999999</v>
      </c>
      <c r="E2048" s="95">
        <f t="shared" si="492"/>
        <v>275.97504159733779</v>
      </c>
      <c r="F2048" s="95">
        <f t="shared" si="492"/>
        <v>22.775812645590651</v>
      </c>
      <c r="G2048" s="95"/>
      <c r="H2048" s="95"/>
      <c r="I2048" s="95"/>
      <c r="J2048" s="95"/>
      <c r="K2048" s="95"/>
      <c r="L2048" s="95">
        <f t="shared" si="487"/>
        <v>2045</v>
      </c>
      <c r="M2048" s="95">
        <f t="shared" si="478"/>
        <v>1404</v>
      </c>
      <c r="N2048" s="95">
        <f t="shared" si="479"/>
        <v>268.93007334963289</v>
      </c>
      <c r="O2048" s="95">
        <f t="shared" si="480"/>
        <v>1603237.0004890095</v>
      </c>
      <c r="P2048" s="95">
        <f t="shared" si="488"/>
        <v>27.99962452148705</v>
      </c>
      <c r="Q2048" s="113">
        <f t="shared" si="489"/>
        <v>25.775384096673488</v>
      </c>
      <c r="R2048" s="95">
        <f t="shared" si="481"/>
        <v>333.96965581485313</v>
      </c>
      <c r="S2048" s="95">
        <f t="shared" si="482"/>
        <v>217.98042737982246</v>
      </c>
      <c r="T2048">
        <f t="shared" si="483"/>
        <v>0</v>
      </c>
      <c r="U2048" s="102">
        <f>IF(W2048&lt;180,V2048,IF(#REF!&gt;T2048,W2048-360,360-W2048))</f>
        <v>30.024958402662207</v>
      </c>
      <c r="V2048" s="102">
        <f t="shared" si="484"/>
        <v>30.024958402662207</v>
      </c>
      <c r="W2048" s="102">
        <f t="shared" si="485"/>
        <v>30.024958402662207</v>
      </c>
    </row>
    <row r="2049" spans="1:23" x14ac:dyDescent="0.25">
      <c r="A2049" s="110">
        <v>42638.463182870371</v>
      </c>
      <c r="B2049">
        <v>274</v>
      </c>
      <c r="C2049">
        <v>21.8002</v>
      </c>
      <c r="E2049" s="95">
        <f t="shared" si="492"/>
        <v>275.95507487520797</v>
      </c>
      <c r="F2049" s="95">
        <f t="shared" si="492"/>
        <v>22.780244592346058</v>
      </c>
      <c r="G2049" s="95"/>
      <c r="H2049" s="95"/>
      <c r="I2049" s="95"/>
      <c r="J2049" s="95"/>
      <c r="K2049" s="95"/>
      <c r="L2049" s="95">
        <f t="shared" si="487"/>
        <v>2046</v>
      </c>
      <c r="M2049" s="95">
        <f t="shared" si="478"/>
        <v>-1130</v>
      </c>
      <c r="N2049" s="95">
        <f t="shared" si="479"/>
        <v>268.93255131964776</v>
      </c>
      <c r="O2049" s="95">
        <f t="shared" si="480"/>
        <v>1603262.6920821234</v>
      </c>
      <c r="P2049" s="95">
        <f t="shared" si="488"/>
        <v>27.993005446027603</v>
      </c>
      <c r="Q2049" s="113">
        <f t="shared" si="489"/>
        <v>25.772258267544789</v>
      </c>
      <c r="R2049" s="95">
        <f t="shared" si="481"/>
        <v>333.94265597718373</v>
      </c>
      <c r="S2049" s="95">
        <f t="shared" si="482"/>
        <v>217.96749377323221</v>
      </c>
      <c r="T2049">
        <f t="shared" si="483"/>
        <v>0</v>
      </c>
      <c r="U2049" s="102">
        <f>IF(W2049&lt;180,V2049,IF(#REF!&gt;T2049,W2049-360,360-W2049))</f>
        <v>-1.9550748752079699</v>
      </c>
      <c r="V2049" s="102">
        <f t="shared" si="484"/>
        <v>-1.9550748752079699</v>
      </c>
      <c r="W2049" s="102">
        <f t="shared" si="485"/>
        <v>1.9550748752079699</v>
      </c>
    </row>
    <row r="2050" spans="1:23" x14ac:dyDescent="0.25">
      <c r="A2050" s="110">
        <v>42638.463229166664</v>
      </c>
      <c r="B2050">
        <v>258</v>
      </c>
      <c r="C2050">
        <v>24.711200000000002</v>
      </c>
      <c r="E2050" s="95">
        <f t="shared" si="492"/>
        <v>275.93178036605656</v>
      </c>
      <c r="F2050" s="95">
        <f t="shared" si="492"/>
        <v>22.791874043261203</v>
      </c>
      <c r="G2050" s="95"/>
      <c r="H2050" s="95"/>
      <c r="I2050" s="95"/>
      <c r="J2050" s="95"/>
      <c r="K2050" s="95"/>
      <c r="L2050" s="95">
        <f t="shared" si="487"/>
        <v>2047</v>
      </c>
      <c r="M2050" s="95">
        <f t="shared" si="478"/>
        <v>1388</v>
      </c>
      <c r="N2050" s="95">
        <f t="shared" si="479"/>
        <v>268.92721055202702</v>
      </c>
      <c r="O2050" s="95">
        <f t="shared" si="480"/>
        <v>1603382.1543722639</v>
      </c>
      <c r="P2050" s="95">
        <f t="shared" si="488"/>
        <v>27.987209675296679</v>
      </c>
      <c r="Q2050" s="113">
        <f t="shared" si="489"/>
        <v>25.782147694844006</v>
      </c>
      <c r="R2050" s="95">
        <f t="shared" si="481"/>
        <v>333.9416126794556</v>
      </c>
      <c r="S2050" s="95">
        <f t="shared" si="482"/>
        <v>217.92194805265754</v>
      </c>
      <c r="T2050">
        <f t="shared" si="483"/>
        <v>0</v>
      </c>
      <c r="U2050" s="102">
        <f>IF(W2050&lt;180,V2050,IF(#REF!&gt;T2050,W2050-360,360-W2050))</f>
        <v>-17.931780366056557</v>
      </c>
      <c r="V2050" s="102">
        <f t="shared" si="484"/>
        <v>-17.931780366056557</v>
      </c>
      <c r="W2050" s="102">
        <f t="shared" si="485"/>
        <v>17.931780366056557</v>
      </c>
    </row>
    <row r="2051" spans="1:23" x14ac:dyDescent="0.25">
      <c r="A2051" s="110">
        <v>42638.463275462964</v>
      </c>
      <c r="B2051">
        <v>277</v>
      </c>
      <c r="C2051">
        <v>21.2348</v>
      </c>
      <c r="E2051" s="95">
        <f t="shared" si="492"/>
        <v>275.85357737104823</v>
      </c>
      <c r="F2051" s="95">
        <f t="shared" si="492"/>
        <v>22.796212978369358</v>
      </c>
      <c r="G2051" s="95"/>
      <c r="H2051" s="95"/>
      <c r="I2051" s="95"/>
      <c r="J2051" s="95"/>
      <c r="K2051" s="95"/>
      <c r="L2051" s="95">
        <f t="shared" si="487"/>
        <v>2048</v>
      </c>
      <c r="M2051" s="95">
        <f t="shared" si="478"/>
        <v>-1111</v>
      </c>
      <c r="N2051" s="95">
        <f t="shared" si="479"/>
        <v>268.93115234374966</v>
      </c>
      <c r="O2051" s="95">
        <f t="shared" si="480"/>
        <v>1603447.2924804806</v>
      </c>
      <c r="P2051" s="95">
        <f t="shared" si="488"/>
        <v>27.980944377942013</v>
      </c>
      <c r="Q2051" s="113">
        <f t="shared" si="489"/>
        <v>25.707399855596631</v>
      </c>
      <c r="R2051" s="95">
        <f t="shared" si="481"/>
        <v>333.69522704614064</v>
      </c>
      <c r="S2051" s="95">
        <f t="shared" si="482"/>
        <v>218.01192769595582</v>
      </c>
      <c r="T2051">
        <f t="shared" si="483"/>
        <v>0</v>
      </c>
      <c r="U2051" s="102">
        <f>IF(W2051&lt;180,V2051,IF(#REF!&gt;T2051,W2051-360,360-W2051))</f>
        <v>1.1464226289517683</v>
      </c>
      <c r="V2051" s="102">
        <f t="shared" si="484"/>
        <v>1.1464226289517683</v>
      </c>
      <c r="W2051" s="102">
        <f t="shared" si="485"/>
        <v>1.1464226289517683</v>
      </c>
    </row>
    <row r="2052" spans="1:23" x14ac:dyDescent="0.25">
      <c r="A2052" s="110">
        <v>42638.463321759256</v>
      </c>
      <c r="B2052">
        <v>280</v>
      </c>
      <c r="C2052">
        <v>20.0549</v>
      </c>
      <c r="E2052" s="95">
        <f t="shared" si="492"/>
        <v>275.85856905158067</v>
      </c>
      <c r="F2052" s="95">
        <f t="shared" si="492"/>
        <v>22.798823128119768</v>
      </c>
      <c r="G2052" s="95"/>
      <c r="H2052" s="95"/>
      <c r="I2052" s="95"/>
      <c r="J2052" s="95"/>
      <c r="K2052" s="95"/>
      <c r="L2052" s="95">
        <f t="shared" si="487"/>
        <v>2049</v>
      </c>
      <c r="M2052" s="95">
        <f t="shared" ref="M2052:M2115" si="493">B2052-M2051</f>
        <v>1391</v>
      </c>
      <c r="N2052" s="95">
        <f t="shared" ref="N2052:N2115" si="494">N2051+(B2052-N2051)/L2052</f>
        <v>268.93655441678834</v>
      </c>
      <c r="O2052" s="95">
        <f t="shared" ref="O2052:O2115" si="495">O2051+(B2052-N2052)*(B2052-N2051)</f>
        <v>1603569.7520741944</v>
      </c>
      <c r="P2052" s="95">
        <f t="shared" si="488"/>
        <v>27.975183802294826</v>
      </c>
      <c r="Q2052" s="113">
        <f t="shared" si="489"/>
        <v>25.707913229418072</v>
      </c>
      <c r="R2052" s="95">
        <f t="shared" ref="R2052:R2115" si="496">E2052+$T$2*Q2052</f>
        <v>333.70137381777135</v>
      </c>
      <c r="S2052" s="95">
        <f t="shared" ref="S2052:S2115" si="497">E2052-$T$2*Q2052</f>
        <v>218.01576428539002</v>
      </c>
      <c r="T2052">
        <f t="shared" si="483"/>
        <v>0</v>
      </c>
      <c r="U2052" s="102">
        <f>IF(W2052&lt;180,V2052,IF(#REF!&gt;T2052,W2052-360,360-W2052))</f>
        <v>4.1414309484193268</v>
      </c>
      <c r="V2052" s="102">
        <f t="shared" si="484"/>
        <v>4.1414309484193268</v>
      </c>
      <c r="W2052" s="102">
        <f t="shared" si="485"/>
        <v>4.1414309484193268</v>
      </c>
    </row>
    <row r="2053" spans="1:23" x14ac:dyDescent="0.25">
      <c r="A2053" s="110">
        <v>42638.463368055556</v>
      </c>
      <c r="B2053">
        <v>254</v>
      </c>
      <c r="C2053">
        <v>20.862100000000002</v>
      </c>
      <c r="E2053" s="95">
        <f t="shared" si="492"/>
        <v>275.81863560732114</v>
      </c>
      <c r="F2053" s="95">
        <f t="shared" si="492"/>
        <v>22.802971713810283</v>
      </c>
      <c r="G2053" s="95"/>
      <c r="H2053" s="95"/>
      <c r="I2053" s="95"/>
      <c r="J2053" s="95"/>
      <c r="K2053" s="95"/>
      <c r="L2053" s="95">
        <f t="shared" si="487"/>
        <v>2050</v>
      </c>
      <c r="M2053" s="95">
        <f t="shared" si="493"/>
        <v>-1137</v>
      </c>
      <c r="N2053" s="95">
        <f t="shared" si="494"/>
        <v>268.92926829268259</v>
      </c>
      <c r="O2053" s="95">
        <f t="shared" si="495"/>
        <v>1603792.7439024509</v>
      </c>
      <c r="P2053" s="95">
        <f t="shared" si="488"/>
        <v>27.970304321813412</v>
      </c>
      <c r="Q2053" s="113">
        <f t="shared" si="489"/>
        <v>25.723191504296643</v>
      </c>
      <c r="R2053" s="95">
        <f t="shared" si="496"/>
        <v>333.69581649198858</v>
      </c>
      <c r="S2053" s="95">
        <f t="shared" si="497"/>
        <v>217.9414547226537</v>
      </c>
      <c r="T2053">
        <f t="shared" si="483"/>
        <v>0</v>
      </c>
      <c r="U2053" s="102">
        <f>IF(W2053&lt;180,V2053,IF(#REF!&gt;T2053,W2053-360,360-W2053))</f>
        <v>-21.818635607321141</v>
      </c>
      <c r="V2053" s="102">
        <f t="shared" si="484"/>
        <v>-21.818635607321141</v>
      </c>
      <c r="W2053" s="102">
        <f t="shared" si="485"/>
        <v>21.818635607321141</v>
      </c>
    </row>
    <row r="2054" spans="1:23" x14ac:dyDescent="0.25">
      <c r="A2054" s="110">
        <v>42638.463414351849</v>
      </c>
      <c r="B2054">
        <v>251</v>
      </c>
      <c r="C2054">
        <v>19.922699999999999</v>
      </c>
      <c r="E2054" s="95">
        <f t="shared" si="492"/>
        <v>275.76039933444258</v>
      </c>
      <c r="F2054" s="95">
        <f t="shared" si="492"/>
        <v>22.805424958402629</v>
      </c>
      <c r="G2054" s="95"/>
      <c r="H2054" s="95"/>
      <c r="I2054" s="95"/>
      <c r="J2054" s="95"/>
      <c r="K2054" s="95"/>
      <c r="L2054" s="95">
        <f t="shared" si="487"/>
        <v>2051</v>
      </c>
      <c r="M2054" s="95">
        <f t="shared" si="493"/>
        <v>1388</v>
      </c>
      <c r="N2054" s="95">
        <f t="shared" si="494"/>
        <v>268.92052657240339</v>
      </c>
      <c r="O2054" s="95">
        <f t="shared" si="495"/>
        <v>1604114.0458313136</v>
      </c>
      <c r="P2054" s="95">
        <f t="shared" si="488"/>
        <v>27.966285736565492</v>
      </c>
      <c r="Q2054" s="113">
        <f t="shared" si="489"/>
        <v>25.7396893886444</v>
      </c>
      <c r="R2054" s="95">
        <f t="shared" si="496"/>
        <v>333.67470045889246</v>
      </c>
      <c r="S2054" s="95">
        <f t="shared" si="497"/>
        <v>217.84609820999268</v>
      </c>
      <c r="T2054">
        <f t="shared" ref="T2054:T2117" si="498">IF(ABS(U2054)&gt;$T$2*Q2054,1,0)</f>
        <v>0</v>
      </c>
      <c r="U2054" s="102">
        <f>IF(W2054&lt;180,V2054,IF(#REF!&gt;T2054,W2054-360,360-W2054))</f>
        <v>-24.760399334442582</v>
      </c>
      <c r="V2054" s="102">
        <f t="shared" ref="V2054:V2117" si="499">$B2054-$E2054</f>
        <v>-24.760399334442582</v>
      </c>
      <c r="W2054" s="102">
        <f t="shared" ref="W2054:W2117" si="500">ABS(V2054)</f>
        <v>24.760399334442582</v>
      </c>
    </row>
    <row r="2055" spans="1:23" x14ac:dyDescent="0.25">
      <c r="A2055" s="110">
        <v>42638.463460648149</v>
      </c>
      <c r="B2055">
        <v>277</v>
      </c>
      <c r="C2055">
        <v>18.429600000000001</v>
      </c>
      <c r="E2055" s="95">
        <f t="shared" si="492"/>
        <v>275.75707154742099</v>
      </c>
      <c r="F2055" s="95">
        <f t="shared" si="492"/>
        <v>22.808585357737073</v>
      </c>
      <c r="G2055" s="95"/>
      <c r="H2055" s="95"/>
      <c r="I2055" s="95"/>
      <c r="J2055" s="95"/>
      <c r="K2055" s="95"/>
      <c r="L2055" s="95">
        <f t="shared" si="487"/>
        <v>2052</v>
      </c>
      <c r="M2055" s="95">
        <f t="shared" si="493"/>
        <v>-1111</v>
      </c>
      <c r="N2055" s="95">
        <f t="shared" si="494"/>
        <v>268.92446393762151</v>
      </c>
      <c r="O2055" s="95">
        <f t="shared" si="495"/>
        <v>1604179.2919103431</v>
      </c>
      <c r="P2055" s="95">
        <f t="shared" si="488"/>
        <v>27.960039118010442</v>
      </c>
      <c r="Q2055" s="113">
        <f t="shared" si="489"/>
        <v>25.739399622401244</v>
      </c>
      <c r="R2055" s="95">
        <f t="shared" si="496"/>
        <v>333.67072069782381</v>
      </c>
      <c r="S2055" s="95">
        <f t="shared" si="497"/>
        <v>217.8434223970182</v>
      </c>
      <c r="T2055">
        <f t="shared" si="498"/>
        <v>0</v>
      </c>
      <c r="U2055" s="102">
        <f>IF(W2055&lt;180,V2055,IF(#REF!&gt;T2055,W2055-360,360-W2055))</f>
        <v>1.2429284525790081</v>
      </c>
      <c r="V2055" s="102">
        <f t="shared" si="499"/>
        <v>1.2429284525790081</v>
      </c>
      <c r="W2055" s="102">
        <f t="shared" si="500"/>
        <v>1.2429284525790081</v>
      </c>
    </row>
    <row r="2056" spans="1:23" x14ac:dyDescent="0.25">
      <c r="A2056" s="110">
        <v>42638.463506944441</v>
      </c>
      <c r="B2056">
        <v>247</v>
      </c>
      <c r="C2056">
        <v>20.671600000000002</v>
      </c>
      <c r="E2056" s="95">
        <f t="shared" si="492"/>
        <v>275.71048252911811</v>
      </c>
      <c r="F2056" s="95">
        <f t="shared" si="492"/>
        <v>22.814488519134745</v>
      </c>
      <c r="G2056" s="95"/>
      <c r="H2056" s="95"/>
      <c r="I2056" s="95"/>
      <c r="J2056" s="95"/>
      <c r="K2056" s="95"/>
      <c r="L2056" s="95">
        <f t="shared" si="487"/>
        <v>2053</v>
      </c>
      <c r="M2056" s="95">
        <f t="shared" si="493"/>
        <v>1358</v>
      </c>
      <c r="N2056" s="95">
        <f t="shared" si="494"/>
        <v>268.91378470530896</v>
      </c>
      <c r="O2056" s="95">
        <f t="shared" si="495"/>
        <v>1604659.7398928516</v>
      </c>
      <c r="P2056" s="95">
        <f t="shared" si="488"/>
        <v>27.957414382313669</v>
      </c>
      <c r="Q2056" s="113">
        <f t="shared" si="489"/>
        <v>25.766054361075202</v>
      </c>
      <c r="R2056" s="95">
        <f t="shared" si="496"/>
        <v>333.68410484153731</v>
      </c>
      <c r="S2056" s="95">
        <f t="shared" si="497"/>
        <v>217.73686021669891</v>
      </c>
      <c r="T2056">
        <f t="shared" si="498"/>
        <v>0</v>
      </c>
      <c r="U2056" s="102">
        <f>IF(W2056&lt;180,V2056,IF(#REF!&gt;T2056,W2056-360,360-W2056))</f>
        <v>-28.71048252911811</v>
      </c>
      <c r="V2056" s="102">
        <f t="shared" si="499"/>
        <v>-28.71048252911811</v>
      </c>
      <c r="W2056" s="102">
        <f t="shared" si="500"/>
        <v>28.71048252911811</v>
      </c>
    </row>
    <row r="2057" spans="1:23" x14ac:dyDescent="0.25">
      <c r="A2057" s="110">
        <v>42638.463553240741</v>
      </c>
      <c r="B2057">
        <v>304</v>
      </c>
      <c r="C2057">
        <v>17.3779</v>
      </c>
      <c r="E2057" s="95">
        <f t="shared" si="492"/>
        <v>275.79034941763729</v>
      </c>
      <c r="F2057" s="95">
        <f t="shared" si="492"/>
        <v>22.812781198003297</v>
      </c>
      <c r="G2057" s="95"/>
      <c r="H2057" s="95"/>
      <c r="I2057" s="95"/>
      <c r="J2057" s="95"/>
      <c r="K2057" s="95"/>
      <c r="L2057" s="95">
        <f t="shared" si="487"/>
        <v>2054</v>
      </c>
      <c r="M2057" s="95">
        <f t="shared" si="493"/>
        <v>-1054</v>
      </c>
      <c r="N2057" s="95">
        <f t="shared" si="494"/>
        <v>268.93086660175231</v>
      </c>
      <c r="O2057" s="95">
        <f t="shared" si="495"/>
        <v>1605890.1830574607</v>
      </c>
      <c r="P2057" s="95">
        <f t="shared" si="488"/>
        <v>27.96132207461585</v>
      </c>
      <c r="Q2057" s="113">
        <f t="shared" si="489"/>
        <v>25.779223406559296</v>
      </c>
      <c r="R2057" s="95">
        <f t="shared" si="496"/>
        <v>333.79360208239569</v>
      </c>
      <c r="S2057" s="95">
        <f t="shared" si="497"/>
        <v>217.78709675287888</v>
      </c>
      <c r="T2057">
        <f t="shared" si="498"/>
        <v>0</v>
      </c>
      <c r="U2057" s="102">
        <f>IF(W2057&lt;180,V2057,IF(#REF!&gt;T2057,W2057-360,360-W2057))</f>
        <v>28.209650582362713</v>
      </c>
      <c r="V2057" s="102">
        <f t="shared" si="499"/>
        <v>28.209650582362713</v>
      </c>
      <c r="W2057" s="102">
        <f t="shared" si="500"/>
        <v>28.209650582362713</v>
      </c>
    </row>
    <row r="2058" spans="1:23" x14ac:dyDescent="0.25">
      <c r="A2058" s="110">
        <v>42638.463599537034</v>
      </c>
      <c r="B2058">
        <v>290</v>
      </c>
      <c r="C2058">
        <v>16.1234</v>
      </c>
      <c r="E2058" s="95">
        <f t="shared" si="492"/>
        <v>275.82196339434279</v>
      </c>
      <c r="F2058" s="95">
        <f t="shared" si="492"/>
        <v>22.809323793677173</v>
      </c>
      <c r="G2058" s="95"/>
      <c r="H2058" s="95"/>
      <c r="I2058" s="95"/>
      <c r="J2058" s="95"/>
      <c r="K2058" s="95"/>
      <c r="L2058" s="95">
        <f t="shared" si="487"/>
        <v>2055</v>
      </c>
      <c r="M2058" s="95">
        <f t="shared" si="493"/>
        <v>1344</v>
      </c>
      <c r="N2058" s="95">
        <f t="shared" si="494"/>
        <v>268.94111922141082</v>
      </c>
      <c r="O2058" s="95">
        <f t="shared" si="495"/>
        <v>1606333.8754258025</v>
      </c>
      <c r="P2058" s="95">
        <f t="shared" si="488"/>
        <v>27.958379524011455</v>
      </c>
      <c r="Q2058" s="113">
        <f t="shared" si="489"/>
        <v>25.7849789910594</v>
      </c>
      <c r="R2058" s="95">
        <f t="shared" si="496"/>
        <v>333.83816612422646</v>
      </c>
      <c r="S2058" s="95">
        <f t="shared" si="497"/>
        <v>217.80576066445914</v>
      </c>
      <c r="T2058">
        <f t="shared" si="498"/>
        <v>0</v>
      </c>
      <c r="U2058" s="102">
        <f>IF(W2058&lt;180,V2058,IF(#REF!&gt;T2058,W2058-360,360-W2058))</f>
        <v>14.178036605657212</v>
      </c>
      <c r="V2058" s="102">
        <f t="shared" si="499"/>
        <v>14.178036605657212</v>
      </c>
      <c r="W2058" s="102">
        <f t="shared" si="500"/>
        <v>14.178036605657212</v>
      </c>
    </row>
    <row r="2059" spans="1:23" x14ac:dyDescent="0.25">
      <c r="A2059" s="110">
        <v>42638.463645833333</v>
      </c>
      <c r="B2059">
        <v>264</v>
      </c>
      <c r="C2059">
        <v>16.230799999999999</v>
      </c>
      <c r="E2059" s="95">
        <f t="shared" si="492"/>
        <v>275.8136439267887</v>
      </c>
      <c r="F2059" s="95">
        <f t="shared" si="492"/>
        <v>22.805787354409286</v>
      </c>
      <c r="G2059" s="95"/>
      <c r="H2059" s="95"/>
      <c r="I2059" s="95"/>
      <c r="J2059" s="95"/>
      <c r="K2059" s="95"/>
      <c r="L2059" s="95">
        <f t="shared" si="487"/>
        <v>2056</v>
      </c>
      <c r="M2059" s="95">
        <f t="shared" si="493"/>
        <v>-1080</v>
      </c>
      <c r="N2059" s="95">
        <f t="shared" si="494"/>
        <v>268.938715953307</v>
      </c>
      <c r="O2059" s="95">
        <f t="shared" si="495"/>
        <v>1606358.2782101284</v>
      </c>
      <c r="P2059" s="95">
        <f t="shared" si="488"/>
        <v>27.951791794070907</v>
      </c>
      <c r="Q2059" s="113">
        <f t="shared" si="489"/>
        <v>25.787985184962299</v>
      </c>
      <c r="R2059" s="95">
        <f t="shared" si="496"/>
        <v>333.83661059295389</v>
      </c>
      <c r="S2059" s="95">
        <f t="shared" si="497"/>
        <v>217.79067726062351</v>
      </c>
      <c r="T2059">
        <f t="shared" si="498"/>
        <v>0</v>
      </c>
      <c r="U2059" s="102">
        <f>IF(W2059&lt;180,V2059,IF(#REF!&gt;T2059,W2059-360,360-W2059))</f>
        <v>-11.8136439267887</v>
      </c>
      <c r="V2059" s="102">
        <f t="shared" si="499"/>
        <v>-11.8136439267887</v>
      </c>
      <c r="W2059" s="102">
        <f t="shared" si="500"/>
        <v>11.8136439267887</v>
      </c>
    </row>
    <row r="2060" spans="1:23" x14ac:dyDescent="0.25">
      <c r="A2060" s="110">
        <v>42638.463692129626</v>
      </c>
      <c r="B2060">
        <v>257</v>
      </c>
      <c r="C2060">
        <v>18.547899999999998</v>
      </c>
      <c r="E2060" s="95">
        <f t="shared" si="492"/>
        <v>275.79367720465888</v>
      </c>
      <c r="F2060" s="95">
        <f t="shared" si="492"/>
        <v>22.806097504159698</v>
      </c>
      <c r="G2060" s="95"/>
      <c r="H2060" s="95"/>
      <c r="I2060" s="95"/>
      <c r="J2060" s="95"/>
      <c r="K2060" s="95"/>
      <c r="L2060" s="95">
        <f t="shared" si="487"/>
        <v>2057</v>
      </c>
      <c r="M2060" s="95">
        <f t="shared" si="493"/>
        <v>1337</v>
      </c>
      <c r="N2060" s="95">
        <f t="shared" si="494"/>
        <v>268.93291200777793</v>
      </c>
      <c r="O2060" s="95">
        <f t="shared" si="495"/>
        <v>1606500.7418570851</v>
      </c>
      <c r="P2060" s="95">
        <f t="shared" si="488"/>
        <v>27.946235814277514</v>
      </c>
      <c r="Q2060" s="113">
        <f t="shared" si="489"/>
        <v>25.797896700416374</v>
      </c>
      <c r="R2060" s="95">
        <f t="shared" si="496"/>
        <v>333.83894478059574</v>
      </c>
      <c r="S2060" s="95">
        <f t="shared" si="497"/>
        <v>217.74840962872204</v>
      </c>
      <c r="T2060">
        <f t="shared" si="498"/>
        <v>0</v>
      </c>
      <c r="U2060" s="102">
        <f>IF(W2060&lt;180,V2060,IF(#REF!&gt;T2060,W2060-360,360-W2060))</f>
        <v>-18.793677204658877</v>
      </c>
      <c r="V2060" s="102">
        <f t="shared" si="499"/>
        <v>-18.793677204658877</v>
      </c>
      <c r="W2060" s="102">
        <f t="shared" si="500"/>
        <v>18.793677204658877</v>
      </c>
    </row>
    <row r="2061" spans="1:23" x14ac:dyDescent="0.25">
      <c r="A2061" s="110">
        <v>42638.463738425926</v>
      </c>
      <c r="B2061">
        <v>273</v>
      </c>
      <c r="C2061">
        <v>16.412500000000001</v>
      </c>
      <c r="E2061" s="95">
        <f t="shared" ref="E2061:F2076" si="501">AVERAGE(B1461:B2061)</f>
        <v>275.77537437603991</v>
      </c>
      <c r="F2061" s="95">
        <f t="shared" si="501"/>
        <v>22.80393444259564</v>
      </c>
      <c r="G2061" s="95"/>
      <c r="H2061" s="95"/>
      <c r="I2061" s="95"/>
      <c r="J2061" s="95"/>
      <c r="K2061" s="95"/>
      <c r="L2061" s="95">
        <f t="shared" si="487"/>
        <v>2058</v>
      </c>
      <c r="M2061" s="95">
        <f t="shared" si="493"/>
        <v>-1064</v>
      </c>
      <c r="N2061" s="95">
        <f t="shared" si="494"/>
        <v>268.9348882410103</v>
      </c>
      <c r="O2061" s="95">
        <f t="shared" si="495"/>
        <v>1606517.2750243072</v>
      </c>
      <c r="P2061" s="95">
        <f t="shared" si="488"/>
        <v>27.939589098297144</v>
      </c>
      <c r="Q2061" s="113">
        <f t="shared" si="489"/>
        <v>25.795970081530115</v>
      </c>
      <c r="R2061" s="95">
        <f t="shared" si="496"/>
        <v>333.81630705948265</v>
      </c>
      <c r="S2061" s="95">
        <f t="shared" si="497"/>
        <v>217.73444169259716</v>
      </c>
      <c r="T2061">
        <f t="shared" si="498"/>
        <v>0</v>
      </c>
      <c r="U2061" s="102">
        <f>IF(W2061&lt;180,V2061,IF(#REF!&gt;T2061,W2061-360,360-W2061))</f>
        <v>-2.7753743760399061</v>
      </c>
      <c r="V2061" s="102">
        <f t="shared" si="499"/>
        <v>-2.7753743760399061</v>
      </c>
      <c r="W2061" s="102">
        <f t="shared" si="500"/>
        <v>2.7753743760399061</v>
      </c>
    </row>
    <row r="2062" spans="1:23" x14ac:dyDescent="0.25">
      <c r="A2062" s="110">
        <v>42638.463784722226</v>
      </c>
      <c r="B2062">
        <v>258</v>
      </c>
      <c r="C2062">
        <v>14.827</v>
      </c>
      <c r="E2062" s="95">
        <f t="shared" si="501"/>
        <v>275.80865224625626</v>
      </c>
      <c r="F2062" s="95">
        <f t="shared" si="501"/>
        <v>22.798532445923428</v>
      </c>
      <c r="G2062" s="95"/>
      <c r="H2062" s="95"/>
      <c r="I2062" s="95"/>
      <c r="J2062" s="95"/>
      <c r="K2062" s="95"/>
      <c r="L2062" s="95">
        <f t="shared" si="487"/>
        <v>2059</v>
      </c>
      <c r="M2062" s="95">
        <f t="shared" si="493"/>
        <v>1322</v>
      </c>
      <c r="N2062" s="95">
        <f t="shared" si="494"/>
        <v>268.92957746478834</v>
      </c>
      <c r="O2062" s="95">
        <f t="shared" si="495"/>
        <v>1606636.7887324062</v>
      </c>
      <c r="P2062" s="95">
        <f t="shared" si="488"/>
        <v>27.933842510872843</v>
      </c>
      <c r="Q2062" s="113">
        <f t="shared" si="489"/>
        <v>25.760092282892941</v>
      </c>
      <c r="R2062" s="95">
        <f t="shared" si="496"/>
        <v>333.76885988276535</v>
      </c>
      <c r="S2062" s="95">
        <f t="shared" si="497"/>
        <v>217.84844460974713</v>
      </c>
      <c r="T2062">
        <f t="shared" si="498"/>
        <v>0</v>
      </c>
      <c r="U2062" s="102">
        <f>IF(W2062&lt;180,V2062,IF(#REF!&gt;T2062,W2062-360,360-W2062))</f>
        <v>-17.808652246256258</v>
      </c>
      <c r="V2062" s="102">
        <f t="shared" si="499"/>
        <v>-17.808652246256258</v>
      </c>
      <c r="W2062" s="102">
        <f t="shared" si="500"/>
        <v>17.808652246256258</v>
      </c>
    </row>
    <row r="2063" spans="1:23" x14ac:dyDescent="0.25">
      <c r="A2063" s="110">
        <v>42638.463831018518</v>
      </c>
      <c r="B2063">
        <v>273</v>
      </c>
      <c r="C2063">
        <v>17.142600000000002</v>
      </c>
      <c r="E2063" s="95">
        <f t="shared" si="501"/>
        <v>275.75374376039935</v>
      </c>
      <c r="F2063" s="95">
        <f t="shared" si="501"/>
        <v>22.800033943427589</v>
      </c>
      <c r="G2063" s="95"/>
      <c r="H2063" s="95"/>
      <c r="I2063" s="95"/>
      <c r="J2063" s="95"/>
      <c r="K2063" s="95"/>
      <c r="L2063" s="95">
        <f t="shared" si="487"/>
        <v>2060</v>
      </c>
      <c r="M2063" s="95">
        <f t="shared" si="493"/>
        <v>-1049</v>
      </c>
      <c r="N2063" s="95">
        <f t="shared" si="494"/>
        <v>268.93155339805787</v>
      </c>
      <c r="O2063" s="95">
        <f t="shared" si="495"/>
        <v>1606653.349029138</v>
      </c>
      <c r="P2063" s="95">
        <f t="shared" si="488"/>
        <v>27.927205556738386</v>
      </c>
      <c r="Q2063" s="113">
        <f t="shared" si="489"/>
        <v>25.73083358798047</v>
      </c>
      <c r="R2063" s="95">
        <f t="shared" si="496"/>
        <v>333.6481193333554</v>
      </c>
      <c r="S2063" s="95">
        <f t="shared" si="497"/>
        <v>217.85936818744329</v>
      </c>
      <c r="T2063">
        <f t="shared" si="498"/>
        <v>0</v>
      </c>
      <c r="U2063" s="102">
        <f>IF(W2063&lt;180,V2063,IF(#REF!&gt;T2063,W2063-360,360-W2063))</f>
        <v>-2.7537437603993453</v>
      </c>
      <c r="V2063" s="102">
        <f t="shared" si="499"/>
        <v>-2.7537437603993453</v>
      </c>
      <c r="W2063" s="102">
        <f t="shared" si="500"/>
        <v>2.7537437603993453</v>
      </c>
    </row>
    <row r="2064" spans="1:23" x14ac:dyDescent="0.25">
      <c r="A2064" s="110">
        <v>42638.463877314818</v>
      </c>
      <c r="B2064">
        <v>298</v>
      </c>
      <c r="C2064">
        <v>23.682500000000001</v>
      </c>
      <c r="E2064" s="95">
        <f t="shared" si="501"/>
        <v>275.7171381031614</v>
      </c>
      <c r="F2064" s="95">
        <f t="shared" si="501"/>
        <v>22.807238768718769</v>
      </c>
      <c r="G2064" s="95"/>
      <c r="H2064" s="95"/>
      <c r="I2064" s="95"/>
      <c r="J2064" s="95"/>
      <c r="K2064" s="95"/>
      <c r="L2064" s="95">
        <f t="shared" si="487"/>
        <v>2061</v>
      </c>
      <c r="M2064" s="95">
        <f t="shared" si="493"/>
        <v>1347</v>
      </c>
      <c r="N2064" s="95">
        <f t="shared" si="494"/>
        <v>268.94565744784046</v>
      </c>
      <c r="O2064" s="95">
        <f t="shared" si="495"/>
        <v>1607497.9136341701</v>
      </c>
      <c r="P2064" s="95">
        <f t="shared" si="488"/>
        <v>27.927767035403669</v>
      </c>
      <c r="Q2064" s="113">
        <f t="shared" si="489"/>
        <v>25.683466569711737</v>
      </c>
      <c r="R2064" s="95">
        <f t="shared" si="496"/>
        <v>333.50493788501279</v>
      </c>
      <c r="S2064" s="95">
        <f t="shared" si="497"/>
        <v>217.92933832131001</v>
      </c>
      <c r="T2064">
        <f t="shared" si="498"/>
        <v>0</v>
      </c>
      <c r="U2064" s="102">
        <f>IF(W2064&lt;180,V2064,IF(#REF!&gt;T2064,W2064-360,360-W2064))</f>
        <v>22.282861896838597</v>
      </c>
      <c r="V2064" s="102">
        <f t="shared" si="499"/>
        <v>22.282861896838597</v>
      </c>
      <c r="W2064" s="102">
        <f t="shared" si="500"/>
        <v>22.282861896838597</v>
      </c>
    </row>
    <row r="2065" spans="1:23" x14ac:dyDescent="0.25">
      <c r="A2065" s="110">
        <v>42638.463923611111</v>
      </c>
      <c r="B2065">
        <v>303</v>
      </c>
      <c r="C2065">
        <v>22.395199999999999</v>
      </c>
      <c r="E2065" s="95">
        <f t="shared" si="501"/>
        <v>275.72878535773708</v>
      </c>
      <c r="F2065" s="95">
        <f t="shared" si="501"/>
        <v>22.808017470881833</v>
      </c>
      <c r="G2065" s="95"/>
      <c r="H2065" s="95"/>
      <c r="I2065" s="95"/>
      <c r="J2065" s="95"/>
      <c r="K2065" s="95"/>
      <c r="L2065" s="95">
        <f t="shared" si="487"/>
        <v>2062</v>
      </c>
      <c r="M2065" s="95">
        <f t="shared" si="493"/>
        <v>-1044</v>
      </c>
      <c r="N2065" s="95">
        <f t="shared" si="494"/>
        <v>268.96217264791426</v>
      </c>
      <c r="O2065" s="95">
        <f t="shared" si="495"/>
        <v>1608657.0494665492</v>
      </c>
      <c r="P2065" s="95">
        <f t="shared" si="488"/>
        <v>27.93105903662002</v>
      </c>
      <c r="Q2065" s="113">
        <f t="shared" si="489"/>
        <v>25.694247011209779</v>
      </c>
      <c r="R2065" s="95">
        <f t="shared" si="496"/>
        <v>333.54084113295909</v>
      </c>
      <c r="S2065" s="95">
        <f t="shared" si="497"/>
        <v>217.91672958251507</v>
      </c>
      <c r="T2065">
        <f t="shared" si="498"/>
        <v>0</v>
      </c>
      <c r="U2065" s="102">
        <f>IF(W2065&lt;180,V2065,IF(#REF!&gt;T2065,W2065-360,360-W2065))</f>
        <v>27.271214642262919</v>
      </c>
      <c r="V2065" s="102">
        <f t="shared" si="499"/>
        <v>27.271214642262919</v>
      </c>
      <c r="W2065" s="102">
        <f t="shared" si="500"/>
        <v>27.271214642262919</v>
      </c>
    </row>
    <row r="2066" spans="1:23" x14ac:dyDescent="0.25">
      <c r="A2066" s="110">
        <v>42638.463969907411</v>
      </c>
      <c r="B2066">
        <v>356</v>
      </c>
      <c r="C2066">
        <v>29.058499999999999</v>
      </c>
      <c r="E2066" s="95">
        <f t="shared" si="501"/>
        <v>275.89018302828617</v>
      </c>
      <c r="F2066" s="95">
        <f t="shared" si="501"/>
        <v>22.823277204658869</v>
      </c>
      <c r="G2066" s="95"/>
      <c r="H2066" s="95"/>
      <c r="I2066" s="95"/>
      <c r="J2066" s="95"/>
      <c r="K2066" s="95"/>
      <c r="L2066" s="95">
        <f t="shared" si="487"/>
        <v>2063</v>
      </c>
      <c r="M2066" s="95">
        <f t="shared" si="493"/>
        <v>1400</v>
      </c>
      <c r="N2066" s="95">
        <f t="shared" si="494"/>
        <v>269.00436257876839</v>
      </c>
      <c r="O2066" s="95">
        <f t="shared" si="495"/>
        <v>1616228.960736803</v>
      </c>
      <c r="P2066" s="95">
        <f t="shared" si="488"/>
        <v>27.989931026081337</v>
      </c>
      <c r="Q2066" s="113">
        <f t="shared" si="489"/>
        <v>25.892544879415709</v>
      </c>
      <c r="R2066" s="95">
        <f t="shared" si="496"/>
        <v>334.14840900697152</v>
      </c>
      <c r="S2066" s="95">
        <f t="shared" si="497"/>
        <v>217.63195704960083</v>
      </c>
      <c r="T2066">
        <f t="shared" si="498"/>
        <v>1</v>
      </c>
      <c r="U2066" s="102">
        <f>IF(W2066&lt;180,V2066,IF(#REF!&gt;T2066,W2066-360,360-W2066))</f>
        <v>80.109816971713826</v>
      </c>
      <c r="V2066" s="102">
        <f t="shared" si="499"/>
        <v>80.109816971713826</v>
      </c>
      <c r="W2066" s="102">
        <f t="shared" si="500"/>
        <v>80.109816971713826</v>
      </c>
    </row>
    <row r="2067" spans="1:23" x14ac:dyDescent="0.25">
      <c r="A2067" s="110">
        <v>42638.464016203703</v>
      </c>
      <c r="B2067">
        <v>293</v>
      </c>
      <c r="C2067">
        <v>25.2776</v>
      </c>
      <c r="E2067" s="95">
        <f t="shared" si="501"/>
        <v>275.93011647254576</v>
      </c>
      <c r="F2067" s="95">
        <f t="shared" si="501"/>
        <v>22.830283361064858</v>
      </c>
      <c r="G2067" s="95"/>
      <c r="H2067" s="95"/>
      <c r="I2067" s="95"/>
      <c r="J2067" s="95"/>
      <c r="K2067" s="95"/>
      <c r="L2067" s="95">
        <f t="shared" si="487"/>
        <v>2064</v>
      </c>
      <c r="M2067" s="95">
        <f t="shared" si="493"/>
        <v>-1107</v>
      </c>
      <c r="N2067" s="95">
        <f t="shared" si="494"/>
        <v>269.01598837209264</v>
      </c>
      <c r="O2067" s="95">
        <f t="shared" si="495"/>
        <v>1616804.4723837329</v>
      </c>
      <c r="P2067" s="95">
        <f t="shared" si="488"/>
        <v>27.988131416475753</v>
      </c>
      <c r="Q2067" s="113">
        <f t="shared" si="489"/>
        <v>25.900393642472302</v>
      </c>
      <c r="R2067" s="95">
        <f t="shared" si="496"/>
        <v>334.20600216810845</v>
      </c>
      <c r="S2067" s="95">
        <f t="shared" si="497"/>
        <v>217.65423077698307</v>
      </c>
      <c r="T2067">
        <f t="shared" si="498"/>
        <v>0</v>
      </c>
      <c r="U2067" s="102">
        <f>IF(W2067&lt;180,V2067,IF(#REF!&gt;T2067,W2067-360,360-W2067))</f>
        <v>17.069883527454238</v>
      </c>
      <c r="V2067" s="102">
        <f t="shared" si="499"/>
        <v>17.069883527454238</v>
      </c>
      <c r="W2067" s="102">
        <f t="shared" si="500"/>
        <v>17.069883527454238</v>
      </c>
    </row>
    <row r="2068" spans="1:23" x14ac:dyDescent="0.25">
      <c r="A2068" s="110">
        <v>42638.464062500003</v>
      </c>
      <c r="B2068">
        <v>302</v>
      </c>
      <c r="C2068">
        <v>25.151499999999999</v>
      </c>
      <c r="E2068" s="95">
        <f t="shared" si="501"/>
        <v>276.00499168053244</v>
      </c>
      <c r="F2068" s="95">
        <f t="shared" si="501"/>
        <v>22.839627620632243</v>
      </c>
      <c r="G2068" s="95"/>
      <c r="H2068" s="95"/>
      <c r="I2068" s="95"/>
      <c r="J2068" s="95"/>
      <c r="K2068" s="95"/>
      <c r="L2068" s="95">
        <f t="shared" si="487"/>
        <v>2065</v>
      </c>
      <c r="M2068" s="95">
        <f t="shared" si="493"/>
        <v>1409</v>
      </c>
      <c r="N2068" s="95">
        <f t="shared" si="494"/>
        <v>269.03196125907954</v>
      </c>
      <c r="O2068" s="95">
        <f t="shared" si="495"/>
        <v>1617891.8905569126</v>
      </c>
      <c r="P2068" s="95">
        <f t="shared" si="488"/>
        <v>27.990761971008101</v>
      </c>
      <c r="Q2068" s="113">
        <f t="shared" si="489"/>
        <v>25.910603545295164</v>
      </c>
      <c r="R2068" s="95">
        <f t="shared" si="496"/>
        <v>334.30384965744656</v>
      </c>
      <c r="S2068" s="95">
        <f t="shared" si="497"/>
        <v>217.70613370361832</v>
      </c>
      <c r="T2068">
        <f t="shared" si="498"/>
        <v>0</v>
      </c>
      <c r="U2068" s="102">
        <f>IF(W2068&lt;180,V2068,IF(#REF!&gt;T2068,W2068-360,360-W2068))</f>
        <v>25.995008319467559</v>
      </c>
      <c r="V2068" s="102">
        <f t="shared" si="499"/>
        <v>25.995008319467559</v>
      </c>
      <c r="W2068" s="102">
        <f t="shared" si="500"/>
        <v>25.995008319467559</v>
      </c>
    </row>
    <row r="2069" spans="1:23" x14ac:dyDescent="0.25">
      <c r="A2069" s="110">
        <v>42638.464108796295</v>
      </c>
      <c r="B2069">
        <v>327</v>
      </c>
      <c r="C2069">
        <v>28.685500000000001</v>
      </c>
      <c r="E2069" s="95">
        <f t="shared" si="501"/>
        <v>276.10981697171383</v>
      </c>
      <c r="F2069" s="95">
        <f t="shared" si="501"/>
        <v>22.855270881863525</v>
      </c>
      <c r="G2069" s="95"/>
      <c r="H2069" s="95"/>
      <c r="I2069" s="95"/>
      <c r="J2069" s="95"/>
      <c r="K2069" s="95"/>
      <c r="L2069" s="95">
        <f t="shared" si="487"/>
        <v>2066</v>
      </c>
      <c r="M2069" s="95">
        <f t="shared" si="493"/>
        <v>-1082</v>
      </c>
      <c r="N2069" s="95">
        <f t="shared" si="494"/>
        <v>269.06001936108385</v>
      </c>
      <c r="O2069" s="95">
        <f t="shared" si="495"/>
        <v>1621250.5575992374</v>
      </c>
      <c r="P2069" s="95">
        <f t="shared" si="488"/>
        <v>28.01301866479325</v>
      </c>
      <c r="Q2069" s="113">
        <f t="shared" si="489"/>
        <v>25.989142494263508</v>
      </c>
      <c r="R2069" s="95">
        <f t="shared" si="496"/>
        <v>334.58538758380672</v>
      </c>
      <c r="S2069" s="95">
        <f t="shared" si="497"/>
        <v>217.63424635962093</v>
      </c>
      <c r="T2069">
        <f t="shared" si="498"/>
        <v>0</v>
      </c>
      <c r="U2069" s="102">
        <f>IF(W2069&lt;180,V2069,IF(#REF!&gt;T2069,W2069-360,360-W2069))</f>
        <v>50.890183028286174</v>
      </c>
      <c r="V2069" s="102">
        <f t="shared" si="499"/>
        <v>50.890183028286174</v>
      </c>
      <c r="W2069" s="102">
        <f t="shared" si="500"/>
        <v>50.890183028286174</v>
      </c>
    </row>
    <row r="2070" spans="1:23" x14ac:dyDescent="0.25">
      <c r="A2070" s="110">
        <v>42638.464155092595</v>
      </c>
      <c r="B2070">
        <v>296</v>
      </c>
      <c r="C2070">
        <v>27.417400000000001</v>
      </c>
      <c r="E2070" s="95">
        <f t="shared" si="501"/>
        <v>276.18136439267886</v>
      </c>
      <c r="F2070" s="95">
        <f t="shared" si="501"/>
        <v>22.86861447587351</v>
      </c>
      <c r="G2070" s="95"/>
      <c r="H2070" s="95"/>
      <c r="I2070" s="95"/>
      <c r="J2070" s="95"/>
      <c r="K2070" s="95"/>
      <c r="L2070" s="95">
        <f t="shared" si="487"/>
        <v>2067</v>
      </c>
      <c r="M2070" s="95">
        <f t="shared" si="493"/>
        <v>1378</v>
      </c>
      <c r="N2070" s="95">
        <f t="shared" si="494"/>
        <v>269.07305273342973</v>
      </c>
      <c r="O2070" s="95">
        <f t="shared" si="495"/>
        <v>1621975.9690372639</v>
      </c>
      <c r="P2070" s="95">
        <f t="shared" si="488"/>
        <v>28.012506442528082</v>
      </c>
      <c r="Q2070" s="113">
        <f t="shared" si="489"/>
        <v>25.984611831785799</v>
      </c>
      <c r="R2070" s="95">
        <f t="shared" si="496"/>
        <v>334.64674101419689</v>
      </c>
      <c r="S2070" s="95">
        <f t="shared" si="497"/>
        <v>217.71598777116083</v>
      </c>
      <c r="T2070">
        <f t="shared" si="498"/>
        <v>0</v>
      </c>
      <c r="U2070" s="102">
        <f>IF(W2070&lt;180,V2070,IF(#REF!&gt;T2070,W2070-360,360-W2070))</f>
        <v>19.818635607321141</v>
      </c>
      <c r="V2070" s="102">
        <f t="shared" si="499"/>
        <v>19.818635607321141</v>
      </c>
      <c r="W2070" s="102">
        <f t="shared" si="500"/>
        <v>19.818635607321141</v>
      </c>
    </row>
    <row r="2071" spans="1:23" x14ac:dyDescent="0.25">
      <c r="A2071" s="110">
        <v>42638.464201388888</v>
      </c>
      <c r="B2071">
        <v>349</v>
      </c>
      <c r="C2071">
        <v>32.4148</v>
      </c>
      <c r="E2071" s="95">
        <f t="shared" si="501"/>
        <v>276.33777038269551</v>
      </c>
      <c r="F2071" s="95">
        <f t="shared" si="501"/>
        <v>22.891266056572348</v>
      </c>
      <c r="G2071" s="95"/>
      <c r="H2071" s="95"/>
      <c r="I2071" s="95"/>
      <c r="J2071" s="95"/>
      <c r="K2071" s="95"/>
      <c r="L2071" s="95">
        <f t="shared" ref="L2071:L2134" si="502">L2070+1</f>
        <v>2068</v>
      </c>
      <c r="M2071" s="95">
        <f t="shared" si="493"/>
        <v>-1029</v>
      </c>
      <c r="N2071" s="95">
        <f t="shared" si="494"/>
        <v>269.11170212765921</v>
      </c>
      <c r="O2071" s="95">
        <f t="shared" si="495"/>
        <v>1628361.1968085226</v>
      </c>
      <c r="P2071" s="95">
        <f t="shared" ref="P2071:P2134" si="503">SQRT(O2071/L2071)</f>
        <v>28.06080366843808</v>
      </c>
      <c r="Q2071" s="113">
        <f t="shared" si="489"/>
        <v>26.139088885057813</v>
      </c>
      <c r="R2071" s="95">
        <f t="shared" si="496"/>
        <v>335.1507203740756</v>
      </c>
      <c r="S2071" s="95">
        <f t="shared" si="497"/>
        <v>217.52482039131542</v>
      </c>
      <c r="T2071">
        <f t="shared" si="498"/>
        <v>1</v>
      </c>
      <c r="U2071" s="102">
        <f>IF(W2071&lt;180,V2071,IF(#REF!&gt;T2071,W2071-360,360-W2071))</f>
        <v>72.66222961730449</v>
      </c>
      <c r="V2071" s="102">
        <f t="shared" si="499"/>
        <v>72.66222961730449</v>
      </c>
      <c r="W2071" s="102">
        <f t="shared" si="500"/>
        <v>72.66222961730449</v>
      </c>
    </row>
    <row r="2072" spans="1:23" x14ac:dyDescent="0.25">
      <c r="A2072" s="110">
        <v>42638.46434027778</v>
      </c>
      <c r="B2072">
        <v>280</v>
      </c>
      <c r="C2072">
        <v>29.241700000000002</v>
      </c>
      <c r="E2072" s="95">
        <f t="shared" si="501"/>
        <v>276.38103161397669</v>
      </c>
      <c r="F2072" s="95">
        <f t="shared" si="501"/>
        <v>22.91065623960063</v>
      </c>
      <c r="G2072" s="95"/>
      <c r="H2072" s="95"/>
      <c r="I2072" s="95"/>
      <c r="J2072" s="95"/>
      <c r="K2072" s="95"/>
      <c r="L2072" s="95">
        <f t="shared" si="502"/>
        <v>2069</v>
      </c>
      <c r="M2072" s="95">
        <f t="shared" si="493"/>
        <v>1309</v>
      </c>
      <c r="N2072" s="95">
        <f t="shared" si="494"/>
        <v>269.11696471725435</v>
      </c>
      <c r="O2072" s="95">
        <f t="shared" si="495"/>
        <v>1628479.6945384364</v>
      </c>
      <c r="P2072" s="95">
        <f t="shared" si="503"/>
        <v>28.055042344236362</v>
      </c>
      <c r="Q2072" s="113">
        <f t="shared" si="489"/>
        <v>26.123594111807581</v>
      </c>
      <c r="R2072" s="95">
        <f t="shared" si="496"/>
        <v>335.15911836554375</v>
      </c>
      <c r="S2072" s="95">
        <f t="shared" si="497"/>
        <v>217.60294486240963</v>
      </c>
      <c r="T2072">
        <f t="shared" si="498"/>
        <v>0</v>
      </c>
      <c r="U2072" s="102">
        <f>IF(W2072&lt;180,V2072,IF(#REF!&gt;T2072,W2072-360,360-W2072))</f>
        <v>3.6189683860233117</v>
      </c>
      <c r="V2072" s="102">
        <f t="shared" si="499"/>
        <v>3.6189683860233117</v>
      </c>
      <c r="W2072" s="102">
        <f t="shared" si="500"/>
        <v>3.6189683860233117</v>
      </c>
    </row>
    <row r="2073" spans="1:23" x14ac:dyDescent="0.25">
      <c r="A2073" s="110">
        <v>42638.464386574073</v>
      </c>
      <c r="B2073">
        <v>280</v>
      </c>
      <c r="C2073">
        <v>30.804600000000001</v>
      </c>
      <c r="E2073" s="95">
        <f t="shared" si="501"/>
        <v>276.4359400998336</v>
      </c>
      <c r="F2073" s="95">
        <f t="shared" si="501"/>
        <v>22.934240931780334</v>
      </c>
      <c r="G2073" s="95"/>
      <c r="H2073" s="95"/>
      <c r="I2073" s="95"/>
      <c r="J2073" s="95"/>
      <c r="K2073" s="95"/>
      <c r="L2073" s="95">
        <f t="shared" si="502"/>
        <v>2070</v>
      </c>
      <c r="M2073" s="95">
        <f t="shared" si="493"/>
        <v>-1029</v>
      </c>
      <c r="N2073" s="95">
        <f t="shared" si="494"/>
        <v>269.12222222222186</v>
      </c>
      <c r="O2073" s="95">
        <f t="shared" si="495"/>
        <v>1628598.0777777899</v>
      </c>
      <c r="P2073" s="95">
        <f t="shared" si="503"/>
        <v>28.049284418936452</v>
      </c>
      <c r="Q2073" s="113">
        <f t="shared" si="489"/>
        <v>26.096448005279431</v>
      </c>
      <c r="R2073" s="95">
        <f t="shared" si="496"/>
        <v>335.15294811171231</v>
      </c>
      <c r="S2073" s="95">
        <f t="shared" si="497"/>
        <v>217.7189320879549</v>
      </c>
      <c r="T2073">
        <f t="shared" si="498"/>
        <v>0</v>
      </c>
      <c r="U2073" s="102">
        <f>IF(W2073&lt;180,V2073,IF(#REF!&gt;T2073,W2073-360,360-W2073))</f>
        <v>3.5640599001663986</v>
      </c>
      <c r="V2073" s="102">
        <f t="shared" si="499"/>
        <v>3.5640599001663986</v>
      </c>
      <c r="W2073" s="102">
        <f t="shared" si="500"/>
        <v>3.5640599001663986</v>
      </c>
    </row>
    <row r="2074" spans="1:23" x14ac:dyDescent="0.25">
      <c r="A2074" s="110">
        <v>42638.464432870373</v>
      </c>
      <c r="B2074">
        <v>262</v>
      </c>
      <c r="C2074">
        <v>31.8629</v>
      </c>
      <c r="E2074" s="95">
        <f t="shared" si="501"/>
        <v>276.46256239600666</v>
      </c>
      <c r="F2074" s="95">
        <f t="shared" si="501"/>
        <v>22.958175540765357</v>
      </c>
      <c r="G2074" s="95"/>
      <c r="H2074" s="95"/>
      <c r="I2074" s="95"/>
      <c r="J2074" s="95"/>
      <c r="K2074" s="95"/>
      <c r="L2074" s="95">
        <f t="shared" si="502"/>
        <v>2071</v>
      </c>
      <c r="M2074" s="95">
        <f t="shared" si="493"/>
        <v>1291</v>
      </c>
      <c r="N2074" s="95">
        <f t="shared" si="494"/>
        <v>269.11878319652305</v>
      </c>
      <c r="O2074" s="95">
        <f t="shared" si="495"/>
        <v>1628648.7793336674</v>
      </c>
      <c r="P2074" s="95">
        <f t="shared" si="503"/>
        <v>28.042948189942663</v>
      </c>
      <c r="Q2074" s="113">
        <f t="shared" si="489"/>
        <v>26.073536339765667</v>
      </c>
      <c r="R2074" s="95">
        <f t="shared" si="496"/>
        <v>335.12801916047943</v>
      </c>
      <c r="S2074" s="95">
        <f t="shared" si="497"/>
        <v>217.7971056315339</v>
      </c>
      <c r="T2074">
        <f t="shared" si="498"/>
        <v>0</v>
      </c>
      <c r="U2074" s="102">
        <f>IF(W2074&lt;180,V2074,IF(#REF!&gt;T2074,W2074-360,360-W2074))</f>
        <v>-14.46256239600666</v>
      </c>
      <c r="V2074" s="102">
        <f t="shared" si="499"/>
        <v>-14.46256239600666</v>
      </c>
      <c r="W2074" s="102">
        <f t="shared" si="500"/>
        <v>14.46256239600666</v>
      </c>
    </row>
    <row r="2075" spans="1:23" x14ac:dyDescent="0.25">
      <c r="A2075" s="110">
        <v>42638.464479166665</v>
      </c>
      <c r="B2075">
        <v>246</v>
      </c>
      <c r="C2075">
        <v>28.287800000000001</v>
      </c>
      <c r="E2075" s="95">
        <f t="shared" si="501"/>
        <v>276.45590682196337</v>
      </c>
      <c r="F2075" s="95">
        <f t="shared" si="501"/>
        <v>22.975069883527421</v>
      </c>
      <c r="G2075" s="95"/>
      <c r="H2075" s="95"/>
      <c r="I2075" s="95"/>
      <c r="J2075" s="95"/>
      <c r="K2075" s="95"/>
      <c r="L2075" s="95">
        <f t="shared" si="502"/>
        <v>2072</v>
      </c>
      <c r="M2075" s="95">
        <f t="shared" si="493"/>
        <v>-1045</v>
      </c>
      <c r="N2075" s="95">
        <f t="shared" si="494"/>
        <v>269.10762548262511</v>
      </c>
      <c r="O2075" s="95">
        <f t="shared" si="495"/>
        <v>1629182.9995173865</v>
      </c>
      <c r="P2075" s="95">
        <f t="shared" si="503"/>
        <v>28.040778010378208</v>
      </c>
      <c r="Q2075" s="113">
        <f t="shared" si="489"/>
        <v>26.08079987936318</v>
      </c>
      <c r="R2075" s="95">
        <f t="shared" si="496"/>
        <v>335.13770655053054</v>
      </c>
      <c r="S2075" s="95">
        <f t="shared" si="497"/>
        <v>217.7741070933962</v>
      </c>
      <c r="T2075">
        <f t="shared" si="498"/>
        <v>0</v>
      </c>
      <c r="U2075" s="102">
        <f>IF(W2075&lt;180,V2075,IF(#REF!&gt;T2075,W2075-360,360-W2075))</f>
        <v>-30.455906821963367</v>
      </c>
      <c r="V2075" s="102">
        <f t="shared" si="499"/>
        <v>-30.455906821963367</v>
      </c>
      <c r="W2075" s="102">
        <f t="shared" si="500"/>
        <v>30.455906821963367</v>
      </c>
    </row>
    <row r="2076" spans="1:23" x14ac:dyDescent="0.25">
      <c r="A2076" s="110">
        <v>42638.464525462965</v>
      </c>
      <c r="B2076">
        <v>292</v>
      </c>
      <c r="C2076">
        <v>30.325199999999999</v>
      </c>
      <c r="E2076" s="95">
        <f t="shared" si="501"/>
        <v>276.53410981697169</v>
      </c>
      <c r="F2076" s="95">
        <f t="shared" si="501"/>
        <v>22.994318136439233</v>
      </c>
      <c r="G2076" s="95"/>
      <c r="H2076" s="95"/>
      <c r="I2076" s="95"/>
      <c r="J2076" s="95"/>
      <c r="K2076" s="95"/>
      <c r="L2076" s="95">
        <f t="shared" si="502"/>
        <v>2073</v>
      </c>
      <c r="M2076" s="95">
        <f t="shared" si="493"/>
        <v>1337</v>
      </c>
      <c r="N2076" s="95">
        <f t="shared" si="494"/>
        <v>269.11866859623694</v>
      </c>
      <c r="O2076" s="95">
        <f t="shared" si="495"/>
        <v>1629706.8075253377</v>
      </c>
      <c r="P2076" s="95">
        <f t="shared" si="503"/>
        <v>28.038520188114152</v>
      </c>
      <c r="Q2076" s="113">
        <f t="shared" ref="Q2076:Q2139" si="504">_xlfn.STDEV.P(B1476:B2076)</f>
        <v>26.056815905938979</v>
      </c>
      <c r="R2076" s="95">
        <f t="shared" si="496"/>
        <v>335.16194560533438</v>
      </c>
      <c r="S2076" s="95">
        <f t="shared" si="497"/>
        <v>217.906274028609</v>
      </c>
      <c r="T2076">
        <f t="shared" si="498"/>
        <v>0</v>
      </c>
      <c r="U2076" s="102">
        <f>IF(W2076&lt;180,V2076,IF(#REF!&gt;T2076,W2076-360,360-W2076))</f>
        <v>15.465890183028307</v>
      </c>
      <c r="V2076" s="102">
        <f t="shared" si="499"/>
        <v>15.465890183028307</v>
      </c>
      <c r="W2076" s="102">
        <f t="shared" si="500"/>
        <v>15.465890183028307</v>
      </c>
    </row>
    <row r="2077" spans="1:23" x14ac:dyDescent="0.25">
      <c r="A2077" s="110">
        <v>42638.464571759258</v>
      </c>
      <c r="B2077">
        <v>340</v>
      </c>
      <c r="C2077">
        <v>35.459400000000002</v>
      </c>
      <c r="E2077" s="95">
        <f t="shared" ref="E2077:F2092" si="505">AVERAGE(B1477:B2077)</f>
        <v>276.69051580698834</v>
      </c>
      <c r="F2077" s="95">
        <f t="shared" si="505"/>
        <v>23.022244259567351</v>
      </c>
      <c r="G2077" s="95"/>
      <c r="H2077" s="95"/>
      <c r="I2077" s="95"/>
      <c r="J2077" s="95"/>
      <c r="K2077" s="95"/>
      <c r="L2077" s="95">
        <f t="shared" si="502"/>
        <v>2074</v>
      </c>
      <c r="M2077" s="95">
        <f t="shared" si="493"/>
        <v>-997</v>
      </c>
      <c r="N2077" s="95">
        <f t="shared" si="494"/>
        <v>269.15284474445474</v>
      </c>
      <c r="O2077" s="95">
        <f t="shared" si="495"/>
        <v>1634728.5482160198</v>
      </c>
      <c r="P2077" s="95">
        <f t="shared" si="503"/>
        <v>28.074914833708238</v>
      </c>
      <c r="Q2077" s="113">
        <f t="shared" si="504"/>
        <v>26.15499799337486</v>
      </c>
      <c r="R2077" s="95">
        <f t="shared" si="496"/>
        <v>335.53926129208179</v>
      </c>
      <c r="S2077" s="95">
        <f t="shared" si="497"/>
        <v>217.8417703218949</v>
      </c>
      <c r="T2077">
        <f t="shared" si="498"/>
        <v>1</v>
      </c>
      <c r="U2077" s="102">
        <f>IF(W2077&lt;180,V2077,IF(#REF!&gt;T2077,W2077-360,360-W2077))</f>
        <v>63.309484193011656</v>
      </c>
      <c r="V2077" s="102">
        <f t="shared" si="499"/>
        <v>63.309484193011656</v>
      </c>
      <c r="W2077" s="102">
        <f t="shared" si="500"/>
        <v>63.309484193011656</v>
      </c>
    </row>
    <row r="2078" spans="1:23" x14ac:dyDescent="0.25">
      <c r="A2078" s="110">
        <v>42638.464629629627</v>
      </c>
      <c r="B2078">
        <v>292</v>
      </c>
      <c r="C2078">
        <v>32.131300000000003</v>
      </c>
      <c r="E2078" s="95">
        <f t="shared" si="505"/>
        <v>276.74043261231282</v>
      </c>
      <c r="F2078" s="95">
        <f t="shared" si="505"/>
        <v>23.045214808652212</v>
      </c>
      <c r="G2078" s="95"/>
      <c r="H2078" s="95"/>
      <c r="I2078" s="95"/>
      <c r="J2078" s="95"/>
      <c r="K2078" s="95"/>
      <c r="L2078" s="95">
        <f t="shared" si="502"/>
        <v>2075</v>
      </c>
      <c r="M2078" s="95">
        <f t="shared" si="493"/>
        <v>1289</v>
      </c>
      <c r="N2078" s="95">
        <f t="shared" si="494"/>
        <v>269.16385542168632</v>
      </c>
      <c r="O2078" s="95">
        <f t="shared" si="495"/>
        <v>1635250.2891566386</v>
      </c>
      <c r="P2078" s="95">
        <f t="shared" si="503"/>
        <v>28.072627744997856</v>
      </c>
      <c r="Q2078" s="113">
        <f t="shared" si="504"/>
        <v>26.15554100511816</v>
      </c>
      <c r="R2078" s="95">
        <f t="shared" si="496"/>
        <v>335.59039987382869</v>
      </c>
      <c r="S2078" s="95">
        <f t="shared" si="497"/>
        <v>217.89046535079694</v>
      </c>
      <c r="T2078">
        <f t="shared" si="498"/>
        <v>0</v>
      </c>
      <c r="U2078" s="102">
        <f>IF(W2078&lt;180,V2078,IF(#REF!&gt;T2078,W2078-360,360-W2078))</f>
        <v>15.259567387687184</v>
      </c>
      <c r="V2078" s="102">
        <f t="shared" si="499"/>
        <v>15.259567387687184</v>
      </c>
      <c r="W2078" s="102">
        <f t="shared" si="500"/>
        <v>15.259567387687184</v>
      </c>
    </row>
    <row r="2079" spans="1:23" x14ac:dyDescent="0.25">
      <c r="A2079" s="110">
        <v>42638.464675925927</v>
      </c>
      <c r="B2079">
        <v>226</v>
      </c>
      <c r="C2079">
        <v>24.932200000000002</v>
      </c>
      <c r="E2079" s="95">
        <f t="shared" si="505"/>
        <v>276.67387687188022</v>
      </c>
      <c r="F2079" s="95">
        <f t="shared" si="505"/>
        <v>23.055154076539065</v>
      </c>
      <c r="G2079" s="95"/>
      <c r="H2079" s="95"/>
      <c r="I2079" s="95"/>
      <c r="J2079" s="95"/>
      <c r="K2079" s="95"/>
      <c r="L2079" s="95">
        <f t="shared" si="502"/>
        <v>2076</v>
      </c>
      <c r="M2079" s="95">
        <f t="shared" si="493"/>
        <v>-1063</v>
      </c>
      <c r="N2079" s="95">
        <f t="shared" si="494"/>
        <v>269.14306358381458</v>
      </c>
      <c r="O2079" s="95">
        <f t="shared" si="495"/>
        <v>1637112.5101156191</v>
      </c>
      <c r="P2079" s="95">
        <f t="shared" si="503"/>
        <v>28.081841839454825</v>
      </c>
      <c r="Q2079" s="113">
        <f t="shared" si="504"/>
        <v>26.233562474648693</v>
      </c>
      <c r="R2079" s="95">
        <f t="shared" si="496"/>
        <v>335.69939243983981</v>
      </c>
      <c r="S2079" s="95">
        <f t="shared" si="497"/>
        <v>217.64836130392067</v>
      </c>
      <c r="T2079">
        <f t="shared" si="498"/>
        <v>0</v>
      </c>
      <c r="U2079" s="102">
        <f>IF(W2079&lt;180,V2079,IF(#REF!&gt;T2079,W2079-360,360-W2079))</f>
        <v>-50.673876871880225</v>
      </c>
      <c r="V2079" s="102">
        <f t="shared" si="499"/>
        <v>-50.673876871880225</v>
      </c>
      <c r="W2079" s="102">
        <f t="shared" si="500"/>
        <v>50.673876871880225</v>
      </c>
    </row>
    <row r="2080" spans="1:23" x14ac:dyDescent="0.25">
      <c r="A2080" s="110">
        <v>42638.464722222219</v>
      </c>
      <c r="B2080">
        <v>313</v>
      </c>
      <c r="C2080">
        <v>30.946100000000001</v>
      </c>
      <c r="E2080" s="95">
        <f t="shared" si="505"/>
        <v>276.76705490848587</v>
      </c>
      <c r="F2080" s="95">
        <f t="shared" si="505"/>
        <v>23.076325124791978</v>
      </c>
      <c r="G2080" s="95"/>
      <c r="H2080" s="95"/>
      <c r="I2080" s="95"/>
      <c r="J2080" s="95"/>
      <c r="K2080" s="95"/>
      <c r="L2080" s="95">
        <f t="shared" si="502"/>
        <v>2077</v>
      </c>
      <c r="M2080" s="95">
        <f t="shared" si="493"/>
        <v>1376</v>
      </c>
      <c r="N2080" s="95">
        <f t="shared" si="494"/>
        <v>269.16417910447717</v>
      </c>
      <c r="O2080" s="95">
        <f t="shared" si="495"/>
        <v>1639035.0149253854</v>
      </c>
      <c r="P2080" s="95">
        <f t="shared" si="503"/>
        <v>28.091560653249367</v>
      </c>
      <c r="Q2080" s="113">
        <f t="shared" si="504"/>
        <v>26.262953786198899</v>
      </c>
      <c r="R2080" s="95">
        <f t="shared" si="496"/>
        <v>335.8587009274334</v>
      </c>
      <c r="S2080" s="95">
        <f t="shared" si="497"/>
        <v>217.67540888953835</v>
      </c>
      <c r="T2080">
        <f t="shared" si="498"/>
        <v>0</v>
      </c>
      <c r="U2080" s="102">
        <f>IF(W2080&lt;180,V2080,IF(#REF!&gt;T2080,W2080-360,360-W2080))</f>
        <v>36.232945091514125</v>
      </c>
      <c r="V2080" s="102">
        <f t="shared" si="499"/>
        <v>36.232945091514125</v>
      </c>
      <c r="W2080" s="102">
        <f t="shared" si="500"/>
        <v>36.232945091514125</v>
      </c>
    </row>
    <row r="2081" spans="1:23" x14ac:dyDescent="0.25">
      <c r="A2081" s="110">
        <v>42638.464768518519</v>
      </c>
      <c r="B2081">
        <v>250</v>
      </c>
      <c r="C2081">
        <v>25.094799999999999</v>
      </c>
      <c r="E2081" s="95">
        <f t="shared" si="505"/>
        <v>276.77537437603991</v>
      </c>
      <c r="F2081" s="95">
        <f t="shared" si="505"/>
        <v>23.089791846921763</v>
      </c>
      <c r="G2081" s="95"/>
      <c r="H2081" s="95"/>
      <c r="I2081" s="95"/>
      <c r="J2081" s="95"/>
      <c r="K2081" s="95"/>
      <c r="L2081" s="95">
        <f t="shared" si="502"/>
        <v>2078</v>
      </c>
      <c r="M2081" s="95">
        <f t="shared" si="493"/>
        <v>-1126</v>
      </c>
      <c r="N2081" s="95">
        <f t="shared" si="494"/>
        <v>269.15495668912371</v>
      </c>
      <c r="O2081" s="95">
        <f t="shared" si="495"/>
        <v>1639402.1039461142</v>
      </c>
      <c r="P2081" s="95">
        <f t="shared" si="503"/>
        <v>28.087945413444881</v>
      </c>
      <c r="Q2081" s="113">
        <f t="shared" si="504"/>
        <v>26.253679737039729</v>
      </c>
      <c r="R2081" s="95">
        <f t="shared" si="496"/>
        <v>335.84615378437928</v>
      </c>
      <c r="S2081" s="95">
        <f t="shared" si="497"/>
        <v>217.70459496770053</v>
      </c>
      <c r="T2081">
        <f t="shared" si="498"/>
        <v>0</v>
      </c>
      <c r="U2081" s="102">
        <f>IF(W2081&lt;180,V2081,IF(#REF!&gt;T2081,W2081-360,360-W2081))</f>
        <v>-26.775374376039906</v>
      </c>
      <c r="V2081" s="102">
        <f t="shared" si="499"/>
        <v>-26.775374376039906</v>
      </c>
      <c r="W2081" s="102">
        <f t="shared" si="500"/>
        <v>26.775374376039906</v>
      </c>
    </row>
    <row r="2082" spans="1:23" x14ac:dyDescent="0.25">
      <c r="A2082" s="110">
        <v>42638.464814814812</v>
      </c>
      <c r="B2082">
        <v>346</v>
      </c>
      <c r="C2082">
        <v>32.110900000000001</v>
      </c>
      <c r="E2082" s="95">
        <f t="shared" si="505"/>
        <v>276.95840266222962</v>
      </c>
      <c r="F2082" s="95">
        <f t="shared" si="505"/>
        <v>23.118551580698799</v>
      </c>
      <c r="G2082" s="95"/>
      <c r="H2082" s="95"/>
      <c r="I2082" s="95"/>
      <c r="J2082" s="95"/>
      <c r="K2082" s="95"/>
      <c r="L2082" s="95">
        <f t="shared" si="502"/>
        <v>2079</v>
      </c>
      <c r="M2082" s="95">
        <f t="shared" si="493"/>
        <v>1472</v>
      </c>
      <c r="N2082" s="95">
        <f t="shared" si="494"/>
        <v>269.19191919191871</v>
      </c>
      <c r="O2082" s="95">
        <f t="shared" si="495"/>
        <v>1645304.4242424364</v>
      </c>
      <c r="P2082" s="95">
        <f t="shared" si="503"/>
        <v>28.131694215827658</v>
      </c>
      <c r="Q2082" s="113">
        <f t="shared" si="504"/>
        <v>26.352024933215116</v>
      </c>
      <c r="R2082" s="95">
        <f t="shared" si="496"/>
        <v>336.25045876196361</v>
      </c>
      <c r="S2082" s="95">
        <f t="shared" si="497"/>
        <v>217.66634656249562</v>
      </c>
      <c r="T2082">
        <f t="shared" si="498"/>
        <v>1</v>
      </c>
      <c r="U2082" s="102">
        <f>IF(W2082&lt;180,V2082,IF(#REF!&gt;T2082,W2082-360,360-W2082))</f>
        <v>69.041597337770384</v>
      </c>
      <c r="V2082" s="102">
        <f t="shared" si="499"/>
        <v>69.041597337770384</v>
      </c>
      <c r="W2082" s="102">
        <f t="shared" si="500"/>
        <v>69.041597337770384</v>
      </c>
    </row>
    <row r="2083" spans="1:23" x14ac:dyDescent="0.25">
      <c r="A2083" s="110">
        <v>42638.464861111112</v>
      </c>
      <c r="B2083">
        <v>357</v>
      </c>
      <c r="C2083">
        <v>33.701999999999998</v>
      </c>
      <c r="E2083" s="95">
        <f t="shared" si="505"/>
        <v>277.13144758735439</v>
      </c>
      <c r="F2083" s="95">
        <f t="shared" si="505"/>
        <v>23.14736123128116</v>
      </c>
      <c r="G2083" s="95"/>
      <c r="H2083" s="95"/>
      <c r="I2083" s="95"/>
      <c r="J2083" s="95"/>
      <c r="K2083" s="95"/>
      <c r="L2083" s="95">
        <f t="shared" si="502"/>
        <v>2080</v>
      </c>
      <c r="M2083" s="95">
        <f t="shared" si="493"/>
        <v>-1115</v>
      </c>
      <c r="N2083" s="95">
        <f t="shared" si="494"/>
        <v>269.23413461538416</v>
      </c>
      <c r="O2083" s="95">
        <f t="shared" si="495"/>
        <v>1653010.97644232</v>
      </c>
      <c r="P2083" s="95">
        <f t="shared" si="503"/>
        <v>28.190722154589608</v>
      </c>
      <c r="Q2083" s="113">
        <f t="shared" si="504"/>
        <v>26.534961574460013</v>
      </c>
      <c r="R2083" s="95">
        <f t="shared" si="496"/>
        <v>336.83511112988941</v>
      </c>
      <c r="S2083" s="95">
        <f t="shared" si="497"/>
        <v>217.42778404481936</v>
      </c>
      <c r="T2083">
        <f t="shared" si="498"/>
        <v>1</v>
      </c>
      <c r="U2083" s="102">
        <f>IF(W2083&lt;180,V2083,IF(#REF!&gt;T2083,W2083-360,360-W2083))</f>
        <v>79.868552412645613</v>
      </c>
      <c r="V2083" s="102">
        <f t="shared" si="499"/>
        <v>79.868552412645613</v>
      </c>
      <c r="W2083" s="102">
        <f t="shared" si="500"/>
        <v>79.868552412645613</v>
      </c>
    </row>
    <row r="2084" spans="1:23" x14ac:dyDescent="0.25">
      <c r="A2084" s="110">
        <v>42638.464907407404</v>
      </c>
      <c r="B2084">
        <v>353</v>
      </c>
      <c r="C2084">
        <v>32.339199999999998</v>
      </c>
      <c r="E2084" s="95">
        <f t="shared" si="505"/>
        <v>277.26788685524127</v>
      </c>
      <c r="F2084" s="95">
        <f t="shared" si="505"/>
        <v>23.172595174708785</v>
      </c>
      <c r="G2084" s="95"/>
      <c r="H2084" s="95"/>
      <c r="I2084" s="95"/>
      <c r="J2084" s="95"/>
      <c r="K2084" s="95"/>
      <c r="L2084" s="95">
        <f t="shared" si="502"/>
        <v>2081</v>
      </c>
      <c r="M2084" s="95">
        <f t="shared" si="493"/>
        <v>1468</v>
      </c>
      <c r="N2084" s="95">
        <f t="shared" si="494"/>
        <v>269.27438731379101</v>
      </c>
      <c r="O2084" s="95">
        <f t="shared" si="495"/>
        <v>1660024.3248438374</v>
      </c>
      <c r="P2084" s="95">
        <f t="shared" si="503"/>
        <v>28.243673727816688</v>
      </c>
      <c r="Q2084" s="113">
        <f t="shared" si="504"/>
        <v>26.713300986796035</v>
      </c>
      <c r="R2084" s="95">
        <f t="shared" si="496"/>
        <v>337.37281407553235</v>
      </c>
      <c r="S2084" s="95">
        <f t="shared" si="497"/>
        <v>217.1629596349502</v>
      </c>
      <c r="T2084">
        <f t="shared" si="498"/>
        <v>1</v>
      </c>
      <c r="U2084" s="102">
        <f>IF(W2084&lt;180,V2084,IF(#REF!&gt;T2084,W2084-360,360-W2084))</f>
        <v>75.732113144758728</v>
      </c>
      <c r="V2084" s="102">
        <f t="shared" si="499"/>
        <v>75.732113144758728</v>
      </c>
      <c r="W2084" s="102">
        <f t="shared" si="500"/>
        <v>75.732113144758728</v>
      </c>
    </row>
    <row r="2085" spans="1:23" x14ac:dyDescent="0.25">
      <c r="A2085" s="110">
        <v>42638.464999999997</v>
      </c>
      <c r="B2085">
        <v>309</v>
      </c>
      <c r="C2085">
        <v>28.994800000000001</v>
      </c>
      <c r="E2085" s="95">
        <f t="shared" si="505"/>
        <v>277.34941763727119</v>
      </c>
      <c r="F2085" s="95">
        <f t="shared" si="505"/>
        <v>23.191682861896805</v>
      </c>
      <c r="G2085" s="95"/>
      <c r="H2085" s="95"/>
      <c r="I2085" s="95"/>
      <c r="J2085" s="95"/>
      <c r="K2085" s="95"/>
      <c r="L2085" s="95">
        <f t="shared" si="502"/>
        <v>2082</v>
      </c>
      <c r="M2085" s="95">
        <f t="shared" si="493"/>
        <v>-1159</v>
      </c>
      <c r="N2085" s="95">
        <f t="shared" si="494"/>
        <v>269.29346781940399</v>
      </c>
      <c r="O2085" s="95">
        <f t="shared" si="495"/>
        <v>1661601.6911623562</v>
      </c>
      <c r="P2085" s="95">
        <f t="shared" si="503"/>
        <v>28.250302346892735</v>
      </c>
      <c r="Q2085" s="113">
        <f t="shared" si="504"/>
        <v>26.735240451949988</v>
      </c>
      <c r="R2085" s="95">
        <f t="shared" si="496"/>
        <v>337.50370865415869</v>
      </c>
      <c r="S2085" s="95">
        <f t="shared" si="497"/>
        <v>217.19512662038372</v>
      </c>
      <c r="T2085">
        <f t="shared" si="498"/>
        <v>0</v>
      </c>
      <c r="U2085" s="102">
        <f>IF(W2085&lt;180,V2085,IF(#REF!&gt;T2085,W2085-360,360-W2085))</f>
        <v>31.650582362728812</v>
      </c>
      <c r="V2085" s="102">
        <f t="shared" si="499"/>
        <v>31.650582362728812</v>
      </c>
      <c r="W2085" s="102">
        <f t="shared" si="500"/>
        <v>31.650582362728812</v>
      </c>
    </row>
    <row r="2086" spans="1:23" x14ac:dyDescent="0.25">
      <c r="A2086" s="110">
        <v>42638.465046296296</v>
      </c>
      <c r="B2086">
        <v>335</v>
      </c>
      <c r="C2086">
        <v>30.9693</v>
      </c>
      <c r="E2086" s="95">
        <f t="shared" si="505"/>
        <v>277.5008319467554</v>
      </c>
      <c r="F2086" s="95">
        <f t="shared" si="505"/>
        <v>23.214841930116439</v>
      </c>
      <c r="G2086" s="95"/>
      <c r="H2086" s="95"/>
      <c r="I2086" s="95"/>
      <c r="J2086" s="95"/>
      <c r="K2086" s="95"/>
      <c r="L2086" s="95">
        <f t="shared" si="502"/>
        <v>2083</v>
      </c>
      <c r="M2086" s="95">
        <f t="shared" si="493"/>
        <v>1494</v>
      </c>
      <c r="N2086" s="95">
        <f t="shared" si="494"/>
        <v>269.3250120019199</v>
      </c>
      <c r="O2086" s="95">
        <f t="shared" si="495"/>
        <v>1665916.9668747124</v>
      </c>
      <c r="P2086" s="95">
        <f t="shared" si="503"/>
        <v>28.280171622481031</v>
      </c>
      <c r="Q2086" s="113">
        <f t="shared" si="504"/>
        <v>26.803538941845584</v>
      </c>
      <c r="R2086" s="95">
        <f t="shared" si="496"/>
        <v>337.80879456590799</v>
      </c>
      <c r="S2086" s="95">
        <f t="shared" si="497"/>
        <v>217.19286932760284</v>
      </c>
      <c r="T2086">
        <f t="shared" si="498"/>
        <v>0</v>
      </c>
      <c r="U2086" s="102">
        <f>IF(W2086&lt;180,V2086,IF(#REF!&gt;T2086,W2086-360,360-W2086))</f>
        <v>57.499168053244603</v>
      </c>
      <c r="V2086" s="102">
        <f t="shared" si="499"/>
        <v>57.499168053244603</v>
      </c>
      <c r="W2086" s="102">
        <f t="shared" si="500"/>
        <v>57.499168053244603</v>
      </c>
    </row>
    <row r="2087" spans="1:23" x14ac:dyDescent="0.25">
      <c r="A2087" s="110">
        <v>42638.465092592596</v>
      </c>
      <c r="B2087">
        <v>315</v>
      </c>
      <c r="C2087">
        <v>27.919699999999999</v>
      </c>
      <c r="E2087" s="95">
        <f t="shared" si="505"/>
        <v>277.60898502495843</v>
      </c>
      <c r="F2087" s="95">
        <f t="shared" si="505"/>
        <v>23.23140782029947</v>
      </c>
      <c r="G2087" s="95"/>
      <c r="H2087" s="95"/>
      <c r="I2087" s="95"/>
      <c r="J2087" s="95"/>
      <c r="K2087" s="95"/>
      <c r="L2087" s="95">
        <f t="shared" si="502"/>
        <v>2084</v>
      </c>
      <c r="M2087" s="95">
        <f t="shared" si="493"/>
        <v>-1179</v>
      </c>
      <c r="N2087" s="95">
        <f t="shared" si="494"/>
        <v>269.3469289827251</v>
      </c>
      <c r="O2087" s="95">
        <f t="shared" si="495"/>
        <v>1668002.170345502</v>
      </c>
      <c r="P2087" s="95">
        <f t="shared" si="503"/>
        <v>28.291074892833102</v>
      </c>
      <c r="Q2087" s="113">
        <f t="shared" si="504"/>
        <v>26.823485111848054</v>
      </c>
      <c r="R2087" s="95">
        <f t="shared" si="496"/>
        <v>337.96182652661656</v>
      </c>
      <c r="S2087" s="95">
        <f t="shared" si="497"/>
        <v>217.2561435233003</v>
      </c>
      <c r="T2087">
        <f t="shared" si="498"/>
        <v>0</v>
      </c>
      <c r="U2087" s="102">
        <f>IF(W2087&lt;180,V2087,IF(#REF!&gt;T2087,W2087-360,360-W2087))</f>
        <v>37.391014975041571</v>
      </c>
      <c r="V2087" s="102">
        <f t="shared" si="499"/>
        <v>37.391014975041571</v>
      </c>
      <c r="W2087" s="102">
        <f t="shared" si="500"/>
        <v>37.391014975041571</v>
      </c>
    </row>
    <row r="2088" spans="1:23" x14ac:dyDescent="0.25">
      <c r="A2088" s="110">
        <v>42638.465138888889</v>
      </c>
      <c r="B2088">
        <v>337</v>
      </c>
      <c r="C2088">
        <v>29.274100000000001</v>
      </c>
      <c r="E2088" s="95">
        <f t="shared" si="505"/>
        <v>277.76871880199667</v>
      </c>
      <c r="F2088" s="95">
        <f t="shared" si="505"/>
        <v>23.246768718801963</v>
      </c>
      <c r="G2088" s="95"/>
      <c r="H2088" s="95"/>
      <c r="I2088" s="95"/>
      <c r="J2088" s="95"/>
      <c r="K2088" s="95"/>
      <c r="L2088" s="95">
        <f t="shared" si="502"/>
        <v>2085</v>
      </c>
      <c r="M2088" s="95">
        <f t="shared" si="493"/>
        <v>1516</v>
      </c>
      <c r="N2088" s="95">
        <f t="shared" si="494"/>
        <v>269.37937649880053</v>
      </c>
      <c r="O2088" s="95">
        <f t="shared" si="495"/>
        <v>1672576.913189461</v>
      </c>
      <c r="P2088" s="95">
        <f t="shared" si="503"/>
        <v>28.323050015864823</v>
      </c>
      <c r="Q2088" s="113">
        <f t="shared" si="504"/>
        <v>26.890758605114371</v>
      </c>
      <c r="R2088" s="95">
        <f t="shared" si="496"/>
        <v>338.272925663504</v>
      </c>
      <c r="S2088" s="95">
        <f t="shared" si="497"/>
        <v>217.26451194048934</v>
      </c>
      <c r="T2088">
        <f t="shared" si="498"/>
        <v>0</v>
      </c>
      <c r="U2088" s="102">
        <f>IF(W2088&lt;180,V2088,IF(#REF!&gt;T2088,W2088-360,360-W2088))</f>
        <v>59.23128119800333</v>
      </c>
      <c r="V2088" s="102">
        <f t="shared" si="499"/>
        <v>59.23128119800333</v>
      </c>
      <c r="W2088" s="102">
        <f t="shared" si="500"/>
        <v>59.23128119800333</v>
      </c>
    </row>
    <row r="2089" spans="1:23" x14ac:dyDescent="0.25">
      <c r="A2089" s="110">
        <v>42638.465231481481</v>
      </c>
      <c r="B2089">
        <v>330</v>
      </c>
      <c r="C2089">
        <v>28.278099999999998</v>
      </c>
      <c r="E2089" s="95">
        <f t="shared" si="505"/>
        <v>277.91514143094844</v>
      </c>
      <c r="F2089" s="95">
        <f t="shared" si="505"/>
        <v>23.257789517470851</v>
      </c>
      <c r="G2089" s="95"/>
      <c r="H2089" s="95"/>
      <c r="I2089" s="95"/>
      <c r="J2089" s="95"/>
      <c r="K2089" s="95"/>
      <c r="L2089" s="95">
        <f t="shared" si="502"/>
        <v>2086</v>
      </c>
      <c r="M2089" s="95">
        <f t="shared" si="493"/>
        <v>-1186</v>
      </c>
      <c r="N2089" s="95">
        <f t="shared" si="494"/>
        <v>269.40843720038305</v>
      </c>
      <c r="O2089" s="95">
        <f t="shared" si="495"/>
        <v>1676250.0115052857</v>
      </c>
      <c r="P2089" s="95">
        <f t="shared" si="503"/>
        <v>28.347335572975918</v>
      </c>
      <c r="Q2089" s="113">
        <f t="shared" si="504"/>
        <v>26.935143408520556</v>
      </c>
      <c r="R2089" s="95">
        <f t="shared" si="496"/>
        <v>338.51921410011971</v>
      </c>
      <c r="S2089" s="95">
        <f t="shared" si="497"/>
        <v>217.31106876177719</v>
      </c>
      <c r="T2089">
        <f t="shared" si="498"/>
        <v>0</v>
      </c>
      <c r="U2089" s="102">
        <f>IF(W2089&lt;180,V2089,IF(#REF!&gt;T2089,W2089-360,360-W2089))</f>
        <v>52.084858569051562</v>
      </c>
      <c r="V2089" s="102">
        <f t="shared" si="499"/>
        <v>52.084858569051562</v>
      </c>
      <c r="W2089" s="102">
        <f t="shared" si="500"/>
        <v>52.084858569051562</v>
      </c>
    </row>
    <row r="2090" spans="1:23" x14ac:dyDescent="0.25">
      <c r="A2090" s="110">
        <v>42638.465277777781</v>
      </c>
      <c r="B2090">
        <v>264</v>
      </c>
      <c r="C2090">
        <v>21.509</v>
      </c>
      <c r="E2090" s="95">
        <f t="shared" si="505"/>
        <v>277.93011647254576</v>
      </c>
      <c r="F2090" s="95">
        <f t="shared" si="505"/>
        <v>23.256687354409287</v>
      </c>
      <c r="G2090" s="95"/>
      <c r="H2090" s="95"/>
      <c r="I2090" s="95"/>
      <c r="J2090" s="95"/>
      <c r="K2090" s="95"/>
      <c r="L2090" s="95">
        <f t="shared" si="502"/>
        <v>2087</v>
      </c>
      <c r="M2090" s="95">
        <f t="shared" si="493"/>
        <v>1450</v>
      </c>
      <c r="N2090" s="95">
        <f t="shared" si="494"/>
        <v>269.40584571154722</v>
      </c>
      <c r="O2090" s="95">
        <f t="shared" si="495"/>
        <v>1676279.2486823315</v>
      </c>
      <c r="P2090" s="95">
        <f t="shared" si="503"/>
        <v>28.340790508590473</v>
      </c>
      <c r="Q2090" s="113">
        <f t="shared" si="504"/>
        <v>26.924899092991939</v>
      </c>
      <c r="R2090" s="95">
        <f t="shared" si="496"/>
        <v>338.51113943177762</v>
      </c>
      <c r="S2090" s="95">
        <f t="shared" si="497"/>
        <v>217.3490935133139</v>
      </c>
      <c r="T2090">
        <f t="shared" si="498"/>
        <v>0</v>
      </c>
      <c r="U2090" s="102">
        <f>IF(W2090&lt;180,V2090,IF(#REF!&gt;T2090,W2090-360,360-W2090))</f>
        <v>-13.930116472545762</v>
      </c>
      <c r="V2090" s="102">
        <f t="shared" si="499"/>
        <v>-13.930116472545762</v>
      </c>
      <c r="W2090" s="102">
        <f t="shared" si="500"/>
        <v>13.930116472545762</v>
      </c>
    </row>
    <row r="2091" spans="1:23" x14ac:dyDescent="0.25">
      <c r="A2091" s="110">
        <v>42638.465324074074</v>
      </c>
      <c r="B2091">
        <v>261</v>
      </c>
      <c r="C2091">
        <v>21.578099999999999</v>
      </c>
      <c r="E2091" s="95">
        <f t="shared" si="505"/>
        <v>277.91680532445923</v>
      </c>
      <c r="F2091" s="95">
        <f t="shared" si="505"/>
        <v>23.254301830282834</v>
      </c>
      <c r="G2091" s="95"/>
      <c r="H2091" s="95"/>
      <c r="I2091" s="95"/>
      <c r="J2091" s="95"/>
      <c r="K2091" s="95"/>
      <c r="L2091" s="95">
        <f t="shared" si="502"/>
        <v>2088</v>
      </c>
      <c r="M2091" s="95">
        <f t="shared" si="493"/>
        <v>-1189</v>
      </c>
      <c r="N2091" s="95">
        <f t="shared" si="494"/>
        <v>269.40181992337119</v>
      </c>
      <c r="O2091" s="95">
        <f t="shared" si="495"/>
        <v>1676349.8730843037</v>
      </c>
      <c r="P2091" s="95">
        <f t="shared" si="503"/>
        <v>28.334599980851294</v>
      </c>
      <c r="Q2091" s="113">
        <f t="shared" si="504"/>
        <v>26.93128744362993</v>
      </c>
      <c r="R2091" s="95">
        <f t="shared" si="496"/>
        <v>338.51220207262656</v>
      </c>
      <c r="S2091" s="95">
        <f t="shared" si="497"/>
        <v>217.3214085762919</v>
      </c>
      <c r="T2091">
        <f t="shared" si="498"/>
        <v>0</v>
      </c>
      <c r="U2091" s="102">
        <f>IF(W2091&lt;180,V2091,IF(#REF!&gt;T2091,W2091-360,360-W2091))</f>
        <v>-16.916805324459233</v>
      </c>
      <c r="V2091" s="102">
        <f t="shared" si="499"/>
        <v>-16.916805324459233</v>
      </c>
      <c r="W2091" s="102">
        <f t="shared" si="500"/>
        <v>16.916805324459233</v>
      </c>
    </row>
    <row r="2092" spans="1:23" x14ac:dyDescent="0.25">
      <c r="A2092" s="110">
        <v>42638.465370370373</v>
      </c>
      <c r="B2092">
        <v>274</v>
      </c>
      <c r="C2092">
        <v>24.374500000000001</v>
      </c>
      <c r="E2092" s="95">
        <f t="shared" si="505"/>
        <v>277.82695507487523</v>
      </c>
      <c r="F2092" s="95">
        <f t="shared" si="505"/>
        <v>23.250731613976679</v>
      </c>
      <c r="G2092" s="95"/>
      <c r="H2092" s="95"/>
      <c r="I2092" s="95"/>
      <c r="J2092" s="95"/>
      <c r="K2092" s="95"/>
      <c r="L2092" s="95">
        <f t="shared" si="502"/>
        <v>2089</v>
      </c>
      <c r="M2092" s="95">
        <f t="shared" si="493"/>
        <v>1463</v>
      </c>
      <c r="N2092" s="95">
        <f t="shared" si="494"/>
        <v>269.40402106270898</v>
      </c>
      <c r="O2092" s="95">
        <f t="shared" si="495"/>
        <v>1676371.0062230858</v>
      </c>
      <c r="P2092" s="95">
        <f t="shared" si="503"/>
        <v>28.327995870428005</v>
      </c>
      <c r="Q2092" s="113">
        <f t="shared" si="504"/>
        <v>26.85401475940759</v>
      </c>
      <c r="R2092" s="95">
        <f t="shared" si="496"/>
        <v>338.24848828354232</v>
      </c>
      <c r="S2092" s="95">
        <f t="shared" si="497"/>
        <v>217.40542186620814</v>
      </c>
      <c r="T2092">
        <f t="shared" si="498"/>
        <v>0</v>
      </c>
      <c r="U2092" s="102">
        <f>IF(W2092&lt;180,V2092,IF(#REF!&gt;T2092,W2092-360,360-W2092))</f>
        <v>-3.8269550748752295</v>
      </c>
      <c r="V2092" s="102">
        <f t="shared" si="499"/>
        <v>-3.8269550748752295</v>
      </c>
      <c r="W2092" s="102">
        <f t="shared" si="500"/>
        <v>3.8269550748752295</v>
      </c>
    </row>
    <row r="2093" spans="1:23" x14ac:dyDescent="0.25">
      <c r="A2093" s="110">
        <v>42638.465416666666</v>
      </c>
      <c r="B2093">
        <v>333</v>
      </c>
      <c r="C2093">
        <v>28.945499999999999</v>
      </c>
      <c r="E2093" s="95">
        <f t="shared" ref="E2093:F2108" si="506">AVERAGE(B1493:B2093)</f>
        <v>277.87687188019964</v>
      </c>
      <c r="F2093" s="95">
        <f t="shared" si="506"/>
        <v>23.254852911813618</v>
      </c>
      <c r="G2093" s="95"/>
      <c r="H2093" s="95"/>
      <c r="I2093" s="95"/>
      <c r="J2093" s="95"/>
      <c r="K2093" s="95"/>
      <c r="L2093" s="95">
        <f t="shared" si="502"/>
        <v>2090</v>
      </c>
      <c r="M2093" s="95">
        <f t="shared" si="493"/>
        <v>-1130</v>
      </c>
      <c r="N2093" s="95">
        <f t="shared" si="494"/>
        <v>269.43444976076512</v>
      </c>
      <c r="O2093" s="95">
        <f t="shared" si="495"/>
        <v>1680413.5196172374</v>
      </c>
      <c r="P2093" s="95">
        <f t="shared" si="503"/>
        <v>28.355345306879308</v>
      </c>
      <c r="Q2093" s="113">
        <f t="shared" si="504"/>
        <v>26.928539454204763</v>
      </c>
      <c r="R2093" s="95">
        <f t="shared" si="496"/>
        <v>338.46608565216036</v>
      </c>
      <c r="S2093" s="95">
        <f t="shared" si="497"/>
        <v>217.28765810823893</v>
      </c>
      <c r="T2093">
        <f t="shared" si="498"/>
        <v>0</v>
      </c>
      <c r="U2093" s="102">
        <f>IF(W2093&lt;180,V2093,IF(#REF!&gt;T2093,W2093-360,360-W2093))</f>
        <v>55.123128119800356</v>
      </c>
      <c r="V2093" s="102">
        <f t="shared" si="499"/>
        <v>55.123128119800356</v>
      </c>
      <c r="W2093" s="102">
        <f t="shared" si="500"/>
        <v>55.123128119800356</v>
      </c>
    </row>
    <row r="2094" spans="1:23" x14ac:dyDescent="0.25">
      <c r="A2094" s="110">
        <v>42638.465462962966</v>
      </c>
      <c r="B2094">
        <v>349</v>
      </c>
      <c r="C2094">
        <v>27.852</v>
      </c>
      <c r="E2094" s="95">
        <f t="shared" si="506"/>
        <v>278.03826955074874</v>
      </c>
      <c r="F2094" s="95">
        <f t="shared" si="506"/>
        <v>23.263735108153057</v>
      </c>
      <c r="G2094" s="95"/>
      <c r="H2094" s="95"/>
      <c r="I2094" s="95"/>
      <c r="J2094" s="95"/>
      <c r="K2094" s="95"/>
      <c r="L2094" s="95">
        <f t="shared" si="502"/>
        <v>2091</v>
      </c>
      <c r="M2094" s="95">
        <f t="shared" si="493"/>
        <v>1479</v>
      </c>
      <c r="N2094" s="95">
        <f t="shared" si="494"/>
        <v>269.47250119559976</v>
      </c>
      <c r="O2094" s="95">
        <f t="shared" si="495"/>
        <v>1686741.1688187595</v>
      </c>
      <c r="P2094" s="95">
        <f t="shared" si="503"/>
        <v>28.40188771266163</v>
      </c>
      <c r="Q2094" s="113">
        <f t="shared" si="504"/>
        <v>27.063311480429444</v>
      </c>
      <c r="R2094" s="95">
        <f t="shared" si="496"/>
        <v>338.93072038171499</v>
      </c>
      <c r="S2094" s="95">
        <f t="shared" si="497"/>
        <v>217.14581871978248</v>
      </c>
      <c r="T2094">
        <f t="shared" si="498"/>
        <v>1</v>
      </c>
      <c r="U2094" s="102">
        <f>IF(W2094&lt;180,V2094,IF(#REF!&gt;T2094,W2094-360,360-W2094))</f>
        <v>70.961730449251263</v>
      </c>
      <c r="V2094" s="102">
        <f t="shared" si="499"/>
        <v>70.961730449251263</v>
      </c>
      <c r="W2094" s="102">
        <f t="shared" si="500"/>
        <v>70.961730449251263</v>
      </c>
    </row>
    <row r="2095" spans="1:23" x14ac:dyDescent="0.25">
      <c r="A2095" s="110">
        <v>42638.465509259258</v>
      </c>
      <c r="B2095">
        <v>297</v>
      </c>
      <c r="C2095">
        <v>23.114000000000001</v>
      </c>
      <c r="E2095" s="95">
        <f t="shared" si="506"/>
        <v>278.08652246256241</v>
      </c>
      <c r="F2095" s="95">
        <f t="shared" si="506"/>
        <v>23.264249584026597</v>
      </c>
      <c r="G2095" s="95"/>
      <c r="H2095" s="95"/>
      <c r="I2095" s="95"/>
      <c r="J2095" s="95"/>
      <c r="K2095" s="95"/>
      <c r="L2095" s="95">
        <f t="shared" si="502"/>
        <v>2092</v>
      </c>
      <c r="M2095" s="95">
        <f t="shared" si="493"/>
        <v>-1182</v>
      </c>
      <c r="N2095" s="95">
        <f t="shared" si="494"/>
        <v>269.48565965583128</v>
      </c>
      <c r="O2095" s="95">
        <f t="shared" si="495"/>
        <v>1687498.5697896874</v>
      </c>
      <c r="P2095" s="95">
        <f t="shared" si="503"/>
        <v>28.401473127422282</v>
      </c>
      <c r="Q2095" s="113">
        <f t="shared" si="504"/>
        <v>27.071222412647941</v>
      </c>
      <c r="R2095" s="95">
        <f t="shared" si="496"/>
        <v>338.99677289102027</v>
      </c>
      <c r="S2095" s="95">
        <f t="shared" si="497"/>
        <v>217.17627203410456</v>
      </c>
      <c r="T2095">
        <f t="shared" si="498"/>
        <v>0</v>
      </c>
      <c r="U2095" s="102">
        <f>IF(W2095&lt;180,V2095,IF(#REF!&gt;T2095,W2095-360,360-W2095))</f>
        <v>18.913477537437586</v>
      </c>
      <c r="V2095" s="102">
        <f t="shared" si="499"/>
        <v>18.913477537437586</v>
      </c>
      <c r="W2095" s="102">
        <f t="shared" si="500"/>
        <v>18.913477537437586</v>
      </c>
    </row>
    <row r="2096" spans="1:23" x14ac:dyDescent="0.25">
      <c r="A2096" s="110">
        <v>42638.465555555558</v>
      </c>
      <c r="B2096">
        <v>354</v>
      </c>
      <c r="C2096">
        <v>27.007899999999999</v>
      </c>
      <c r="E2096" s="95">
        <f t="shared" si="506"/>
        <v>278.19134775374374</v>
      </c>
      <c r="F2096" s="95">
        <f t="shared" si="506"/>
        <v>23.268099999999972</v>
      </c>
      <c r="G2096" s="95"/>
      <c r="H2096" s="95"/>
      <c r="I2096" s="95"/>
      <c r="J2096" s="95"/>
      <c r="K2096" s="95"/>
      <c r="L2096" s="95">
        <f t="shared" si="502"/>
        <v>2093</v>
      </c>
      <c r="M2096" s="95">
        <f t="shared" si="493"/>
        <v>1536</v>
      </c>
      <c r="N2096" s="95">
        <f t="shared" si="494"/>
        <v>269.52603917821261</v>
      </c>
      <c r="O2096" s="95">
        <f t="shared" si="495"/>
        <v>1694637.8308647999</v>
      </c>
      <c r="P2096" s="95">
        <f t="shared" si="503"/>
        <v>28.454688423776823</v>
      </c>
      <c r="Q2096" s="113">
        <f t="shared" si="504"/>
        <v>27.24245594662602</v>
      </c>
      <c r="R2096" s="95">
        <f t="shared" si="496"/>
        <v>339.48687363365229</v>
      </c>
      <c r="S2096" s="95">
        <f t="shared" si="497"/>
        <v>216.89582187383519</v>
      </c>
      <c r="T2096">
        <f t="shared" si="498"/>
        <v>1</v>
      </c>
      <c r="U2096" s="102">
        <f>IF(W2096&lt;180,V2096,IF(#REF!&gt;T2096,W2096-360,360-W2096))</f>
        <v>75.808652246256258</v>
      </c>
      <c r="V2096" s="102">
        <f t="shared" si="499"/>
        <v>75.808652246256258</v>
      </c>
      <c r="W2096" s="102">
        <f t="shared" si="500"/>
        <v>75.808652246256258</v>
      </c>
    </row>
    <row r="2097" spans="1:23" x14ac:dyDescent="0.25">
      <c r="A2097" s="110">
        <v>42638.465601851851</v>
      </c>
      <c r="B2097">
        <v>292</v>
      </c>
      <c r="C2097">
        <v>19.205500000000001</v>
      </c>
      <c r="E2097" s="95">
        <f t="shared" si="506"/>
        <v>278.20632279534112</v>
      </c>
      <c r="F2097" s="95">
        <f t="shared" si="506"/>
        <v>23.256231780366029</v>
      </c>
      <c r="G2097" s="95"/>
      <c r="H2097" s="95"/>
      <c r="I2097" s="95"/>
      <c r="J2097" s="95"/>
      <c r="K2097" s="95"/>
      <c r="L2097" s="95">
        <f t="shared" si="502"/>
        <v>2094</v>
      </c>
      <c r="M2097" s="95">
        <f t="shared" si="493"/>
        <v>-1244</v>
      </c>
      <c r="N2097" s="95">
        <f t="shared" si="494"/>
        <v>269.53677172874831</v>
      </c>
      <c r="O2097" s="95">
        <f t="shared" si="495"/>
        <v>1695142.668576899</v>
      </c>
      <c r="P2097" s="95">
        <f t="shared" si="503"/>
        <v>28.452130315201508</v>
      </c>
      <c r="Q2097" s="113">
        <f t="shared" si="504"/>
        <v>27.247568270603434</v>
      </c>
      <c r="R2097" s="95">
        <f t="shared" si="496"/>
        <v>339.51335140419883</v>
      </c>
      <c r="S2097" s="95">
        <f t="shared" si="497"/>
        <v>216.89929418648339</v>
      </c>
      <c r="T2097">
        <f t="shared" si="498"/>
        <v>0</v>
      </c>
      <c r="U2097" s="102">
        <f>IF(W2097&lt;180,V2097,IF(#REF!&gt;T2097,W2097-360,360-W2097))</f>
        <v>13.793677204658877</v>
      </c>
      <c r="V2097" s="102">
        <f t="shared" si="499"/>
        <v>13.793677204658877</v>
      </c>
      <c r="W2097" s="102">
        <f t="shared" si="500"/>
        <v>13.793677204658877</v>
      </c>
    </row>
    <row r="2098" spans="1:23" x14ac:dyDescent="0.25">
      <c r="A2098" s="110">
        <v>42638.465648148151</v>
      </c>
      <c r="B2098">
        <v>346</v>
      </c>
      <c r="C2098">
        <v>26.351400000000002</v>
      </c>
      <c r="E2098" s="95">
        <f t="shared" si="506"/>
        <v>278.32612312811978</v>
      </c>
      <c r="F2098" s="95">
        <f t="shared" si="506"/>
        <v>23.25544409317801</v>
      </c>
      <c r="G2098" s="95"/>
      <c r="H2098" s="95"/>
      <c r="I2098" s="95"/>
      <c r="J2098" s="95"/>
      <c r="K2098" s="95"/>
      <c r="L2098" s="95">
        <f t="shared" si="502"/>
        <v>2095</v>
      </c>
      <c r="M2098" s="95">
        <f t="shared" si="493"/>
        <v>1590</v>
      </c>
      <c r="N2098" s="95">
        <f t="shared" si="494"/>
        <v>269.57326968973695</v>
      </c>
      <c r="O2098" s="95">
        <f t="shared" si="495"/>
        <v>1700986.5031026381</v>
      </c>
      <c r="P2098" s="95">
        <f t="shared" si="503"/>
        <v>28.494328063515297</v>
      </c>
      <c r="Q2098" s="113">
        <f t="shared" si="504"/>
        <v>27.386737862699427</v>
      </c>
      <c r="R2098" s="95">
        <f t="shared" si="496"/>
        <v>339.94628331919347</v>
      </c>
      <c r="S2098" s="95">
        <f t="shared" si="497"/>
        <v>216.70596293704608</v>
      </c>
      <c r="T2098">
        <f t="shared" si="498"/>
        <v>1</v>
      </c>
      <c r="U2098" s="102">
        <f>IF(W2098&lt;180,V2098,IF(#REF!&gt;T2098,W2098-360,360-W2098))</f>
        <v>67.673876871880225</v>
      </c>
      <c r="V2098" s="102">
        <f t="shared" si="499"/>
        <v>67.673876871880225</v>
      </c>
      <c r="W2098" s="102">
        <f t="shared" si="500"/>
        <v>67.673876871880225</v>
      </c>
    </row>
    <row r="2099" spans="1:23" x14ac:dyDescent="0.25">
      <c r="A2099" s="110">
        <v>42638.465694444443</v>
      </c>
      <c r="B2099">
        <v>355</v>
      </c>
      <c r="C2099">
        <v>30.6356</v>
      </c>
      <c r="E2099" s="95">
        <f t="shared" si="506"/>
        <v>278.47420965058234</v>
      </c>
      <c r="F2099" s="95">
        <f t="shared" si="506"/>
        <v>23.262797004991651</v>
      </c>
      <c r="G2099" s="95"/>
      <c r="H2099" s="95"/>
      <c r="I2099" s="95"/>
      <c r="J2099" s="95"/>
      <c r="K2099" s="95"/>
      <c r="L2099" s="95">
        <f t="shared" si="502"/>
        <v>2096</v>
      </c>
      <c r="M2099" s="95">
        <f t="shared" si="493"/>
        <v>-1235</v>
      </c>
      <c r="N2099" s="95">
        <f t="shared" si="494"/>
        <v>269.61402671755673</v>
      </c>
      <c r="O2099" s="95">
        <f t="shared" si="495"/>
        <v>1708280.7476145166</v>
      </c>
      <c r="P2099" s="95">
        <f t="shared" si="503"/>
        <v>28.54854533344529</v>
      </c>
      <c r="Q2099" s="113">
        <f t="shared" si="504"/>
        <v>27.559762630005899</v>
      </c>
      <c r="R2099" s="95">
        <f t="shared" si="496"/>
        <v>340.48367556809563</v>
      </c>
      <c r="S2099" s="95">
        <f t="shared" si="497"/>
        <v>216.46474373306907</v>
      </c>
      <c r="T2099">
        <f t="shared" si="498"/>
        <v>1</v>
      </c>
      <c r="U2099" s="102">
        <f>IF(W2099&lt;180,V2099,IF(#REF!&gt;T2099,W2099-360,360-W2099))</f>
        <v>76.525790349417662</v>
      </c>
      <c r="V2099" s="102">
        <f t="shared" si="499"/>
        <v>76.525790349417662</v>
      </c>
      <c r="W2099" s="102">
        <f t="shared" si="500"/>
        <v>76.525790349417662</v>
      </c>
    </row>
    <row r="2100" spans="1:23" x14ac:dyDescent="0.25">
      <c r="A2100" s="110">
        <v>42638.465740740743</v>
      </c>
      <c r="B2100">
        <v>327</v>
      </c>
      <c r="C2100">
        <v>31.779699999999998</v>
      </c>
      <c r="E2100" s="95">
        <f t="shared" si="506"/>
        <v>278.58901830282861</v>
      </c>
      <c r="F2100" s="95">
        <f t="shared" si="506"/>
        <v>23.273128785357706</v>
      </c>
      <c r="G2100" s="95"/>
      <c r="H2100" s="95"/>
      <c r="I2100" s="95"/>
      <c r="J2100" s="95"/>
      <c r="K2100" s="95"/>
      <c r="L2100" s="95">
        <f t="shared" si="502"/>
        <v>2097</v>
      </c>
      <c r="M2100" s="95">
        <f t="shared" si="493"/>
        <v>1562</v>
      </c>
      <c r="N2100" s="95">
        <f t="shared" si="494"/>
        <v>269.64139246542629</v>
      </c>
      <c r="O2100" s="95">
        <f t="shared" si="495"/>
        <v>1711572.3271340139</v>
      </c>
      <c r="P2100" s="95">
        <f t="shared" si="503"/>
        <v>28.569221937672598</v>
      </c>
      <c r="Q2100" s="113">
        <f t="shared" si="504"/>
        <v>27.617890929052649</v>
      </c>
      <c r="R2100" s="95">
        <f t="shared" si="496"/>
        <v>340.72927289319705</v>
      </c>
      <c r="S2100" s="95">
        <f t="shared" si="497"/>
        <v>216.44876371246016</v>
      </c>
      <c r="T2100">
        <f t="shared" si="498"/>
        <v>0</v>
      </c>
      <c r="U2100" s="102">
        <f>IF(W2100&lt;180,V2100,IF(#REF!&gt;T2100,W2100-360,360-W2100))</f>
        <v>48.410981697171394</v>
      </c>
      <c r="V2100" s="102">
        <f t="shared" si="499"/>
        <v>48.410981697171394</v>
      </c>
      <c r="W2100" s="102">
        <f t="shared" si="500"/>
        <v>48.410981697171394</v>
      </c>
    </row>
    <row r="2101" spans="1:23" x14ac:dyDescent="0.25">
      <c r="A2101" s="110">
        <v>42638.465787037036</v>
      </c>
      <c r="B2101">
        <v>279</v>
      </c>
      <c r="C2101">
        <v>25.991499999999998</v>
      </c>
      <c r="E2101" s="95">
        <f t="shared" si="506"/>
        <v>278.56073211314475</v>
      </c>
      <c r="F2101" s="95">
        <f t="shared" si="506"/>
        <v>23.270263893510784</v>
      </c>
      <c r="G2101" s="95"/>
      <c r="H2101" s="95"/>
      <c r="I2101" s="95"/>
      <c r="J2101" s="95"/>
      <c r="K2101" s="95"/>
      <c r="L2101" s="95">
        <f t="shared" si="502"/>
        <v>2098</v>
      </c>
      <c r="M2101" s="95">
        <f t="shared" si="493"/>
        <v>-1283</v>
      </c>
      <c r="N2101" s="95">
        <f t="shared" si="494"/>
        <v>269.64585319351715</v>
      </c>
      <c r="O2101" s="95">
        <f t="shared" si="495"/>
        <v>1711659.8689227966</v>
      </c>
      <c r="P2101" s="95">
        <f t="shared" si="503"/>
        <v>28.56314287749893</v>
      </c>
      <c r="Q2101" s="113">
        <f t="shared" si="504"/>
        <v>27.608748320476437</v>
      </c>
      <c r="R2101" s="95">
        <f t="shared" si="496"/>
        <v>340.68041583421672</v>
      </c>
      <c r="S2101" s="95">
        <f t="shared" si="497"/>
        <v>216.44104839207279</v>
      </c>
      <c r="T2101">
        <f t="shared" si="498"/>
        <v>0</v>
      </c>
      <c r="U2101" s="102">
        <f>IF(W2101&lt;180,V2101,IF(#REF!&gt;T2101,W2101-360,360-W2101))</f>
        <v>0.43926788685524798</v>
      </c>
      <c r="V2101" s="102">
        <f t="shared" si="499"/>
        <v>0.43926788685524798</v>
      </c>
      <c r="W2101" s="102">
        <f t="shared" si="500"/>
        <v>0.43926788685524798</v>
      </c>
    </row>
    <row r="2102" spans="1:23" x14ac:dyDescent="0.25">
      <c r="A2102" s="110">
        <v>42638.465833333335</v>
      </c>
      <c r="B2102">
        <v>278</v>
      </c>
      <c r="C2102">
        <v>26.673500000000001</v>
      </c>
      <c r="E2102" s="95">
        <f t="shared" si="506"/>
        <v>278.5956738768719</v>
      </c>
      <c r="F2102" s="95">
        <f t="shared" si="506"/>
        <v>23.278434775374347</v>
      </c>
      <c r="G2102" s="95"/>
      <c r="H2102" s="95"/>
      <c r="I2102" s="95"/>
      <c r="J2102" s="95"/>
      <c r="K2102" s="95"/>
      <c r="L2102" s="95">
        <f t="shared" si="502"/>
        <v>2099</v>
      </c>
      <c r="M2102" s="95">
        <f t="shared" si="493"/>
        <v>1561</v>
      </c>
      <c r="N2102" s="95">
        <f t="shared" si="494"/>
        <v>269.64983325392996</v>
      </c>
      <c r="O2102" s="95">
        <f t="shared" si="495"/>
        <v>1711729.6274416519</v>
      </c>
      <c r="P2102" s="95">
        <f t="shared" si="503"/>
        <v>28.556919977979156</v>
      </c>
      <c r="Q2102" s="113">
        <f t="shared" si="504"/>
        <v>27.59472413198338</v>
      </c>
      <c r="R2102" s="95">
        <f t="shared" si="496"/>
        <v>340.68380317383452</v>
      </c>
      <c r="S2102" s="95">
        <f t="shared" si="497"/>
        <v>216.50754457990928</v>
      </c>
      <c r="T2102">
        <f t="shared" si="498"/>
        <v>0</v>
      </c>
      <c r="U2102" s="102">
        <f>IF(W2102&lt;180,V2102,IF(#REF!&gt;T2102,W2102-360,360-W2102))</f>
        <v>-0.59567387687189921</v>
      </c>
      <c r="V2102" s="102">
        <f t="shared" si="499"/>
        <v>-0.59567387687189921</v>
      </c>
      <c r="W2102" s="102">
        <f t="shared" si="500"/>
        <v>0.59567387687189921</v>
      </c>
    </row>
    <row r="2103" spans="1:23" x14ac:dyDescent="0.25">
      <c r="A2103" s="110">
        <v>42638.465879629628</v>
      </c>
      <c r="B2103">
        <v>331</v>
      </c>
      <c r="C2103">
        <v>31.186199999999999</v>
      </c>
      <c r="E2103" s="95">
        <f t="shared" si="506"/>
        <v>278.68053244592346</v>
      </c>
      <c r="F2103" s="95">
        <f t="shared" si="506"/>
        <v>23.289758069883497</v>
      </c>
      <c r="G2103" s="95"/>
      <c r="H2103" s="95"/>
      <c r="I2103" s="95"/>
      <c r="J2103" s="95"/>
      <c r="K2103" s="95"/>
      <c r="L2103" s="95">
        <f t="shared" si="502"/>
        <v>2100</v>
      </c>
      <c r="M2103" s="95">
        <f t="shared" si="493"/>
        <v>-1230</v>
      </c>
      <c r="N2103" s="95">
        <f t="shared" si="494"/>
        <v>269.67904761904714</v>
      </c>
      <c r="O2103" s="95">
        <f t="shared" si="495"/>
        <v>1715491.6780952511</v>
      </c>
      <c r="P2103" s="95">
        <f t="shared" si="503"/>
        <v>28.581476503025115</v>
      </c>
      <c r="Q2103" s="113">
        <f t="shared" si="504"/>
        <v>27.677205859257832</v>
      </c>
      <c r="R2103" s="95">
        <f t="shared" si="496"/>
        <v>340.95424562925359</v>
      </c>
      <c r="S2103" s="95">
        <f t="shared" si="497"/>
        <v>216.40681926259333</v>
      </c>
      <c r="T2103">
        <f t="shared" si="498"/>
        <v>0</v>
      </c>
      <c r="U2103" s="102">
        <f>IF(W2103&lt;180,V2103,IF(#REF!&gt;T2103,W2103-360,360-W2103))</f>
        <v>52.319467554076539</v>
      </c>
      <c r="V2103" s="102">
        <f t="shared" si="499"/>
        <v>52.319467554076539</v>
      </c>
      <c r="W2103" s="102">
        <f t="shared" si="500"/>
        <v>52.319467554076539</v>
      </c>
    </row>
    <row r="2104" spans="1:23" x14ac:dyDescent="0.25">
      <c r="A2104" s="110">
        <v>42638.465925925928</v>
      </c>
      <c r="B2104">
        <v>290</v>
      </c>
      <c r="C2104">
        <v>27.514399999999998</v>
      </c>
      <c r="E2104" s="95">
        <f t="shared" si="506"/>
        <v>278.74542429284526</v>
      </c>
      <c r="F2104" s="95">
        <f t="shared" si="506"/>
        <v>23.300005990016611</v>
      </c>
      <c r="G2104" s="95"/>
      <c r="H2104" s="95"/>
      <c r="I2104" s="95"/>
      <c r="J2104" s="95"/>
      <c r="K2104" s="95"/>
      <c r="L2104" s="95">
        <f t="shared" si="502"/>
        <v>2101</v>
      </c>
      <c r="M2104" s="95">
        <f t="shared" si="493"/>
        <v>1520</v>
      </c>
      <c r="N2104" s="95">
        <f t="shared" si="494"/>
        <v>269.68871965730557</v>
      </c>
      <c r="O2104" s="95">
        <f t="shared" si="495"/>
        <v>1715904.4226558912</v>
      </c>
      <c r="P2104" s="95">
        <f t="shared" si="503"/>
        <v>28.578111122730245</v>
      </c>
      <c r="Q2104" s="113">
        <f t="shared" si="504"/>
        <v>27.657943045452605</v>
      </c>
      <c r="R2104" s="95">
        <f t="shared" si="496"/>
        <v>340.97579614511363</v>
      </c>
      <c r="S2104" s="95">
        <f t="shared" si="497"/>
        <v>216.51505244057688</v>
      </c>
      <c r="T2104">
        <f t="shared" si="498"/>
        <v>0</v>
      </c>
      <c r="U2104" s="102">
        <f>IF(W2104&lt;180,V2104,IF(#REF!&gt;T2104,W2104-360,360-W2104))</f>
        <v>11.254575707154743</v>
      </c>
      <c r="V2104" s="102">
        <f t="shared" si="499"/>
        <v>11.254575707154743</v>
      </c>
      <c r="W2104" s="102">
        <f t="shared" si="500"/>
        <v>11.254575707154743</v>
      </c>
    </row>
    <row r="2105" spans="1:23" x14ac:dyDescent="0.25">
      <c r="A2105" s="110">
        <v>42638.46597222222</v>
      </c>
      <c r="B2105">
        <v>298</v>
      </c>
      <c r="C2105">
        <v>26.874700000000001</v>
      </c>
      <c r="E2105" s="95">
        <f t="shared" si="506"/>
        <v>278.81530782029949</v>
      </c>
      <c r="F2105" s="95">
        <f t="shared" si="506"/>
        <v>23.306570216306131</v>
      </c>
      <c r="G2105" s="95"/>
      <c r="H2105" s="95"/>
      <c r="I2105" s="95"/>
      <c r="J2105" s="95"/>
      <c r="K2105" s="95"/>
      <c r="L2105" s="95">
        <f t="shared" si="502"/>
        <v>2102</v>
      </c>
      <c r="M2105" s="95">
        <f t="shared" si="493"/>
        <v>-1222</v>
      </c>
      <c r="N2105" s="95">
        <f t="shared" si="494"/>
        <v>269.70218839200714</v>
      </c>
      <c r="O2105" s="95">
        <f t="shared" si="495"/>
        <v>1716705.5699334098</v>
      </c>
      <c r="P2105" s="95">
        <f t="shared" si="503"/>
        <v>28.577981599799227</v>
      </c>
      <c r="Q2105" s="113">
        <f t="shared" si="504"/>
        <v>27.653444215596604</v>
      </c>
      <c r="R2105" s="95">
        <f t="shared" si="496"/>
        <v>341.03555730539188</v>
      </c>
      <c r="S2105" s="95">
        <f t="shared" si="497"/>
        <v>216.59505833520714</v>
      </c>
      <c r="T2105">
        <f t="shared" si="498"/>
        <v>0</v>
      </c>
      <c r="U2105" s="102">
        <f>IF(W2105&lt;180,V2105,IF(#REF!&gt;T2105,W2105-360,360-W2105))</f>
        <v>19.184692179700505</v>
      </c>
      <c r="V2105" s="102">
        <f t="shared" si="499"/>
        <v>19.184692179700505</v>
      </c>
      <c r="W2105" s="102">
        <f t="shared" si="500"/>
        <v>19.184692179700505</v>
      </c>
    </row>
    <row r="2106" spans="1:23" x14ac:dyDescent="0.25">
      <c r="A2106" s="110">
        <v>42638.46601851852</v>
      </c>
      <c r="B2106">
        <v>345</v>
      </c>
      <c r="C2106">
        <v>31.1934</v>
      </c>
      <c r="E2106" s="95">
        <f t="shared" si="506"/>
        <v>278.90848585690514</v>
      </c>
      <c r="F2106" s="95">
        <f t="shared" si="506"/>
        <v>23.31274126455904</v>
      </c>
      <c r="G2106" s="95"/>
      <c r="H2106" s="95"/>
      <c r="I2106" s="95"/>
      <c r="J2106" s="95"/>
      <c r="K2106" s="95"/>
      <c r="L2106" s="95">
        <f t="shared" si="502"/>
        <v>2103</v>
      </c>
      <c r="M2106" s="95">
        <f t="shared" si="493"/>
        <v>1567</v>
      </c>
      <c r="N2106" s="95">
        <f t="shared" si="494"/>
        <v>269.73799334284308</v>
      </c>
      <c r="O2106" s="95">
        <f t="shared" si="495"/>
        <v>1722372.63433192</v>
      </c>
      <c r="P2106" s="95">
        <f t="shared" si="503"/>
        <v>28.618305929938167</v>
      </c>
      <c r="Q2106" s="113">
        <f t="shared" si="504"/>
        <v>27.78165301291483</v>
      </c>
      <c r="R2106" s="95">
        <f t="shared" si="496"/>
        <v>341.41720513596351</v>
      </c>
      <c r="S2106" s="95">
        <f t="shared" si="497"/>
        <v>216.39976657784678</v>
      </c>
      <c r="T2106">
        <f t="shared" si="498"/>
        <v>1</v>
      </c>
      <c r="U2106" s="102">
        <f>IF(W2106&lt;180,V2106,IF(#REF!&gt;T2106,W2106-360,360-W2106))</f>
        <v>66.091514143094855</v>
      </c>
      <c r="V2106" s="102">
        <f t="shared" si="499"/>
        <v>66.091514143094855</v>
      </c>
      <c r="W2106" s="102">
        <f t="shared" si="500"/>
        <v>66.091514143094855</v>
      </c>
    </row>
    <row r="2107" spans="1:23" x14ac:dyDescent="0.25">
      <c r="A2107" s="110">
        <v>42638.466064814813</v>
      </c>
      <c r="B2107">
        <v>318</v>
      </c>
      <c r="C2107">
        <v>27.104700000000001</v>
      </c>
      <c r="E2107" s="95">
        <f t="shared" si="506"/>
        <v>278.99833610648921</v>
      </c>
      <c r="F2107" s="95">
        <f t="shared" si="506"/>
        <v>23.314892678868524</v>
      </c>
      <c r="G2107" s="95"/>
      <c r="H2107" s="95"/>
      <c r="I2107" s="95"/>
      <c r="J2107" s="95"/>
      <c r="K2107" s="95"/>
      <c r="L2107" s="95">
        <f t="shared" si="502"/>
        <v>2104</v>
      </c>
      <c r="M2107" s="95">
        <f t="shared" si="493"/>
        <v>-1249</v>
      </c>
      <c r="N2107" s="95">
        <f t="shared" si="494"/>
        <v>269.76093155893489</v>
      </c>
      <c r="O2107" s="95">
        <f t="shared" si="495"/>
        <v>1724700.7485741577</v>
      </c>
      <c r="P2107" s="95">
        <f t="shared" si="503"/>
        <v>28.630834608634046</v>
      </c>
      <c r="Q2107" s="113">
        <f t="shared" si="504"/>
        <v>27.820586302050881</v>
      </c>
      <c r="R2107" s="95">
        <f t="shared" si="496"/>
        <v>341.59465528610372</v>
      </c>
      <c r="S2107" s="95">
        <f t="shared" si="497"/>
        <v>216.40201692687472</v>
      </c>
      <c r="T2107">
        <f t="shared" si="498"/>
        <v>0</v>
      </c>
      <c r="U2107" s="102">
        <f>IF(W2107&lt;180,V2107,IF(#REF!&gt;T2107,W2107-360,360-W2107))</f>
        <v>39.001663893510795</v>
      </c>
      <c r="V2107" s="102">
        <f t="shared" si="499"/>
        <v>39.001663893510795</v>
      </c>
      <c r="W2107" s="102">
        <f t="shared" si="500"/>
        <v>39.001663893510795</v>
      </c>
    </row>
    <row r="2108" spans="1:23" x14ac:dyDescent="0.25">
      <c r="A2108" s="110">
        <v>42638.466111111113</v>
      </c>
      <c r="B2108">
        <v>333</v>
      </c>
      <c r="C2108">
        <v>26.875599999999999</v>
      </c>
      <c r="E2108" s="95">
        <f t="shared" si="506"/>
        <v>279.10981697171383</v>
      </c>
      <c r="F2108" s="95">
        <f t="shared" si="506"/>
        <v>23.317818968385993</v>
      </c>
      <c r="G2108" s="95"/>
      <c r="H2108" s="95"/>
      <c r="I2108" s="95"/>
      <c r="J2108" s="95"/>
      <c r="K2108" s="95"/>
      <c r="L2108" s="95">
        <f t="shared" si="502"/>
        <v>2105</v>
      </c>
      <c r="M2108" s="95">
        <f t="shared" si="493"/>
        <v>1582</v>
      </c>
      <c r="N2108" s="95">
        <f t="shared" si="494"/>
        <v>269.79097387173351</v>
      </c>
      <c r="O2108" s="95">
        <f t="shared" si="495"/>
        <v>1728698.0285035763</v>
      </c>
      <c r="P2108" s="95">
        <f t="shared" si="503"/>
        <v>28.657184401410159</v>
      </c>
      <c r="Q2108" s="113">
        <f t="shared" si="504"/>
        <v>27.902395607999964</v>
      </c>
      <c r="R2108" s="95">
        <f t="shared" si="496"/>
        <v>341.89020708971373</v>
      </c>
      <c r="S2108" s="95">
        <f t="shared" si="497"/>
        <v>216.32942685371393</v>
      </c>
      <c r="T2108">
        <f t="shared" si="498"/>
        <v>0</v>
      </c>
      <c r="U2108" s="102">
        <f>IF(W2108&lt;180,V2108,IF(#REF!&gt;T2108,W2108-360,360-W2108))</f>
        <v>53.890183028286174</v>
      </c>
      <c r="V2108" s="102">
        <f t="shared" si="499"/>
        <v>53.890183028286174</v>
      </c>
      <c r="W2108" s="102">
        <f t="shared" si="500"/>
        <v>53.890183028286174</v>
      </c>
    </row>
    <row r="2109" spans="1:23" x14ac:dyDescent="0.25">
      <c r="A2109" s="110">
        <v>42638.466157407405</v>
      </c>
      <c r="B2109">
        <v>327</v>
      </c>
      <c r="C2109">
        <v>26.257300000000001</v>
      </c>
      <c r="E2109" s="95">
        <f t="shared" ref="E2109:F2124" si="507">AVERAGE(B1509:B2109)</f>
        <v>279.23627287853577</v>
      </c>
      <c r="F2109" s="95">
        <f t="shared" si="507"/>
        <v>23.321891181364361</v>
      </c>
      <c r="G2109" s="95"/>
      <c r="H2109" s="95"/>
      <c r="I2109" s="95"/>
      <c r="J2109" s="95"/>
      <c r="K2109" s="95"/>
      <c r="L2109" s="95">
        <f t="shared" si="502"/>
        <v>2106</v>
      </c>
      <c r="M2109" s="95">
        <f t="shared" si="493"/>
        <v>-1255</v>
      </c>
      <c r="N2109" s="95">
        <f t="shared" si="494"/>
        <v>269.81813865147154</v>
      </c>
      <c r="O2109" s="95">
        <f t="shared" si="495"/>
        <v>1731969.3471035273</v>
      </c>
      <c r="P2109" s="95">
        <f t="shared" si="503"/>
        <v>28.677475494086394</v>
      </c>
      <c r="Q2109" s="113">
        <f t="shared" si="504"/>
        <v>27.946896673797603</v>
      </c>
      <c r="R2109" s="95">
        <f t="shared" si="496"/>
        <v>342.11679039458039</v>
      </c>
      <c r="S2109" s="95">
        <f t="shared" si="497"/>
        <v>216.35575536249115</v>
      </c>
      <c r="T2109">
        <f t="shared" si="498"/>
        <v>0</v>
      </c>
      <c r="U2109" s="102">
        <f>IF(W2109&lt;180,V2109,IF(#REF!&gt;T2109,W2109-360,360-W2109))</f>
        <v>47.763727121464228</v>
      </c>
      <c r="V2109" s="102">
        <f t="shared" si="499"/>
        <v>47.763727121464228</v>
      </c>
      <c r="W2109" s="102">
        <f t="shared" si="500"/>
        <v>47.763727121464228</v>
      </c>
    </row>
    <row r="2110" spans="1:23" x14ac:dyDescent="0.25">
      <c r="A2110" s="110">
        <v>42638.466203703705</v>
      </c>
      <c r="B2110">
        <v>303</v>
      </c>
      <c r="C2110">
        <v>23.703700000000001</v>
      </c>
      <c r="E2110" s="95">
        <f t="shared" si="507"/>
        <v>279.30282861896836</v>
      </c>
      <c r="F2110" s="95">
        <f t="shared" si="507"/>
        <v>23.321387354409289</v>
      </c>
      <c r="G2110" s="95"/>
      <c r="H2110" s="95"/>
      <c r="I2110" s="95"/>
      <c r="J2110" s="95"/>
      <c r="K2110" s="95"/>
      <c r="L2110" s="95">
        <f t="shared" si="502"/>
        <v>2107</v>
      </c>
      <c r="M2110" s="95">
        <f t="shared" si="493"/>
        <v>1558</v>
      </c>
      <c r="N2110" s="95">
        <f t="shared" si="494"/>
        <v>269.83388704318895</v>
      </c>
      <c r="O2110" s="95">
        <f t="shared" si="495"/>
        <v>1733069.8604651298</v>
      </c>
      <c r="P2110" s="95">
        <f t="shared" si="503"/>
        <v>28.679776791383397</v>
      </c>
      <c r="Q2110" s="113">
        <f t="shared" si="504"/>
        <v>27.955779354545736</v>
      </c>
      <c r="R2110" s="95">
        <f t="shared" si="496"/>
        <v>342.20333216669627</v>
      </c>
      <c r="S2110" s="95">
        <f t="shared" si="497"/>
        <v>216.40232507124045</v>
      </c>
      <c r="T2110">
        <f t="shared" si="498"/>
        <v>0</v>
      </c>
      <c r="U2110" s="102">
        <f>IF(W2110&lt;180,V2110,IF(#REF!&gt;T2110,W2110-360,360-W2110))</f>
        <v>23.697171381031637</v>
      </c>
      <c r="V2110" s="102">
        <f t="shared" si="499"/>
        <v>23.697171381031637</v>
      </c>
      <c r="W2110" s="102">
        <f t="shared" si="500"/>
        <v>23.697171381031637</v>
      </c>
    </row>
    <row r="2111" spans="1:23" x14ac:dyDescent="0.25">
      <c r="A2111" s="110">
        <v>42638.466249999998</v>
      </c>
      <c r="B2111">
        <v>346</v>
      </c>
      <c r="C2111">
        <v>28.021799999999999</v>
      </c>
      <c r="E2111" s="95">
        <f t="shared" si="507"/>
        <v>279.44758735440934</v>
      </c>
      <c r="F2111" s="95">
        <f t="shared" si="507"/>
        <v>23.32909101497501</v>
      </c>
      <c r="G2111" s="95"/>
      <c r="H2111" s="95"/>
      <c r="I2111" s="95"/>
      <c r="J2111" s="95"/>
      <c r="K2111" s="95"/>
      <c r="L2111" s="95">
        <f t="shared" si="502"/>
        <v>2108</v>
      </c>
      <c r="M2111" s="95">
        <f t="shared" si="493"/>
        <v>-1212</v>
      </c>
      <c r="N2111" s="95">
        <f t="shared" si="494"/>
        <v>269.87001897533167</v>
      </c>
      <c r="O2111" s="95">
        <f t="shared" si="495"/>
        <v>1738868.3851992546</v>
      </c>
      <c r="P2111" s="95">
        <f t="shared" si="503"/>
        <v>28.720900504790897</v>
      </c>
      <c r="Q2111" s="113">
        <f t="shared" si="504"/>
        <v>28.075267240373876</v>
      </c>
      <c r="R2111" s="95">
        <f t="shared" si="496"/>
        <v>342.61693864525057</v>
      </c>
      <c r="S2111" s="95">
        <f t="shared" si="497"/>
        <v>216.2782360635681</v>
      </c>
      <c r="T2111">
        <f t="shared" si="498"/>
        <v>1</v>
      </c>
      <c r="U2111" s="102">
        <f>IF(W2111&lt;180,V2111,IF(#REF!&gt;T2111,W2111-360,360-W2111))</f>
        <v>66.552412645590664</v>
      </c>
      <c r="V2111" s="102">
        <f t="shared" si="499"/>
        <v>66.552412645590664</v>
      </c>
      <c r="W2111" s="102">
        <f t="shared" si="500"/>
        <v>66.552412645590664</v>
      </c>
    </row>
    <row r="2112" spans="1:23" x14ac:dyDescent="0.25">
      <c r="A2112" s="110">
        <v>42638.466307870367</v>
      </c>
      <c r="B2112">
        <v>306</v>
      </c>
      <c r="C2112">
        <v>22.105699999999999</v>
      </c>
      <c r="E2112" s="95">
        <f t="shared" si="507"/>
        <v>279.51913477537437</v>
      </c>
      <c r="F2112" s="95">
        <f t="shared" si="507"/>
        <v>23.32641730449248</v>
      </c>
      <c r="G2112" s="95"/>
      <c r="H2112" s="95"/>
      <c r="I2112" s="95"/>
      <c r="J2112" s="95"/>
      <c r="K2112" s="95"/>
      <c r="L2112" s="95">
        <f t="shared" si="502"/>
        <v>2109</v>
      </c>
      <c r="M2112" s="95">
        <f t="shared" si="493"/>
        <v>1518</v>
      </c>
      <c r="N2112" s="95">
        <f t="shared" si="494"/>
        <v>269.88715030820254</v>
      </c>
      <c r="O2112" s="95">
        <f t="shared" si="495"/>
        <v>1740173.1417733659</v>
      </c>
      <c r="P2112" s="95">
        <f t="shared" si="503"/>
        <v>28.724861331232113</v>
      </c>
      <c r="Q2112" s="113">
        <f t="shared" si="504"/>
        <v>28.088048806811944</v>
      </c>
      <c r="R2112" s="95">
        <f t="shared" si="496"/>
        <v>342.71724459070123</v>
      </c>
      <c r="S2112" s="95">
        <f t="shared" si="497"/>
        <v>216.32102496004751</v>
      </c>
      <c r="T2112">
        <f t="shared" si="498"/>
        <v>0</v>
      </c>
      <c r="U2112" s="102">
        <f>IF(W2112&lt;180,V2112,IF(#REF!&gt;T2112,W2112-360,360-W2112))</f>
        <v>26.480865224625632</v>
      </c>
      <c r="V2112" s="102">
        <f t="shared" si="499"/>
        <v>26.480865224625632</v>
      </c>
      <c r="W2112" s="102">
        <f t="shared" si="500"/>
        <v>26.480865224625632</v>
      </c>
    </row>
    <row r="2113" spans="1:23" x14ac:dyDescent="0.25">
      <c r="A2113" s="110">
        <v>42638.466400462959</v>
      </c>
      <c r="B2113">
        <v>329</v>
      </c>
      <c r="C2113">
        <v>27.6264</v>
      </c>
      <c r="E2113" s="95">
        <f t="shared" si="507"/>
        <v>279.63227953410984</v>
      </c>
      <c r="F2113" s="95">
        <f t="shared" si="507"/>
        <v>23.333243926788654</v>
      </c>
      <c r="G2113" s="95"/>
      <c r="H2113" s="95"/>
      <c r="I2113" s="95"/>
      <c r="J2113" s="95"/>
      <c r="K2113" s="95"/>
      <c r="L2113" s="95">
        <f t="shared" si="502"/>
        <v>2110</v>
      </c>
      <c r="M2113" s="95">
        <f t="shared" si="493"/>
        <v>-1189</v>
      </c>
      <c r="N2113" s="95">
        <f t="shared" si="494"/>
        <v>269.91516587677683</v>
      </c>
      <c r="O2113" s="95">
        <f t="shared" si="495"/>
        <v>1743665.8146919569</v>
      </c>
      <c r="P2113" s="95">
        <f t="shared" si="503"/>
        <v>28.746859005769828</v>
      </c>
      <c r="Q2113" s="113">
        <f t="shared" si="504"/>
        <v>28.150112638480365</v>
      </c>
      <c r="R2113" s="95">
        <f t="shared" si="496"/>
        <v>342.97003297069068</v>
      </c>
      <c r="S2113" s="95">
        <f t="shared" si="497"/>
        <v>216.294526097529</v>
      </c>
      <c r="T2113">
        <f t="shared" si="498"/>
        <v>0</v>
      </c>
      <c r="U2113" s="102">
        <f>IF(W2113&lt;180,V2113,IF(#REF!&gt;T2113,W2113-360,360-W2113))</f>
        <v>49.367720465890159</v>
      </c>
      <c r="V2113" s="102">
        <f t="shared" si="499"/>
        <v>49.367720465890159</v>
      </c>
      <c r="W2113" s="102">
        <f t="shared" si="500"/>
        <v>49.367720465890159</v>
      </c>
    </row>
    <row r="2114" spans="1:23" x14ac:dyDescent="0.25">
      <c r="A2114" s="110">
        <v>42638.466446759259</v>
      </c>
      <c r="B2114">
        <v>298</v>
      </c>
      <c r="C2114">
        <v>22.749700000000001</v>
      </c>
      <c r="E2114" s="95">
        <f t="shared" si="507"/>
        <v>279.63061564059899</v>
      </c>
      <c r="F2114" s="95">
        <f t="shared" si="507"/>
        <v>23.321377703826922</v>
      </c>
      <c r="G2114" s="95"/>
      <c r="H2114" s="95"/>
      <c r="I2114" s="95"/>
      <c r="J2114" s="95"/>
      <c r="K2114" s="95"/>
      <c r="L2114" s="95">
        <f t="shared" si="502"/>
        <v>2111</v>
      </c>
      <c r="M2114" s="95">
        <f t="shared" si="493"/>
        <v>1487</v>
      </c>
      <c r="N2114" s="95">
        <f t="shared" si="494"/>
        <v>269.92846991946902</v>
      </c>
      <c r="O2114" s="95">
        <f t="shared" si="495"/>
        <v>1744454.1989578537</v>
      </c>
      <c r="P2114" s="95">
        <f t="shared" si="503"/>
        <v>28.7465459293749</v>
      </c>
      <c r="Q2114" s="113">
        <f t="shared" si="504"/>
        <v>28.148997336233773</v>
      </c>
      <c r="R2114" s="95">
        <f t="shared" si="496"/>
        <v>342.965859647125</v>
      </c>
      <c r="S2114" s="95">
        <f t="shared" si="497"/>
        <v>216.29537163407301</v>
      </c>
      <c r="T2114">
        <f t="shared" si="498"/>
        <v>0</v>
      </c>
      <c r="U2114" s="102">
        <f>IF(W2114&lt;180,V2114,IF(#REF!&gt;T2114,W2114-360,360-W2114))</f>
        <v>18.36938435940101</v>
      </c>
      <c r="V2114" s="102">
        <f t="shared" si="499"/>
        <v>18.36938435940101</v>
      </c>
      <c r="W2114" s="102">
        <f t="shared" si="500"/>
        <v>18.36938435940101</v>
      </c>
    </row>
    <row r="2115" spans="1:23" x14ac:dyDescent="0.25">
      <c r="A2115" s="110">
        <v>42638.466493055559</v>
      </c>
      <c r="B2115">
        <v>252</v>
      </c>
      <c r="C2115">
        <v>19.113099999999999</v>
      </c>
      <c r="E2115" s="95">
        <f t="shared" si="507"/>
        <v>279.48752079866887</v>
      </c>
      <c r="F2115" s="95">
        <f t="shared" si="507"/>
        <v>23.298849251247891</v>
      </c>
      <c r="G2115" s="95"/>
      <c r="H2115" s="95"/>
      <c r="I2115" s="95"/>
      <c r="J2115" s="95"/>
      <c r="K2115" s="95"/>
      <c r="L2115" s="95">
        <f t="shared" si="502"/>
        <v>2112</v>
      </c>
      <c r="M2115" s="95">
        <f t="shared" si="493"/>
        <v>-1235</v>
      </c>
      <c r="N2115" s="95">
        <f t="shared" si="494"/>
        <v>269.91998106060566</v>
      </c>
      <c r="O2115" s="95">
        <f t="shared" si="495"/>
        <v>1744775.4767992562</v>
      </c>
      <c r="P2115" s="95">
        <f t="shared" si="503"/>
        <v>28.74238598781206</v>
      </c>
      <c r="Q2115" s="113">
        <f t="shared" si="504"/>
        <v>28.070393934723572</v>
      </c>
      <c r="R2115" s="95">
        <f t="shared" si="496"/>
        <v>342.64590715179691</v>
      </c>
      <c r="S2115" s="95">
        <f t="shared" si="497"/>
        <v>216.32913444554083</v>
      </c>
      <c r="T2115">
        <f t="shared" si="498"/>
        <v>0</v>
      </c>
      <c r="U2115" s="102">
        <f>IF(W2115&lt;180,V2115,IF(#REF!&gt;T2115,W2115-360,360-W2115))</f>
        <v>-27.487520798668868</v>
      </c>
      <c r="V2115" s="102">
        <f t="shared" si="499"/>
        <v>-27.487520798668868</v>
      </c>
      <c r="W2115" s="102">
        <f t="shared" si="500"/>
        <v>27.487520798668868</v>
      </c>
    </row>
    <row r="2116" spans="1:23" x14ac:dyDescent="0.25">
      <c r="A2116" s="110">
        <v>42638.466539351852</v>
      </c>
      <c r="B2116">
        <v>279</v>
      </c>
      <c r="C2116">
        <v>21.266400000000001</v>
      </c>
      <c r="E2116" s="95">
        <f t="shared" si="507"/>
        <v>279.49251247920131</v>
      </c>
      <c r="F2116" s="95">
        <f t="shared" si="507"/>
        <v>23.285426289517439</v>
      </c>
      <c r="G2116" s="95"/>
      <c r="H2116" s="95"/>
      <c r="I2116" s="95"/>
      <c r="J2116" s="95"/>
      <c r="K2116" s="95"/>
      <c r="L2116" s="95">
        <f t="shared" si="502"/>
        <v>2113</v>
      </c>
      <c r="M2116" s="95">
        <f t="shared" ref="M2116:M2179" si="508">B2116-M2115</f>
        <v>1514</v>
      </c>
      <c r="N2116" s="95">
        <f t="shared" ref="N2116:N2179" si="509">N2115+(B2116-N2115)/L2116</f>
        <v>269.92427827733042</v>
      </c>
      <c r="O2116" s="95">
        <f t="shared" ref="O2116:O2179" si="510">O2115+(B2116-N2116)*(B2116-N2115)</f>
        <v>1744857.8845243866</v>
      </c>
      <c r="P2116" s="95">
        <f t="shared" si="503"/>
        <v>28.736262460207225</v>
      </c>
      <c r="Q2116" s="113">
        <f t="shared" si="504"/>
        <v>28.070040053336861</v>
      </c>
      <c r="R2116" s="95">
        <f t="shared" ref="R2116:R2179" si="511">E2116+$T$2*Q2116</f>
        <v>342.65010259920928</v>
      </c>
      <c r="S2116" s="95">
        <f t="shared" ref="S2116:S2179" si="512">E2116-$T$2*Q2116</f>
        <v>216.33492235919337</v>
      </c>
      <c r="T2116">
        <f t="shared" si="498"/>
        <v>0</v>
      </c>
      <c r="U2116" s="102">
        <f>IF(W2116&lt;180,V2116,IF(#REF!&gt;T2116,W2116-360,360-W2116))</f>
        <v>-0.49251247920130936</v>
      </c>
      <c r="V2116" s="102">
        <f t="shared" si="499"/>
        <v>-0.49251247920130936</v>
      </c>
      <c r="W2116" s="102">
        <f t="shared" si="500"/>
        <v>0.49251247920130936</v>
      </c>
    </row>
    <row r="2117" spans="1:23" x14ac:dyDescent="0.25">
      <c r="A2117" s="110">
        <v>42638.466585648152</v>
      </c>
      <c r="B2117">
        <v>294</v>
      </c>
      <c r="C2117">
        <v>26.872199999999999</v>
      </c>
      <c r="E2117" s="95">
        <f t="shared" si="507"/>
        <v>279.52579034941766</v>
      </c>
      <c r="F2117" s="95">
        <f t="shared" si="507"/>
        <v>23.283878369384329</v>
      </c>
      <c r="G2117" s="95"/>
      <c r="H2117" s="95"/>
      <c r="I2117" s="95"/>
      <c r="J2117" s="95"/>
      <c r="K2117" s="95"/>
      <c r="L2117" s="95">
        <f t="shared" si="502"/>
        <v>2114</v>
      </c>
      <c r="M2117" s="95">
        <f t="shared" si="508"/>
        <v>-1220</v>
      </c>
      <c r="N2117" s="95">
        <f t="shared" si="509"/>
        <v>269.9356669820242</v>
      </c>
      <c r="O2117" s="95">
        <f t="shared" si="510"/>
        <v>1745437.2507095691</v>
      </c>
      <c r="P2117" s="95">
        <f t="shared" si="503"/>
        <v>28.734234299365735</v>
      </c>
      <c r="Q2117" s="113">
        <f t="shared" si="504"/>
        <v>28.075363583553571</v>
      </c>
      <c r="R2117" s="95">
        <f t="shared" si="511"/>
        <v>342.69535841241321</v>
      </c>
      <c r="S2117" s="95">
        <f t="shared" si="512"/>
        <v>216.35622228642211</v>
      </c>
      <c r="T2117">
        <f t="shared" si="498"/>
        <v>0</v>
      </c>
      <c r="U2117" s="102">
        <f>IF(W2117&lt;180,V2117,IF(#REF!&gt;T2117,W2117-360,360-W2117))</f>
        <v>14.474209650582338</v>
      </c>
      <c r="V2117" s="102">
        <f t="shared" si="499"/>
        <v>14.474209650582338</v>
      </c>
      <c r="W2117" s="102">
        <f t="shared" si="500"/>
        <v>14.474209650582338</v>
      </c>
    </row>
    <row r="2118" spans="1:23" x14ac:dyDescent="0.25">
      <c r="A2118" s="110">
        <v>42638.466631944444</v>
      </c>
      <c r="B2118">
        <v>290</v>
      </c>
      <c r="C2118">
        <v>25.0931</v>
      </c>
      <c r="E2118" s="95">
        <f t="shared" si="507"/>
        <v>279.55407653910152</v>
      </c>
      <c r="F2118" s="95">
        <f t="shared" si="507"/>
        <v>23.28001547420962</v>
      </c>
      <c r="G2118" s="95"/>
      <c r="H2118" s="95"/>
      <c r="I2118" s="95"/>
      <c r="J2118" s="95"/>
      <c r="K2118" s="95"/>
      <c r="L2118" s="95">
        <f t="shared" si="502"/>
        <v>2115</v>
      </c>
      <c r="M2118" s="95">
        <f t="shared" si="508"/>
        <v>1510</v>
      </c>
      <c r="N2118" s="95">
        <f t="shared" si="509"/>
        <v>269.94515366430221</v>
      </c>
      <c r="O2118" s="95">
        <f t="shared" si="510"/>
        <v>1745839.6378250727</v>
      </c>
      <c r="P2118" s="95">
        <f t="shared" si="503"/>
        <v>28.730751704999182</v>
      </c>
      <c r="Q2118" s="113">
        <f t="shared" si="504"/>
        <v>28.077338299374173</v>
      </c>
      <c r="R2118" s="95">
        <f t="shared" si="511"/>
        <v>342.72808771269342</v>
      </c>
      <c r="S2118" s="95">
        <f t="shared" si="512"/>
        <v>216.38006536550964</v>
      </c>
      <c r="T2118">
        <f t="shared" ref="T2118:T2181" si="513">IF(ABS(U2118)&gt;$T$2*Q2118,1,0)</f>
        <v>0</v>
      </c>
      <c r="U2118" s="102">
        <f>IF(W2118&lt;180,V2118,IF(#REF!&gt;T2118,W2118-360,360-W2118))</f>
        <v>10.445923460898484</v>
      </c>
      <c r="V2118" s="102">
        <f t="shared" ref="V2118:V2181" si="514">$B2118-$E2118</f>
        <v>10.445923460898484</v>
      </c>
      <c r="W2118" s="102">
        <f t="shared" ref="W2118:W2181" si="515">ABS(V2118)</f>
        <v>10.445923460898484</v>
      </c>
    </row>
    <row r="2119" spans="1:23" x14ac:dyDescent="0.25">
      <c r="A2119" s="110">
        <v>42638.466678240744</v>
      </c>
      <c r="B2119">
        <v>254</v>
      </c>
      <c r="C2119">
        <v>21.9481</v>
      </c>
      <c r="E2119" s="95">
        <f t="shared" si="507"/>
        <v>279.47753743760398</v>
      </c>
      <c r="F2119" s="95">
        <f t="shared" si="507"/>
        <v>23.26730166389348</v>
      </c>
      <c r="G2119" s="95"/>
      <c r="H2119" s="95"/>
      <c r="I2119" s="95"/>
      <c r="J2119" s="95"/>
      <c r="K2119" s="95"/>
      <c r="L2119" s="95">
        <f t="shared" si="502"/>
        <v>2116</v>
      </c>
      <c r="M2119" s="95">
        <f t="shared" si="508"/>
        <v>-1256</v>
      </c>
      <c r="N2119" s="95">
        <f t="shared" si="509"/>
        <v>269.93761814744761</v>
      </c>
      <c r="O2119" s="95">
        <f t="shared" si="510"/>
        <v>1746093.7655954768</v>
      </c>
      <c r="P2119" s="95">
        <f t="shared" si="503"/>
        <v>28.726052454190203</v>
      </c>
      <c r="Q2119" s="113">
        <f t="shared" si="504"/>
        <v>28.08419557670063</v>
      </c>
      <c r="R2119" s="95">
        <f t="shared" si="511"/>
        <v>342.66697748518038</v>
      </c>
      <c r="S2119" s="95">
        <f t="shared" si="512"/>
        <v>216.28809739002756</v>
      </c>
      <c r="T2119">
        <f t="shared" si="513"/>
        <v>0</v>
      </c>
      <c r="U2119" s="102">
        <f>IF(W2119&lt;180,V2119,IF(#REF!&gt;T2119,W2119-360,360-W2119))</f>
        <v>-25.477537437603985</v>
      </c>
      <c r="V2119" s="102">
        <f t="shared" si="514"/>
        <v>-25.477537437603985</v>
      </c>
      <c r="W2119" s="102">
        <f t="shared" si="515"/>
        <v>25.477537437603985</v>
      </c>
    </row>
    <row r="2120" spans="1:23" x14ac:dyDescent="0.25">
      <c r="A2120" s="110">
        <v>42638.466724537036</v>
      </c>
      <c r="B2120">
        <v>260</v>
      </c>
      <c r="C2120">
        <v>23.006900000000002</v>
      </c>
      <c r="E2120" s="95">
        <f t="shared" si="507"/>
        <v>279.47088186356075</v>
      </c>
      <c r="F2120" s="95">
        <f t="shared" si="507"/>
        <v>23.264027953410952</v>
      </c>
      <c r="G2120" s="95"/>
      <c r="H2120" s="95"/>
      <c r="I2120" s="95"/>
      <c r="J2120" s="95"/>
      <c r="K2120" s="95"/>
      <c r="L2120" s="95">
        <f t="shared" si="502"/>
        <v>2117</v>
      </c>
      <c r="M2120" s="95">
        <f t="shared" si="508"/>
        <v>1516</v>
      </c>
      <c r="N2120" s="95">
        <f t="shared" si="509"/>
        <v>269.93292394898401</v>
      </c>
      <c r="O2120" s="95">
        <f t="shared" si="510"/>
        <v>1746192.4752007695</v>
      </c>
      <c r="P2120" s="95">
        <f t="shared" si="503"/>
        <v>28.720078802218737</v>
      </c>
      <c r="Q2120" s="113">
        <f t="shared" si="504"/>
        <v>28.08833642248533</v>
      </c>
      <c r="R2120" s="95">
        <f t="shared" si="511"/>
        <v>342.66963881415273</v>
      </c>
      <c r="S2120" s="95">
        <f t="shared" si="512"/>
        <v>216.27212491296876</v>
      </c>
      <c r="T2120">
        <f t="shared" si="513"/>
        <v>0</v>
      </c>
      <c r="U2120" s="102">
        <f>IF(W2120&lt;180,V2120,IF(#REF!&gt;T2120,W2120-360,360-W2120))</f>
        <v>-19.470881863560749</v>
      </c>
      <c r="V2120" s="102">
        <f t="shared" si="514"/>
        <v>-19.470881863560749</v>
      </c>
      <c r="W2120" s="102">
        <f t="shared" si="515"/>
        <v>19.470881863560749</v>
      </c>
    </row>
    <row r="2121" spans="1:23" x14ac:dyDescent="0.25">
      <c r="A2121" s="110">
        <v>42638.466770833336</v>
      </c>
      <c r="B2121">
        <v>286</v>
      </c>
      <c r="C2121">
        <v>26.9605</v>
      </c>
      <c r="E2121" s="95">
        <f t="shared" si="507"/>
        <v>279.43760399334445</v>
      </c>
      <c r="F2121" s="95">
        <f t="shared" si="507"/>
        <v>23.259904658901799</v>
      </c>
      <c r="G2121" s="95"/>
      <c r="H2121" s="95"/>
      <c r="I2121" s="95"/>
      <c r="J2121" s="95"/>
      <c r="K2121" s="95"/>
      <c r="L2121" s="95">
        <f t="shared" si="502"/>
        <v>2118</v>
      </c>
      <c r="M2121" s="95">
        <f t="shared" si="508"/>
        <v>-1230</v>
      </c>
      <c r="N2121" s="95">
        <f t="shared" si="509"/>
        <v>269.94050991501376</v>
      </c>
      <c r="O2121" s="95">
        <f t="shared" si="510"/>
        <v>1746450.5042493055</v>
      </c>
      <c r="P2121" s="95">
        <f t="shared" si="503"/>
        <v>28.715419357891633</v>
      </c>
      <c r="Q2121" s="113">
        <f t="shared" si="504"/>
        <v>28.068726865851978</v>
      </c>
      <c r="R2121" s="95">
        <f t="shared" si="511"/>
        <v>342.59223944151142</v>
      </c>
      <c r="S2121" s="95">
        <f t="shared" si="512"/>
        <v>216.28296854517751</v>
      </c>
      <c r="T2121">
        <f t="shared" si="513"/>
        <v>0</v>
      </c>
      <c r="U2121" s="102">
        <f>IF(W2121&lt;180,V2121,IF(#REF!&gt;T2121,W2121-360,360-W2121))</f>
        <v>6.5623960066555469</v>
      </c>
      <c r="V2121" s="102">
        <f t="shared" si="514"/>
        <v>6.5623960066555469</v>
      </c>
      <c r="W2121" s="102">
        <f t="shared" si="515"/>
        <v>6.5623960066555469</v>
      </c>
    </row>
    <row r="2122" spans="1:23" x14ac:dyDescent="0.25">
      <c r="A2122" s="110">
        <v>42638.466817129629</v>
      </c>
      <c r="B2122">
        <v>302</v>
      </c>
      <c r="C2122">
        <v>26.742599999999999</v>
      </c>
      <c r="E2122" s="95">
        <f t="shared" si="507"/>
        <v>279.45923460898501</v>
      </c>
      <c r="F2122" s="95">
        <f t="shared" si="507"/>
        <v>23.259221131447557</v>
      </c>
      <c r="G2122" s="95"/>
      <c r="H2122" s="95"/>
      <c r="I2122" s="95"/>
      <c r="J2122" s="95"/>
      <c r="K2122" s="95"/>
      <c r="L2122" s="95">
        <f t="shared" si="502"/>
        <v>2119</v>
      </c>
      <c r="M2122" s="95">
        <f t="shared" si="508"/>
        <v>1532</v>
      </c>
      <c r="N2122" s="95">
        <f t="shared" si="509"/>
        <v>269.95563945257157</v>
      </c>
      <c r="O2122" s="95">
        <f t="shared" si="510"/>
        <v>1747477.8301085555</v>
      </c>
      <c r="P2122" s="95">
        <f t="shared" si="503"/>
        <v>28.717085351489555</v>
      </c>
      <c r="Q2122" s="113">
        <f t="shared" si="504"/>
        <v>28.0810939782417</v>
      </c>
      <c r="R2122" s="95">
        <f t="shared" si="511"/>
        <v>342.64169606002883</v>
      </c>
      <c r="S2122" s="95">
        <f t="shared" si="512"/>
        <v>216.27677315794119</v>
      </c>
      <c r="T2122">
        <f t="shared" si="513"/>
        <v>0</v>
      </c>
      <c r="U2122" s="102">
        <f>IF(W2122&lt;180,V2122,IF(#REF!&gt;T2122,W2122-360,360-W2122))</f>
        <v>22.540765391014986</v>
      </c>
      <c r="V2122" s="102">
        <f t="shared" si="514"/>
        <v>22.540765391014986</v>
      </c>
      <c r="W2122" s="102">
        <f t="shared" si="515"/>
        <v>22.540765391014986</v>
      </c>
    </row>
    <row r="2123" spans="1:23" x14ac:dyDescent="0.25">
      <c r="A2123" s="110">
        <v>42638.466863425929</v>
      </c>
      <c r="B2123">
        <v>276</v>
      </c>
      <c r="C2123">
        <v>26.106100000000001</v>
      </c>
      <c r="E2123" s="95">
        <f t="shared" si="507"/>
        <v>279.46089850249587</v>
      </c>
      <c r="F2123" s="95">
        <f t="shared" si="507"/>
        <v>23.262586855241238</v>
      </c>
      <c r="G2123" s="95"/>
      <c r="H2123" s="95"/>
      <c r="I2123" s="95"/>
      <c r="J2123" s="95"/>
      <c r="K2123" s="95"/>
      <c r="L2123" s="95">
        <f t="shared" si="502"/>
        <v>2120</v>
      </c>
      <c r="M2123" s="95">
        <f t="shared" si="508"/>
        <v>-1256</v>
      </c>
      <c r="N2123" s="95">
        <f t="shared" si="509"/>
        <v>269.95849056603737</v>
      </c>
      <c r="O2123" s="95">
        <f t="shared" si="510"/>
        <v>1747514.3471698251</v>
      </c>
      <c r="P2123" s="95">
        <f t="shared" si="503"/>
        <v>28.710611633386097</v>
      </c>
      <c r="Q2123" s="113">
        <f t="shared" si="504"/>
        <v>28.080859330810267</v>
      </c>
      <c r="R2123" s="95">
        <f t="shared" si="511"/>
        <v>342.64283199681898</v>
      </c>
      <c r="S2123" s="95">
        <f t="shared" si="512"/>
        <v>216.27896500817278</v>
      </c>
      <c r="T2123">
        <f t="shared" si="513"/>
        <v>0</v>
      </c>
      <c r="U2123" s="102">
        <f>IF(W2123&lt;180,V2123,IF(#REF!&gt;T2123,W2123-360,360-W2123))</f>
        <v>-3.4608985024958656</v>
      </c>
      <c r="V2123" s="102">
        <f t="shared" si="514"/>
        <v>-3.4608985024958656</v>
      </c>
      <c r="W2123" s="102">
        <f t="shared" si="515"/>
        <v>3.4608985024958656</v>
      </c>
    </row>
    <row r="2124" spans="1:23" x14ac:dyDescent="0.25">
      <c r="A2124" s="110">
        <v>42638.466909722221</v>
      </c>
      <c r="B2124">
        <v>269</v>
      </c>
      <c r="C2124">
        <v>24.918900000000001</v>
      </c>
      <c r="E2124" s="95">
        <f t="shared" si="507"/>
        <v>279.52745424292846</v>
      </c>
      <c r="F2124" s="95">
        <f t="shared" si="507"/>
        <v>23.270370382695482</v>
      </c>
      <c r="G2124" s="95"/>
      <c r="H2124" s="95"/>
      <c r="I2124" s="95"/>
      <c r="J2124" s="95"/>
      <c r="K2124" s="95"/>
      <c r="L2124" s="95">
        <f t="shared" si="502"/>
        <v>2121</v>
      </c>
      <c r="M2124" s="95">
        <f t="shared" si="508"/>
        <v>1525</v>
      </c>
      <c r="N2124" s="95">
        <f t="shared" si="509"/>
        <v>269.95803866100857</v>
      </c>
      <c r="O2124" s="95">
        <f t="shared" si="510"/>
        <v>1747515.2654408435</v>
      </c>
      <c r="P2124" s="95">
        <f t="shared" si="503"/>
        <v>28.703850198850006</v>
      </c>
      <c r="Q2124" s="113">
        <f t="shared" si="504"/>
        <v>28.0084904231202</v>
      </c>
      <c r="R2124" s="95">
        <f t="shared" si="511"/>
        <v>342.54655769494889</v>
      </c>
      <c r="S2124" s="95">
        <f t="shared" si="512"/>
        <v>216.508350790908</v>
      </c>
      <c r="T2124">
        <f t="shared" si="513"/>
        <v>0</v>
      </c>
      <c r="U2124" s="102">
        <f>IF(W2124&lt;180,V2124,IF(#REF!&gt;T2124,W2124-360,360-W2124))</f>
        <v>-10.527454242928457</v>
      </c>
      <c r="V2124" s="102">
        <f t="shared" si="514"/>
        <v>-10.527454242928457</v>
      </c>
      <c r="W2124" s="102">
        <f t="shared" si="515"/>
        <v>10.527454242928457</v>
      </c>
    </row>
    <row r="2125" spans="1:23" x14ac:dyDescent="0.25">
      <c r="A2125" s="110">
        <v>42638.466956018521</v>
      </c>
      <c r="B2125">
        <v>312</v>
      </c>
      <c r="C2125">
        <v>30.244800000000001</v>
      </c>
      <c r="E2125" s="95">
        <f t="shared" ref="E2125:F2140" si="516">AVERAGE(B1525:B2125)</f>
        <v>279.6539101497504</v>
      </c>
      <c r="F2125" s="95">
        <f t="shared" si="516"/>
        <v>23.286464226289496</v>
      </c>
      <c r="G2125" s="95"/>
      <c r="H2125" s="95"/>
      <c r="I2125" s="95"/>
      <c r="J2125" s="95"/>
      <c r="K2125" s="95"/>
      <c r="L2125" s="95">
        <f t="shared" si="502"/>
        <v>2122</v>
      </c>
      <c r="M2125" s="95">
        <f t="shared" si="508"/>
        <v>-1213</v>
      </c>
      <c r="N2125" s="95">
        <f t="shared" si="509"/>
        <v>269.97785108388274</v>
      </c>
      <c r="O2125" s="95">
        <f t="shared" si="510"/>
        <v>1749281.9590009563</v>
      </c>
      <c r="P2125" s="95">
        <f t="shared" si="503"/>
        <v>28.711588354599861</v>
      </c>
      <c r="Q2125" s="113">
        <f t="shared" si="504"/>
        <v>27.983237593392122</v>
      </c>
      <c r="R2125" s="95">
        <f t="shared" si="511"/>
        <v>342.6161947348827</v>
      </c>
      <c r="S2125" s="95">
        <f t="shared" si="512"/>
        <v>216.69162556461814</v>
      </c>
      <c r="T2125">
        <f t="shared" si="513"/>
        <v>0</v>
      </c>
      <c r="U2125" s="102">
        <f>IF(W2125&lt;180,V2125,IF(#REF!&gt;T2125,W2125-360,360-W2125))</f>
        <v>32.346089850249598</v>
      </c>
      <c r="V2125" s="102">
        <f t="shared" si="514"/>
        <v>32.346089850249598</v>
      </c>
      <c r="W2125" s="102">
        <f t="shared" si="515"/>
        <v>32.346089850249598</v>
      </c>
    </row>
    <row r="2126" spans="1:23" x14ac:dyDescent="0.25">
      <c r="A2126" s="110">
        <v>42638.467002314814</v>
      </c>
      <c r="B2126">
        <v>310</v>
      </c>
      <c r="C2126">
        <v>29.662500000000001</v>
      </c>
      <c r="E2126" s="95">
        <f t="shared" si="516"/>
        <v>279.72379367720464</v>
      </c>
      <c r="F2126" s="95">
        <f t="shared" si="516"/>
        <v>23.295992845257881</v>
      </c>
      <c r="G2126" s="95"/>
      <c r="H2126" s="95"/>
      <c r="I2126" s="95"/>
      <c r="J2126" s="95"/>
      <c r="K2126" s="95"/>
      <c r="L2126" s="95">
        <f t="shared" si="502"/>
        <v>2123</v>
      </c>
      <c r="M2126" s="95">
        <f t="shared" si="508"/>
        <v>1523</v>
      </c>
      <c r="N2126" s="95">
        <f t="shared" si="509"/>
        <v>269.99670277908581</v>
      </c>
      <c r="O2126" s="95">
        <f t="shared" si="510"/>
        <v>1750882.9769194673</v>
      </c>
      <c r="P2126" s="95">
        <f t="shared" si="503"/>
        <v>28.717958465833622</v>
      </c>
      <c r="Q2126" s="113">
        <f t="shared" si="504"/>
        <v>28.006480999120608</v>
      </c>
      <c r="R2126" s="95">
        <f t="shared" si="511"/>
        <v>342.73837592522602</v>
      </c>
      <c r="S2126" s="95">
        <f t="shared" si="512"/>
        <v>216.70921142918326</v>
      </c>
      <c r="T2126">
        <f t="shared" si="513"/>
        <v>0</v>
      </c>
      <c r="U2126" s="102">
        <f>IF(W2126&lt;180,V2126,IF(#REF!&gt;T2126,W2126-360,360-W2126))</f>
        <v>30.27620632279536</v>
      </c>
      <c r="V2126" s="102">
        <f t="shared" si="514"/>
        <v>30.27620632279536</v>
      </c>
      <c r="W2126" s="102">
        <f t="shared" si="515"/>
        <v>30.27620632279536</v>
      </c>
    </row>
    <row r="2127" spans="1:23" x14ac:dyDescent="0.25">
      <c r="A2127" s="110">
        <v>42638.467048611114</v>
      </c>
      <c r="B2127">
        <v>348</v>
      </c>
      <c r="C2127">
        <v>32.923400000000001</v>
      </c>
      <c r="E2127" s="95">
        <f t="shared" si="516"/>
        <v>279.79866888519138</v>
      </c>
      <c r="F2127" s="95">
        <f t="shared" si="516"/>
        <v>23.307537936772025</v>
      </c>
      <c r="G2127" s="95"/>
      <c r="H2127" s="95"/>
      <c r="I2127" s="95"/>
      <c r="J2127" s="95"/>
      <c r="K2127" s="95"/>
      <c r="L2127" s="95">
        <f t="shared" si="502"/>
        <v>2124</v>
      </c>
      <c r="M2127" s="95">
        <f t="shared" si="508"/>
        <v>-1175</v>
      </c>
      <c r="N2127" s="95">
        <f t="shared" si="509"/>
        <v>270.03342749529151</v>
      </c>
      <c r="O2127" s="95">
        <f t="shared" si="510"/>
        <v>1756964.6266478482</v>
      </c>
      <c r="P2127" s="95">
        <f t="shared" si="503"/>
        <v>28.761017921933266</v>
      </c>
      <c r="Q2127" s="113">
        <f t="shared" si="504"/>
        <v>28.128497606446274</v>
      </c>
      <c r="R2127" s="95">
        <f t="shared" si="511"/>
        <v>343.08778849969548</v>
      </c>
      <c r="S2127" s="95">
        <f t="shared" si="512"/>
        <v>216.50954927068727</v>
      </c>
      <c r="T2127">
        <f t="shared" si="513"/>
        <v>1</v>
      </c>
      <c r="U2127" s="102">
        <f>IF(W2127&lt;180,V2127,IF(#REF!&gt;T2127,W2127-360,360-W2127))</f>
        <v>68.201331114808625</v>
      </c>
      <c r="V2127" s="102">
        <f t="shared" si="514"/>
        <v>68.201331114808625</v>
      </c>
      <c r="W2127" s="102">
        <f t="shared" si="515"/>
        <v>68.201331114808625</v>
      </c>
    </row>
    <row r="2128" spans="1:23" x14ac:dyDescent="0.25">
      <c r="A2128" s="110">
        <v>42638.467094907406</v>
      </c>
      <c r="B2128">
        <v>314</v>
      </c>
      <c r="C2128">
        <v>30.499199999999998</v>
      </c>
      <c r="E2128" s="95">
        <f t="shared" si="516"/>
        <v>279.85524126455908</v>
      </c>
      <c r="F2128" s="95">
        <f t="shared" si="516"/>
        <v>23.316931780366037</v>
      </c>
      <c r="G2128" s="95"/>
      <c r="H2128" s="95"/>
      <c r="I2128" s="95"/>
      <c r="J2128" s="95"/>
      <c r="K2128" s="95"/>
      <c r="L2128" s="95">
        <f t="shared" si="502"/>
        <v>2125</v>
      </c>
      <c r="M2128" s="95">
        <f t="shared" si="508"/>
        <v>1489</v>
      </c>
      <c r="N2128" s="95">
        <f t="shared" si="509"/>
        <v>270.05411764705843</v>
      </c>
      <c r="O2128" s="95">
        <f t="shared" si="510"/>
        <v>1758896.7764706023</v>
      </c>
      <c r="P2128" s="95">
        <f t="shared" si="503"/>
        <v>28.770056136612123</v>
      </c>
      <c r="Q2128" s="113">
        <f t="shared" si="504"/>
        <v>28.163015066229324</v>
      </c>
      <c r="R2128" s="95">
        <f t="shared" si="511"/>
        <v>343.22202516357504</v>
      </c>
      <c r="S2128" s="95">
        <f t="shared" si="512"/>
        <v>216.4884573655431</v>
      </c>
      <c r="T2128">
        <f t="shared" si="513"/>
        <v>0</v>
      </c>
      <c r="U2128" s="102">
        <f>IF(W2128&lt;180,V2128,IF(#REF!&gt;T2128,W2128-360,360-W2128))</f>
        <v>34.144758735440917</v>
      </c>
      <c r="V2128" s="102">
        <f t="shared" si="514"/>
        <v>34.144758735440917</v>
      </c>
      <c r="W2128" s="102">
        <f t="shared" si="515"/>
        <v>34.144758735440917</v>
      </c>
    </row>
    <row r="2129" spans="1:23" x14ac:dyDescent="0.25">
      <c r="A2129" s="110">
        <v>42638.467141203706</v>
      </c>
      <c r="B2129">
        <v>238</v>
      </c>
      <c r="C2129">
        <v>23.770299999999999</v>
      </c>
      <c r="E2129" s="95">
        <f t="shared" si="516"/>
        <v>279.80033277870217</v>
      </c>
      <c r="F2129" s="95">
        <f t="shared" si="516"/>
        <v>23.320162562395986</v>
      </c>
      <c r="G2129" s="95"/>
      <c r="H2129" s="95"/>
      <c r="I2129" s="95"/>
      <c r="J2129" s="95"/>
      <c r="K2129" s="95"/>
      <c r="L2129" s="95">
        <f t="shared" si="502"/>
        <v>2126</v>
      </c>
      <c r="M2129" s="95">
        <f t="shared" si="508"/>
        <v>-1251</v>
      </c>
      <c r="N2129" s="95">
        <f t="shared" si="509"/>
        <v>270.03904045155184</v>
      </c>
      <c r="O2129" s="95">
        <f t="shared" si="510"/>
        <v>1759923.7596425351</v>
      </c>
      <c r="P2129" s="95">
        <f t="shared" si="503"/>
        <v>28.771685017075285</v>
      </c>
      <c r="Q2129" s="113">
        <f t="shared" si="504"/>
        <v>28.212352586971328</v>
      </c>
      <c r="R2129" s="95">
        <f t="shared" si="511"/>
        <v>343.27812609938763</v>
      </c>
      <c r="S2129" s="95">
        <f t="shared" si="512"/>
        <v>216.32253945801668</v>
      </c>
      <c r="T2129">
        <f t="shared" si="513"/>
        <v>0</v>
      </c>
      <c r="U2129" s="102">
        <f>IF(W2129&lt;180,V2129,IF(#REF!&gt;T2129,W2129-360,360-W2129))</f>
        <v>-41.80033277870217</v>
      </c>
      <c r="V2129" s="102">
        <f t="shared" si="514"/>
        <v>-41.80033277870217</v>
      </c>
      <c r="W2129" s="102">
        <f t="shared" si="515"/>
        <v>41.80033277870217</v>
      </c>
    </row>
    <row r="2130" spans="1:23" x14ac:dyDescent="0.25">
      <c r="A2130" s="110">
        <v>42638.467187499999</v>
      </c>
      <c r="B2130">
        <v>307</v>
      </c>
      <c r="C2130">
        <v>32.302999999999997</v>
      </c>
      <c r="E2130" s="95">
        <f t="shared" si="516"/>
        <v>279.88685524126458</v>
      </c>
      <c r="F2130" s="95">
        <f t="shared" si="516"/>
        <v>23.341767221297815</v>
      </c>
      <c r="G2130" s="95"/>
      <c r="H2130" s="95"/>
      <c r="I2130" s="95"/>
      <c r="J2130" s="95"/>
      <c r="K2130" s="95"/>
      <c r="L2130" s="95">
        <f t="shared" si="502"/>
        <v>2127</v>
      </c>
      <c r="M2130" s="95">
        <f t="shared" si="508"/>
        <v>1558</v>
      </c>
      <c r="N2130" s="95">
        <f t="shared" si="509"/>
        <v>270.05641748942134</v>
      </c>
      <c r="O2130" s="95">
        <f t="shared" si="510"/>
        <v>1761289.2299012833</v>
      </c>
      <c r="P2130" s="95">
        <f t="shared" si="503"/>
        <v>28.77607752059372</v>
      </c>
      <c r="Q2130" s="113">
        <f t="shared" si="504"/>
        <v>28.215898863575905</v>
      </c>
      <c r="R2130" s="95">
        <f t="shared" si="511"/>
        <v>343.37262768431037</v>
      </c>
      <c r="S2130" s="95">
        <f t="shared" si="512"/>
        <v>216.40108279821879</v>
      </c>
      <c r="T2130">
        <f t="shared" si="513"/>
        <v>0</v>
      </c>
      <c r="U2130" s="102">
        <f>IF(W2130&lt;180,V2130,IF(#REF!&gt;T2130,W2130-360,360-W2130))</f>
        <v>27.113144758735416</v>
      </c>
      <c r="V2130" s="102">
        <f t="shared" si="514"/>
        <v>27.113144758735416</v>
      </c>
      <c r="W2130" s="102">
        <f t="shared" si="515"/>
        <v>27.113144758735416</v>
      </c>
    </row>
    <row r="2131" spans="1:23" x14ac:dyDescent="0.25">
      <c r="A2131" s="110">
        <v>42638.467233796298</v>
      </c>
      <c r="B2131">
        <v>267</v>
      </c>
      <c r="C2131">
        <v>27.2483</v>
      </c>
      <c r="E2131" s="95">
        <f t="shared" si="516"/>
        <v>279.89517470881862</v>
      </c>
      <c r="F2131" s="95">
        <f t="shared" si="516"/>
        <v>23.357503494176349</v>
      </c>
      <c r="G2131" s="95"/>
      <c r="H2131" s="95"/>
      <c r="I2131" s="95"/>
      <c r="J2131" s="95"/>
      <c r="K2131" s="95"/>
      <c r="L2131" s="95">
        <f t="shared" si="502"/>
        <v>2128</v>
      </c>
      <c r="M2131" s="95">
        <f t="shared" si="508"/>
        <v>-1291</v>
      </c>
      <c r="N2131" s="95">
        <f t="shared" si="509"/>
        <v>270.05498120300712</v>
      </c>
      <c r="O2131" s="95">
        <f t="shared" si="510"/>
        <v>1761298.5671992621</v>
      </c>
      <c r="P2131" s="95">
        <f t="shared" si="503"/>
        <v>28.769391688389138</v>
      </c>
      <c r="Q2131" s="113">
        <f t="shared" si="504"/>
        <v>28.211360452486613</v>
      </c>
      <c r="R2131" s="95">
        <f t="shared" si="511"/>
        <v>343.37073572691349</v>
      </c>
      <c r="S2131" s="95">
        <f t="shared" si="512"/>
        <v>216.41961369072374</v>
      </c>
      <c r="T2131">
        <f t="shared" si="513"/>
        <v>0</v>
      </c>
      <c r="U2131" s="102">
        <f>IF(W2131&lt;180,V2131,IF(#REF!&gt;T2131,W2131-360,360-W2131))</f>
        <v>-12.895174708818615</v>
      </c>
      <c r="V2131" s="102">
        <f t="shared" si="514"/>
        <v>-12.895174708818615</v>
      </c>
      <c r="W2131" s="102">
        <f t="shared" si="515"/>
        <v>12.895174708818615</v>
      </c>
    </row>
    <row r="2132" spans="1:23" x14ac:dyDescent="0.25">
      <c r="A2132" s="110">
        <v>42638.467280092591</v>
      </c>
      <c r="B2132">
        <v>310</v>
      </c>
      <c r="C2132">
        <v>32.317</v>
      </c>
      <c r="E2132" s="95">
        <f t="shared" si="516"/>
        <v>279.91347753743759</v>
      </c>
      <c r="F2132" s="95">
        <f t="shared" si="516"/>
        <v>23.384743594009958</v>
      </c>
      <c r="G2132" s="95"/>
      <c r="H2132" s="95"/>
      <c r="I2132" s="95"/>
      <c r="J2132" s="95"/>
      <c r="K2132" s="95"/>
      <c r="L2132" s="95">
        <f t="shared" si="502"/>
        <v>2129</v>
      </c>
      <c r="M2132" s="95">
        <f t="shared" si="508"/>
        <v>1601</v>
      </c>
      <c r="N2132" s="95">
        <f t="shared" si="509"/>
        <v>270.07374354156843</v>
      </c>
      <c r="O2132" s="95">
        <f t="shared" si="510"/>
        <v>1762893.4222639876</v>
      </c>
      <c r="P2132" s="95">
        <f t="shared" si="503"/>
        <v>28.775653674071783</v>
      </c>
      <c r="Q2132" s="113">
        <f t="shared" si="504"/>
        <v>28.227313003323548</v>
      </c>
      <c r="R2132" s="95">
        <f t="shared" si="511"/>
        <v>343.42493179491555</v>
      </c>
      <c r="S2132" s="95">
        <f t="shared" si="512"/>
        <v>216.40202327995959</v>
      </c>
      <c r="T2132">
        <f t="shared" si="513"/>
        <v>0</v>
      </c>
      <c r="U2132" s="102">
        <f>IF(W2132&lt;180,V2132,IF(#REF!&gt;T2132,W2132-360,360-W2132))</f>
        <v>30.086522462562414</v>
      </c>
      <c r="V2132" s="102">
        <f t="shared" si="514"/>
        <v>30.086522462562414</v>
      </c>
      <c r="W2132" s="102">
        <f t="shared" si="515"/>
        <v>30.086522462562414</v>
      </c>
    </row>
    <row r="2133" spans="1:23" x14ac:dyDescent="0.25">
      <c r="A2133" s="110">
        <v>42638.467326388891</v>
      </c>
      <c r="B2133">
        <v>288</v>
      </c>
      <c r="C2133">
        <v>28.0745</v>
      </c>
      <c r="E2133" s="95">
        <f t="shared" si="516"/>
        <v>279.90016638935106</v>
      </c>
      <c r="F2133" s="95">
        <f t="shared" si="516"/>
        <v>23.402357404326096</v>
      </c>
      <c r="G2133" s="95"/>
      <c r="H2133" s="95"/>
      <c r="I2133" s="95"/>
      <c r="J2133" s="95"/>
      <c r="K2133" s="95"/>
      <c r="L2133" s="95">
        <f t="shared" si="502"/>
        <v>2130</v>
      </c>
      <c r="M2133" s="95">
        <f t="shared" si="508"/>
        <v>-1313</v>
      </c>
      <c r="N2133" s="95">
        <f t="shared" si="509"/>
        <v>270.08215962441278</v>
      </c>
      <c r="O2133" s="95">
        <f t="shared" si="510"/>
        <v>1763214.6220657416</v>
      </c>
      <c r="P2133" s="95">
        <f t="shared" si="503"/>
        <v>28.771518765085098</v>
      </c>
      <c r="Q2133" s="113">
        <f t="shared" si="504"/>
        <v>28.221609649703446</v>
      </c>
      <c r="R2133" s="95">
        <f t="shared" si="511"/>
        <v>343.39878810118381</v>
      </c>
      <c r="S2133" s="95">
        <f t="shared" si="512"/>
        <v>216.4015446775183</v>
      </c>
      <c r="T2133">
        <f t="shared" si="513"/>
        <v>0</v>
      </c>
      <c r="U2133" s="102">
        <f>IF(W2133&lt;180,V2133,IF(#REF!&gt;T2133,W2133-360,360-W2133))</f>
        <v>8.0998336106489432</v>
      </c>
      <c r="V2133" s="102">
        <f t="shared" si="514"/>
        <v>8.0998336106489432</v>
      </c>
      <c r="W2133" s="102">
        <f t="shared" si="515"/>
        <v>8.0998336106489432</v>
      </c>
    </row>
    <row r="2134" spans="1:23" x14ac:dyDescent="0.25">
      <c r="A2134" s="110">
        <v>42638.467372685183</v>
      </c>
      <c r="B2134">
        <v>286</v>
      </c>
      <c r="C2134">
        <v>27.339200000000002</v>
      </c>
      <c r="E2134" s="95">
        <f t="shared" si="516"/>
        <v>279.8402662229617</v>
      </c>
      <c r="F2134" s="95">
        <f t="shared" si="516"/>
        <v>23.416958735440907</v>
      </c>
      <c r="G2134" s="95"/>
      <c r="H2134" s="95"/>
      <c r="I2134" s="95"/>
      <c r="J2134" s="95"/>
      <c r="K2134" s="95"/>
      <c r="L2134" s="95">
        <f t="shared" si="502"/>
        <v>2131</v>
      </c>
      <c r="M2134" s="95">
        <f t="shared" si="508"/>
        <v>1599</v>
      </c>
      <c r="N2134" s="95">
        <f t="shared" si="509"/>
        <v>270.08962928202686</v>
      </c>
      <c r="O2134" s="95">
        <f t="shared" si="510"/>
        <v>1763467.8808071467</v>
      </c>
      <c r="P2134" s="95">
        <f t="shared" si="503"/>
        <v>28.766832999315142</v>
      </c>
      <c r="Q2134" s="113">
        <f t="shared" si="504"/>
        <v>28.170347798772987</v>
      </c>
      <c r="R2134" s="95">
        <f t="shared" si="511"/>
        <v>343.22354877020092</v>
      </c>
      <c r="S2134" s="95">
        <f t="shared" si="512"/>
        <v>216.45698367572248</v>
      </c>
      <c r="T2134">
        <f t="shared" si="513"/>
        <v>0</v>
      </c>
      <c r="U2134" s="102">
        <f>IF(W2134&lt;180,V2134,IF(#REF!&gt;T2134,W2134-360,360-W2134))</f>
        <v>6.1597337770382978</v>
      </c>
      <c r="V2134" s="102">
        <f t="shared" si="514"/>
        <v>6.1597337770382978</v>
      </c>
      <c r="W2134" s="102">
        <f t="shared" si="515"/>
        <v>6.1597337770382978</v>
      </c>
    </row>
    <row r="2135" spans="1:23" x14ac:dyDescent="0.25">
      <c r="A2135" s="110">
        <v>42638.467418981483</v>
      </c>
      <c r="B2135">
        <v>289</v>
      </c>
      <c r="C2135">
        <v>28.1782</v>
      </c>
      <c r="E2135" s="95">
        <f t="shared" si="516"/>
        <v>279.82861896838602</v>
      </c>
      <c r="F2135" s="95">
        <f t="shared" si="516"/>
        <v>23.430392179700473</v>
      </c>
      <c r="G2135" s="95"/>
      <c r="H2135" s="95"/>
      <c r="I2135" s="95"/>
      <c r="J2135" s="95"/>
      <c r="K2135" s="95"/>
      <c r="L2135" s="95">
        <f t="shared" ref="L2135:L2198" si="517">L2134+1</f>
        <v>2132</v>
      </c>
      <c r="M2135" s="95">
        <f t="shared" si="508"/>
        <v>-1310</v>
      </c>
      <c r="N2135" s="95">
        <f t="shared" si="509"/>
        <v>270.09849906191334</v>
      </c>
      <c r="O2135" s="95">
        <f t="shared" si="510"/>
        <v>1763825.3151970119</v>
      </c>
      <c r="P2135" s="95">
        <f t="shared" ref="P2135:P2198" si="518">SQRT(O2135/L2135)</f>
        <v>28.763000284470536</v>
      </c>
      <c r="Q2135" s="113">
        <f t="shared" si="504"/>
        <v>28.165110636405661</v>
      </c>
      <c r="R2135" s="95">
        <f t="shared" si="511"/>
        <v>343.20011790029878</v>
      </c>
      <c r="S2135" s="95">
        <f t="shared" si="512"/>
        <v>216.45712003647327</v>
      </c>
      <c r="T2135">
        <f t="shared" si="513"/>
        <v>0</v>
      </c>
      <c r="U2135" s="102">
        <f>IF(W2135&lt;180,V2135,IF(#REF!&gt;T2135,W2135-360,360-W2135))</f>
        <v>9.1713810316139757</v>
      </c>
      <c r="V2135" s="102">
        <f t="shared" si="514"/>
        <v>9.1713810316139757</v>
      </c>
      <c r="W2135" s="102">
        <f t="shared" si="515"/>
        <v>9.1713810316139757</v>
      </c>
    </row>
    <row r="2136" spans="1:23" x14ac:dyDescent="0.25">
      <c r="A2136" s="110">
        <v>42638.467465277776</v>
      </c>
      <c r="B2136">
        <v>256</v>
      </c>
      <c r="C2136">
        <v>25.314299999999999</v>
      </c>
      <c r="E2136" s="95">
        <f t="shared" si="516"/>
        <v>279.73544093178037</v>
      </c>
      <c r="F2136" s="95">
        <f t="shared" si="516"/>
        <v>23.438571880199643</v>
      </c>
      <c r="G2136" s="95"/>
      <c r="H2136" s="95"/>
      <c r="I2136" s="95"/>
      <c r="J2136" s="95"/>
      <c r="K2136" s="95"/>
      <c r="L2136" s="95">
        <f t="shared" si="517"/>
        <v>2133</v>
      </c>
      <c r="M2136" s="95">
        <f t="shared" si="508"/>
        <v>1566</v>
      </c>
      <c r="N2136" s="95">
        <f t="shared" si="509"/>
        <v>270.09188935771181</v>
      </c>
      <c r="O2136" s="95">
        <f t="shared" si="510"/>
        <v>1764023.9896859021</v>
      </c>
      <c r="P2136" s="95">
        <f t="shared" si="518"/>
        <v>28.75787659636714</v>
      </c>
      <c r="Q2136" s="113">
        <f t="shared" si="504"/>
        <v>28.151152957304358</v>
      </c>
      <c r="R2136" s="95">
        <f t="shared" si="511"/>
        <v>343.07553508571516</v>
      </c>
      <c r="S2136" s="95">
        <f t="shared" si="512"/>
        <v>216.39534677784556</v>
      </c>
      <c r="T2136">
        <f t="shared" si="513"/>
        <v>0</v>
      </c>
      <c r="U2136" s="102">
        <f>IF(W2136&lt;180,V2136,IF(#REF!&gt;T2136,W2136-360,360-W2136))</f>
        <v>-23.735440931780374</v>
      </c>
      <c r="V2136" s="102">
        <f t="shared" si="514"/>
        <v>-23.735440931780374</v>
      </c>
      <c r="W2136" s="102">
        <f t="shared" si="515"/>
        <v>23.735440931780374</v>
      </c>
    </row>
    <row r="2137" spans="1:23" x14ac:dyDescent="0.25">
      <c r="A2137" s="110">
        <v>42638.467511574076</v>
      </c>
      <c r="B2137">
        <v>262</v>
      </c>
      <c r="C2137">
        <v>25.867999999999999</v>
      </c>
      <c r="E2137" s="95">
        <f t="shared" si="516"/>
        <v>279.71381031613976</v>
      </c>
      <c r="F2137" s="95">
        <f t="shared" si="516"/>
        <v>23.447572878535748</v>
      </c>
      <c r="G2137" s="95"/>
      <c r="H2137" s="95"/>
      <c r="I2137" s="95"/>
      <c r="J2137" s="95"/>
      <c r="K2137" s="95"/>
      <c r="L2137" s="95">
        <f t="shared" si="517"/>
        <v>2134</v>
      </c>
      <c r="M2137" s="95">
        <f t="shared" si="508"/>
        <v>-1304</v>
      </c>
      <c r="N2137" s="95">
        <f t="shared" si="509"/>
        <v>270.08809746954046</v>
      </c>
      <c r="O2137" s="95">
        <f t="shared" si="510"/>
        <v>1764089.4376757401</v>
      </c>
      <c r="P2137" s="95">
        <f t="shared" si="518"/>
        <v>28.751671135781994</v>
      </c>
      <c r="Q2137" s="113">
        <f t="shared" si="504"/>
        <v>28.159776347668476</v>
      </c>
      <c r="R2137" s="95">
        <f t="shared" si="511"/>
        <v>343.0733070983938</v>
      </c>
      <c r="S2137" s="95">
        <f t="shared" si="512"/>
        <v>216.35431353388569</v>
      </c>
      <c r="T2137">
        <f t="shared" si="513"/>
        <v>0</v>
      </c>
      <c r="U2137" s="102">
        <f>IF(W2137&lt;180,V2137,IF(#REF!&gt;T2137,W2137-360,360-W2137))</f>
        <v>-17.713810316139757</v>
      </c>
      <c r="V2137" s="102">
        <f t="shared" si="514"/>
        <v>-17.713810316139757</v>
      </c>
      <c r="W2137" s="102">
        <f t="shared" si="515"/>
        <v>17.713810316139757</v>
      </c>
    </row>
    <row r="2138" spans="1:23" x14ac:dyDescent="0.25">
      <c r="A2138" s="110">
        <v>42638.467557870368</v>
      </c>
      <c r="B2138">
        <v>334</v>
      </c>
      <c r="C2138">
        <v>32.957099999999997</v>
      </c>
      <c r="E2138" s="95">
        <f t="shared" si="516"/>
        <v>279.82362728785358</v>
      </c>
      <c r="F2138" s="95">
        <f t="shared" si="516"/>
        <v>23.467509317803636</v>
      </c>
      <c r="G2138" s="95"/>
      <c r="H2138" s="95"/>
      <c r="I2138" s="95"/>
      <c r="J2138" s="95"/>
      <c r="K2138" s="95"/>
      <c r="L2138" s="95">
        <f t="shared" si="517"/>
        <v>2135</v>
      </c>
      <c r="M2138" s="95">
        <f t="shared" si="508"/>
        <v>1638</v>
      </c>
      <c r="N2138" s="95">
        <f t="shared" si="509"/>
        <v>270.11803278688495</v>
      </c>
      <c r="O2138" s="95">
        <f t="shared" si="510"/>
        <v>1768172.2557377187</v>
      </c>
      <c r="P2138" s="95">
        <f t="shared" si="518"/>
        <v>28.778181428659661</v>
      </c>
      <c r="Q2138" s="113">
        <f t="shared" si="504"/>
        <v>28.242452336230421</v>
      </c>
      <c r="R2138" s="95">
        <f t="shared" si="511"/>
        <v>343.36914504437203</v>
      </c>
      <c r="S2138" s="95">
        <f t="shared" si="512"/>
        <v>216.27810953133513</v>
      </c>
      <c r="T2138">
        <f t="shared" si="513"/>
        <v>0</v>
      </c>
      <c r="U2138" s="102">
        <f>IF(W2138&lt;180,V2138,IF(#REF!&gt;T2138,W2138-360,360-W2138))</f>
        <v>54.176372712146417</v>
      </c>
      <c r="V2138" s="102">
        <f t="shared" si="514"/>
        <v>54.176372712146417</v>
      </c>
      <c r="W2138" s="102">
        <f t="shared" si="515"/>
        <v>54.176372712146417</v>
      </c>
    </row>
    <row r="2139" spans="1:23" x14ac:dyDescent="0.25">
      <c r="A2139" s="110">
        <v>42638.467604166668</v>
      </c>
      <c r="B2139">
        <v>298</v>
      </c>
      <c r="C2139">
        <v>28.3995</v>
      </c>
      <c r="E2139" s="95">
        <f t="shared" si="516"/>
        <v>279.77371048252911</v>
      </c>
      <c r="F2139" s="95">
        <f t="shared" si="516"/>
        <v>23.483640432612287</v>
      </c>
      <c r="G2139" s="95"/>
      <c r="H2139" s="95"/>
      <c r="I2139" s="95"/>
      <c r="J2139" s="95"/>
      <c r="K2139" s="95"/>
      <c r="L2139" s="95">
        <f t="shared" si="517"/>
        <v>2136</v>
      </c>
      <c r="M2139" s="95">
        <f t="shared" si="508"/>
        <v>-1340</v>
      </c>
      <c r="N2139" s="95">
        <f t="shared" si="509"/>
        <v>270.13108614232181</v>
      </c>
      <c r="O2139" s="95">
        <f t="shared" si="510"/>
        <v>1768949.2958801636</v>
      </c>
      <c r="P2139" s="95">
        <f t="shared" si="518"/>
        <v>28.777765422552051</v>
      </c>
      <c r="Q2139" s="113">
        <f t="shared" si="504"/>
        <v>28.183709926138281</v>
      </c>
      <c r="R2139" s="95">
        <f t="shared" si="511"/>
        <v>343.18705781634026</v>
      </c>
      <c r="S2139" s="95">
        <f t="shared" si="512"/>
        <v>216.36036314871797</v>
      </c>
      <c r="T2139">
        <f t="shared" si="513"/>
        <v>0</v>
      </c>
      <c r="U2139" s="102">
        <f>IF(W2139&lt;180,V2139,IF(#REF!&gt;T2139,W2139-360,360-W2139))</f>
        <v>18.226289517470889</v>
      </c>
      <c r="V2139" s="102">
        <f t="shared" si="514"/>
        <v>18.226289517470889</v>
      </c>
      <c r="W2139" s="102">
        <f t="shared" si="515"/>
        <v>18.226289517470889</v>
      </c>
    </row>
    <row r="2140" spans="1:23" x14ac:dyDescent="0.25">
      <c r="A2140" s="110">
        <v>42638.467650462961</v>
      </c>
      <c r="B2140">
        <v>285</v>
      </c>
      <c r="C2140">
        <v>27.636700000000001</v>
      </c>
      <c r="E2140" s="95">
        <f t="shared" si="516"/>
        <v>279.71214642262896</v>
      </c>
      <c r="F2140" s="95">
        <f t="shared" si="516"/>
        <v>23.498629284525762</v>
      </c>
      <c r="G2140" s="95"/>
      <c r="H2140" s="95"/>
      <c r="I2140" s="95"/>
      <c r="J2140" s="95"/>
      <c r="K2140" s="95"/>
      <c r="L2140" s="95">
        <f t="shared" si="517"/>
        <v>2137</v>
      </c>
      <c r="M2140" s="95">
        <f t="shared" si="508"/>
        <v>1625</v>
      </c>
      <c r="N2140" s="95">
        <f t="shared" si="509"/>
        <v>270.13804398689723</v>
      </c>
      <c r="O2140" s="95">
        <f t="shared" si="510"/>
        <v>1769170.2770238789</v>
      </c>
      <c r="P2140" s="95">
        <f t="shared" si="518"/>
        <v>28.772828433629375</v>
      </c>
      <c r="Q2140" s="113">
        <f t="shared" ref="Q2140:Q2203" si="519">_xlfn.STDEV.P(B1540:B2140)</f>
        <v>28.131767481783108</v>
      </c>
      <c r="R2140" s="95">
        <f t="shared" si="511"/>
        <v>343.00862325664093</v>
      </c>
      <c r="S2140" s="95">
        <f t="shared" si="512"/>
        <v>216.41566958861696</v>
      </c>
      <c r="T2140">
        <f t="shared" si="513"/>
        <v>0</v>
      </c>
      <c r="U2140" s="102">
        <f>IF(W2140&lt;180,V2140,IF(#REF!&gt;T2140,W2140-360,360-W2140))</f>
        <v>5.2878535773710382</v>
      </c>
      <c r="V2140" s="102">
        <f t="shared" si="514"/>
        <v>5.2878535773710382</v>
      </c>
      <c r="W2140" s="102">
        <f t="shared" si="515"/>
        <v>5.2878535773710382</v>
      </c>
    </row>
    <row r="2141" spans="1:23" x14ac:dyDescent="0.25">
      <c r="A2141" s="110">
        <v>42638.46769675926</v>
      </c>
      <c r="B2141">
        <v>273</v>
      </c>
      <c r="C2141">
        <v>26.147500000000001</v>
      </c>
      <c r="E2141" s="95">
        <f t="shared" ref="E2141:F2156" si="520">AVERAGE(B1541:B2141)</f>
        <v>279.73044925124793</v>
      </c>
      <c r="F2141" s="95">
        <f t="shared" si="520"/>
        <v>23.504656572379339</v>
      </c>
      <c r="G2141" s="95"/>
      <c r="H2141" s="95"/>
      <c r="I2141" s="95"/>
      <c r="J2141" s="95"/>
      <c r="K2141" s="95"/>
      <c r="L2141" s="95">
        <f t="shared" si="517"/>
        <v>2138</v>
      </c>
      <c r="M2141" s="95">
        <f t="shared" si="508"/>
        <v>-1352</v>
      </c>
      <c r="N2141" s="95">
        <f t="shared" si="509"/>
        <v>270.13938260056096</v>
      </c>
      <c r="O2141" s="95">
        <f t="shared" si="510"/>
        <v>1769178.4639850464</v>
      </c>
      <c r="P2141" s="95">
        <f t="shared" si="518"/>
        <v>28.766165292959283</v>
      </c>
      <c r="Q2141" s="113">
        <f t="shared" si="519"/>
        <v>28.123815050762367</v>
      </c>
      <c r="R2141" s="95">
        <f t="shared" si="511"/>
        <v>343.00903311546324</v>
      </c>
      <c r="S2141" s="95">
        <f t="shared" si="512"/>
        <v>216.4518653870326</v>
      </c>
      <c r="T2141">
        <f t="shared" si="513"/>
        <v>0</v>
      </c>
      <c r="U2141" s="102">
        <f>IF(W2141&lt;180,V2141,IF(#REF!&gt;T2141,W2141-360,360-W2141))</f>
        <v>-6.7304492512479328</v>
      </c>
      <c r="V2141" s="102">
        <f t="shared" si="514"/>
        <v>-6.7304492512479328</v>
      </c>
      <c r="W2141" s="102">
        <f t="shared" si="515"/>
        <v>6.7304492512479328</v>
      </c>
    </row>
    <row r="2142" spans="1:23" x14ac:dyDescent="0.25">
      <c r="A2142" s="110">
        <v>42638.467743055553</v>
      </c>
      <c r="B2142">
        <v>281</v>
      </c>
      <c r="C2142">
        <v>26.745200000000001</v>
      </c>
      <c r="E2142" s="95">
        <f t="shared" si="520"/>
        <v>279.77038269550746</v>
      </c>
      <c r="F2142" s="95">
        <f t="shared" si="520"/>
        <v>23.513962895174682</v>
      </c>
      <c r="G2142" s="95"/>
      <c r="H2142" s="95"/>
      <c r="I2142" s="95"/>
      <c r="J2142" s="95"/>
      <c r="K2142" s="95"/>
      <c r="L2142" s="95">
        <f t="shared" si="517"/>
        <v>2139</v>
      </c>
      <c r="M2142" s="95">
        <f t="shared" si="508"/>
        <v>1633</v>
      </c>
      <c r="N2142" s="95">
        <f t="shared" si="509"/>
        <v>270.14446002805016</v>
      </c>
      <c r="O2142" s="95">
        <f t="shared" si="510"/>
        <v>1769296.361851346</v>
      </c>
      <c r="P2142" s="95">
        <f t="shared" si="518"/>
        <v>28.760398545129423</v>
      </c>
      <c r="Q2142" s="113">
        <f t="shared" si="519"/>
        <v>28.108546222375281</v>
      </c>
      <c r="R2142" s="95">
        <f t="shared" si="511"/>
        <v>343.01461169585184</v>
      </c>
      <c r="S2142" s="95">
        <f t="shared" si="512"/>
        <v>216.52615369516309</v>
      </c>
      <c r="T2142">
        <f t="shared" si="513"/>
        <v>0</v>
      </c>
      <c r="U2142" s="102">
        <f>IF(W2142&lt;180,V2142,IF(#REF!&gt;T2142,W2142-360,360-W2142))</f>
        <v>1.2296173044925354</v>
      </c>
      <c r="V2142" s="102">
        <f t="shared" si="514"/>
        <v>1.2296173044925354</v>
      </c>
      <c r="W2142" s="102">
        <f t="shared" si="515"/>
        <v>1.2296173044925354</v>
      </c>
    </row>
    <row r="2143" spans="1:23" x14ac:dyDescent="0.25">
      <c r="A2143" s="110">
        <v>42638.467789351853</v>
      </c>
      <c r="B2143">
        <v>296</v>
      </c>
      <c r="C2143">
        <v>26.098600000000001</v>
      </c>
      <c r="E2143" s="95">
        <f t="shared" si="520"/>
        <v>279.81031613976705</v>
      </c>
      <c r="F2143" s="95">
        <f t="shared" si="520"/>
        <v>23.525796173044895</v>
      </c>
      <c r="G2143" s="95"/>
      <c r="H2143" s="95"/>
      <c r="I2143" s="95"/>
      <c r="J2143" s="95"/>
      <c r="K2143" s="95"/>
      <c r="L2143" s="95">
        <f t="shared" si="517"/>
        <v>2140</v>
      </c>
      <c r="M2143" s="95">
        <f t="shared" si="508"/>
        <v>-1337</v>
      </c>
      <c r="N2143" s="95">
        <f t="shared" si="509"/>
        <v>270.15654205607444</v>
      </c>
      <c r="O2143" s="95">
        <f t="shared" si="510"/>
        <v>1769964.5584112285</v>
      </c>
      <c r="P2143" s="95">
        <f t="shared" si="518"/>
        <v>28.759107118410988</v>
      </c>
      <c r="Q2143" s="113">
        <f t="shared" si="519"/>
        <v>28.114526181836574</v>
      </c>
      <c r="R2143" s="95">
        <f t="shared" si="511"/>
        <v>343.06800004889936</v>
      </c>
      <c r="S2143" s="95">
        <f t="shared" si="512"/>
        <v>216.55263223063477</v>
      </c>
      <c r="T2143">
        <f t="shared" si="513"/>
        <v>0</v>
      </c>
      <c r="U2143" s="102">
        <f>IF(W2143&lt;180,V2143,IF(#REF!&gt;T2143,W2143-360,360-W2143))</f>
        <v>16.189683860232947</v>
      </c>
      <c r="V2143" s="102">
        <f t="shared" si="514"/>
        <v>16.189683860232947</v>
      </c>
      <c r="W2143" s="102">
        <f t="shared" si="515"/>
        <v>16.189683860232947</v>
      </c>
    </row>
    <row r="2144" spans="1:23" x14ac:dyDescent="0.25">
      <c r="A2144" s="110">
        <v>42638.467835648145</v>
      </c>
      <c r="B2144">
        <v>333</v>
      </c>
      <c r="C2144">
        <v>29.6448</v>
      </c>
      <c r="E2144" s="95">
        <f t="shared" si="520"/>
        <v>279.8718801996672</v>
      </c>
      <c r="F2144" s="95">
        <f t="shared" si="520"/>
        <v>23.547818635607292</v>
      </c>
      <c r="G2144" s="95"/>
      <c r="H2144" s="95"/>
      <c r="I2144" s="95"/>
      <c r="J2144" s="95"/>
      <c r="K2144" s="95"/>
      <c r="L2144" s="95">
        <f t="shared" si="517"/>
        <v>2141</v>
      </c>
      <c r="M2144" s="95">
        <f t="shared" si="508"/>
        <v>1670</v>
      </c>
      <c r="N2144" s="95">
        <f t="shared" si="509"/>
        <v>270.18589444184926</v>
      </c>
      <c r="O2144" s="95">
        <f t="shared" si="510"/>
        <v>1773912.0140121575</v>
      </c>
      <c r="P2144" s="95">
        <f t="shared" si="518"/>
        <v>28.784434643160349</v>
      </c>
      <c r="Q2144" s="113">
        <f t="shared" si="519"/>
        <v>28.190318690037557</v>
      </c>
      <c r="R2144" s="95">
        <f t="shared" si="511"/>
        <v>343.3000972522517</v>
      </c>
      <c r="S2144" s="95">
        <f t="shared" si="512"/>
        <v>216.4436631470827</v>
      </c>
      <c r="T2144">
        <f t="shared" si="513"/>
        <v>0</v>
      </c>
      <c r="U2144" s="102">
        <f>IF(W2144&lt;180,V2144,IF(#REF!&gt;T2144,W2144-360,360-W2144))</f>
        <v>53.128119800332797</v>
      </c>
      <c r="V2144" s="102">
        <f t="shared" si="514"/>
        <v>53.128119800332797</v>
      </c>
      <c r="W2144" s="102">
        <f t="shared" si="515"/>
        <v>53.128119800332797</v>
      </c>
    </row>
    <row r="2145" spans="1:23" x14ac:dyDescent="0.25">
      <c r="A2145" s="110">
        <v>42638.467881944445</v>
      </c>
      <c r="B2145">
        <v>328</v>
      </c>
      <c r="C2145">
        <v>28.806999999999999</v>
      </c>
      <c r="E2145" s="95">
        <f t="shared" si="520"/>
        <v>279.94841930116473</v>
      </c>
      <c r="F2145" s="95">
        <f t="shared" si="520"/>
        <v>23.564569717138077</v>
      </c>
      <c r="G2145" s="95"/>
      <c r="H2145" s="95"/>
      <c r="I2145" s="95"/>
      <c r="J2145" s="95"/>
      <c r="K2145" s="95"/>
      <c r="L2145" s="95">
        <f t="shared" si="517"/>
        <v>2142</v>
      </c>
      <c r="M2145" s="95">
        <f t="shared" si="508"/>
        <v>-1342</v>
      </c>
      <c r="N2145" s="95">
        <f t="shared" si="509"/>
        <v>270.21288515406127</v>
      </c>
      <c r="O2145" s="95">
        <f t="shared" si="510"/>
        <v>1777252.9243697615</v>
      </c>
      <c r="P2145" s="95">
        <f t="shared" si="518"/>
        <v>28.804801417004963</v>
      </c>
      <c r="Q2145" s="113">
        <f t="shared" si="519"/>
        <v>28.258357649295561</v>
      </c>
      <c r="R2145" s="95">
        <f t="shared" si="511"/>
        <v>343.52972401207973</v>
      </c>
      <c r="S2145" s="95">
        <f t="shared" si="512"/>
        <v>216.36711459024971</v>
      </c>
      <c r="T2145">
        <f t="shared" si="513"/>
        <v>0</v>
      </c>
      <c r="U2145" s="102">
        <f>IF(W2145&lt;180,V2145,IF(#REF!&gt;T2145,W2145-360,360-W2145))</f>
        <v>48.051580698835267</v>
      </c>
      <c r="V2145" s="102">
        <f t="shared" si="514"/>
        <v>48.051580698835267</v>
      </c>
      <c r="W2145" s="102">
        <f t="shared" si="515"/>
        <v>48.051580698835267</v>
      </c>
    </row>
    <row r="2146" spans="1:23" x14ac:dyDescent="0.25">
      <c r="A2146" s="110">
        <v>42638.467928240738</v>
      </c>
      <c r="B2146">
        <v>284</v>
      </c>
      <c r="C2146">
        <v>24.561499999999999</v>
      </c>
      <c r="E2146" s="95">
        <f t="shared" si="520"/>
        <v>279.97337770382694</v>
      </c>
      <c r="F2146" s="95">
        <f t="shared" si="520"/>
        <v>23.568392013311126</v>
      </c>
      <c r="G2146" s="95"/>
      <c r="H2146" s="95"/>
      <c r="I2146" s="95"/>
      <c r="J2146" s="95"/>
      <c r="K2146" s="95"/>
      <c r="L2146" s="95">
        <f t="shared" si="517"/>
        <v>2143</v>
      </c>
      <c r="M2146" s="95">
        <f t="shared" si="508"/>
        <v>1626</v>
      </c>
      <c r="N2146" s="95">
        <f t="shared" si="509"/>
        <v>270.21931871208551</v>
      </c>
      <c r="O2146" s="95">
        <f t="shared" si="510"/>
        <v>1777442.9202053333</v>
      </c>
      <c r="P2146" s="95">
        <f t="shared" si="518"/>
        <v>28.799619237493527</v>
      </c>
      <c r="Q2146" s="113">
        <f t="shared" si="519"/>
        <v>28.255300742315665</v>
      </c>
      <c r="R2146" s="95">
        <f t="shared" si="511"/>
        <v>343.54780437403718</v>
      </c>
      <c r="S2146" s="95">
        <f t="shared" si="512"/>
        <v>216.3989510336167</v>
      </c>
      <c r="T2146">
        <f t="shared" si="513"/>
        <v>0</v>
      </c>
      <c r="U2146" s="102">
        <f>IF(W2146&lt;180,V2146,IF(#REF!&gt;T2146,W2146-360,360-W2146))</f>
        <v>4.0266222961730591</v>
      </c>
      <c r="V2146" s="102">
        <f t="shared" si="514"/>
        <v>4.0266222961730591</v>
      </c>
      <c r="W2146" s="102">
        <f t="shared" si="515"/>
        <v>4.0266222961730591</v>
      </c>
    </row>
    <row r="2147" spans="1:23" x14ac:dyDescent="0.25">
      <c r="A2147" s="110">
        <v>42638.467974537038</v>
      </c>
      <c r="B2147">
        <v>314</v>
      </c>
      <c r="C2147">
        <v>27.613700000000001</v>
      </c>
      <c r="E2147" s="95">
        <f t="shared" si="520"/>
        <v>280.06655574043259</v>
      </c>
      <c r="F2147" s="95">
        <f t="shared" si="520"/>
        <v>23.580033277870189</v>
      </c>
      <c r="G2147" s="95"/>
      <c r="H2147" s="95"/>
      <c r="I2147" s="95"/>
      <c r="J2147" s="95"/>
      <c r="K2147" s="95"/>
      <c r="L2147" s="95">
        <f t="shared" si="517"/>
        <v>2144</v>
      </c>
      <c r="M2147" s="95">
        <f t="shared" si="508"/>
        <v>-1312</v>
      </c>
      <c r="N2147" s="95">
        <f t="shared" si="509"/>
        <v>270.23973880596981</v>
      </c>
      <c r="O2147" s="95">
        <f t="shared" si="510"/>
        <v>1779358.7742537451</v>
      </c>
      <c r="P2147" s="95">
        <f t="shared" si="518"/>
        <v>28.808415461880603</v>
      </c>
      <c r="Q2147" s="113">
        <f t="shared" si="519"/>
        <v>28.275014333471894</v>
      </c>
      <c r="R2147" s="95">
        <f t="shared" si="511"/>
        <v>343.68533799074436</v>
      </c>
      <c r="S2147" s="95">
        <f t="shared" si="512"/>
        <v>216.44777349012082</v>
      </c>
      <c r="T2147">
        <f t="shared" si="513"/>
        <v>0</v>
      </c>
      <c r="U2147" s="102">
        <f>IF(W2147&lt;180,V2147,IF(#REF!&gt;T2147,W2147-360,360-W2147))</f>
        <v>33.933444259567409</v>
      </c>
      <c r="V2147" s="102">
        <f t="shared" si="514"/>
        <v>33.933444259567409</v>
      </c>
      <c r="W2147" s="102">
        <f t="shared" si="515"/>
        <v>33.933444259567409</v>
      </c>
    </row>
    <row r="2148" spans="1:23" x14ac:dyDescent="0.25">
      <c r="A2148" s="110">
        <v>42638.46802083333</v>
      </c>
      <c r="B2148">
        <v>345</v>
      </c>
      <c r="C2148">
        <v>31.7836</v>
      </c>
      <c r="E2148" s="95">
        <f t="shared" si="520"/>
        <v>280.16139767054909</v>
      </c>
      <c r="F2148" s="95">
        <f t="shared" si="520"/>
        <v>23.602358569051557</v>
      </c>
      <c r="G2148" s="95"/>
      <c r="H2148" s="95"/>
      <c r="I2148" s="95"/>
      <c r="J2148" s="95"/>
      <c r="K2148" s="95"/>
      <c r="L2148" s="95">
        <f t="shared" si="517"/>
        <v>2145</v>
      </c>
      <c r="M2148" s="95">
        <f t="shared" si="508"/>
        <v>1657</v>
      </c>
      <c r="N2148" s="95">
        <f t="shared" si="509"/>
        <v>270.27459207459174</v>
      </c>
      <c r="O2148" s="95">
        <f t="shared" si="510"/>
        <v>1784945.265268079</v>
      </c>
      <c r="P2148" s="95">
        <f t="shared" si="518"/>
        <v>28.846877037389909</v>
      </c>
      <c r="Q2148" s="113">
        <f t="shared" si="519"/>
        <v>28.396800469684422</v>
      </c>
      <c r="R2148" s="95">
        <f t="shared" si="511"/>
        <v>344.05419872733904</v>
      </c>
      <c r="S2148" s="95">
        <f t="shared" si="512"/>
        <v>216.26859661375914</v>
      </c>
      <c r="T2148">
        <f t="shared" si="513"/>
        <v>1</v>
      </c>
      <c r="U2148" s="102">
        <f>IF(W2148&lt;180,V2148,IF(#REF!&gt;T2148,W2148-360,360-W2148))</f>
        <v>64.838602329450907</v>
      </c>
      <c r="V2148" s="102">
        <f t="shared" si="514"/>
        <v>64.838602329450907</v>
      </c>
      <c r="W2148" s="102">
        <f t="shared" si="515"/>
        <v>64.838602329450907</v>
      </c>
    </row>
    <row r="2149" spans="1:23" x14ac:dyDescent="0.25">
      <c r="A2149" s="110">
        <v>42638.46806712963</v>
      </c>
      <c r="B2149">
        <v>319</v>
      </c>
      <c r="C2149">
        <v>29.090800000000002</v>
      </c>
      <c r="E2149" s="95">
        <f t="shared" si="520"/>
        <v>280.17970049916806</v>
      </c>
      <c r="F2149" s="95">
        <f t="shared" si="520"/>
        <v>23.61753128119798</v>
      </c>
      <c r="G2149" s="95"/>
      <c r="H2149" s="95"/>
      <c r="I2149" s="95"/>
      <c r="J2149" s="95"/>
      <c r="K2149" s="95"/>
      <c r="L2149" s="95">
        <f t="shared" si="517"/>
        <v>2146</v>
      </c>
      <c r="M2149" s="95">
        <f t="shared" si="508"/>
        <v>-1338</v>
      </c>
      <c r="N2149" s="95">
        <f t="shared" si="509"/>
        <v>270.29729729729695</v>
      </c>
      <c r="O2149" s="95">
        <f t="shared" si="510"/>
        <v>1787318.324324338</v>
      </c>
      <c r="P2149" s="95">
        <f t="shared" si="518"/>
        <v>28.859320091823363</v>
      </c>
      <c r="Q2149" s="113">
        <f t="shared" si="519"/>
        <v>28.41827446153615</v>
      </c>
      <c r="R2149" s="95">
        <f t="shared" si="511"/>
        <v>344.12081803762442</v>
      </c>
      <c r="S2149" s="95">
        <f t="shared" si="512"/>
        <v>216.23858296071171</v>
      </c>
      <c r="T2149">
        <f t="shared" si="513"/>
        <v>0</v>
      </c>
      <c r="U2149" s="102">
        <f>IF(W2149&lt;180,V2149,IF(#REF!&gt;T2149,W2149-360,360-W2149))</f>
        <v>38.820299500831936</v>
      </c>
      <c r="V2149" s="102">
        <f t="shared" si="514"/>
        <v>38.820299500831936</v>
      </c>
      <c r="W2149" s="102">
        <f t="shared" si="515"/>
        <v>38.820299500831936</v>
      </c>
    </row>
    <row r="2150" spans="1:23" x14ac:dyDescent="0.25">
      <c r="A2150" s="110">
        <v>42638.468113425923</v>
      </c>
      <c r="B2150">
        <v>354</v>
      </c>
      <c r="C2150">
        <v>33.591700000000003</v>
      </c>
      <c r="E2150" s="95">
        <f t="shared" si="520"/>
        <v>280.26622296173048</v>
      </c>
      <c r="F2150" s="95">
        <f t="shared" si="520"/>
        <v>23.63933111480863</v>
      </c>
      <c r="G2150" s="95"/>
      <c r="H2150" s="95"/>
      <c r="I2150" s="95"/>
      <c r="J2150" s="95"/>
      <c r="K2150" s="95"/>
      <c r="L2150" s="95">
        <f t="shared" si="517"/>
        <v>2147</v>
      </c>
      <c r="M2150" s="95">
        <f t="shared" si="508"/>
        <v>1692</v>
      </c>
      <c r="N2150" s="95">
        <f t="shared" si="509"/>
        <v>270.33628318584039</v>
      </c>
      <c r="O2150" s="95">
        <f t="shared" si="510"/>
        <v>1794321.2035398367</v>
      </c>
      <c r="P2150" s="95">
        <f t="shared" si="518"/>
        <v>28.909066783798544</v>
      </c>
      <c r="Q2150" s="113">
        <f t="shared" si="519"/>
        <v>28.563366352396848</v>
      </c>
      <c r="R2150" s="95">
        <f t="shared" si="511"/>
        <v>344.53379725462338</v>
      </c>
      <c r="S2150" s="95">
        <f t="shared" si="512"/>
        <v>215.99864866883757</v>
      </c>
      <c r="T2150">
        <f t="shared" si="513"/>
        <v>1</v>
      </c>
      <c r="U2150" s="102">
        <f>IF(W2150&lt;180,V2150,IF(#REF!&gt;T2150,W2150-360,360-W2150))</f>
        <v>73.733777038269523</v>
      </c>
      <c r="V2150" s="102">
        <f t="shared" si="514"/>
        <v>73.733777038269523</v>
      </c>
      <c r="W2150" s="102">
        <f t="shared" si="515"/>
        <v>73.733777038269523</v>
      </c>
    </row>
    <row r="2151" spans="1:23" x14ac:dyDescent="0.25">
      <c r="A2151" s="110">
        <v>42638.468159722222</v>
      </c>
      <c r="B2151">
        <v>323</v>
      </c>
      <c r="C2151">
        <v>31.1187</v>
      </c>
      <c r="E2151" s="95">
        <f t="shared" si="520"/>
        <v>280.35274542429283</v>
      </c>
      <c r="F2151" s="95">
        <f t="shared" si="520"/>
        <v>23.654973211314452</v>
      </c>
      <c r="G2151" s="95"/>
      <c r="H2151" s="95"/>
      <c r="I2151" s="95"/>
      <c r="J2151" s="95"/>
      <c r="K2151" s="95"/>
      <c r="L2151" s="95">
        <f t="shared" si="517"/>
        <v>2148</v>
      </c>
      <c r="M2151" s="95">
        <f t="shared" si="508"/>
        <v>-1369</v>
      </c>
      <c r="N2151" s="95">
        <f t="shared" si="509"/>
        <v>270.36080074487865</v>
      </c>
      <c r="O2151" s="95">
        <f t="shared" si="510"/>
        <v>1797093.3794227326</v>
      </c>
      <c r="P2151" s="95">
        <f t="shared" si="518"/>
        <v>28.924654734332456</v>
      </c>
      <c r="Q2151" s="113">
        <f t="shared" si="519"/>
        <v>28.613879611813406</v>
      </c>
      <c r="R2151" s="95">
        <f t="shared" si="511"/>
        <v>344.73397455087297</v>
      </c>
      <c r="S2151" s="95">
        <f t="shared" si="512"/>
        <v>215.97151629771267</v>
      </c>
      <c r="T2151">
        <f t="shared" si="513"/>
        <v>0</v>
      </c>
      <c r="U2151" s="102">
        <f>IF(W2151&lt;180,V2151,IF(#REF!&gt;T2151,W2151-360,360-W2151))</f>
        <v>42.647254575707166</v>
      </c>
      <c r="V2151" s="102">
        <f t="shared" si="514"/>
        <v>42.647254575707166</v>
      </c>
      <c r="W2151" s="102">
        <f t="shared" si="515"/>
        <v>42.647254575707166</v>
      </c>
    </row>
    <row r="2152" spans="1:23" x14ac:dyDescent="0.25">
      <c r="A2152" s="110">
        <v>42638.468206018515</v>
      </c>
      <c r="B2152">
        <v>335</v>
      </c>
      <c r="C2152">
        <v>37.383600000000001</v>
      </c>
      <c r="E2152" s="95">
        <f t="shared" si="520"/>
        <v>280.44925124792013</v>
      </c>
      <c r="F2152" s="95">
        <f t="shared" si="520"/>
        <v>23.683698835274519</v>
      </c>
      <c r="G2152" s="95"/>
      <c r="H2152" s="95"/>
      <c r="I2152" s="95"/>
      <c r="J2152" s="95"/>
      <c r="K2152" s="95"/>
      <c r="L2152" s="95">
        <f t="shared" si="517"/>
        <v>2149</v>
      </c>
      <c r="M2152" s="95">
        <f t="shared" si="508"/>
        <v>1704</v>
      </c>
      <c r="N2152" s="95">
        <f t="shared" si="509"/>
        <v>270.39087947882706</v>
      </c>
      <c r="O2152" s="95">
        <f t="shared" si="510"/>
        <v>1801269.6612377989</v>
      </c>
      <c r="P2152" s="95">
        <f t="shared" si="518"/>
        <v>28.951505973087563</v>
      </c>
      <c r="Q2152" s="113">
        <f t="shared" si="519"/>
        <v>28.700087315521738</v>
      </c>
      <c r="R2152" s="95">
        <f t="shared" si="511"/>
        <v>345.02444770784405</v>
      </c>
      <c r="S2152" s="95">
        <f t="shared" si="512"/>
        <v>215.87405478799622</v>
      </c>
      <c r="T2152">
        <f t="shared" si="513"/>
        <v>0</v>
      </c>
      <c r="U2152" s="102">
        <f>IF(W2152&lt;180,V2152,IF(#REF!&gt;T2152,W2152-360,360-W2152))</f>
        <v>54.550748752079869</v>
      </c>
      <c r="V2152" s="102">
        <f t="shared" si="514"/>
        <v>54.550748752079869</v>
      </c>
      <c r="W2152" s="102">
        <f t="shared" si="515"/>
        <v>54.550748752079869</v>
      </c>
    </row>
    <row r="2153" spans="1:23" x14ac:dyDescent="0.25">
      <c r="A2153" s="110">
        <v>42638.468252314815</v>
      </c>
      <c r="B2153">
        <v>317</v>
      </c>
      <c r="C2153">
        <v>30.945799999999998</v>
      </c>
      <c r="E2153" s="95">
        <f t="shared" si="520"/>
        <v>280.5008319467554</v>
      </c>
      <c r="F2153" s="95">
        <f t="shared" si="520"/>
        <v>23.700068053244568</v>
      </c>
      <c r="G2153" s="95"/>
      <c r="H2153" s="95"/>
      <c r="I2153" s="95"/>
      <c r="J2153" s="95"/>
      <c r="K2153" s="95"/>
      <c r="L2153" s="95">
        <f t="shared" si="517"/>
        <v>2150</v>
      </c>
      <c r="M2153" s="95">
        <f t="shared" si="508"/>
        <v>-1387</v>
      </c>
      <c r="N2153" s="95">
        <f t="shared" si="509"/>
        <v>270.41255813953461</v>
      </c>
      <c r="O2153" s="95">
        <f t="shared" si="510"/>
        <v>1803441.0609302465</v>
      </c>
      <c r="P2153" s="95">
        <f t="shared" si="518"/>
        <v>28.962213240384617</v>
      </c>
      <c r="Q2153" s="113">
        <f t="shared" si="519"/>
        <v>28.737849189063461</v>
      </c>
      <c r="R2153" s="95">
        <f t="shared" si="511"/>
        <v>345.16099262214817</v>
      </c>
      <c r="S2153" s="95">
        <f t="shared" si="512"/>
        <v>215.84067127136262</v>
      </c>
      <c r="T2153">
        <f t="shared" si="513"/>
        <v>0</v>
      </c>
      <c r="U2153" s="102">
        <f>IF(W2153&lt;180,V2153,IF(#REF!&gt;T2153,W2153-360,360-W2153))</f>
        <v>36.499168053244603</v>
      </c>
      <c r="V2153" s="102">
        <f t="shared" si="514"/>
        <v>36.499168053244603</v>
      </c>
      <c r="W2153" s="102">
        <f t="shared" si="515"/>
        <v>36.499168053244603</v>
      </c>
    </row>
    <row r="2154" spans="1:23" x14ac:dyDescent="0.25">
      <c r="A2154" s="110">
        <v>42638.468298611115</v>
      </c>
      <c r="B2154">
        <v>297</v>
      </c>
      <c r="C2154">
        <v>28.802</v>
      </c>
      <c r="E2154" s="95">
        <f t="shared" si="520"/>
        <v>280.55906821963396</v>
      </c>
      <c r="F2154" s="95">
        <f t="shared" si="520"/>
        <v>23.713959234608961</v>
      </c>
      <c r="G2154" s="95"/>
      <c r="H2154" s="95"/>
      <c r="I2154" s="95"/>
      <c r="J2154" s="95"/>
      <c r="K2154" s="95"/>
      <c r="L2154" s="95">
        <f t="shared" si="517"/>
        <v>2151</v>
      </c>
      <c r="M2154" s="95">
        <f t="shared" si="508"/>
        <v>1684</v>
      </c>
      <c r="N2154" s="95">
        <f t="shared" si="509"/>
        <v>270.4249186424916</v>
      </c>
      <c r="O2154" s="95">
        <f t="shared" si="510"/>
        <v>1804147.6243607763</v>
      </c>
      <c r="P2154" s="95">
        <f t="shared" si="518"/>
        <v>28.961151814804541</v>
      </c>
      <c r="Q2154" s="113">
        <f t="shared" si="519"/>
        <v>28.735761954490837</v>
      </c>
      <c r="R2154" s="95">
        <f t="shared" si="511"/>
        <v>345.21453261723832</v>
      </c>
      <c r="S2154" s="95">
        <f t="shared" si="512"/>
        <v>215.90360382202959</v>
      </c>
      <c r="T2154">
        <f t="shared" si="513"/>
        <v>0</v>
      </c>
      <c r="U2154" s="102">
        <f>IF(W2154&lt;180,V2154,IF(#REF!&gt;T2154,W2154-360,360-W2154))</f>
        <v>16.440931780366043</v>
      </c>
      <c r="V2154" s="102">
        <f t="shared" si="514"/>
        <v>16.440931780366043</v>
      </c>
      <c r="W2154" s="102">
        <f t="shared" si="515"/>
        <v>16.440931780366043</v>
      </c>
    </row>
    <row r="2155" spans="1:23" x14ac:dyDescent="0.25">
      <c r="A2155" s="110">
        <v>42638.468344907407</v>
      </c>
      <c r="B2155">
        <v>324</v>
      </c>
      <c r="C2155">
        <v>30.724599999999999</v>
      </c>
      <c r="E2155" s="95">
        <f t="shared" si="520"/>
        <v>280.57570715474208</v>
      </c>
      <c r="F2155" s="95">
        <f t="shared" si="520"/>
        <v>23.732712479201304</v>
      </c>
      <c r="G2155" s="95"/>
      <c r="H2155" s="95"/>
      <c r="I2155" s="95"/>
      <c r="J2155" s="95"/>
      <c r="K2155" s="95"/>
      <c r="L2155" s="95">
        <f t="shared" si="517"/>
        <v>2152</v>
      </c>
      <c r="M2155" s="95">
        <f t="shared" si="508"/>
        <v>-1360</v>
      </c>
      <c r="N2155" s="95">
        <f t="shared" si="509"/>
        <v>270.44981412639379</v>
      </c>
      <c r="O2155" s="95">
        <f t="shared" si="510"/>
        <v>1807016.5799256645</v>
      </c>
      <c r="P2155" s="95">
        <f t="shared" si="518"/>
        <v>28.977434656924213</v>
      </c>
      <c r="Q2155" s="113">
        <f t="shared" si="519"/>
        <v>28.758007069158712</v>
      </c>
      <c r="R2155" s="95">
        <f t="shared" si="511"/>
        <v>345.28122306034919</v>
      </c>
      <c r="S2155" s="95">
        <f t="shared" si="512"/>
        <v>215.87019124913496</v>
      </c>
      <c r="T2155">
        <f t="shared" si="513"/>
        <v>0</v>
      </c>
      <c r="U2155" s="102">
        <f>IF(W2155&lt;180,V2155,IF(#REF!&gt;T2155,W2155-360,360-W2155))</f>
        <v>43.424292845257924</v>
      </c>
      <c r="V2155" s="102">
        <f t="shared" si="514"/>
        <v>43.424292845257924</v>
      </c>
      <c r="W2155" s="102">
        <f t="shared" si="515"/>
        <v>43.424292845257924</v>
      </c>
    </row>
    <row r="2156" spans="1:23" x14ac:dyDescent="0.25">
      <c r="A2156" s="110">
        <v>42638.468402777777</v>
      </c>
      <c r="B2156">
        <v>327</v>
      </c>
      <c r="C2156">
        <v>30.410299999999999</v>
      </c>
      <c r="E2156" s="95">
        <f t="shared" si="520"/>
        <v>280.67054908485858</v>
      </c>
      <c r="F2156" s="95">
        <f t="shared" si="520"/>
        <v>23.747814808652219</v>
      </c>
      <c r="G2156" s="95"/>
      <c r="H2156" s="95"/>
      <c r="I2156" s="95"/>
      <c r="J2156" s="95"/>
      <c r="K2156" s="95"/>
      <c r="L2156" s="95">
        <f t="shared" si="517"/>
        <v>2153</v>
      </c>
      <c r="M2156" s="95">
        <f t="shared" si="508"/>
        <v>1687</v>
      </c>
      <c r="N2156" s="95">
        <f t="shared" si="509"/>
        <v>270.47607988852735</v>
      </c>
      <c r="O2156" s="95">
        <f t="shared" si="510"/>
        <v>1810213.0181142732</v>
      </c>
      <c r="P2156" s="95">
        <f t="shared" si="518"/>
        <v>28.996316197905141</v>
      </c>
      <c r="Q2156" s="113">
        <f t="shared" si="519"/>
        <v>28.816903453648667</v>
      </c>
      <c r="R2156" s="95">
        <f t="shared" si="511"/>
        <v>345.50858185556808</v>
      </c>
      <c r="S2156" s="95">
        <f t="shared" si="512"/>
        <v>215.83251631414907</v>
      </c>
      <c r="T2156">
        <f t="shared" si="513"/>
        <v>0</v>
      </c>
      <c r="U2156" s="102">
        <f>IF(W2156&lt;180,V2156,IF(#REF!&gt;T2156,W2156-360,360-W2156))</f>
        <v>46.329450915141422</v>
      </c>
      <c r="V2156" s="102">
        <f t="shared" si="514"/>
        <v>46.329450915141422</v>
      </c>
      <c r="W2156" s="102">
        <f t="shared" si="515"/>
        <v>46.329450915141422</v>
      </c>
    </row>
    <row r="2157" spans="1:23" x14ac:dyDescent="0.25">
      <c r="A2157" s="110">
        <v>42638.468449074076</v>
      </c>
      <c r="B2157">
        <v>321</v>
      </c>
      <c r="C2157">
        <v>23.445499999999999</v>
      </c>
      <c r="E2157" s="95">
        <f t="shared" ref="E2157:F2172" si="521">AVERAGE(B1557:B2157)</f>
        <v>280.76871880199667</v>
      </c>
      <c r="F2157" s="95">
        <f t="shared" si="521"/>
        <v>23.753390682196311</v>
      </c>
      <c r="G2157" s="95"/>
      <c r="H2157" s="95"/>
      <c r="I2157" s="95"/>
      <c r="J2157" s="95"/>
      <c r="K2157" s="95"/>
      <c r="L2157" s="95">
        <f t="shared" si="517"/>
        <v>2154</v>
      </c>
      <c r="M2157" s="95">
        <f t="shared" si="508"/>
        <v>-1366</v>
      </c>
      <c r="N2157" s="95">
        <f t="shared" si="509"/>
        <v>270.49953574744632</v>
      </c>
      <c r="O2157" s="95">
        <f t="shared" si="510"/>
        <v>1812764.4995357615</v>
      </c>
      <c r="P2157" s="95">
        <f t="shared" si="518"/>
        <v>29.010007714623054</v>
      </c>
      <c r="Q2157" s="113">
        <f t="shared" si="519"/>
        <v>28.853605244921237</v>
      </c>
      <c r="R2157" s="95">
        <f t="shared" si="511"/>
        <v>345.68933060306944</v>
      </c>
      <c r="S2157" s="95">
        <f t="shared" si="512"/>
        <v>215.8481070009239</v>
      </c>
      <c r="T2157">
        <f t="shared" si="513"/>
        <v>0</v>
      </c>
      <c r="U2157" s="102">
        <f>IF(W2157&lt;180,V2157,IF(#REF!&gt;T2157,W2157-360,360-W2157))</f>
        <v>40.23128119800333</v>
      </c>
      <c r="V2157" s="102">
        <f t="shared" si="514"/>
        <v>40.23128119800333</v>
      </c>
      <c r="W2157" s="102">
        <f t="shared" si="515"/>
        <v>40.23128119800333</v>
      </c>
    </row>
    <row r="2158" spans="1:23" x14ac:dyDescent="0.25">
      <c r="A2158" s="110">
        <v>42638.468495370369</v>
      </c>
      <c r="B2158">
        <v>291</v>
      </c>
      <c r="C2158">
        <v>29.5014</v>
      </c>
      <c r="E2158" s="95">
        <f t="shared" si="521"/>
        <v>280.84193011647255</v>
      </c>
      <c r="F2158" s="95">
        <f t="shared" si="521"/>
        <v>23.768337437603964</v>
      </c>
      <c r="G2158" s="95"/>
      <c r="H2158" s="95"/>
      <c r="I2158" s="95"/>
      <c r="J2158" s="95"/>
      <c r="K2158" s="95"/>
      <c r="L2158" s="95">
        <f t="shared" si="517"/>
        <v>2155</v>
      </c>
      <c r="M2158" s="95">
        <f t="shared" si="508"/>
        <v>1657</v>
      </c>
      <c r="N2158" s="95">
        <f t="shared" si="509"/>
        <v>270.50904872389759</v>
      </c>
      <c r="O2158" s="95">
        <f t="shared" si="510"/>
        <v>1813184.5735498981</v>
      </c>
      <c r="P2158" s="95">
        <f t="shared" si="518"/>
        <v>29.006636360036413</v>
      </c>
      <c r="Q2158" s="113">
        <f t="shared" si="519"/>
        <v>28.823635596274055</v>
      </c>
      <c r="R2158" s="95">
        <f t="shared" si="511"/>
        <v>345.6951102080892</v>
      </c>
      <c r="S2158" s="95">
        <f t="shared" si="512"/>
        <v>215.98875002485593</v>
      </c>
      <c r="T2158">
        <f t="shared" si="513"/>
        <v>0</v>
      </c>
      <c r="U2158" s="102">
        <f>IF(W2158&lt;180,V2158,IF(#REF!&gt;T2158,W2158-360,360-W2158))</f>
        <v>10.158069883527446</v>
      </c>
      <c r="V2158" s="102">
        <f t="shared" si="514"/>
        <v>10.158069883527446</v>
      </c>
      <c r="W2158" s="102">
        <f t="shared" si="515"/>
        <v>10.158069883527446</v>
      </c>
    </row>
    <row r="2159" spans="1:23" x14ac:dyDescent="0.25">
      <c r="A2159" s="110">
        <v>42638.468541666669</v>
      </c>
      <c r="B2159">
        <v>278</v>
      </c>
      <c r="C2159">
        <v>28.900500000000001</v>
      </c>
      <c r="E2159" s="95">
        <f t="shared" si="521"/>
        <v>280.85690515806988</v>
      </c>
      <c r="F2159" s="95">
        <f t="shared" si="521"/>
        <v>23.78668502495837</v>
      </c>
      <c r="G2159" s="95"/>
      <c r="H2159" s="95"/>
      <c r="I2159" s="95"/>
      <c r="J2159" s="95"/>
      <c r="K2159" s="95"/>
      <c r="L2159" s="95">
        <f t="shared" si="517"/>
        <v>2156</v>
      </c>
      <c r="M2159" s="95">
        <f t="shared" si="508"/>
        <v>-1379</v>
      </c>
      <c r="N2159" s="95">
        <f t="shared" si="509"/>
        <v>270.51252319109432</v>
      </c>
      <c r="O2159" s="95">
        <f t="shared" si="510"/>
        <v>1813240.6618738545</v>
      </c>
      <c r="P2159" s="95">
        <f t="shared" si="518"/>
        <v>29.000357155642909</v>
      </c>
      <c r="Q2159" s="113">
        <f t="shared" si="519"/>
        <v>28.819817024351977</v>
      </c>
      <c r="R2159" s="95">
        <f t="shared" si="511"/>
        <v>345.70149346286183</v>
      </c>
      <c r="S2159" s="95">
        <f t="shared" si="512"/>
        <v>216.01231685327792</v>
      </c>
      <c r="T2159">
        <f t="shared" si="513"/>
        <v>0</v>
      </c>
      <c r="U2159" s="102">
        <f>IF(W2159&lt;180,V2159,IF(#REF!&gt;T2159,W2159-360,360-W2159))</f>
        <v>-2.8569051580698783</v>
      </c>
      <c r="V2159" s="102">
        <f t="shared" si="514"/>
        <v>-2.8569051580698783</v>
      </c>
      <c r="W2159" s="102">
        <f t="shared" si="515"/>
        <v>2.8569051580698783</v>
      </c>
    </row>
    <row r="2160" spans="1:23" x14ac:dyDescent="0.25">
      <c r="A2160" s="110">
        <v>42638.468587962961</v>
      </c>
      <c r="B2160">
        <v>307</v>
      </c>
      <c r="C2160">
        <v>28.410699999999999</v>
      </c>
      <c r="E2160" s="95">
        <f t="shared" si="521"/>
        <v>280.89351081530782</v>
      </c>
      <c r="F2160" s="95">
        <f t="shared" si="521"/>
        <v>23.805660898502467</v>
      </c>
      <c r="G2160" s="95"/>
      <c r="H2160" s="95"/>
      <c r="I2160" s="95"/>
      <c r="J2160" s="95"/>
      <c r="K2160" s="95"/>
      <c r="L2160" s="95">
        <f t="shared" si="517"/>
        <v>2157</v>
      </c>
      <c r="M2160" s="95">
        <f t="shared" si="508"/>
        <v>1686</v>
      </c>
      <c r="N2160" s="95">
        <f t="shared" si="509"/>
        <v>270.52943903569741</v>
      </c>
      <c r="O2160" s="95">
        <f t="shared" si="510"/>
        <v>1814571.3806212472</v>
      </c>
      <c r="P2160" s="95">
        <f t="shared" si="518"/>
        <v>29.004271108279891</v>
      </c>
      <c r="Q2160" s="113">
        <f t="shared" si="519"/>
        <v>28.839021467823709</v>
      </c>
      <c r="R2160" s="95">
        <f t="shared" si="511"/>
        <v>345.78130911791118</v>
      </c>
      <c r="S2160" s="95">
        <f t="shared" si="512"/>
        <v>216.00571251270446</v>
      </c>
      <c r="T2160">
        <f t="shared" si="513"/>
        <v>0</v>
      </c>
      <c r="U2160" s="102">
        <f>IF(W2160&lt;180,V2160,IF(#REF!&gt;T2160,W2160-360,360-W2160))</f>
        <v>26.10648918469218</v>
      </c>
      <c r="V2160" s="102">
        <f t="shared" si="514"/>
        <v>26.10648918469218</v>
      </c>
      <c r="W2160" s="102">
        <f t="shared" si="515"/>
        <v>26.10648918469218</v>
      </c>
    </row>
    <row r="2161" spans="1:23" x14ac:dyDescent="0.25">
      <c r="A2161" s="110">
        <v>42638.468634259261</v>
      </c>
      <c r="B2161">
        <v>289</v>
      </c>
      <c r="C2161">
        <v>27.005099999999999</v>
      </c>
      <c r="E2161" s="95">
        <f t="shared" si="521"/>
        <v>280.92013311148088</v>
      </c>
      <c r="F2161" s="95">
        <f t="shared" si="521"/>
        <v>23.820885690515777</v>
      </c>
      <c r="G2161" s="95"/>
      <c r="H2161" s="95"/>
      <c r="I2161" s="95"/>
      <c r="J2161" s="95"/>
      <c r="K2161" s="95"/>
      <c r="L2161" s="95">
        <f t="shared" si="517"/>
        <v>2158</v>
      </c>
      <c r="M2161" s="95">
        <f t="shared" si="508"/>
        <v>-1397</v>
      </c>
      <c r="N2161" s="95">
        <f t="shared" si="509"/>
        <v>270.53799814643156</v>
      </c>
      <c r="O2161" s="95">
        <f t="shared" si="510"/>
        <v>1814912.3841520066</v>
      </c>
      <c r="P2161" s="95">
        <f t="shared" si="518"/>
        <v>29.000274711491723</v>
      </c>
      <c r="Q2161" s="113">
        <f t="shared" si="519"/>
        <v>28.839107483557314</v>
      </c>
      <c r="R2161" s="95">
        <f t="shared" si="511"/>
        <v>345.80812494948486</v>
      </c>
      <c r="S2161" s="95">
        <f t="shared" si="512"/>
        <v>216.03214127347692</v>
      </c>
      <c r="T2161">
        <f t="shared" si="513"/>
        <v>0</v>
      </c>
      <c r="U2161" s="102">
        <f>IF(W2161&lt;180,V2161,IF(#REF!&gt;T2161,W2161-360,360-W2161))</f>
        <v>8.0798668885191205</v>
      </c>
      <c r="V2161" s="102">
        <f t="shared" si="514"/>
        <v>8.0798668885191205</v>
      </c>
      <c r="W2161" s="102">
        <f t="shared" si="515"/>
        <v>8.0798668885191205</v>
      </c>
    </row>
    <row r="2162" spans="1:23" x14ac:dyDescent="0.25">
      <c r="A2162" s="110">
        <v>42638.468680555554</v>
      </c>
      <c r="B2162">
        <v>270</v>
      </c>
      <c r="C2162">
        <v>25.830400000000001</v>
      </c>
      <c r="E2162" s="95">
        <f t="shared" si="521"/>
        <v>280.89517470881862</v>
      </c>
      <c r="F2162" s="95">
        <f t="shared" si="521"/>
        <v>23.834870049916777</v>
      </c>
      <c r="G2162" s="95"/>
      <c r="H2162" s="95"/>
      <c r="I2162" s="95"/>
      <c r="J2162" s="95"/>
      <c r="K2162" s="95"/>
      <c r="L2162" s="95">
        <f t="shared" si="517"/>
        <v>2159</v>
      </c>
      <c r="M2162" s="95">
        <f t="shared" si="508"/>
        <v>1667</v>
      </c>
      <c r="N2162" s="95">
        <f t="shared" si="509"/>
        <v>270.53774895785051</v>
      </c>
      <c r="O2162" s="95">
        <f t="shared" si="510"/>
        <v>1814912.6734599492</v>
      </c>
      <c r="P2162" s="95">
        <f t="shared" si="518"/>
        <v>28.99356010861883</v>
      </c>
      <c r="Q2162" s="113">
        <f t="shared" si="519"/>
        <v>28.842056439252342</v>
      </c>
      <c r="R2162" s="95">
        <f t="shared" si="511"/>
        <v>345.7898016971364</v>
      </c>
      <c r="S2162" s="95">
        <f t="shared" si="512"/>
        <v>216.00054772050083</v>
      </c>
      <c r="T2162">
        <f t="shared" si="513"/>
        <v>0</v>
      </c>
      <c r="U2162" s="102">
        <f>IF(W2162&lt;180,V2162,IF(#REF!&gt;T2162,W2162-360,360-W2162))</f>
        <v>-10.895174708818615</v>
      </c>
      <c r="V2162" s="102">
        <f t="shared" si="514"/>
        <v>-10.895174708818615</v>
      </c>
      <c r="W2162" s="102">
        <f t="shared" si="515"/>
        <v>10.895174708818615</v>
      </c>
    </row>
    <row r="2163" spans="1:23" x14ac:dyDescent="0.25">
      <c r="A2163" s="110">
        <v>42638.468726851854</v>
      </c>
      <c r="B2163">
        <v>303</v>
      </c>
      <c r="C2163">
        <v>24.278500000000001</v>
      </c>
      <c r="E2163" s="95">
        <f t="shared" si="521"/>
        <v>280.96173044925126</v>
      </c>
      <c r="F2163" s="95">
        <f t="shared" si="521"/>
        <v>23.843602329450885</v>
      </c>
      <c r="G2163" s="95"/>
      <c r="H2163" s="95"/>
      <c r="I2163" s="95"/>
      <c r="J2163" s="95"/>
      <c r="K2163" s="95"/>
      <c r="L2163" s="95">
        <f t="shared" si="517"/>
        <v>2160</v>
      </c>
      <c r="M2163" s="95">
        <f t="shared" si="508"/>
        <v>-1364</v>
      </c>
      <c r="N2163" s="95">
        <f t="shared" si="509"/>
        <v>270.55277777777741</v>
      </c>
      <c r="O2163" s="95">
        <f t="shared" si="510"/>
        <v>1815965.9833333474</v>
      </c>
      <c r="P2163" s="95">
        <f t="shared" si="518"/>
        <v>28.995258099971402</v>
      </c>
      <c r="Q2163" s="113">
        <f t="shared" si="519"/>
        <v>28.846836332428289</v>
      </c>
      <c r="R2163" s="95">
        <f t="shared" si="511"/>
        <v>345.86711219721491</v>
      </c>
      <c r="S2163" s="95">
        <f t="shared" si="512"/>
        <v>216.05634870128762</v>
      </c>
      <c r="T2163">
        <f t="shared" si="513"/>
        <v>0</v>
      </c>
      <c r="U2163" s="102">
        <f>IF(W2163&lt;180,V2163,IF(#REF!&gt;T2163,W2163-360,360-W2163))</f>
        <v>22.038269550748737</v>
      </c>
      <c r="V2163" s="102">
        <f t="shared" si="514"/>
        <v>22.038269550748737</v>
      </c>
      <c r="W2163" s="102">
        <f t="shared" si="515"/>
        <v>22.038269550748737</v>
      </c>
    </row>
    <row r="2164" spans="1:23" x14ac:dyDescent="0.25">
      <c r="A2164" s="110">
        <v>42638.468773148146</v>
      </c>
      <c r="B2164">
        <v>336</v>
      </c>
      <c r="C2164">
        <v>27.092199999999998</v>
      </c>
      <c r="E2164" s="95">
        <f t="shared" si="521"/>
        <v>281.08485856905156</v>
      </c>
      <c r="F2164" s="95">
        <f t="shared" si="521"/>
        <v>23.859335440931751</v>
      </c>
      <c r="G2164" s="95"/>
      <c r="H2164" s="95"/>
      <c r="I2164" s="95"/>
      <c r="J2164" s="95"/>
      <c r="K2164" s="95"/>
      <c r="L2164" s="95">
        <f t="shared" si="517"/>
        <v>2161</v>
      </c>
      <c r="M2164" s="95">
        <f t="shared" si="508"/>
        <v>1700</v>
      </c>
      <c r="N2164" s="95">
        <f t="shared" si="509"/>
        <v>270.58306339657531</v>
      </c>
      <c r="O2164" s="95">
        <f t="shared" si="510"/>
        <v>1820247.3401203288</v>
      </c>
      <c r="P2164" s="95">
        <f t="shared" si="518"/>
        <v>29.022700430327745</v>
      </c>
      <c r="Q2164" s="113">
        <f t="shared" si="519"/>
        <v>28.923465253743192</v>
      </c>
      <c r="R2164" s="95">
        <f t="shared" si="511"/>
        <v>346.16265538997374</v>
      </c>
      <c r="S2164" s="95">
        <f t="shared" si="512"/>
        <v>216.00706174812939</v>
      </c>
      <c r="T2164">
        <f t="shared" si="513"/>
        <v>0</v>
      </c>
      <c r="U2164" s="102">
        <f>IF(W2164&lt;180,V2164,IF(#REF!&gt;T2164,W2164-360,360-W2164))</f>
        <v>54.915141430948438</v>
      </c>
      <c r="V2164" s="102">
        <f t="shared" si="514"/>
        <v>54.915141430948438</v>
      </c>
      <c r="W2164" s="102">
        <f t="shared" si="515"/>
        <v>54.915141430948438</v>
      </c>
    </row>
    <row r="2165" spans="1:23" x14ac:dyDescent="0.25">
      <c r="A2165" s="110">
        <v>42638.468819444446</v>
      </c>
      <c r="B2165">
        <v>274</v>
      </c>
      <c r="C2165">
        <v>26.184100000000001</v>
      </c>
      <c r="E2165" s="95">
        <f t="shared" si="521"/>
        <v>281.13477537437603</v>
      </c>
      <c r="F2165" s="95">
        <f t="shared" si="521"/>
        <v>23.872160232945063</v>
      </c>
      <c r="G2165" s="95"/>
      <c r="H2165" s="95"/>
      <c r="I2165" s="95"/>
      <c r="J2165" s="95"/>
      <c r="K2165" s="95"/>
      <c r="L2165" s="95">
        <f t="shared" si="517"/>
        <v>2162</v>
      </c>
      <c r="M2165" s="95">
        <f t="shared" si="508"/>
        <v>-1426</v>
      </c>
      <c r="N2165" s="95">
        <f t="shared" si="509"/>
        <v>270.58464384828829</v>
      </c>
      <c r="O2165" s="95">
        <f t="shared" si="510"/>
        <v>1820259.0101757774</v>
      </c>
      <c r="P2165" s="95">
        <f t="shared" si="518"/>
        <v>29.01608066532393</v>
      </c>
      <c r="Q2165" s="113">
        <f t="shared" si="519"/>
        <v>28.885282401690603</v>
      </c>
      <c r="R2165" s="95">
        <f t="shared" si="511"/>
        <v>346.12666077817988</v>
      </c>
      <c r="S2165" s="95">
        <f t="shared" si="512"/>
        <v>216.14288997057218</v>
      </c>
      <c r="T2165">
        <f t="shared" si="513"/>
        <v>0</v>
      </c>
      <c r="U2165" s="102">
        <f>IF(W2165&lt;180,V2165,IF(#REF!&gt;T2165,W2165-360,360-W2165))</f>
        <v>-7.1347753743760336</v>
      </c>
      <c r="V2165" s="102">
        <f t="shared" si="514"/>
        <v>-7.1347753743760336</v>
      </c>
      <c r="W2165" s="102">
        <f t="shared" si="515"/>
        <v>7.1347753743760336</v>
      </c>
    </row>
    <row r="2166" spans="1:23" x14ac:dyDescent="0.25">
      <c r="A2166" s="110">
        <v>42638.468865740739</v>
      </c>
      <c r="B2166">
        <v>293</v>
      </c>
      <c r="C2166">
        <v>23.2578</v>
      </c>
      <c r="E2166" s="95">
        <f t="shared" si="521"/>
        <v>281.2179700499168</v>
      </c>
      <c r="F2166" s="95">
        <f t="shared" si="521"/>
        <v>23.878799334442565</v>
      </c>
      <c r="G2166" s="95"/>
      <c r="H2166" s="95"/>
      <c r="I2166" s="95"/>
      <c r="J2166" s="95"/>
      <c r="K2166" s="95"/>
      <c r="L2166" s="95">
        <f t="shared" si="517"/>
        <v>2163</v>
      </c>
      <c r="M2166" s="95">
        <f t="shared" si="508"/>
        <v>1719</v>
      </c>
      <c r="N2166" s="95">
        <f t="shared" si="509"/>
        <v>270.59500693481243</v>
      </c>
      <c r="O2166" s="95">
        <f t="shared" si="510"/>
        <v>1820761.2260749103</v>
      </c>
      <c r="P2166" s="95">
        <f t="shared" si="518"/>
        <v>29.013374138603211</v>
      </c>
      <c r="Q2166" s="113">
        <f t="shared" si="519"/>
        <v>28.847307176238036</v>
      </c>
      <c r="R2166" s="95">
        <f t="shared" si="511"/>
        <v>346.1244111964524</v>
      </c>
      <c r="S2166" s="95">
        <f t="shared" si="512"/>
        <v>216.3115289033812</v>
      </c>
      <c r="T2166">
        <f t="shared" si="513"/>
        <v>0</v>
      </c>
      <c r="U2166" s="102">
        <f>IF(W2166&lt;180,V2166,IF(#REF!&gt;T2166,W2166-360,360-W2166))</f>
        <v>11.782029950083199</v>
      </c>
      <c r="V2166" s="102">
        <f t="shared" si="514"/>
        <v>11.782029950083199</v>
      </c>
      <c r="W2166" s="102">
        <f t="shared" si="515"/>
        <v>11.782029950083199</v>
      </c>
    </row>
    <row r="2167" spans="1:23" x14ac:dyDescent="0.25">
      <c r="A2167" s="110">
        <v>42638.468912037039</v>
      </c>
      <c r="B2167">
        <v>275</v>
      </c>
      <c r="C2167">
        <v>22.381399999999999</v>
      </c>
      <c r="E2167" s="95">
        <f t="shared" si="521"/>
        <v>281.22795341098168</v>
      </c>
      <c r="F2167" s="95">
        <f t="shared" si="521"/>
        <v>23.889676039933416</v>
      </c>
      <c r="G2167" s="95"/>
      <c r="H2167" s="95"/>
      <c r="I2167" s="95"/>
      <c r="J2167" s="95"/>
      <c r="K2167" s="95"/>
      <c r="L2167" s="95">
        <f t="shared" si="517"/>
        <v>2164</v>
      </c>
      <c r="M2167" s="95">
        <f t="shared" si="508"/>
        <v>-1444</v>
      </c>
      <c r="N2167" s="95">
        <f t="shared" si="509"/>
        <v>270.5970425138629</v>
      </c>
      <c r="O2167" s="95">
        <f t="shared" si="510"/>
        <v>1820780.621072103</v>
      </c>
      <c r="P2167" s="95">
        <f t="shared" si="518"/>
        <v>29.006824210393852</v>
      </c>
      <c r="Q2167" s="113">
        <f t="shared" si="519"/>
        <v>28.844115153808218</v>
      </c>
      <c r="R2167" s="95">
        <f t="shared" si="511"/>
        <v>346.12721250705016</v>
      </c>
      <c r="S2167" s="95">
        <f t="shared" si="512"/>
        <v>216.32869431491321</v>
      </c>
      <c r="T2167">
        <f t="shared" si="513"/>
        <v>0</v>
      </c>
      <c r="U2167" s="102">
        <f>IF(W2167&lt;180,V2167,IF(#REF!&gt;T2167,W2167-360,360-W2167))</f>
        <v>-6.2279534109816836</v>
      </c>
      <c r="V2167" s="102">
        <f t="shared" si="514"/>
        <v>-6.2279534109816836</v>
      </c>
      <c r="W2167" s="102">
        <f t="shared" si="515"/>
        <v>6.2279534109816836</v>
      </c>
    </row>
    <row r="2168" spans="1:23" x14ac:dyDescent="0.25">
      <c r="A2168" s="110">
        <v>42638.468958333331</v>
      </c>
      <c r="B2168">
        <v>274</v>
      </c>
      <c r="C2168">
        <v>24.324000000000002</v>
      </c>
      <c r="E2168" s="95">
        <f t="shared" si="521"/>
        <v>281.22795341098168</v>
      </c>
      <c r="F2168" s="95">
        <f t="shared" si="521"/>
        <v>23.903618635607291</v>
      </c>
      <c r="G2168" s="95"/>
      <c r="H2168" s="95"/>
      <c r="I2168" s="95"/>
      <c r="J2168" s="95"/>
      <c r="K2168" s="95"/>
      <c r="L2168" s="95">
        <f t="shared" si="517"/>
        <v>2165</v>
      </c>
      <c r="M2168" s="95">
        <f t="shared" si="508"/>
        <v>1718</v>
      </c>
      <c r="N2168" s="95">
        <f t="shared" si="509"/>
        <v>270.59861431870638</v>
      </c>
      <c r="O2168" s="95">
        <f t="shared" si="510"/>
        <v>1820792.1958429704</v>
      </c>
      <c r="P2168" s="95">
        <f t="shared" si="518"/>
        <v>29.000216578334143</v>
      </c>
      <c r="Q2168" s="113">
        <f t="shared" si="519"/>
        <v>28.844115153808218</v>
      </c>
      <c r="R2168" s="95">
        <f t="shared" si="511"/>
        <v>346.12721250705016</v>
      </c>
      <c r="S2168" s="95">
        <f t="shared" si="512"/>
        <v>216.32869431491321</v>
      </c>
      <c r="T2168">
        <f t="shared" si="513"/>
        <v>0</v>
      </c>
      <c r="U2168" s="102">
        <f>IF(W2168&lt;180,V2168,IF(#REF!&gt;T2168,W2168-360,360-W2168))</f>
        <v>-7.2279534109816836</v>
      </c>
      <c r="V2168" s="102">
        <f t="shared" si="514"/>
        <v>-7.2279534109816836</v>
      </c>
      <c r="W2168" s="102">
        <f t="shared" si="515"/>
        <v>7.2279534109816836</v>
      </c>
    </row>
    <row r="2169" spans="1:23" x14ac:dyDescent="0.25">
      <c r="A2169" s="110">
        <v>42638.469004629631</v>
      </c>
      <c r="B2169">
        <v>329</v>
      </c>
      <c r="C2169">
        <v>22.179500000000001</v>
      </c>
      <c r="E2169" s="95">
        <f t="shared" si="521"/>
        <v>281.28785357737104</v>
      </c>
      <c r="F2169" s="95">
        <f t="shared" si="521"/>
        <v>23.914393344425928</v>
      </c>
      <c r="G2169" s="95"/>
      <c r="H2169" s="95"/>
      <c r="I2169" s="95"/>
      <c r="J2169" s="95"/>
      <c r="K2169" s="95"/>
      <c r="L2169" s="95">
        <f t="shared" si="517"/>
        <v>2166</v>
      </c>
      <c r="M2169" s="95">
        <f t="shared" si="508"/>
        <v>-1389</v>
      </c>
      <c r="N2169" s="95">
        <f t="shared" si="509"/>
        <v>270.62557710064601</v>
      </c>
      <c r="O2169" s="95">
        <f t="shared" si="510"/>
        <v>1824201.3430286385</v>
      </c>
      <c r="P2169" s="95">
        <f t="shared" si="518"/>
        <v>29.020651600394288</v>
      </c>
      <c r="Q2169" s="113">
        <f t="shared" si="519"/>
        <v>28.905814156758893</v>
      </c>
      <c r="R2169" s="95">
        <f t="shared" si="511"/>
        <v>346.32593543007852</v>
      </c>
      <c r="S2169" s="95">
        <f t="shared" si="512"/>
        <v>216.24977172466353</v>
      </c>
      <c r="T2169">
        <f t="shared" si="513"/>
        <v>0</v>
      </c>
      <c r="U2169" s="102">
        <f>IF(W2169&lt;180,V2169,IF(#REF!&gt;T2169,W2169-360,360-W2169))</f>
        <v>47.712146422628962</v>
      </c>
      <c r="V2169" s="102">
        <f t="shared" si="514"/>
        <v>47.712146422628962</v>
      </c>
      <c r="W2169" s="102">
        <f t="shared" si="515"/>
        <v>47.712146422628962</v>
      </c>
    </row>
    <row r="2170" spans="1:23" x14ac:dyDescent="0.25">
      <c r="A2170" s="110">
        <v>42638.469050925924</v>
      </c>
      <c r="B2170">
        <v>355</v>
      </c>
      <c r="C2170">
        <v>25.170300000000001</v>
      </c>
      <c r="E2170" s="95">
        <f t="shared" si="521"/>
        <v>281.37603993344425</v>
      </c>
      <c r="F2170" s="95">
        <f t="shared" si="521"/>
        <v>23.924644925124767</v>
      </c>
      <c r="G2170" s="95"/>
      <c r="H2170" s="95"/>
      <c r="I2170" s="95"/>
      <c r="J2170" s="95"/>
      <c r="K2170" s="95"/>
      <c r="L2170" s="95">
        <f t="shared" si="517"/>
        <v>2167</v>
      </c>
      <c r="M2170" s="95">
        <f t="shared" si="508"/>
        <v>1744</v>
      </c>
      <c r="N2170" s="95">
        <f t="shared" si="509"/>
        <v>270.66451315182246</v>
      </c>
      <c r="O2170" s="95">
        <f t="shared" si="510"/>
        <v>1831317.1010613895</v>
      </c>
      <c r="P2170" s="95">
        <f t="shared" si="518"/>
        <v>29.070487836718275</v>
      </c>
      <c r="Q2170" s="113">
        <f t="shared" si="519"/>
        <v>29.049358849077866</v>
      </c>
      <c r="R2170" s="95">
        <f t="shared" si="511"/>
        <v>346.73709734386944</v>
      </c>
      <c r="S2170" s="95">
        <f t="shared" si="512"/>
        <v>216.01498252301906</v>
      </c>
      <c r="T2170">
        <f t="shared" si="513"/>
        <v>1</v>
      </c>
      <c r="U2170" s="102">
        <f>IF(W2170&lt;180,V2170,IF(#REF!&gt;T2170,W2170-360,360-W2170))</f>
        <v>73.623960066555753</v>
      </c>
      <c r="V2170" s="102">
        <f t="shared" si="514"/>
        <v>73.623960066555753</v>
      </c>
      <c r="W2170" s="102">
        <f t="shared" si="515"/>
        <v>73.623960066555753</v>
      </c>
    </row>
    <row r="2171" spans="1:23" x14ac:dyDescent="0.25">
      <c r="A2171" s="110">
        <v>42638.469097222223</v>
      </c>
      <c r="B2171">
        <v>291</v>
      </c>
      <c r="C2171">
        <v>24.060700000000001</v>
      </c>
      <c r="E2171" s="95">
        <f t="shared" si="521"/>
        <v>281.3777038269551</v>
      </c>
      <c r="F2171" s="95">
        <f t="shared" si="521"/>
        <v>23.93418435940097</v>
      </c>
      <c r="G2171" s="95"/>
      <c r="H2171" s="95"/>
      <c r="I2171" s="95"/>
      <c r="J2171" s="95"/>
      <c r="K2171" s="95"/>
      <c r="L2171" s="95">
        <f t="shared" si="517"/>
        <v>2168</v>
      </c>
      <c r="M2171" s="95">
        <f t="shared" si="508"/>
        <v>-1453</v>
      </c>
      <c r="N2171" s="95">
        <f t="shared" si="509"/>
        <v>270.67389298892954</v>
      </c>
      <c r="O2171" s="95">
        <f t="shared" si="510"/>
        <v>1831730.4423431878</v>
      </c>
      <c r="P2171" s="95">
        <f t="shared" si="518"/>
        <v>29.067062381189299</v>
      </c>
      <c r="Q2171" s="113">
        <f t="shared" si="519"/>
        <v>29.049881400271708</v>
      </c>
      <c r="R2171" s="95">
        <f t="shared" si="511"/>
        <v>346.73993697756646</v>
      </c>
      <c r="S2171" s="95">
        <f t="shared" si="512"/>
        <v>216.01547067634374</v>
      </c>
      <c r="T2171">
        <f t="shared" si="513"/>
        <v>0</v>
      </c>
      <c r="U2171" s="102">
        <f>IF(W2171&lt;180,V2171,IF(#REF!&gt;T2171,W2171-360,360-W2171))</f>
        <v>9.6222961730449015</v>
      </c>
      <c r="V2171" s="102">
        <f t="shared" si="514"/>
        <v>9.6222961730449015</v>
      </c>
      <c r="W2171" s="102">
        <f t="shared" si="515"/>
        <v>9.6222961730449015</v>
      </c>
    </row>
    <row r="2172" spans="1:23" x14ac:dyDescent="0.25">
      <c r="A2172" s="110">
        <v>42638.469143518516</v>
      </c>
      <c r="B2172">
        <v>310</v>
      </c>
      <c r="C2172">
        <v>26.167899999999999</v>
      </c>
      <c r="E2172" s="95">
        <f t="shared" si="521"/>
        <v>281.35940099833613</v>
      </c>
      <c r="F2172" s="95">
        <f t="shared" si="521"/>
        <v>23.94877687188017</v>
      </c>
      <c r="G2172" s="95"/>
      <c r="H2172" s="95"/>
      <c r="I2172" s="95"/>
      <c r="J2172" s="95"/>
      <c r="K2172" s="95"/>
      <c r="L2172" s="95">
        <f t="shared" si="517"/>
        <v>2169</v>
      </c>
      <c r="M2172" s="95">
        <f t="shared" si="508"/>
        <v>1763</v>
      </c>
      <c r="N2172" s="95">
        <f t="shared" si="509"/>
        <v>270.69202397418132</v>
      </c>
      <c r="O2172" s="95">
        <f t="shared" si="510"/>
        <v>1833276.2720147676</v>
      </c>
      <c r="P2172" s="95">
        <f t="shared" si="518"/>
        <v>29.072620731040733</v>
      </c>
      <c r="Q2172" s="113">
        <f t="shared" si="519"/>
        <v>29.028368974133475</v>
      </c>
      <c r="R2172" s="95">
        <f t="shared" si="511"/>
        <v>346.67323119013645</v>
      </c>
      <c r="S2172" s="95">
        <f t="shared" si="512"/>
        <v>216.04557080653581</v>
      </c>
      <c r="T2172">
        <f t="shared" si="513"/>
        <v>0</v>
      </c>
      <c r="U2172" s="102">
        <f>IF(W2172&lt;180,V2172,IF(#REF!&gt;T2172,W2172-360,360-W2172))</f>
        <v>28.640599001663873</v>
      </c>
      <c r="V2172" s="102">
        <f t="shared" si="514"/>
        <v>28.640599001663873</v>
      </c>
      <c r="W2172" s="102">
        <f t="shared" si="515"/>
        <v>28.640599001663873</v>
      </c>
    </row>
    <row r="2173" spans="1:23" x14ac:dyDescent="0.25">
      <c r="A2173" s="110">
        <v>42638.469189814816</v>
      </c>
      <c r="B2173">
        <v>324</v>
      </c>
      <c r="C2173">
        <v>24.563300000000002</v>
      </c>
      <c r="E2173" s="95">
        <f t="shared" ref="E2173:F2188" si="522">AVERAGE(B1573:B2173)</f>
        <v>281.42595673876872</v>
      </c>
      <c r="F2173" s="95">
        <f t="shared" si="522"/>
        <v>23.957409983361035</v>
      </c>
      <c r="G2173" s="95"/>
      <c r="H2173" s="95"/>
      <c r="I2173" s="95"/>
      <c r="J2173" s="95"/>
      <c r="K2173" s="95"/>
      <c r="L2173" s="95">
        <f t="shared" si="517"/>
        <v>2170</v>
      </c>
      <c r="M2173" s="95">
        <f t="shared" si="508"/>
        <v>-1439</v>
      </c>
      <c r="N2173" s="95">
        <f t="shared" si="509"/>
        <v>270.71658986175083</v>
      </c>
      <c r="O2173" s="95">
        <f t="shared" si="510"/>
        <v>1836116.7027649912</v>
      </c>
      <c r="P2173" s="95">
        <f t="shared" si="518"/>
        <v>29.088429476078431</v>
      </c>
      <c r="Q2173" s="113">
        <f t="shared" si="519"/>
        <v>29.080156452341132</v>
      </c>
      <c r="R2173" s="95">
        <f t="shared" si="511"/>
        <v>346.85630875653624</v>
      </c>
      <c r="S2173" s="95">
        <f t="shared" si="512"/>
        <v>215.99560472100117</v>
      </c>
      <c r="T2173">
        <f t="shared" si="513"/>
        <v>0</v>
      </c>
      <c r="U2173" s="102">
        <f>IF(W2173&lt;180,V2173,IF(#REF!&gt;T2173,W2173-360,360-W2173))</f>
        <v>42.574043261231282</v>
      </c>
      <c r="V2173" s="102">
        <f t="shared" si="514"/>
        <v>42.574043261231282</v>
      </c>
      <c r="W2173" s="102">
        <f t="shared" si="515"/>
        <v>42.574043261231282</v>
      </c>
    </row>
    <row r="2174" spans="1:23" x14ac:dyDescent="0.25">
      <c r="A2174" s="110">
        <v>42638.469236111108</v>
      </c>
      <c r="B2174">
        <v>291</v>
      </c>
      <c r="C2174">
        <v>22.068000000000001</v>
      </c>
      <c r="E2174" s="95">
        <f t="shared" si="522"/>
        <v>281.48752079866887</v>
      </c>
      <c r="F2174" s="95">
        <f t="shared" si="522"/>
        <v>23.95885391014972</v>
      </c>
      <c r="G2174" s="95"/>
      <c r="H2174" s="95"/>
      <c r="I2174" s="95"/>
      <c r="J2174" s="95"/>
      <c r="K2174" s="95"/>
      <c r="L2174" s="95">
        <f t="shared" si="517"/>
        <v>2171</v>
      </c>
      <c r="M2174" s="95">
        <f t="shared" si="508"/>
        <v>1730</v>
      </c>
      <c r="N2174" s="95">
        <f t="shared" si="509"/>
        <v>270.72593274988452</v>
      </c>
      <c r="O2174" s="95">
        <f t="shared" si="510"/>
        <v>1836527.9299861956</v>
      </c>
      <c r="P2174" s="95">
        <f t="shared" si="518"/>
        <v>29.084985861662336</v>
      </c>
      <c r="Q2174" s="113">
        <f t="shared" si="519"/>
        <v>29.061188428701648</v>
      </c>
      <c r="R2174" s="95">
        <f t="shared" si="511"/>
        <v>346.87519476324758</v>
      </c>
      <c r="S2174" s="95">
        <f t="shared" si="512"/>
        <v>216.09984683409016</v>
      </c>
      <c r="T2174">
        <f t="shared" si="513"/>
        <v>0</v>
      </c>
      <c r="U2174" s="102">
        <f>IF(W2174&lt;180,V2174,IF(#REF!&gt;T2174,W2174-360,360-W2174))</f>
        <v>9.5124792013311321</v>
      </c>
      <c r="V2174" s="102">
        <f t="shared" si="514"/>
        <v>9.5124792013311321</v>
      </c>
      <c r="W2174" s="102">
        <f t="shared" si="515"/>
        <v>9.5124792013311321</v>
      </c>
    </row>
    <row r="2175" spans="1:23" x14ac:dyDescent="0.25">
      <c r="A2175" s="110">
        <v>42638.469282407408</v>
      </c>
      <c r="B2175">
        <v>328</v>
      </c>
      <c r="C2175">
        <v>21.9529</v>
      </c>
      <c r="E2175" s="95">
        <f t="shared" si="522"/>
        <v>281.57237936772049</v>
      </c>
      <c r="F2175" s="95">
        <f t="shared" si="522"/>
        <v>23.961028618968356</v>
      </c>
      <c r="G2175" s="95"/>
      <c r="H2175" s="95"/>
      <c r="I2175" s="95"/>
      <c r="J2175" s="95"/>
      <c r="K2175" s="95"/>
      <c r="L2175" s="95">
        <f t="shared" si="517"/>
        <v>2172</v>
      </c>
      <c r="M2175" s="95">
        <f t="shared" si="508"/>
        <v>-1402</v>
      </c>
      <c r="N2175" s="95">
        <f t="shared" si="509"/>
        <v>270.75230202578234</v>
      </c>
      <c r="O2175" s="95">
        <f t="shared" si="510"/>
        <v>1839806.7384898853</v>
      </c>
      <c r="P2175" s="95">
        <f t="shared" si="518"/>
        <v>29.104235249077561</v>
      </c>
      <c r="Q2175" s="113">
        <f t="shared" si="519"/>
        <v>29.122356528039816</v>
      </c>
      <c r="R2175" s="95">
        <f t="shared" si="511"/>
        <v>347.09768155581008</v>
      </c>
      <c r="S2175" s="95">
        <f t="shared" si="512"/>
        <v>216.04707717963089</v>
      </c>
      <c r="T2175">
        <f t="shared" si="513"/>
        <v>0</v>
      </c>
      <c r="U2175" s="102">
        <f>IF(W2175&lt;180,V2175,IF(#REF!&gt;T2175,W2175-360,360-W2175))</f>
        <v>46.427620632279513</v>
      </c>
      <c r="V2175" s="102">
        <f t="shared" si="514"/>
        <v>46.427620632279513</v>
      </c>
      <c r="W2175" s="102">
        <f t="shared" si="515"/>
        <v>46.427620632279513</v>
      </c>
    </row>
    <row r="2176" spans="1:23" x14ac:dyDescent="0.25">
      <c r="A2176" s="110">
        <v>42638.469328703701</v>
      </c>
      <c r="B2176">
        <v>292</v>
      </c>
      <c r="C2176">
        <v>20.215800000000002</v>
      </c>
      <c r="E2176" s="95">
        <f t="shared" si="522"/>
        <v>281.61896838602331</v>
      </c>
      <c r="F2176" s="95">
        <f t="shared" si="522"/>
        <v>23.958475374376007</v>
      </c>
      <c r="G2176" s="95"/>
      <c r="H2176" s="95"/>
      <c r="I2176" s="95"/>
      <c r="J2176" s="95"/>
      <c r="K2176" s="95"/>
      <c r="L2176" s="95">
        <f t="shared" si="517"/>
        <v>2173</v>
      </c>
      <c r="M2176" s="95">
        <f t="shared" si="508"/>
        <v>1694</v>
      </c>
      <c r="N2176" s="95">
        <f t="shared" si="509"/>
        <v>270.76208007363056</v>
      </c>
      <c r="O2176" s="95">
        <f t="shared" si="510"/>
        <v>1840257.9953980814</v>
      </c>
      <c r="P2176" s="95">
        <f t="shared" si="518"/>
        <v>29.101105908821857</v>
      </c>
      <c r="Q2176" s="113">
        <f t="shared" si="519"/>
        <v>29.116603715305498</v>
      </c>
      <c r="R2176" s="95">
        <f t="shared" si="511"/>
        <v>347.13132674546068</v>
      </c>
      <c r="S2176" s="95">
        <f t="shared" si="512"/>
        <v>216.10661002658594</v>
      </c>
      <c r="T2176">
        <f t="shared" si="513"/>
        <v>0</v>
      </c>
      <c r="U2176" s="102">
        <f>IF(W2176&lt;180,V2176,IF(#REF!&gt;T2176,W2176-360,360-W2176))</f>
        <v>10.381031613976688</v>
      </c>
      <c r="V2176" s="102">
        <f t="shared" si="514"/>
        <v>10.381031613976688</v>
      </c>
      <c r="W2176" s="102">
        <f t="shared" si="515"/>
        <v>10.381031613976688</v>
      </c>
    </row>
    <row r="2177" spans="1:23" x14ac:dyDescent="0.25">
      <c r="A2177" s="110">
        <v>42638.469375000001</v>
      </c>
      <c r="B2177">
        <v>301</v>
      </c>
      <c r="C2177">
        <v>19.052900000000001</v>
      </c>
      <c r="E2177" s="95">
        <f t="shared" si="522"/>
        <v>281.64891846921796</v>
      </c>
      <c r="F2177" s="95">
        <f t="shared" si="522"/>
        <v>23.955126123128089</v>
      </c>
      <c r="G2177" s="95"/>
      <c r="H2177" s="95"/>
      <c r="I2177" s="95"/>
      <c r="J2177" s="95"/>
      <c r="K2177" s="95"/>
      <c r="L2177" s="95">
        <f t="shared" si="517"/>
        <v>2174</v>
      </c>
      <c r="M2177" s="95">
        <f t="shared" si="508"/>
        <v>-1393</v>
      </c>
      <c r="N2177" s="95">
        <f t="shared" si="509"/>
        <v>270.77598896044123</v>
      </c>
      <c r="O2177" s="95">
        <f t="shared" si="510"/>
        <v>1841171.9066237493</v>
      </c>
      <c r="P2177" s="95">
        <f t="shared" si="518"/>
        <v>29.101635707274102</v>
      </c>
      <c r="Q2177" s="113">
        <f t="shared" si="519"/>
        <v>29.127264554496513</v>
      </c>
      <c r="R2177" s="95">
        <f t="shared" si="511"/>
        <v>347.1852637168351</v>
      </c>
      <c r="S2177" s="95">
        <f t="shared" si="512"/>
        <v>216.11257322160083</v>
      </c>
      <c r="T2177">
        <f t="shared" si="513"/>
        <v>0</v>
      </c>
      <c r="U2177" s="102">
        <f>IF(W2177&lt;180,V2177,IF(#REF!&gt;T2177,W2177-360,360-W2177))</f>
        <v>19.351081530782039</v>
      </c>
      <c r="V2177" s="102">
        <f t="shared" si="514"/>
        <v>19.351081530782039</v>
      </c>
      <c r="W2177" s="102">
        <f t="shared" si="515"/>
        <v>19.351081530782039</v>
      </c>
    </row>
    <row r="2178" spans="1:23" x14ac:dyDescent="0.25">
      <c r="A2178" s="110">
        <v>42638.469421296293</v>
      </c>
      <c r="B2178">
        <v>258</v>
      </c>
      <c r="C2178">
        <v>18.6797</v>
      </c>
      <c r="E2178" s="95">
        <f t="shared" si="522"/>
        <v>281.61730449251246</v>
      </c>
      <c r="F2178" s="95">
        <f t="shared" si="522"/>
        <v>23.94998585690513</v>
      </c>
      <c r="G2178" s="95"/>
      <c r="H2178" s="95"/>
      <c r="I2178" s="95"/>
      <c r="J2178" s="95"/>
      <c r="K2178" s="95"/>
      <c r="L2178" s="95">
        <f t="shared" si="517"/>
        <v>2175</v>
      </c>
      <c r="M2178" s="95">
        <f t="shared" si="508"/>
        <v>1651</v>
      </c>
      <c r="N2178" s="95">
        <f t="shared" si="509"/>
        <v>270.77011494252838</v>
      </c>
      <c r="O2178" s="95">
        <f t="shared" si="510"/>
        <v>1841335.0574712786</v>
      </c>
      <c r="P2178" s="95">
        <f t="shared" si="518"/>
        <v>29.096233966293259</v>
      </c>
      <c r="Q2178" s="113">
        <f t="shared" si="519"/>
        <v>29.142600229593331</v>
      </c>
      <c r="R2178" s="95">
        <f t="shared" si="511"/>
        <v>347.18815500909744</v>
      </c>
      <c r="S2178" s="95">
        <f t="shared" si="512"/>
        <v>216.04645397592748</v>
      </c>
      <c r="T2178">
        <f t="shared" si="513"/>
        <v>0</v>
      </c>
      <c r="U2178" s="102">
        <f>IF(W2178&lt;180,V2178,IF(#REF!&gt;T2178,W2178-360,360-W2178))</f>
        <v>-23.61730449251246</v>
      </c>
      <c r="V2178" s="102">
        <f t="shared" si="514"/>
        <v>-23.61730449251246</v>
      </c>
      <c r="W2178" s="102">
        <f t="shared" si="515"/>
        <v>23.61730449251246</v>
      </c>
    </row>
    <row r="2179" spans="1:23" x14ac:dyDescent="0.25">
      <c r="A2179" s="110">
        <v>42638.469467592593</v>
      </c>
      <c r="B2179">
        <v>291</v>
      </c>
      <c r="C2179">
        <v>20.420200000000001</v>
      </c>
      <c r="E2179" s="95">
        <f t="shared" si="522"/>
        <v>281.62063227953411</v>
      </c>
      <c r="F2179" s="95">
        <f t="shared" si="522"/>
        <v>23.94973760399332</v>
      </c>
      <c r="G2179" s="95"/>
      <c r="H2179" s="95"/>
      <c r="I2179" s="95"/>
      <c r="J2179" s="95"/>
      <c r="K2179" s="95"/>
      <c r="L2179" s="95">
        <f t="shared" si="517"/>
        <v>2176</v>
      </c>
      <c r="M2179" s="95">
        <f t="shared" si="508"/>
        <v>-1360</v>
      </c>
      <c r="N2179" s="95">
        <f t="shared" si="509"/>
        <v>270.77941176470551</v>
      </c>
      <c r="O2179" s="95">
        <f t="shared" si="510"/>
        <v>1841744.117647073</v>
      </c>
      <c r="P2179" s="95">
        <f t="shared" si="518"/>
        <v>29.092778484498577</v>
      </c>
      <c r="Q2179" s="113">
        <f t="shared" si="519"/>
        <v>29.143557242010779</v>
      </c>
      <c r="R2179" s="95">
        <f t="shared" si="511"/>
        <v>347.19363607405836</v>
      </c>
      <c r="S2179" s="95">
        <f t="shared" si="512"/>
        <v>216.04762848500985</v>
      </c>
      <c r="T2179">
        <f t="shared" si="513"/>
        <v>0</v>
      </c>
      <c r="U2179" s="102">
        <f>IF(W2179&lt;180,V2179,IF(#REF!&gt;T2179,W2179-360,360-W2179))</f>
        <v>9.3793677204658934</v>
      </c>
      <c r="V2179" s="102">
        <f t="shared" si="514"/>
        <v>9.3793677204658934</v>
      </c>
      <c r="W2179" s="102">
        <f t="shared" si="515"/>
        <v>9.3793677204658934</v>
      </c>
    </row>
    <row r="2180" spans="1:23" x14ac:dyDescent="0.25">
      <c r="A2180" s="110">
        <v>42638.469513888886</v>
      </c>
      <c r="B2180">
        <v>334</v>
      </c>
      <c r="C2180">
        <v>21.648199999999999</v>
      </c>
      <c r="E2180" s="95">
        <f t="shared" si="522"/>
        <v>281.72712146422629</v>
      </c>
      <c r="F2180" s="95">
        <f t="shared" si="522"/>
        <v>23.950469384359373</v>
      </c>
      <c r="G2180" s="95"/>
      <c r="H2180" s="95"/>
      <c r="I2180" s="95"/>
      <c r="J2180" s="95"/>
      <c r="K2180" s="95"/>
      <c r="L2180" s="95">
        <f t="shared" si="517"/>
        <v>2177</v>
      </c>
      <c r="M2180" s="95">
        <f t="shared" ref="M2180:M2243" si="523">B2180-M2179</f>
        <v>1694</v>
      </c>
      <c r="N2180" s="95">
        <f t="shared" ref="N2180:N2243" si="524">N2179+(B2180-N2179)/L2180</f>
        <v>270.80845199816224</v>
      </c>
      <c r="O2180" s="95">
        <f t="shared" ref="O2180:O2243" si="525">O2179+(B2180-N2180)*(B2180-N2179)</f>
        <v>1845739.124483248</v>
      </c>
      <c r="P2180" s="95">
        <f t="shared" si="518"/>
        <v>29.117624732158927</v>
      </c>
      <c r="Q2180" s="113">
        <f t="shared" si="519"/>
        <v>29.217733541089249</v>
      </c>
      <c r="R2180" s="95">
        <f t="shared" ref="R2180:R2243" si="526">E2180+$T$2*Q2180</f>
        <v>347.4670219316771</v>
      </c>
      <c r="S2180" s="95">
        <f t="shared" ref="S2180:S2243" si="527">E2180-$T$2*Q2180</f>
        <v>215.98722099677548</v>
      </c>
      <c r="T2180">
        <f t="shared" si="513"/>
        <v>0</v>
      </c>
      <c r="U2180" s="102">
        <f>IF(W2180&lt;180,V2180,IF(#REF!&gt;T2180,W2180-360,360-W2180))</f>
        <v>52.272878535773714</v>
      </c>
      <c r="V2180" s="102">
        <f t="shared" si="514"/>
        <v>52.272878535773714</v>
      </c>
      <c r="W2180" s="102">
        <f t="shared" si="515"/>
        <v>52.272878535773714</v>
      </c>
    </row>
    <row r="2181" spans="1:23" x14ac:dyDescent="0.25">
      <c r="A2181" s="110">
        <v>42638.469560185185</v>
      </c>
      <c r="B2181">
        <v>314</v>
      </c>
      <c r="C2181">
        <v>21.743200000000002</v>
      </c>
      <c r="E2181" s="95">
        <f t="shared" si="522"/>
        <v>281.82029950083194</v>
      </c>
      <c r="F2181" s="95">
        <f t="shared" si="522"/>
        <v>23.952059068219608</v>
      </c>
      <c r="G2181" s="95"/>
      <c r="H2181" s="95"/>
      <c r="I2181" s="95"/>
      <c r="J2181" s="95"/>
      <c r="K2181" s="95"/>
      <c r="L2181" s="95">
        <f t="shared" si="517"/>
        <v>2178</v>
      </c>
      <c r="M2181" s="95">
        <f t="shared" si="523"/>
        <v>-1380</v>
      </c>
      <c r="N2181" s="95">
        <f t="shared" si="524"/>
        <v>270.82828282828245</v>
      </c>
      <c r="O2181" s="95">
        <f t="shared" si="525"/>
        <v>1847603.777777792</v>
      </c>
      <c r="P2181" s="95">
        <f t="shared" si="518"/>
        <v>29.125640392489771</v>
      </c>
      <c r="Q2181" s="113">
        <f t="shared" si="519"/>
        <v>29.231208459398694</v>
      </c>
      <c r="R2181" s="95">
        <f t="shared" si="526"/>
        <v>347.59051853447897</v>
      </c>
      <c r="S2181" s="95">
        <f t="shared" si="527"/>
        <v>216.05008046718487</v>
      </c>
      <c r="T2181">
        <f t="shared" si="513"/>
        <v>0</v>
      </c>
      <c r="U2181" s="102">
        <f>IF(W2181&lt;180,V2181,IF(#REF!&gt;T2181,W2181-360,360-W2181))</f>
        <v>32.179700499168064</v>
      </c>
      <c r="V2181" s="102">
        <f t="shared" si="514"/>
        <v>32.179700499168064</v>
      </c>
      <c r="W2181" s="102">
        <f t="shared" si="515"/>
        <v>32.179700499168064</v>
      </c>
    </row>
    <row r="2182" spans="1:23" x14ac:dyDescent="0.25">
      <c r="A2182" s="110">
        <v>42638.469606481478</v>
      </c>
      <c r="B2182">
        <v>275</v>
      </c>
      <c r="C2182">
        <v>21.359500000000001</v>
      </c>
      <c r="E2182" s="95">
        <f t="shared" si="522"/>
        <v>281.79700499168052</v>
      </c>
      <c r="F2182" s="95">
        <f t="shared" si="522"/>
        <v>23.958741930116446</v>
      </c>
      <c r="G2182" s="95"/>
      <c r="H2182" s="95"/>
      <c r="I2182" s="95"/>
      <c r="J2182" s="95"/>
      <c r="K2182" s="95"/>
      <c r="L2182" s="95">
        <f t="shared" si="517"/>
        <v>2179</v>
      </c>
      <c r="M2182" s="95">
        <f t="shared" si="523"/>
        <v>1655</v>
      </c>
      <c r="N2182" s="95">
        <f t="shared" si="524"/>
        <v>270.83019733822817</v>
      </c>
      <c r="O2182" s="95">
        <f t="shared" si="525"/>
        <v>1847621.1730151589</v>
      </c>
      <c r="P2182" s="95">
        <f t="shared" si="518"/>
        <v>29.119093444608971</v>
      </c>
      <c r="Q2182" s="113">
        <f t="shared" si="519"/>
        <v>29.231055972934339</v>
      </c>
      <c r="R2182" s="95">
        <f t="shared" si="526"/>
        <v>347.56688093078276</v>
      </c>
      <c r="S2182" s="95">
        <f t="shared" si="527"/>
        <v>216.02712905257826</v>
      </c>
      <c r="T2182">
        <f t="shared" ref="T2182:T2245" si="528">IF(ABS(U2182)&gt;$T$2*Q2182,1,0)</f>
        <v>0</v>
      </c>
      <c r="U2182" s="102">
        <f>IF(W2182&lt;180,V2182,IF(#REF!&gt;T2182,W2182-360,360-W2182))</f>
        <v>-6.7970049916805237</v>
      </c>
      <c r="V2182" s="102">
        <f t="shared" ref="V2182:V2245" si="529">$B2182-$E2182</f>
        <v>-6.7970049916805237</v>
      </c>
      <c r="W2182" s="102">
        <f t="shared" ref="W2182:W2245" si="530">ABS(V2182)</f>
        <v>6.7970049916805237</v>
      </c>
    </row>
    <row r="2183" spans="1:23" x14ac:dyDescent="0.25">
      <c r="A2183" s="110">
        <v>42638.469652777778</v>
      </c>
      <c r="B2183">
        <v>303</v>
      </c>
      <c r="C2183">
        <v>21.0654</v>
      </c>
      <c r="E2183" s="95">
        <f t="shared" si="522"/>
        <v>281.85690515806988</v>
      </c>
      <c r="F2183" s="95">
        <f t="shared" si="522"/>
        <v>23.966839101497477</v>
      </c>
      <c r="G2183" s="95"/>
      <c r="H2183" s="95"/>
      <c r="I2183" s="95"/>
      <c r="J2183" s="95"/>
      <c r="K2183" s="95"/>
      <c r="L2183" s="95">
        <f t="shared" si="517"/>
        <v>2180</v>
      </c>
      <c r="M2183" s="95">
        <f t="shared" si="523"/>
        <v>-1352</v>
      </c>
      <c r="N2183" s="95">
        <f t="shared" si="524"/>
        <v>270.84495412844001</v>
      </c>
      <c r="O2183" s="95">
        <f t="shared" si="525"/>
        <v>1848655.5944954271</v>
      </c>
      <c r="P2183" s="95">
        <f t="shared" si="518"/>
        <v>29.120562381902403</v>
      </c>
      <c r="Q2183" s="113">
        <f t="shared" si="519"/>
        <v>29.237557441256477</v>
      </c>
      <c r="R2183" s="95">
        <f t="shared" si="526"/>
        <v>347.64140940089692</v>
      </c>
      <c r="S2183" s="95">
        <f t="shared" si="527"/>
        <v>216.07240091524281</v>
      </c>
      <c r="T2183">
        <f t="shared" si="528"/>
        <v>0</v>
      </c>
      <c r="U2183" s="102">
        <f>IF(W2183&lt;180,V2183,IF(#REF!&gt;T2183,W2183-360,360-W2183))</f>
        <v>21.143094841930122</v>
      </c>
      <c r="V2183" s="102">
        <f t="shared" si="529"/>
        <v>21.143094841930122</v>
      </c>
      <c r="W2183" s="102">
        <f t="shared" si="530"/>
        <v>21.143094841930122</v>
      </c>
    </row>
    <row r="2184" spans="1:23" x14ac:dyDescent="0.25">
      <c r="A2184" s="110">
        <v>42638.469699074078</v>
      </c>
      <c r="B2184">
        <v>297</v>
      </c>
      <c r="C2184">
        <v>21.470199999999998</v>
      </c>
      <c r="E2184" s="95">
        <f t="shared" si="522"/>
        <v>281.93011647254576</v>
      </c>
      <c r="F2184" s="95">
        <f t="shared" si="522"/>
        <v>23.975095840266192</v>
      </c>
      <c r="G2184" s="95"/>
      <c r="H2184" s="95"/>
      <c r="I2184" s="95"/>
      <c r="J2184" s="95"/>
      <c r="K2184" s="95"/>
      <c r="L2184" s="95">
        <f t="shared" si="517"/>
        <v>2181</v>
      </c>
      <c r="M2184" s="95">
        <f t="shared" si="523"/>
        <v>1649</v>
      </c>
      <c r="N2184" s="95">
        <f t="shared" si="524"/>
        <v>270.85694635488272</v>
      </c>
      <c r="O2184" s="95">
        <f t="shared" si="525"/>
        <v>1849339.3672627378</v>
      </c>
      <c r="P2184" s="95">
        <f t="shared" si="518"/>
        <v>29.119269412302447</v>
      </c>
      <c r="Q2184" s="113">
        <f t="shared" si="519"/>
        <v>29.22029088073025</v>
      </c>
      <c r="R2184" s="95">
        <f t="shared" si="526"/>
        <v>347.67577095418881</v>
      </c>
      <c r="S2184" s="95">
        <f t="shared" si="527"/>
        <v>216.18446199090272</v>
      </c>
      <c r="T2184">
        <f t="shared" si="528"/>
        <v>0</v>
      </c>
      <c r="U2184" s="102">
        <f>IF(W2184&lt;180,V2184,IF(#REF!&gt;T2184,W2184-360,360-W2184))</f>
        <v>15.069883527454238</v>
      </c>
      <c r="V2184" s="102">
        <f t="shared" si="529"/>
        <v>15.069883527454238</v>
      </c>
      <c r="W2184" s="102">
        <f t="shared" si="530"/>
        <v>15.069883527454238</v>
      </c>
    </row>
    <row r="2185" spans="1:23" x14ac:dyDescent="0.25">
      <c r="A2185" s="110">
        <v>42638.46974537037</v>
      </c>
      <c r="B2185">
        <v>289</v>
      </c>
      <c r="C2185">
        <v>24.457100000000001</v>
      </c>
      <c r="E2185" s="95">
        <f t="shared" si="522"/>
        <v>282</v>
      </c>
      <c r="F2185" s="95">
        <f t="shared" si="522"/>
        <v>23.987135607321104</v>
      </c>
      <c r="G2185" s="95"/>
      <c r="H2185" s="95"/>
      <c r="I2185" s="95"/>
      <c r="J2185" s="95"/>
      <c r="K2185" s="95"/>
      <c r="L2185" s="95">
        <f t="shared" si="517"/>
        <v>2182</v>
      </c>
      <c r="M2185" s="95">
        <f t="shared" si="523"/>
        <v>-1360</v>
      </c>
      <c r="N2185" s="95">
        <f t="shared" si="524"/>
        <v>270.86526122823062</v>
      </c>
      <c r="O2185" s="95">
        <f t="shared" si="525"/>
        <v>1849668.3868011143</v>
      </c>
      <c r="P2185" s="95">
        <f t="shared" si="518"/>
        <v>29.115185661681224</v>
      </c>
      <c r="Q2185" s="113">
        <f t="shared" si="519"/>
        <v>29.18687280427929</v>
      </c>
      <c r="R2185" s="95">
        <f t="shared" si="526"/>
        <v>347.67046380962842</v>
      </c>
      <c r="S2185" s="95">
        <f t="shared" si="527"/>
        <v>216.32953619037158</v>
      </c>
      <c r="T2185">
        <f t="shared" si="528"/>
        <v>0</v>
      </c>
      <c r="U2185" s="102">
        <f>IF(W2185&lt;180,V2185,IF(#REF!&gt;T2185,W2185-360,360-W2185))</f>
        <v>7</v>
      </c>
      <c r="V2185" s="102">
        <f t="shared" si="529"/>
        <v>7</v>
      </c>
      <c r="W2185" s="102">
        <f t="shared" si="530"/>
        <v>7</v>
      </c>
    </row>
    <row r="2186" spans="1:23" x14ac:dyDescent="0.25">
      <c r="A2186" s="110">
        <v>42638.46979166667</v>
      </c>
      <c r="B2186">
        <v>288</v>
      </c>
      <c r="C2186">
        <v>22.767700000000001</v>
      </c>
      <c r="E2186" s="95">
        <f t="shared" si="522"/>
        <v>282.06988352745424</v>
      </c>
      <c r="F2186" s="95">
        <f t="shared" si="522"/>
        <v>23.991400499168023</v>
      </c>
      <c r="G2186" s="95"/>
      <c r="H2186" s="95"/>
      <c r="I2186" s="95"/>
      <c r="J2186" s="95"/>
      <c r="K2186" s="95"/>
      <c r="L2186" s="95">
        <f t="shared" si="517"/>
        <v>2183</v>
      </c>
      <c r="M2186" s="95">
        <f t="shared" si="523"/>
        <v>1648</v>
      </c>
      <c r="N2186" s="95">
        <f t="shared" si="524"/>
        <v>270.87311039853375</v>
      </c>
      <c r="O2186" s="95">
        <f t="shared" si="525"/>
        <v>1849961.8515804084</v>
      </c>
      <c r="P2186" s="95">
        <f t="shared" si="518"/>
        <v>29.110825338558833</v>
      </c>
      <c r="Q2186" s="113">
        <f t="shared" si="519"/>
        <v>29.150851695313147</v>
      </c>
      <c r="R2186" s="95">
        <f t="shared" si="526"/>
        <v>347.65929984190882</v>
      </c>
      <c r="S2186" s="95">
        <f t="shared" si="527"/>
        <v>216.48046721299966</v>
      </c>
      <c r="T2186">
        <f t="shared" si="528"/>
        <v>0</v>
      </c>
      <c r="U2186" s="102">
        <f>IF(W2186&lt;180,V2186,IF(#REF!&gt;T2186,W2186-360,360-W2186))</f>
        <v>5.9301164725457625</v>
      </c>
      <c r="V2186" s="102">
        <f t="shared" si="529"/>
        <v>5.9301164725457625</v>
      </c>
      <c r="W2186" s="102">
        <f t="shared" si="530"/>
        <v>5.9301164725457625</v>
      </c>
    </row>
    <row r="2187" spans="1:23" x14ac:dyDescent="0.25">
      <c r="A2187" s="110">
        <v>42638.469837962963</v>
      </c>
      <c r="B2187">
        <v>308</v>
      </c>
      <c r="C2187">
        <v>21.397600000000001</v>
      </c>
      <c r="E2187" s="95">
        <f t="shared" si="522"/>
        <v>282.0648918469218</v>
      </c>
      <c r="F2187" s="95">
        <f t="shared" si="522"/>
        <v>24.000074875207961</v>
      </c>
      <c r="G2187" s="95"/>
      <c r="H2187" s="95"/>
      <c r="I2187" s="95"/>
      <c r="J2187" s="95"/>
      <c r="K2187" s="95"/>
      <c r="L2187" s="95">
        <f t="shared" si="517"/>
        <v>2184</v>
      </c>
      <c r="M2187" s="95">
        <f t="shared" si="523"/>
        <v>-1340</v>
      </c>
      <c r="N2187" s="95">
        <f t="shared" si="524"/>
        <v>270.8901098901095</v>
      </c>
      <c r="O2187" s="95">
        <f t="shared" si="525"/>
        <v>1851339.626373641</v>
      </c>
      <c r="P2187" s="95">
        <f t="shared" si="518"/>
        <v>29.114995777241838</v>
      </c>
      <c r="Q2187" s="113">
        <f t="shared" si="519"/>
        <v>29.146153860989436</v>
      </c>
      <c r="R2187" s="95">
        <f t="shared" si="526"/>
        <v>347.64373803414804</v>
      </c>
      <c r="S2187" s="95">
        <f t="shared" si="527"/>
        <v>216.48604565969555</v>
      </c>
      <c r="T2187">
        <f t="shared" si="528"/>
        <v>0</v>
      </c>
      <c r="U2187" s="102">
        <f>IF(W2187&lt;180,V2187,IF(#REF!&gt;T2187,W2187-360,360-W2187))</f>
        <v>25.935108153078204</v>
      </c>
      <c r="V2187" s="102">
        <f t="shared" si="529"/>
        <v>25.935108153078204</v>
      </c>
      <c r="W2187" s="102">
        <f t="shared" si="530"/>
        <v>25.935108153078204</v>
      </c>
    </row>
    <row r="2188" spans="1:23" x14ac:dyDescent="0.25">
      <c r="A2188" s="110">
        <v>42638.469884259262</v>
      </c>
      <c r="B2188">
        <v>313</v>
      </c>
      <c r="C2188">
        <v>23.194400000000002</v>
      </c>
      <c r="E2188" s="95">
        <f t="shared" si="522"/>
        <v>282.14808652246256</v>
      </c>
      <c r="F2188" s="95">
        <f t="shared" si="522"/>
        <v>24.006681198003299</v>
      </c>
      <c r="G2188" s="95"/>
      <c r="H2188" s="95"/>
      <c r="I2188" s="95"/>
      <c r="J2188" s="95"/>
      <c r="K2188" s="95"/>
      <c r="L2188" s="95">
        <f t="shared" si="517"/>
        <v>2185</v>
      </c>
      <c r="M2188" s="95">
        <f t="shared" si="523"/>
        <v>1653</v>
      </c>
      <c r="N2188" s="95">
        <f t="shared" si="524"/>
        <v>270.90938215102938</v>
      </c>
      <c r="O2188" s="95">
        <f t="shared" si="525"/>
        <v>1853112.0576659185</v>
      </c>
      <c r="P2188" s="95">
        <f t="shared" si="518"/>
        <v>29.12226304533058</v>
      </c>
      <c r="Q2188" s="113">
        <f t="shared" si="519"/>
        <v>29.162971424884336</v>
      </c>
      <c r="R2188" s="95">
        <f t="shared" si="526"/>
        <v>347.76477222845233</v>
      </c>
      <c r="S2188" s="95">
        <f t="shared" si="527"/>
        <v>216.5314008164728</v>
      </c>
      <c r="T2188">
        <f t="shared" si="528"/>
        <v>0</v>
      </c>
      <c r="U2188" s="102">
        <f>IF(W2188&lt;180,V2188,IF(#REF!&gt;T2188,W2188-360,360-W2188))</f>
        <v>30.851913477537437</v>
      </c>
      <c r="V2188" s="102">
        <f t="shared" si="529"/>
        <v>30.851913477537437</v>
      </c>
      <c r="W2188" s="102">
        <f t="shared" si="530"/>
        <v>30.851913477537437</v>
      </c>
    </row>
    <row r="2189" spans="1:23" x14ac:dyDescent="0.25">
      <c r="A2189" s="110">
        <v>42638.469930555555</v>
      </c>
      <c r="B2189">
        <v>308</v>
      </c>
      <c r="C2189">
        <v>25.0596</v>
      </c>
      <c r="E2189" s="95">
        <f t="shared" ref="E2189:F2204" si="531">AVERAGE(B1589:B2189)</f>
        <v>282.21630615640601</v>
      </c>
      <c r="F2189" s="95">
        <f t="shared" si="531"/>
        <v>24.017007321131423</v>
      </c>
      <c r="G2189" s="95"/>
      <c r="H2189" s="95"/>
      <c r="I2189" s="95"/>
      <c r="J2189" s="95"/>
      <c r="K2189" s="95"/>
      <c r="L2189" s="95">
        <f t="shared" si="517"/>
        <v>2186</v>
      </c>
      <c r="M2189" s="95">
        <f t="shared" si="523"/>
        <v>-1345</v>
      </c>
      <c r="N2189" s="95">
        <f t="shared" si="524"/>
        <v>270.92634949679746</v>
      </c>
      <c r="O2189" s="95">
        <f t="shared" si="525"/>
        <v>1854487.142268999</v>
      </c>
      <c r="P2189" s="95">
        <f t="shared" si="518"/>
        <v>29.126401676090723</v>
      </c>
      <c r="Q2189" s="113">
        <f t="shared" si="519"/>
        <v>29.175408473007433</v>
      </c>
      <c r="R2189" s="95">
        <f t="shared" si="526"/>
        <v>347.86097522067274</v>
      </c>
      <c r="S2189" s="95">
        <f t="shared" si="527"/>
        <v>216.57163709213927</v>
      </c>
      <c r="T2189">
        <f t="shared" si="528"/>
        <v>0</v>
      </c>
      <c r="U2189" s="102">
        <f>IF(W2189&lt;180,V2189,IF(#REF!&gt;T2189,W2189-360,360-W2189))</f>
        <v>25.783693843593994</v>
      </c>
      <c r="V2189" s="102">
        <f t="shared" si="529"/>
        <v>25.783693843593994</v>
      </c>
      <c r="W2189" s="102">
        <f t="shared" si="530"/>
        <v>25.783693843593994</v>
      </c>
    </row>
    <row r="2190" spans="1:23" x14ac:dyDescent="0.25">
      <c r="A2190" s="110">
        <v>42638.469976851855</v>
      </c>
      <c r="B2190">
        <v>286</v>
      </c>
      <c r="C2190">
        <v>25.643699999999999</v>
      </c>
      <c r="E2190" s="95">
        <f t="shared" si="531"/>
        <v>282.18801996672215</v>
      </c>
      <c r="F2190" s="95">
        <f t="shared" si="531"/>
        <v>24.03191580698833</v>
      </c>
      <c r="G2190" s="95"/>
      <c r="H2190" s="95"/>
      <c r="I2190" s="95"/>
      <c r="J2190" s="95"/>
      <c r="K2190" s="95"/>
      <c r="L2190" s="95">
        <f t="shared" si="517"/>
        <v>2187</v>
      </c>
      <c r="M2190" s="95">
        <f t="shared" si="523"/>
        <v>1631</v>
      </c>
      <c r="N2190" s="95">
        <f t="shared" si="524"/>
        <v>270.93324188385884</v>
      </c>
      <c r="O2190" s="95">
        <f t="shared" si="525"/>
        <v>1854714.2533150581</v>
      </c>
      <c r="P2190" s="95">
        <f t="shared" si="518"/>
        <v>29.121524959466296</v>
      </c>
      <c r="Q2190" s="113">
        <f t="shared" si="519"/>
        <v>29.163483016782315</v>
      </c>
      <c r="R2190" s="95">
        <f t="shared" si="526"/>
        <v>347.80585675448236</v>
      </c>
      <c r="S2190" s="95">
        <f t="shared" si="527"/>
        <v>216.57018317896194</v>
      </c>
      <c r="T2190">
        <f t="shared" si="528"/>
        <v>0</v>
      </c>
      <c r="U2190" s="102">
        <f>IF(W2190&lt;180,V2190,IF(#REF!&gt;T2190,W2190-360,360-W2190))</f>
        <v>3.8119800332778482</v>
      </c>
      <c r="V2190" s="102">
        <f t="shared" si="529"/>
        <v>3.8119800332778482</v>
      </c>
      <c r="W2190" s="102">
        <f t="shared" si="530"/>
        <v>3.8119800332778482</v>
      </c>
    </row>
    <row r="2191" spans="1:23" x14ac:dyDescent="0.25">
      <c r="A2191" s="110">
        <v>42638.470023148147</v>
      </c>
      <c r="B2191">
        <v>296</v>
      </c>
      <c r="C2191">
        <v>26.158000000000001</v>
      </c>
      <c r="E2191" s="95">
        <f t="shared" si="531"/>
        <v>282.25457570715474</v>
      </c>
      <c r="F2191" s="95">
        <f t="shared" si="531"/>
        <v>24.044070549084832</v>
      </c>
      <c r="G2191" s="95"/>
      <c r="H2191" s="95"/>
      <c r="I2191" s="95"/>
      <c r="J2191" s="95"/>
      <c r="K2191" s="95"/>
      <c r="L2191" s="95">
        <f t="shared" si="517"/>
        <v>2188</v>
      </c>
      <c r="M2191" s="95">
        <f t="shared" si="523"/>
        <v>-1335</v>
      </c>
      <c r="N2191" s="95">
        <f t="shared" si="524"/>
        <v>270.94469835466145</v>
      </c>
      <c r="O2191" s="95">
        <f t="shared" si="525"/>
        <v>1855342.3085009288</v>
      </c>
      <c r="P2191" s="95">
        <f t="shared" si="518"/>
        <v>29.119798485715656</v>
      </c>
      <c r="Q2191" s="113">
        <f t="shared" si="519"/>
        <v>29.149281560652089</v>
      </c>
      <c r="R2191" s="95">
        <f t="shared" si="526"/>
        <v>347.84045921862196</v>
      </c>
      <c r="S2191" s="95">
        <f t="shared" si="527"/>
        <v>216.66869219568753</v>
      </c>
      <c r="T2191">
        <f t="shared" si="528"/>
        <v>0</v>
      </c>
      <c r="U2191" s="102">
        <f>IF(W2191&lt;180,V2191,IF(#REF!&gt;T2191,W2191-360,360-W2191))</f>
        <v>13.745424292845257</v>
      </c>
      <c r="V2191" s="102">
        <f t="shared" si="529"/>
        <v>13.745424292845257</v>
      </c>
      <c r="W2191" s="102">
        <f t="shared" si="530"/>
        <v>13.745424292845257</v>
      </c>
    </row>
    <row r="2192" spans="1:23" x14ac:dyDescent="0.25">
      <c r="A2192" s="110">
        <v>42638.470069444447</v>
      </c>
      <c r="B2192">
        <v>294</v>
      </c>
      <c r="C2192">
        <v>25.070699999999999</v>
      </c>
      <c r="E2192" s="95">
        <f t="shared" si="531"/>
        <v>282.35440931780369</v>
      </c>
      <c r="F2192" s="95">
        <f t="shared" si="531"/>
        <v>24.051750083194651</v>
      </c>
      <c r="G2192" s="95"/>
      <c r="H2192" s="95"/>
      <c r="I2192" s="95"/>
      <c r="J2192" s="95"/>
      <c r="K2192" s="95"/>
      <c r="L2192" s="95">
        <f t="shared" si="517"/>
        <v>2189</v>
      </c>
      <c r="M2192" s="95">
        <f t="shared" si="523"/>
        <v>1629</v>
      </c>
      <c r="N2192" s="95">
        <f t="shared" si="524"/>
        <v>270.95523069894898</v>
      </c>
      <c r="O2192" s="95">
        <f t="shared" si="525"/>
        <v>1855873.6126085117</v>
      </c>
      <c r="P2192" s="95">
        <f t="shared" si="518"/>
        <v>29.117314519822774</v>
      </c>
      <c r="Q2192" s="113">
        <f t="shared" si="519"/>
        <v>29.086522795702791</v>
      </c>
      <c r="R2192" s="95">
        <f t="shared" si="526"/>
        <v>347.79908560813499</v>
      </c>
      <c r="S2192" s="95">
        <f t="shared" si="527"/>
        <v>216.90973302747241</v>
      </c>
      <c r="T2192">
        <f t="shared" si="528"/>
        <v>0</v>
      </c>
      <c r="U2192" s="102">
        <f>IF(W2192&lt;180,V2192,IF(#REF!&gt;T2192,W2192-360,360-W2192))</f>
        <v>11.645590682196314</v>
      </c>
      <c r="V2192" s="102">
        <f t="shared" si="529"/>
        <v>11.645590682196314</v>
      </c>
      <c r="W2192" s="102">
        <f t="shared" si="530"/>
        <v>11.645590682196314</v>
      </c>
    </row>
    <row r="2193" spans="1:23" x14ac:dyDescent="0.25">
      <c r="A2193" s="110">
        <v>42638.470127314817</v>
      </c>
      <c r="B2193">
        <v>282</v>
      </c>
      <c r="C2193">
        <v>25.942799999999998</v>
      </c>
      <c r="E2193" s="95">
        <f t="shared" si="531"/>
        <v>282.42096505823628</v>
      </c>
      <c r="F2193" s="95">
        <f t="shared" si="531"/>
        <v>24.059942262895152</v>
      </c>
      <c r="G2193" s="95"/>
      <c r="H2193" s="95"/>
      <c r="I2193" s="95"/>
      <c r="J2193" s="95"/>
      <c r="K2193" s="95"/>
      <c r="L2193" s="95">
        <f t="shared" si="517"/>
        <v>2190</v>
      </c>
      <c r="M2193" s="95">
        <f t="shared" si="523"/>
        <v>-1347</v>
      </c>
      <c r="N2193" s="95">
        <f t="shared" si="524"/>
        <v>270.96027397260241</v>
      </c>
      <c r="O2193" s="95">
        <f t="shared" si="525"/>
        <v>1855995.5438356311</v>
      </c>
      <c r="P2193" s="95">
        <f t="shared" si="518"/>
        <v>29.11162224433113</v>
      </c>
      <c r="Q2193" s="113">
        <f t="shared" si="519"/>
        <v>29.039834247321796</v>
      </c>
      <c r="R2193" s="95">
        <f t="shared" si="526"/>
        <v>347.76059211471033</v>
      </c>
      <c r="S2193" s="95">
        <f t="shared" si="527"/>
        <v>217.08133800176222</v>
      </c>
      <c r="T2193">
        <f t="shared" si="528"/>
        <v>0</v>
      </c>
      <c r="U2193" s="102">
        <f>IF(W2193&lt;180,V2193,IF(#REF!&gt;T2193,W2193-360,360-W2193))</f>
        <v>-0.42096505823627695</v>
      </c>
      <c r="V2193" s="102">
        <f t="shared" si="529"/>
        <v>-0.42096505823627695</v>
      </c>
      <c r="W2193" s="102">
        <f t="shared" si="530"/>
        <v>0.42096505823627695</v>
      </c>
    </row>
    <row r="2194" spans="1:23" x14ac:dyDescent="0.25">
      <c r="A2194" s="110">
        <v>42638.470173611109</v>
      </c>
      <c r="B2194">
        <v>286</v>
      </c>
      <c r="C2194">
        <v>25.1831</v>
      </c>
      <c r="E2194" s="95">
        <f t="shared" si="531"/>
        <v>282.47587354409319</v>
      </c>
      <c r="F2194" s="95">
        <f t="shared" si="531"/>
        <v>24.067858901830263</v>
      </c>
      <c r="G2194" s="95"/>
      <c r="H2194" s="95"/>
      <c r="I2194" s="95"/>
      <c r="J2194" s="95"/>
      <c r="K2194" s="95"/>
      <c r="L2194" s="95">
        <f t="shared" si="517"/>
        <v>2191</v>
      </c>
      <c r="M2194" s="95">
        <f t="shared" si="523"/>
        <v>1633</v>
      </c>
      <c r="N2194" s="95">
        <f t="shared" si="524"/>
        <v>270.96713829301655</v>
      </c>
      <c r="O2194" s="95">
        <f t="shared" si="525"/>
        <v>1856221.633957112</v>
      </c>
      <c r="P2194" s="95">
        <f t="shared" si="518"/>
        <v>29.106750703901568</v>
      </c>
      <c r="Q2194" s="113">
        <f t="shared" si="519"/>
        <v>29.015341061510707</v>
      </c>
      <c r="R2194" s="95">
        <f t="shared" si="526"/>
        <v>347.76039093249227</v>
      </c>
      <c r="S2194" s="95">
        <f t="shared" si="527"/>
        <v>217.19135615569411</v>
      </c>
      <c r="T2194">
        <f t="shared" si="528"/>
        <v>0</v>
      </c>
      <c r="U2194" s="102">
        <f>IF(W2194&lt;180,V2194,IF(#REF!&gt;T2194,W2194-360,360-W2194))</f>
        <v>3.52412645590681</v>
      </c>
      <c r="V2194" s="102">
        <f t="shared" si="529"/>
        <v>3.52412645590681</v>
      </c>
      <c r="W2194" s="102">
        <f t="shared" si="530"/>
        <v>3.52412645590681</v>
      </c>
    </row>
    <row r="2195" spans="1:23" x14ac:dyDescent="0.25">
      <c r="A2195" s="110">
        <v>42638.470219907409</v>
      </c>
      <c r="B2195">
        <v>287</v>
      </c>
      <c r="C2195">
        <v>22.886700000000001</v>
      </c>
      <c r="E2195" s="95">
        <f t="shared" si="531"/>
        <v>282.51247920133113</v>
      </c>
      <c r="F2195" s="95">
        <f t="shared" si="531"/>
        <v>24.07277720465888</v>
      </c>
      <c r="G2195" s="95"/>
      <c r="H2195" s="95"/>
      <c r="I2195" s="95"/>
      <c r="J2195" s="95"/>
      <c r="K2195" s="95"/>
      <c r="L2195" s="95">
        <f t="shared" si="517"/>
        <v>2192</v>
      </c>
      <c r="M2195" s="95">
        <f t="shared" si="523"/>
        <v>-1346</v>
      </c>
      <c r="N2195" s="95">
        <f t="shared" si="524"/>
        <v>270.97445255474418</v>
      </c>
      <c r="O2195" s="95">
        <f t="shared" si="525"/>
        <v>1856478.5693430805</v>
      </c>
      <c r="P2195" s="95">
        <f t="shared" si="518"/>
        <v>29.102124559856293</v>
      </c>
      <c r="Q2195" s="113">
        <f t="shared" si="519"/>
        <v>29.00714687326392</v>
      </c>
      <c r="R2195" s="95">
        <f t="shared" si="526"/>
        <v>347.77855966617494</v>
      </c>
      <c r="S2195" s="95">
        <f t="shared" si="527"/>
        <v>217.24639873648732</v>
      </c>
      <c r="T2195">
        <f t="shared" si="528"/>
        <v>0</v>
      </c>
      <c r="U2195" s="102">
        <f>IF(W2195&lt;180,V2195,IF(#REF!&gt;T2195,W2195-360,360-W2195))</f>
        <v>4.4875207986688679</v>
      </c>
      <c r="V2195" s="102">
        <f t="shared" si="529"/>
        <v>4.4875207986688679</v>
      </c>
      <c r="W2195" s="102">
        <f t="shared" si="530"/>
        <v>4.4875207986688679</v>
      </c>
    </row>
    <row r="2196" spans="1:23" x14ac:dyDescent="0.25">
      <c r="A2196" s="110">
        <v>42638.470266203702</v>
      </c>
      <c r="B2196">
        <v>311</v>
      </c>
      <c r="C2196">
        <v>26.7561</v>
      </c>
      <c r="E2196" s="95">
        <f t="shared" si="531"/>
        <v>282.49417637271216</v>
      </c>
      <c r="F2196" s="95">
        <f t="shared" si="531"/>
        <v>24.087778202994986</v>
      </c>
      <c r="G2196" s="95"/>
      <c r="H2196" s="95"/>
      <c r="I2196" s="95"/>
      <c r="J2196" s="95"/>
      <c r="K2196" s="95"/>
      <c r="L2196" s="95">
        <f t="shared" si="517"/>
        <v>2193</v>
      </c>
      <c r="M2196" s="95">
        <f t="shared" si="523"/>
        <v>1657</v>
      </c>
      <c r="N2196" s="95">
        <f t="shared" si="524"/>
        <v>270.99270405836717</v>
      </c>
      <c r="O2196" s="95">
        <f t="shared" si="525"/>
        <v>1858079.8832649486</v>
      </c>
      <c r="P2196" s="95">
        <f t="shared" si="518"/>
        <v>29.108034089364882</v>
      </c>
      <c r="Q2196" s="113">
        <f t="shared" si="519"/>
        <v>28.985687833771447</v>
      </c>
      <c r="R2196" s="95">
        <f t="shared" si="526"/>
        <v>347.71197399869789</v>
      </c>
      <c r="S2196" s="95">
        <f t="shared" si="527"/>
        <v>217.27637874672641</v>
      </c>
      <c r="T2196">
        <f t="shared" si="528"/>
        <v>0</v>
      </c>
      <c r="U2196" s="102">
        <f>IF(W2196&lt;180,V2196,IF(#REF!&gt;T2196,W2196-360,360-W2196))</f>
        <v>28.505823627287839</v>
      </c>
      <c r="V2196" s="102">
        <f t="shared" si="529"/>
        <v>28.505823627287839</v>
      </c>
      <c r="W2196" s="102">
        <f t="shared" si="530"/>
        <v>28.505823627287839</v>
      </c>
    </row>
    <row r="2197" spans="1:23" x14ac:dyDescent="0.25">
      <c r="A2197" s="110">
        <v>42638.470312500001</v>
      </c>
      <c r="B2197">
        <v>266</v>
      </c>
      <c r="C2197">
        <v>28.2561</v>
      </c>
      <c r="E2197" s="95">
        <f t="shared" si="531"/>
        <v>282.5008319467554</v>
      </c>
      <c r="F2197" s="95">
        <f t="shared" si="531"/>
        <v>24.104005823627265</v>
      </c>
      <c r="G2197" s="95"/>
      <c r="H2197" s="95"/>
      <c r="I2197" s="95"/>
      <c r="J2197" s="95"/>
      <c r="K2197" s="95"/>
      <c r="L2197" s="95">
        <f t="shared" si="517"/>
        <v>2194</v>
      </c>
      <c r="M2197" s="95">
        <f t="shared" si="523"/>
        <v>-1391</v>
      </c>
      <c r="N2197" s="95">
        <f t="shared" si="524"/>
        <v>270.99042844120294</v>
      </c>
      <c r="O2197" s="95">
        <f t="shared" si="525"/>
        <v>1858104.79899728</v>
      </c>
      <c r="P2197" s="95">
        <f t="shared" si="518"/>
        <v>29.101594894984007</v>
      </c>
      <c r="Q2197" s="113">
        <f t="shared" si="519"/>
        <v>28.981440201959334</v>
      </c>
      <c r="R2197" s="95">
        <f t="shared" si="526"/>
        <v>347.70907240116389</v>
      </c>
      <c r="S2197" s="95">
        <f t="shared" si="527"/>
        <v>217.2925914923469</v>
      </c>
      <c r="T2197">
        <f t="shared" si="528"/>
        <v>0</v>
      </c>
      <c r="U2197" s="102">
        <f>IF(W2197&lt;180,V2197,IF(#REF!&gt;T2197,W2197-360,360-W2197))</f>
        <v>-16.500831946755397</v>
      </c>
      <c r="V2197" s="102">
        <f t="shared" si="529"/>
        <v>-16.500831946755397</v>
      </c>
      <c r="W2197" s="102">
        <f t="shared" si="530"/>
        <v>16.500831946755397</v>
      </c>
    </row>
    <row r="2198" spans="1:23" x14ac:dyDescent="0.25">
      <c r="A2198" s="110">
        <v>42638.470358796294</v>
      </c>
      <c r="B2198">
        <v>344</v>
      </c>
      <c r="C2198">
        <v>33.547199999999997</v>
      </c>
      <c r="E2198" s="95">
        <f t="shared" si="531"/>
        <v>282.5640599001664</v>
      </c>
      <c r="F2198" s="95">
        <f t="shared" si="531"/>
        <v>24.130231281197982</v>
      </c>
      <c r="G2198" s="95"/>
      <c r="H2198" s="95"/>
      <c r="I2198" s="95"/>
      <c r="J2198" s="95"/>
      <c r="K2198" s="95"/>
      <c r="L2198" s="95">
        <f t="shared" si="517"/>
        <v>2195</v>
      </c>
      <c r="M2198" s="95">
        <f t="shared" si="523"/>
        <v>1735</v>
      </c>
      <c r="N2198" s="95">
        <f t="shared" si="524"/>
        <v>271.02369020501106</v>
      </c>
      <c r="O2198" s="95">
        <f t="shared" si="525"/>
        <v>1863432.7681093542</v>
      </c>
      <c r="P2198" s="95">
        <f t="shared" si="518"/>
        <v>29.136648974950006</v>
      </c>
      <c r="Q2198" s="113">
        <f t="shared" si="519"/>
        <v>29.073942788019039</v>
      </c>
      <c r="R2198" s="95">
        <f t="shared" si="526"/>
        <v>347.98043117320924</v>
      </c>
      <c r="S2198" s="95">
        <f t="shared" si="527"/>
        <v>217.14768862712356</v>
      </c>
      <c r="T2198">
        <f t="shared" si="528"/>
        <v>0</v>
      </c>
      <c r="U2198" s="102">
        <f>IF(W2198&lt;180,V2198,IF(#REF!&gt;T2198,W2198-360,360-W2198))</f>
        <v>61.435940099833601</v>
      </c>
      <c r="V2198" s="102">
        <f t="shared" si="529"/>
        <v>61.435940099833601</v>
      </c>
      <c r="W2198" s="102">
        <f t="shared" si="530"/>
        <v>61.435940099833601</v>
      </c>
    </row>
    <row r="2199" spans="1:23" x14ac:dyDescent="0.25">
      <c r="A2199" s="110">
        <v>42638.470405092594</v>
      </c>
      <c r="B2199">
        <v>293</v>
      </c>
      <c r="C2199">
        <v>32.0137</v>
      </c>
      <c r="E2199" s="95">
        <f t="shared" si="531"/>
        <v>282.58402662229616</v>
      </c>
      <c r="F2199" s="95">
        <f t="shared" si="531"/>
        <v>24.153367554076517</v>
      </c>
      <c r="G2199" s="95"/>
      <c r="H2199" s="95"/>
      <c r="I2199" s="95"/>
      <c r="J2199" s="95"/>
      <c r="K2199" s="95"/>
      <c r="L2199" s="95">
        <f t="shared" ref="L2199:L2262" si="532">L2198+1</f>
        <v>2196</v>
      </c>
      <c r="M2199" s="95">
        <f t="shared" si="523"/>
        <v>-1442</v>
      </c>
      <c r="N2199" s="95">
        <f t="shared" si="524"/>
        <v>271.03369763205797</v>
      </c>
      <c r="O2199" s="95">
        <f t="shared" si="525"/>
        <v>1863915.5063752425</v>
      </c>
      <c r="P2199" s="95">
        <f t="shared" ref="P2199:P2262" si="533">SQRT(O2199/L2199)</f>
        <v>29.133787137860924</v>
      </c>
      <c r="Q2199" s="113">
        <f t="shared" si="519"/>
        <v>29.07698218415603</v>
      </c>
      <c r="R2199" s="95">
        <f t="shared" si="526"/>
        <v>348.00723653664721</v>
      </c>
      <c r="S2199" s="95">
        <f t="shared" si="527"/>
        <v>217.16081670794512</v>
      </c>
      <c r="T2199">
        <f t="shared" si="528"/>
        <v>0</v>
      </c>
      <c r="U2199" s="102">
        <f>IF(W2199&lt;180,V2199,IF(#REF!&gt;T2199,W2199-360,360-W2199))</f>
        <v>10.415973377703835</v>
      </c>
      <c r="V2199" s="102">
        <f t="shared" si="529"/>
        <v>10.415973377703835</v>
      </c>
      <c r="W2199" s="102">
        <f t="shared" si="530"/>
        <v>10.415973377703835</v>
      </c>
    </row>
    <row r="2200" spans="1:23" x14ac:dyDescent="0.25">
      <c r="A2200" s="110">
        <v>42638.470451388886</v>
      </c>
      <c r="B2200">
        <v>263</v>
      </c>
      <c r="C2200">
        <v>27.766400000000001</v>
      </c>
      <c r="E2200" s="95">
        <f t="shared" si="531"/>
        <v>282.55407653910152</v>
      </c>
      <c r="F2200" s="95">
        <f t="shared" si="531"/>
        <v>24.172396339434258</v>
      </c>
      <c r="G2200" s="95"/>
      <c r="H2200" s="95"/>
      <c r="I2200" s="95"/>
      <c r="J2200" s="95"/>
      <c r="K2200" s="95"/>
      <c r="L2200" s="95">
        <f t="shared" si="532"/>
        <v>2197</v>
      </c>
      <c r="M2200" s="95">
        <f t="shared" si="523"/>
        <v>1705</v>
      </c>
      <c r="N2200" s="95">
        <f t="shared" si="524"/>
        <v>271.03004096495187</v>
      </c>
      <c r="O2200" s="95">
        <f t="shared" si="525"/>
        <v>1863980.017296328</v>
      </c>
      <c r="P2200" s="95">
        <f t="shared" si="533"/>
        <v>29.12766007392344</v>
      </c>
      <c r="Q2200" s="113">
        <f t="shared" si="519"/>
        <v>29.08786655782766</v>
      </c>
      <c r="R2200" s="95">
        <f t="shared" si="526"/>
        <v>348.00177629421376</v>
      </c>
      <c r="S2200" s="95">
        <f t="shared" si="527"/>
        <v>217.10637678398928</v>
      </c>
      <c r="T2200">
        <f t="shared" si="528"/>
        <v>0</v>
      </c>
      <c r="U2200" s="102">
        <f>IF(W2200&lt;180,V2200,IF(#REF!&gt;T2200,W2200-360,360-W2200))</f>
        <v>-19.554076539101516</v>
      </c>
      <c r="V2200" s="102">
        <f t="shared" si="529"/>
        <v>-19.554076539101516</v>
      </c>
      <c r="W2200" s="102">
        <f t="shared" si="530"/>
        <v>19.554076539101516</v>
      </c>
    </row>
    <row r="2201" spans="1:23" x14ac:dyDescent="0.25">
      <c r="A2201" s="110">
        <v>42638.470497685186</v>
      </c>
      <c r="B2201">
        <v>277</v>
      </c>
      <c r="C2201">
        <v>27.3583</v>
      </c>
      <c r="E2201" s="95">
        <f t="shared" si="531"/>
        <v>282.51913477537437</v>
      </c>
      <c r="F2201" s="95">
        <f t="shared" si="531"/>
        <v>24.189654076539082</v>
      </c>
      <c r="G2201" s="95"/>
      <c r="H2201" s="95"/>
      <c r="I2201" s="95"/>
      <c r="J2201" s="95"/>
      <c r="K2201" s="95"/>
      <c r="L2201" s="95">
        <f t="shared" si="532"/>
        <v>2198</v>
      </c>
      <c r="M2201" s="95">
        <f t="shared" si="523"/>
        <v>-1428</v>
      </c>
      <c r="N2201" s="95">
        <f t="shared" si="524"/>
        <v>271.03275705186496</v>
      </c>
      <c r="O2201" s="95">
        <f t="shared" si="525"/>
        <v>1864015.6414922804</v>
      </c>
      <c r="P2201" s="95">
        <f t="shared" si="533"/>
        <v>29.121311651566792</v>
      </c>
      <c r="Q2201" s="113">
        <f t="shared" si="519"/>
        <v>29.081903675329958</v>
      </c>
      <c r="R2201" s="95">
        <f t="shared" si="526"/>
        <v>347.95341804486679</v>
      </c>
      <c r="S2201" s="95">
        <f t="shared" si="527"/>
        <v>217.08485150588194</v>
      </c>
      <c r="T2201">
        <f t="shared" si="528"/>
        <v>0</v>
      </c>
      <c r="U2201" s="102">
        <f>IF(W2201&lt;180,V2201,IF(#REF!&gt;T2201,W2201-360,360-W2201))</f>
        <v>-5.5191347753743685</v>
      </c>
      <c r="V2201" s="102">
        <f t="shared" si="529"/>
        <v>-5.5191347753743685</v>
      </c>
      <c r="W2201" s="102">
        <f t="shared" si="530"/>
        <v>5.5191347753743685</v>
      </c>
    </row>
    <row r="2202" spans="1:23" x14ac:dyDescent="0.25">
      <c r="A2202" s="110">
        <v>42638.470543981479</v>
      </c>
      <c r="B2202">
        <v>251</v>
      </c>
      <c r="C2202">
        <v>25.203800000000001</v>
      </c>
      <c r="E2202" s="95">
        <f t="shared" si="531"/>
        <v>282.42595673876872</v>
      </c>
      <c r="F2202" s="95">
        <f t="shared" si="531"/>
        <v>24.203630449251229</v>
      </c>
      <c r="G2202" s="95"/>
      <c r="H2202" s="95"/>
      <c r="I2202" s="95"/>
      <c r="J2202" s="95"/>
      <c r="K2202" s="95"/>
      <c r="L2202" s="95">
        <f t="shared" si="532"/>
        <v>2199</v>
      </c>
      <c r="M2202" s="95">
        <f t="shared" si="523"/>
        <v>1679</v>
      </c>
      <c r="N2202" s="95">
        <f t="shared" si="524"/>
        <v>271.02364711232343</v>
      </c>
      <c r="O2202" s="95">
        <f t="shared" si="525"/>
        <v>1864416.7703501738</v>
      </c>
      <c r="P2202" s="95">
        <f t="shared" si="533"/>
        <v>29.117821923911499</v>
      </c>
      <c r="Q2202" s="113">
        <f t="shared" si="519"/>
        <v>29.093027538785037</v>
      </c>
      <c r="R2202" s="95">
        <f t="shared" si="526"/>
        <v>347.88526870103505</v>
      </c>
      <c r="S2202" s="95">
        <f t="shared" si="527"/>
        <v>216.96664477650239</v>
      </c>
      <c r="T2202">
        <f t="shared" si="528"/>
        <v>0</v>
      </c>
      <c r="U2202" s="102">
        <f>IF(W2202&lt;180,V2202,IF(#REF!&gt;T2202,W2202-360,360-W2202))</f>
        <v>-31.425956738768718</v>
      </c>
      <c r="V2202" s="102">
        <f t="shared" si="529"/>
        <v>-31.425956738768718</v>
      </c>
      <c r="W2202" s="102">
        <f t="shared" si="530"/>
        <v>31.425956738768718</v>
      </c>
    </row>
    <row r="2203" spans="1:23" x14ac:dyDescent="0.25">
      <c r="A2203" s="110">
        <v>42638.470590277779</v>
      </c>
      <c r="B2203">
        <v>294</v>
      </c>
      <c r="C2203">
        <v>24.842300000000002</v>
      </c>
      <c r="E2203" s="95">
        <f t="shared" si="531"/>
        <v>282.41597337770384</v>
      </c>
      <c r="F2203" s="95">
        <f t="shared" si="531"/>
        <v>24.216495174708797</v>
      </c>
      <c r="G2203" s="95"/>
      <c r="H2203" s="95"/>
      <c r="I2203" s="95"/>
      <c r="J2203" s="95"/>
      <c r="K2203" s="95"/>
      <c r="L2203" s="95">
        <f t="shared" si="532"/>
        <v>2200</v>
      </c>
      <c r="M2203" s="95">
        <f t="shared" si="523"/>
        <v>-1385</v>
      </c>
      <c r="N2203" s="95">
        <f t="shared" si="524"/>
        <v>271.03409090909054</v>
      </c>
      <c r="O2203" s="95">
        <f t="shared" si="525"/>
        <v>1864944.4431818328</v>
      </c>
      <c r="P2203" s="95">
        <f t="shared" si="533"/>
        <v>29.11532276359144</v>
      </c>
      <c r="Q2203" s="113">
        <f t="shared" si="519"/>
        <v>29.08802426829471</v>
      </c>
      <c r="R2203" s="95">
        <f t="shared" si="526"/>
        <v>347.86402798136692</v>
      </c>
      <c r="S2203" s="95">
        <f t="shared" si="527"/>
        <v>216.96791877404075</v>
      </c>
      <c r="T2203">
        <f t="shared" si="528"/>
        <v>0</v>
      </c>
      <c r="U2203" s="102">
        <f>IF(W2203&lt;180,V2203,IF(#REF!&gt;T2203,W2203-360,360-W2203))</f>
        <v>11.584026622296165</v>
      </c>
      <c r="V2203" s="102">
        <f t="shared" si="529"/>
        <v>11.584026622296165</v>
      </c>
      <c r="W2203" s="102">
        <f t="shared" si="530"/>
        <v>11.584026622296165</v>
      </c>
    </row>
    <row r="2204" spans="1:23" x14ac:dyDescent="0.25">
      <c r="A2204" s="110">
        <v>42638.470636574071</v>
      </c>
      <c r="B2204">
        <v>305</v>
      </c>
      <c r="C2204">
        <v>26.619700000000002</v>
      </c>
      <c r="E2204" s="95">
        <f t="shared" si="531"/>
        <v>282.41264559068219</v>
      </c>
      <c r="F2204" s="95">
        <f t="shared" si="531"/>
        <v>24.232095840266204</v>
      </c>
      <c r="G2204" s="95"/>
      <c r="H2204" s="95"/>
      <c r="I2204" s="95"/>
      <c r="J2204" s="95"/>
      <c r="K2204" s="95"/>
      <c r="L2204" s="95">
        <f t="shared" si="532"/>
        <v>2201</v>
      </c>
      <c r="M2204" s="95">
        <f t="shared" si="523"/>
        <v>1690</v>
      </c>
      <c r="N2204" s="95">
        <f t="shared" si="524"/>
        <v>271.04952294411595</v>
      </c>
      <c r="O2204" s="95">
        <f t="shared" si="525"/>
        <v>1866097.6019991059</v>
      </c>
      <c r="P2204" s="95">
        <f t="shared" si="533"/>
        <v>29.117705962949767</v>
      </c>
      <c r="Q2204" s="113">
        <f t="shared" ref="Q2204:Q2267" si="534">_xlfn.STDEV.P(B1604:B2204)</f>
        <v>29.085325845231861</v>
      </c>
      <c r="R2204" s="95">
        <f t="shared" si="526"/>
        <v>347.85462874245388</v>
      </c>
      <c r="S2204" s="95">
        <f t="shared" si="527"/>
        <v>216.97066243891049</v>
      </c>
      <c r="T2204">
        <f t="shared" si="528"/>
        <v>0</v>
      </c>
      <c r="U2204" s="102">
        <f>IF(W2204&lt;180,V2204,IF(#REF!&gt;T2204,W2204-360,360-W2204))</f>
        <v>22.587354409317811</v>
      </c>
      <c r="V2204" s="102">
        <f t="shared" si="529"/>
        <v>22.587354409317811</v>
      </c>
      <c r="W2204" s="102">
        <f t="shared" si="530"/>
        <v>22.587354409317811</v>
      </c>
    </row>
    <row r="2205" spans="1:23" x14ac:dyDescent="0.25">
      <c r="A2205" s="110">
        <v>42638.470682870371</v>
      </c>
      <c r="B2205">
        <v>315</v>
      </c>
      <c r="C2205">
        <v>34.557099999999998</v>
      </c>
      <c r="E2205" s="95">
        <f t="shared" ref="E2205:F2220" si="535">AVERAGE(B1605:B2205)</f>
        <v>282.42096505823628</v>
      </c>
      <c r="F2205" s="95">
        <f t="shared" si="535"/>
        <v>24.26004875207985</v>
      </c>
      <c r="G2205" s="95"/>
      <c r="H2205" s="95"/>
      <c r="I2205" s="95"/>
      <c r="J2205" s="95"/>
      <c r="K2205" s="95"/>
      <c r="L2205" s="95">
        <f t="shared" si="532"/>
        <v>2202</v>
      </c>
      <c r="M2205" s="95">
        <f t="shared" si="523"/>
        <v>-1375</v>
      </c>
      <c r="N2205" s="95">
        <f t="shared" si="524"/>
        <v>271.069482288828</v>
      </c>
      <c r="O2205" s="95">
        <f t="shared" si="525"/>
        <v>1868028.3692098239</v>
      </c>
      <c r="P2205" s="95">
        <f t="shared" si="533"/>
        <v>29.126149638054454</v>
      </c>
      <c r="Q2205" s="113">
        <f t="shared" si="534"/>
        <v>29.093929467285175</v>
      </c>
      <c r="R2205" s="95">
        <f t="shared" si="526"/>
        <v>347.88230635962793</v>
      </c>
      <c r="S2205" s="95">
        <f t="shared" si="527"/>
        <v>216.95962375684462</v>
      </c>
      <c r="T2205">
        <f t="shared" si="528"/>
        <v>0</v>
      </c>
      <c r="U2205" s="102">
        <f>IF(W2205&lt;180,V2205,IF(#REF!&gt;T2205,W2205-360,360-W2205))</f>
        <v>32.579034941763723</v>
      </c>
      <c r="V2205" s="102">
        <f t="shared" si="529"/>
        <v>32.579034941763723</v>
      </c>
      <c r="W2205" s="102">
        <f t="shared" si="530"/>
        <v>32.579034941763723</v>
      </c>
    </row>
    <row r="2206" spans="1:23" x14ac:dyDescent="0.25">
      <c r="A2206" s="110">
        <v>42638.470729166664</v>
      </c>
      <c r="B2206">
        <v>328</v>
      </c>
      <c r="C2206">
        <v>35.292099999999998</v>
      </c>
      <c r="E2206" s="95">
        <f t="shared" si="535"/>
        <v>282.52079866888516</v>
      </c>
      <c r="F2206" s="95">
        <f t="shared" si="535"/>
        <v>24.287051247920115</v>
      </c>
      <c r="G2206" s="95"/>
      <c r="H2206" s="95"/>
      <c r="I2206" s="95"/>
      <c r="J2206" s="95"/>
      <c r="K2206" s="95"/>
      <c r="L2206" s="95">
        <f t="shared" si="532"/>
        <v>2203</v>
      </c>
      <c r="M2206" s="95">
        <f t="shared" si="523"/>
        <v>1703</v>
      </c>
      <c r="N2206" s="95">
        <f t="shared" si="524"/>
        <v>271.09532455742135</v>
      </c>
      <c r="O2206" s="95">
        <f t="shared" si="525"/>
        <v>1871267.981842956</v>
      </c>
      <c r="P2206" s="95">
        <f t="shared" si="533"/>
        <v>29.144777543005898</v>
      </c>
      <c r="Q2206" s="113">
        <f t="shared" si="534"/>
        <v>29.147167747739633</v>
      </c>
      <c r="R2206" s="95">
        <f t="shared" si="526"/>
        <v>348.10192610129934</v>
      </c>
      <c r="S2206" s="95">
        <f t="shared" si="527"/>
        <v>216.93967123647099</v>
      </c>
      <c r="T2206">
        <f t="shared" si="528"/>
        <v>0</v>
      </c>
      <c r="U2206" s="102">
        <f>IF(W2206&lt;180,V2206,IF(#REF!&gt;T2206,W2206-360,360-W2206))</f>
        <v>45.479201331114837</v>
      </c>
      <c r="V2206" s="102">
        <f t="shared" si="529"/>
        <v>45.479201331114837</v>
      </c>
      <c r="W2206" s="102">
        <f t="shared" si="530"/>
        <v>45.479201331114837</v>
      </c>
    </row>
    <row r="2207" spans="1:23" x14ac:dyDescent="0.25">
      <c r="A2207" s="110">
        <v>42638.470775462964</v>
      </c>
      <c r="B2207">
        <v>276</v>
      </c>
      <c r="C2207">
        <v>29.2666</v>
      </c>
      <c r="E2207" s="95">
        <f t="shared" si="535"/>
        <v>282.57237936772049</v>
      </c>
      <c r="F2207" s="95">
        <f t="shared" si="535"/>
        <v>24.299845590682178</v>
      </c>
      <c r="G2207" s="95"/>
      <c r="H2207" s="95"/>
      <c r="I2207" s="95"/>
      <c r="J2207" s="95"/>
      <c r="K2207" s="95"/>
      <c r="L2207" s="95">
        <f t="shared" si="532"/>
        <v>2204</v>
      </c>
      <c r="M2207" s="95">
        <f t="shared" si="523"/>
        <v>-1427</v>
      </c>
      <c r="N2207" s="95">
        <f t="shared" si="524"/>
        <v>271.09754990925558</v>
      </c>
      <c r="O2207" s="95">
        <f t="shared" si="525"/>
        <v>1871292.0267695247</v>
      </c>
      <c r="P2207" s="95">
        <f t="shared" si="533"/>
        <v>29.138352206579327</v>
      </c>
      <c r="Q2207" s="113">
        <f t="shared" si="534"/>
        <v>29.108126541876189</v>
      </c>
      <c r="R2207" s="95">
        <f t="shared" si="526"/>
        <v>348.06566408694192</v>
      </c>
      <c r="S2207" s="95">
        <f t="shared" si="527"/>
        <v>217.07909464849905</v>
      </c>
      <c r="T2207">
        <f t="shared" si="528"/>
        <v>0</v>
      </c>
      <c r="U2207" s="102">
        <f>IF(W2207&lt;180,V2207,IF(#REF!&gt;T2207,W2207-360,360-W2207))</f>
        <v>-6.5723793677204867</v>
      </c>
      <c r="V2207" s="102">
        <f t="shared" si="529"/>
        <v>-6.5723793677204867</v>
      </c>
      <c r="W2207" s="102">
        <f t="shared" si="530"/>
        <v>6.5723793677204867</v>
      </c>
    </row>
    <row r="2208" spans="1:23" x14ac:dyDescent="0.25">
      <c r="A2208" s="110">
        <v>42638.470821759256</v>
      </c>
      <c r="B2208">
        <v>319</v>
      </c>
      <c r="C2208">
        <v>31.0137</v>
      </c>
      <c r="E2208" s="95">
        <f t="shared" si="535"/>
        <v>282.67387687188022</v>
      </c>
      <c r="F2208" s="95">
        <f t="shared" si="535"/>
        <v>24.316710648918452</v>
      </c>
      <c r="G2208" s="95"/>
      <c r="H2208" s="95"/>
      <c r="I2208" s="95"/>
      <c r="J2208" s="95"/>
      <c r="K2208" s="95"/>
      <c r="L2208" s="95">
        <f t="shared" si="532"/>
        <v>2205</v>
      </c>
      <c r="M2208" s="95">
        <f t="shared" si="523"/>
        <v>1746</v>
      </c>
      <c r="N2208" s="95">
        <f t="shared" si="524"/>
        <v>271.11927437641691</v>
      </c>
      <c r="O2208" s="95">
        <f t="shared" si="525"/>
        <v>1873585.630839017</v>
      </c>
      <c r="P2208" s="95">
        <f t="shared" si="533"/>
        <v>29.149591743165203</v>
      </c>
      <c r="Q2208" s="113">
        <f t="shared" si="534"/>
        <v>29.128611474529482</v>
      </c>
      <c r="R2208" s="95">
        <f t="shared" si="526"/>
        <v>348.21325268957156</v>
      </c>
      <c r="S2208" s="95">
        <f t="shared" si="527"/>
        <v>217.13450105418889</v>
      </c>
      <c r="T2208">
        <f t="shared" si="528"/>
        <v>0</v>
      </c>
      <c r="U2208" s="102">
        <f>IF(W2208&lt;180,V2208,IF(#REF!&gt;T2208,W2208-360,360-W2208))</f>
        <v>36.326123128119775</v>
      </c>
      <c r="V2208" s="102">
        <f t="shared" si="529"/>
        <v>36.326123128119775</v>
      </c>
      <c r="W2208" s="102">
        <f t="shared" si="530"/>
        <v>36.326123128119775</v>
      </c>
    </row>
    <row r="2209" spans="1:23" x14ac:dyDescent="0.25">
      <c r="A2209" s="110">
        <v>42638.470868055556</v>
      </c>
      <c r="B2209">
        <v>348</v>
      </c>
      <c r="C2209">
        <v>33.28</v>
      </c>
      <c r="E2209" s="95">
        <f t="shared" si="535"/>
        <v>282.8136439267887</v>
      </c>
      <c r="F2209" s="95">
        <f t="shared" si="535"/>
        <v>24.336547587354392</v>
      </c>
      <c r="G2209" s="95"/>
      <c r="H2209" s="95"/>
      <c r="I2209" s="95"/>
      <c r="J2209" s="95"/>
      <c r="K2209" s="95"/>
      <c r="L2209" s="95">
        <f t="shared" si="532"/>
        <v>2206</v>
      </c>
      <c r="M2209" s="95">
        <f t="shared" si="523"/>
        <v>-1398</v>
      </c>
      <c r="N2209" s="95">
        <f t="shared" si="524"/>
        <v>271.15412511332698</v>
      </c>
      <c r="O2209" s="95">
        <f t="shared" si="525"/>
        <v>1879493.5974614834</v>
      </c>
      <c r="P2209" s="95">
        <f t="shared" si="533"/>
        <v>29.188896141525827</v>
      </c>
      <c r="Q2209" s="113">
        <f t="shared" si="534"/>
        <v>29.239988349323138</v>
      </c>
      <c r="R2209" s="95">
        <f t="shared" si="526"/>
        <v>348.60361771276575</v>
      </c>
      <c r="S2209" s="95">
        <f t="shared" si="527"/>
        <v>217.02367014081165</v>
      </c>
      <c r="T2209">
        <f t="shared" si="528"/>
        <v>0</v>
      </c>
      <c r="U2209" s="102">
        <f>IF(W2209&lt;180,V2209,IF(#REF!&gt;T2209,W2209-360,360-W2209))</f>
        <v>65.1863560732113</v>
      </c>
      <c r="V2209" s="102">
        <f t="shared" si="529"/>
        <v>65.1863560732113</v>
      </c>
      <c r="W2209" s="102">
        <f t="shared" si="530"/>
        <v>65.1863560732113</v>
      </c>
    </row>
    <row r="2210" spans="1:23" x14ac:dyDescent="0.25">
      <c r="A2210" s="110">
        <v>42638.470914351848</v>
      </c>
      <c r="B2210">
        <v>273</v>
      </c>
      <c r="C2210">
        <v>31.761500000000002</v>
      </c>
      <c r="E2210" s="95">
        <f t="shared" si="535"/>
        <v>282.86356073211317</v>
      </c>
      <c r="F2210" s="95">
        <f t="shared" si="535"/>
        <v>24.353093344425943</v>
      </c>
      <c r="G2210" s="95"/>
      <c r="H2210" s="95"/>
      <c r="I2210" s="95"/>
      <c r="J2210" s="95"/>
      <c r="K2210" s="95"/>
      <c r="L2210" s="95">
        <f t="shared" si="532"/>
        <v>2207</v>
      </c>
      <c r="M2210" s="95">
        <f t="shared" si="523"/>
        <v>1671</v>
      </c>
      <c r="N2210" s="95">
        <f t="shared" si="524"/>
        <v>271.15496148618001</v>
      </c>
      <c r="O2210" s="95">
        <f t="shared" si="525"/>
        <v>1879497.003171741</v>
      </c>
      <c r="P2210" s="95">
        <f t="shared" si="533"/>
        <v>29.182309032640784</v>
      </c>
      <c r="Q2210" s="113">
        <f t="shared" si="534"/>
        <v>29.197554543395089</v>
      </c>
      <c r="R2210" s="95">
        <f t="shared" si="526"/>
        <v>348.55805845475214</v>
      </c>
      <c r="S2210" s="95">
        <f t="shared" si="527"/>
        <v>217.1690630094742</v>
      </c>
      <c r="T2210">
        <f t="shared" si="528"/>
        <v>0</v>
      </c>
      <c r="U2210" s="102">
        <f>IF(W2210&lt;180,V2210,IF(#REF!&gt;T2210,W2210-360,360-W2210))</f>
        <v>-9.8635607321131715</v>
      </c>
      <c r="V2210" s="102">
        <f t="shared" si="529"/>
        <v>-9.8635607321131715</v>
      </c>
      <c r="W2210" s="102">
        <f t="shared" si="530"/>
        <v>9.8635607321131715</v>
      </c>
    </row>
    <row r="2211" spans="1:23" x14ac:dyDescent="0.25">
      <c r="A2211" s="110">
        <v>42638.470960648148</v>
      </c>
      <c r="B2211">
        <v>310</v>
      </c>
      <c r="C2211">
        <v>36.341900000000003</v>
      </c>
      <c r="E2211" s="95">
        <f t="shared" si="535"/>
        <v>282.95341098169717</v>
      </c>
      <c r="F2211" s="95">
        <f t="shared" si="535"/>
        <v>24.372809151414295</v>
      </c>
      <c r="G2211" s="95"/>
      <c r="H2211" s="95"/>
      <c r="I2211" s="95"/>
      <c r="J2211" s="95"/>
      <c r="K2211" s="95"/>
      <c r="L2211" s="95">
        <f t="shared" si="532"/>
        <v>2208</v>
      </c>
      <c r="M2211" s="95">
        <f t="shared" si="523"/>
        <v>-1361</v>
      </c>
      <c r="N2211" s="95">
        <f t="shared" si="524"/>
        <v>271.17255434782578</v>
      </c>
      <c r="O2211" s="95">
        <f t="shared" si="525"/>
        <v>1881005.2567934929</v>
      </c>
      <c r="P2211" s="95">
        <f t="shared" si="533"/>
        <v>29.18740404193559</v>
      </c>
      <c r="Q2211" s="113">
        <f t="shared" si="534"/>
        <v>29.197836160437067</v>
      </c>
      <c r="R2211" s="95">
        <f t="shared" si="526"/>
        <v>348.64854234268057</v>
      </c>
      <c r="S2211" s="95">
        <f t="shared" si="527"/>
        <v>217.25827962071378</v>
      </c>
      <c r="T2211">
        <f t="shared" si="528"/>
        <v>0</v>
      </c>
      <c r="U2211" s="102">
        <f>IF(W2211&lt;180,V2211,IF(#REF!&gt;T2211,W2211-360,360-W2211))</f>
        <v>27.046589018302825</v>
      </c>
      <c r="V2211" s="102">
        <f t="shared" si="529"/>
        <v>27.046589018302825</v>
      </c>
      <c r="W2211" s="102">
        <f t="shared" si="530"/>
        <v>27.046589018302825</v>
      </c>
    </row>
    <row r="2212" spans="1:23" x14ac:dyDescent="0.25">
      <c r="A2212" s="110">
        <v>42638.471006944441</v>
      </c>
      <c r="B2212">
        <v>278</v>
      </c>
      <c r="C2212">
        <v>37.093400000000003</v>
      </c>
      <c r="E2212" s="95">
        <f t="shared" si="535"/>
        <v>282.97504159733779</v>
      </c>
      <c r="F2212" s="95">
        <f t="shared" si="535"/>
        <v>24.39173893510814</v>
      </c>
      <c r="G2212" s="95"/>
      <c r="H2212" s="95"/>
      <c r="I2212" s="95"/>
      <c r="J2212" s="95"/>
      <c r="K2212" s="95"/>
      <c r="L2212" s="95">
        <f t="shared" si="532"/>
        <v>2209</v>
      </c>
      <c r="M2212" s="95">
        <f t="shared" si="523"/>
        <v>1639</v>
      </c>
      <c r="N2212" s="95">
        <f t="shared" si="524"/>
        <v>271.1756450882749</v>
      </c>
      <c r="O2212" s="95">
        <f t="shared" si="525"/>
        <v>1881051.8497057639</v>
      </c>
      <c r="P2212" s="95">
        <f t="shared" si="533"/>
        <v>29.181158224783779</v>
      </c>
      <c r="Q2212" s="113">
        <f t="shared" si="534"/>
        <v>29.189341888894234</v>
      </c>
      <c r="R2212" s="95">
        <f t="shared" si="526"/>
        <v>348.65106084734981</v>
      </c>
      <c r="S2212" s="95">
        <f t="shared" si="527"/>
        <v>217.29902234732577</v>
      </c>
      <c r="T2212">
        <f t="shared" si="528"/>
        <v>0</v>
      </c>
      <c r="U2212" s="102">
        <f>IF(W2212&lt;180,V2212,IF(#REF!&gt;T2212,W2212-360,360-W2212))</f>
        <v>-4.9750415973377926</v>
      </c>
      <c r="V2212" s="102">
        <f t="shared" si="529"/>
        <v>-4.9750415973377926</v>
      </c>
      <c r="W2212" s="102">
        <f t="shared" si="530"/>
        <v>4.9750415973377926</v>
      </c>
    </row>
    <row r="2213" spans="1:23" x14ac:dyDescent="0.25">
      <c r="A2213" s="110">
        <v>42638.471053240741</v>
      </c>
      <c r="B2213">
        <v>315</v>
      </c>
      <c r="C2213">
        <v>36.427</v>
      </c>
      <c r="E2213" s="95">
        <f t="shared" si="535"/>
        <v>283.00499168053244</v>
      </c>
      <c r="F2213" s="95">
        <f t="shared" si="535"/>
        <v>24.405231281197988</v>
      </c>
      <c r="G2213" s="95"/>
      <c r="H2213" s="95"/>
      <c r="I2213" s="95"/>
      <c r="J2213" s="95"/>
      <c r="K2213" s="95"/>
      <c r="L2213" s="95">
        <f t="shared" si="532"/>
        <v>2210</v>
      </c>
      <c r="M2213" s="95">
        <f t="shared" si="523"/>
        <v>-1324</v>
      </c>
      <c r="N2213" s="95">
        <f t="shared" si="524"/>
        <v>271.19547511312186</v>
      </c>
      <c r="O2213" s="95">
        <f t="shared" si="525"/>
        <v>1882971.5547511459</v>
      </c>
      <c r="P2213" s="95">
        <f t="shared" si="533"/>
        <v>29.189438636974419</v>
      </c>
      <c r="Q2213" s="113">
        <f t="shared" si="534"/>
        <v>29.2129420247037</v>
      </c>
      <c r="R2213" s="95">
        <f t="shared" si="526"/>
        <v>348.73411123611578</v>
      </c>
      <c r="S2213" s="95">
        <f t="shared" si="527"/>
        <v>217.2758721249491</v>
      </c>
      <c r="T2213">
        <f t="shared" si="528"/>
        <v>0</v>
      </c>
      <c r="U2213" s="102">
        <f>IF(W2213&lt;180,V2213,IF(#REF!&gt;T2213,W2213-360,360-W2213))</f>
        <v>31.995008319467559</v>
      </c>
      <c r="V2213" s="102">
        <f t="shared" si="529"/>
        <v>31.995008319467559</v>
      </c>
      <c r="W2213" s="102">
        <f t="shared" si="530"/>
        <v>31.995008319467559</v>
      </c>
    </row>
    <row r="2214" spans="1:23" x14ac:dyDescent="0.25">
      <c r="A2214" s="110">
        <v>42638.471099537041</v>
      </c>
      <c r="B2214">
        <v>307</v>
      </c>
      <c r="C2214">
        <v>34.4251</v>
      </c>
      <c r="E2214" s="95">
        <f t="shared" si="535"/>
        <v>283.089850249584</v>
      </c>
      <c r="F2214" s="95">
        <f t="shared" si="535"/>
        <v>24.420548086522452</v>
      </c>
      <c r="G2214" s="95"/>
      <c r="H2214" s="95"/>
      <c r="I2214" s="95"/>
      <c r="J2214" s="95"/>
      <c r="K2214" s="95"/>
      <c r="L2214" s="95">
        <f t="shared" si="532"/>
        <v>2211</v>
      </c>
      <c r="M2214" s="95">
        <f t="shared" si="523"/>
        <v>1631</v>
      </c>
      <c r="N2214" s="95">
        <f t="shared" si="524"/>
        <v>271.21166892808651</v>
      </c>
      <c r="O2214" s="95">
        <f t="shared" si="525"/>
        <v>1884252.9389416701</v>
      </c>
      <c r="P2214" s="95">
        <f t="shared" si="533"/>
        <v>29.192764874277085</v>
      </c>
      <c r="Q2214" s="113">
        <f t="shared" si="534"/>
        <v>29.208446687235337</v>
      </c>
      <c r="R2214" s="95">
        <f t="shared" si="526"/>
        <v>348.80885529586351</v>
      </c>
      <c r="S2214" s="95">
        <f t="shared" si="527"/>
        <v>217.3708452033045</v>
      </c>
      <c r="T2214">
        <f t="shared" si="528"/>
        <v>0</v>
      </c>
      <c r="U2214" s="102">
        <f>IF(W2214&lt;180,V2214,IF(#REF!&gt;T2214,W2214-360,360-W2214))</f>
        <v>23.910149750415997</v>
      </c>
      <c r="V2214" s="102">
        <f t="shared" si="529"/>
        <v>23.910149750415997</v>
      </c>
      <c r="W2214" s="102">
        <f t="shared" si="530"/>
        <v>23.910149750415997</v>
      </c>
    </row>
    <row r="2215" spans="1:23" x14ac:dyDescent="0.25">
      <c r="A2215" s="110">
        <v>42638.471145833333</v>
      </c>
      <c r="B2215">
        <v>291</v>
      </c>
      <c r="C2215">
        <v>31.169899999999998</v>
      </c>
      <c r="E2215" s="95">
        <f t="shared" si="535"/>
        <v>283.12645590682195</v>
      </c>
      <c r="F2215" s="95">
        <f t="shared" si="535"/>
        <v>24.430719800332771</v>
      </c>
      <c r="G2215" s="95"/>
      <c r="H2215" s="95"/>
      <c r="I2215" s="95"/>
      <c r="J2215" s="95"/>
      <c r="K2215" s="95"/>
      <c r="L2215" s="95">
        <f t="shared" si="532"/>
        <v>2212</v>
      </c>
      <c r="M2215" s="95">
        <f t="shared" si="523"/>
        <v>-1340</v>
      </c>
      <c r="N2215" s="95">
        <f t="shared" si="524"/>
        <v>271.22061482820942</v>
      </c>
      <c r="O2215" s="95">
        <f t="shared" si="525"/>
        <v>1884644.3399638485</v>
      </c>
      <c r="P2215" s="95">
        <f t="shared" si="533"/>
        <v>29.189196550813609</v>
      </c>
      <c r="Q2215" s="113">
        <f t="shared" si="534"/>
        <v>29.204551116369199</v>
      </c>
      <c r="R2215" s="95">
        <f t="shared" si="526"/>
        <v>348.83669591865265</v>
      </c>
      <c r="S2215" s="95">
        <f t="shared" si="527"/>
        <v>217.41621589499124</v>
      </c>
      <c r="T2215">
        <f t="shared" si="528"/>
        <v>0</v>
      </c>
      <c r="U2215" s="102">
        <f>IF(W2215&lt;180,V2215,IF(#REF!&gt;T2215,W2215-360,360-W2215))</f>
        <v>7.8735440931780545</v>
      </c>
      <c r="V2215" s="102">
        <f t="shared" si="529"/>
        <v>7.8735440931780545</v>
      </c>
      <c r="W2215" s="102">
        <f t="shared" si="530"/>
        <v>7.8735440931780545</v>
      </c>
    </row>
    <row r="2216" spans="1:23" x14ac:dyDescent="0.25">
      <c r="A2216" s="110">
        <v>42638.471192129633</v>
      </c>
      <c r="B2216">
        <v>296</v>
      </c>
      <c r="C2216">
        <v>34.918799999999997</v>
      </c>
      <c r="E2216" s="95">
        <f t="shared" si="535"/>
        <v>283.06988352745424</v>
      </c>
      <c r="F2216" s="95">
        <f t="shared" si="535"/>
        <v>24.445399500831936</v>
      </c>
      <c r="G2216" s="95"/>
      <c r="H2216" s="95"/>
      <c r="I2216" s="95"/>
      <c r="J2216" s="95"/>
      <c r="K2216" s="95"/>
      <c r="L2216" s="95">
        <f t="shared" si="532"/>
        <v>2213</v>
      </c>
      <c r="M2216" s="95">
        <f t="shared" si="523"/>
        <v>1636</v>
      </c>
      <c r="N2216" s="95">
        <f t="shared" si="524"/>
        <v>271.23181201988217</v>
      </c>
      <c r="O2216" s="95">
        <f t="shared" si="525"/>
        <v>1885258.080433815</v>
      </c>
      <c r="P2216" s="95">
        <f t="shared" si="533"/>
        <v>29.187352184370628</v>
      </c>
      <c r="Q2216" s="113">
        <f t="shared" si="534"/>
        <v>29.146570476396001</v>
      </c>
      <c r="R2216" s="95">
        <f t="shared" si="526"/>
        <v>348.64966709934527</v>
      </c>
      <c r="S2216" s="95">
        <f t="shared" si="527"/>
        <v>217.49009995556324</v>
      </c>
      <c r="T2216">
        <f t="shared" si="528"/>
        <v>0</v>
      </c>
      <c r="U2216" s="102">
        <f>IF(W2216&lt;180,V2216,IF(#REF!&gt;T2216,W2216-360,360-W2216))</f>
        <v>12.930116472545762</v>
      </c>
      <c r="V2216" s="102">
        <f t="shared" si="529"/>
        <v>12.930116472545762</v>
      </c>
      <c r="W2216" s="102">
        <f t="shared" si="530"/>
        <v>12.930116472545762</v>
      </c>
    </row>
    <row r="2217" spans="1:23" x14ac:dyDescent="0.25">
      <c r="A2217" s="110">
        <v>42638.471238425926</v>
      </c>
      <c r="B2217">
        <v>332</v>
      </c>
      <c r="C2217">
        <v>40.310400000000001</v>
      </c>
      <c r="E2217" s="95">
        <f t="shared" si="535"/>
        <v>283.18968386023295</v>
      </c>
      <c r="F2217" s="95">
        <f t="shared" si="535"/>
        <v>24.477280532445917</v>
      </c>
      <c r="G2217" s="95"/>
      <c r="H2217" s="95"/>
      <c r="I2217" s="95"/>
      <c r="J2217" s="95"/>
      <c r="K2217" s="95"/>
      <c r="L2217" s="95">
        <f t="shared" si="532"/>
        <v>2214</v>
      </c>
      <c r="M2217" s="95">
        <f t="shared" si="523"/>
        <v>-1304</v>
      </c>
      <c r="N2217" s="95">
        <f t="shared" si="524"/>
        <v>271.2592592592589</v>
      </c>
      <c r="O2217" s="95">
        <f t="shared" si="525"/>
        <v>1888949.1851852001</v>
      </c>
      <c r="P2217" s="95">
        <f t="shared" si="533"/>
        <v>29.209312107861312</v>
      </c>
      <c r="Q2217" s="113">
        <f t="shared" si="534"/>
        <v>29.199422647174753</v>
      </c>
      <c r="R2217" s="95">
        <f t="shared" si="526"/>
        <v>348.88838481637617</v>
      </c>
      <c r="S2217" s="95">
        <f t="shared" si="527"/>
        <v>217.49098290408975</v>
      </c>
      <c r="T2217">
        <f t="shared" si="528"/>
        <v>0</v>
      </c>
      <c r="U2217" s="102">
        <f>IF(W2217&lt;180,V2217,IF(#REF!&gt;T2217,W2217-360,360-W2217))</f>
        <v>48.810316139767053</v>
      </c>
      <c r="V2217" s="102">
        <f t="shared" si="529"/>
        <v>48.810316139767053</v>
      </c>
      <c r="W2217" s="102">
        <f t="shared" si="530"/>
        <v>48.810316139767053</v>
      </c>
    </row>
    <row r="2218" spans="1:23" x14ac:dyDescent="0.25">
      <c r="A2218" s="110">
        <v>42638.471331018518</v>
      </c>
      <c r="B2218">
        <v>313</v>
      </c>
      <c r="C2218">
        <v>34.6599</v>
      </c>
      <c r="E2218" s="95">
        <f t="shared" si="535"/>
        <v>283.25457570715474</v>
      </c>
      <c r="F2218" s="95">
        <f t="shared" si="535"/>
        <v>24.498055574043256</v>
      </c>
      <c r="G2218" s="95"/>
      <c r="H2218" s="95"/>
      <c r="I2218" s="95"/>
      <c r="J2218" s="95"/>
      <c r="K2218" s="95"/>
      <c r="L2218" s="95">
        <f t="shared" si="532"/>
        <v>2215</v>
      </c>
      <c r="M2218" s="95">
        <f t="shared" si="523"/>
        <v>1617</v>
      </c>
      <c r="N2218" s="95">
        <f t="shared" si="524"/>
        <v>271.27810383747141</v>
      </c>
      <c r="O2218" s="95">
        <f t="shared" si="525"/>
        <v>1890690.6880361324</v>
      </c>
      <c r="P2218" s="95">
        <f t="shared" si="533"/>
        <v>29.216176353839668</v>
      </c>
      <c r="Q2218" s="113">
        <f t="shared" si="534"/>
        <v>29.222254924797625</v>
      </c>
      <c r="R2218" s="95">
        <f t="shared" si="526"/>
        <v>349.00464928794941</v>
      </c>
      <c r="S2218" s="95">
        <f t="shared" si="527"/>
        <v>217.50450212636008</v>
      </c>
      <c r="T2218">
        <f t="shared" si="528"/>
        <v>0</v>
      </c>
      <c r="U2218" s="102">
        <f>IF(W2218&lt;180,V2218,IF(#REF!&gt;T2218,W2218-360,360-W2218))</f>
        <v>29.745424292845257</v>
      </c>
      <c r="V2218" s="102">
        <f t="shared" si="529"/>
        <v>29.745424292845257</v>
      </c>
      <c r="W2218" s="102">
        <f t="shared" si="530"/>
        <v>29.745424292845257</v>
      </c>
    </row>
    <row r="2219" spans="1:23" x14ac:dyDescent="0.25">
      <c r="A2219" s="110">
        <v>42638.471377314818</v>
      </c>
      <c r="B2219">
        <v>298</v>
      </c>
      <c r="C2219">
        <v>30.9482</v>
      </c>
      <c r="E2219" s="95">
        <f t="shared" si="535"/>
        <v>283.28452579034939</v>
      </c>
      <c r="F2219" s="95">
        <f t="shared" si="535"/>
        <v>24.514350748752076</v>
      </c>
      <c r="G2219" s="95"/>
      <c r="H2219" s="95"/>
      <c r="I2219" s="95"/>
      <c r="J2219" s="95"/>
      <c r="K2219" s="95"/>
      <c r="L2219" s="95">
        <f t="shared" si="532"/>
        <v>2216</v>
      </c>
      <c r="M2219" s="95">
        <f t="shared" si="523"/>
        <v>-1319</v>
      </c>
      <c r="N2219" s="95">
        <f t="shared" si="524"/>
        <v>271.29016245487327</v>
      </c>
      <c r="O2219" s="95">
        <f t="shared" si="525"/>
        <v>1891404.4255415313</v>
      </c>
      <c r="P2219" s="95">
        <f t="shared" si="533"/>
        <v>29.215096314768438</v>
      </c>
      <c r="Q2219" s="113">
        <f t="shared" si="534"/>
        <v>29.228127510216844</v>
      </c>
      <c r="R2219" s="95">
        <f t="shared" si="526"/>
        <v>349.04781268833727</v>
      </c>
      <c r="S2219" s="95">
        <f t="shared" si="527"/>
        <v>217.52123889236151</v>
      </c>
      <c r="T2219">
        <f t="shared" si="528"/>
        <v>0</v>
      </c>
      <c r="U2219" s="102">
        <f>IF(W2219&lt;180,V2219,IF(#REF!&gt;T2219,W2219-360,360-W2219))</f>
        <v>14.715474209650608</v>
      </c>
      <c r="V2219" s="102">
        <f t="shared" si="529"/>
        <v>14.715474209650608</v>
      </c>
      <c r="W2219" s="102">
        <f t="shared" si="530"/>
        <v>14.715474209650608</v>
      </c>
    </row>
    <row r="2220" spans="1:23" x14ac:dyDescent="0.25">
      <c r="A2220" s="110">
        <v>42638.47142361111</v>
      </c>
      <c r="B2220">
        <v>281</v>
      </c>
      <c r="C2220">
        <v>28.085000000000001</v>
      </c>
      <c r="E2220" s="95">
        <f t="shared" si="535"/>
        <v>283.31114808652245</v>
      </c>
      <c r="F2220" s="95">
        <f t="shared" si="535"/>
        <v>24.527316638935101</v>
      </c>
      <c r="G2220" s="95"/>
      <c r="H2220" s="95"/>
      <c r="I2220" s="95"/>
      <c r="J2220" s="95"/>
      <c r="K2220" s="95"/>
      <c r="L2220" s="95">
        <f t="shared" si="532"/>
        <v>2217</v>
      </c>
      <c r="M2220" s="95">
        <f t="shared" si="523"/>
        <v>1600</v>
      </c>
      <c r="N2220" s="95">
        <f t="shared" si="524"/>
        <v>271.29454217410876</v>
      </c>
      <c r="O2220" s="95">
        <f t="shared" si="525"/>
        <v>1891498.6639603218</v>
      </c>
      <c r="P2220" s="95">
        <f t="shared" si="533"/>
        <v>29.209234332696148</v>
      </c>
      <c r="Q2220" s="113">
        <f t="shared" si="534"/>
        <v>29.218746270565084</v>
      </c>
      <c r="R2220" s="95">
        <f t="shared" si="526"/>
        <v>349.05332719529389</v>
      </c>
      <c r="S2220" s="95">
        <f t="shared" si="527"/>
        <v>217.56896897775101</v>
      </c>
      <c r="T2220">
        <f t="shared" si="528"/>
        <v>0</v>
      </c>
      <c r="U2220" s="102">
        <f>IF(W2220&lt;180,V2220,IF(#REF!&gt;T2220,W2220-360,360-W2220))</f>
        <v>-2.3111480865224507</v>
      </c>
      <c r="V2220" s="102">
        <f t="shared" si="529"/>
        <v>-2.3111480865224507</v>
      </c>
      <c r="W2220" s="102">
        <f t="shared" si="530"/>
        <v>2.3111480865224507</v>
      </c>
    </row>
    <row r="2221" spans="1:23" x14ac:dyDescent="0.25">
      <c r="A2221" s="110">
        <v>42638.47146990741</v>
      </c>
      <c r="B2221">
        <v>255</v>
      </c>
      <c r="C2221">
        <v>25.491599999999998</v>
      </c>
      <c r="E2221" s="95">
        <f t="shared" ref="E2221:F2236" si="536">AVERAGE(B1621:B2221)</f>
        <v>283.31946755407654</v>
      </c>
      <c r="F2221" s="95">
        <f t="shared" si="536"/>
        <v>24.53568003327786</v>
      </c>
      <c r="G2221" s="95"/>
      <c r="H2221" s="95"/>
      <c r="I2221" s="95"/>
      <c r="J2221" s="95"/>
      <c r="K2221" s="95"/>
      <c r="L2221" s="95">
        <f t="shared" si="532"/>
        <v>2218</v>
      </c>
      <c r="M2221" s="95">
        <f t="shared" si="523"/>
        <v>-1345</v>
      </c>
      <c r="N2221" s="95">
        <f t="shared" si="524"/>
        <v>271.28719567177598</v>
      </c>
      <c r="O2221" s="95">
        <f t="shared" si="525"/>
        <v>1891764.0563570936</v>
      </c>
      <c r="P2221" s="95">
        <f t="shared" si="533"/>
        <v>29.204697612708244</v>
      </c>
      <c r="Q2221" s="113">
        <f t="shared" si="534"/>
        <v>29.209970895509315</v>
      </c>
      <c r="R2221" s="95">
        <f t="shared" si="526"/>
        <v>349.04190206897249</v>
      </c>
      <c r="S2221" s="95">
        <f t="shared" si="527"/>
        <v>217.59703303918059</v>
      </c>
      <c r="T2221">
        <f t="shared" si="528"/>
        <v>0</v>
      </c>
      <c r="U2221" s="102">
        <f>IF(W2221&lt;180,V2221,IF(#REF!&gt;T2221,W2221-360,360-W2221))</f>
        <v>-28.319467554076539</v>
      </c>
      <c r="V2221" s="102">
        <f t="shared" si="529"/>
        <v>-28.319467554076539</v>
      </c>
      <c r="W2221" s="102">
        <f t="shared" si="530"/>
        <v>28.319467554076539</v>
      </c>
    </row>
    <row r="2222" spans="1:23" x14ac:dyDescent="0.25">
      <c r="A2222" s="110">
        <v>42638.471516203703</v>
      </c>
      <c r="B2222">
        <v>245</v>
      </c>
      <c r="C2222">
        <v>25.527000000000001</v>
      </c>
      <c r="E2222" s="95">
        <f t="shared" si="536"/>
        <v>283.25956738768718</v>
      </c>
      <c r="F2222" s="95">
        <f t="shared" si="536"/>
        <v>24.533237104825282</v>
      </c>
      <c r="G2222" s="95"/>
      <c r="H2222" s="95"/>
      <c r="I2222" s="95"/>
      <c r="J2222" s="95"/>
      <c r="K2222" s="95"/>
      <c r="L2222" s="95">
        <f t="shared" si="532"/>
        <v>2219</v>
      </c>
      <c r="M2222" s="95">
        <f t="shared" si="523"/>
        <v>1590</v>
      </c>
      <c r="N2222" s="95">
        <f t="shared" si="524"/>
        <v>271.27534925642141</v>
      </c>
      <c r="O2222" s="95">
        <f t="shared" si="525"/>
        <v>1892454.7616043414</v>
      </c>
      <c r="P2222" s="95">
        <f t="shared" si="533"/>
        <v>29.203446073240311</v>
      </c>
      <c r="Q2222" s="113">
        <f t="shared" si="534"/>
        <v>29.251548517325237</v>
      </c>
      <c r="R2222" s="95">
        <f t="shared" si="526"/>
        <v>349.07555155166898</v>
      </c>
      <c r="S2222" s="95">
        <f t="shared" si="527"/>
        <v>217.44358322370539</v>
      </c>
      <c r="T2222">
        <f t="shared" si="528"/>
        <v>0</v>
      </c>
      <c r="U2222" s="102">
        <f>IF(W2222&lt;180,V2222,IF(#REF!&gt;T2222,W2222-360,360-W2222))</f>
        <v>-38.259567387687184</v>
      </c>
      <c r="V2222" s="102">
        <f t="shared" si="529"/>
        <v>-38.259567387687184</v>
      </c>
      <c r="W2222" s="102">
        <f t="shared" si="530"/>
        <v>38.259567387687184</v>
      </c>
    </row>
    <row r="2223" spans="1:23" x14ac:dyDescent="0.25">
      <c r="A2223" s="110">
        <v>42638.471562500003</v>
      </c>
      <c r="B2223">
        <v>266</v>
      </c>
      <c r="C2223">
        <v>26.057500000000001</v>
      </c>
      <c r="E2223" s="95">
        <f t="shared" si="536"/>
        <v>283.25623960066554</v>
      </c>
      <c r="F2223" s="95">
        <f t="shared" si="536"/>
        <v>24.532980199667215</v>
      </c>
      <c r="G2223" s="95"/>
      <c r="H2223" s="95"/>
      <c r="I2223" s="95"/>
      <c r="J2223" s="95"/>
      <c r="K2223" s="95"/>
      <c r="L2223" s="95">
        <f t="shared" si="532"/>
        <v>2220</v>
      </c>
      <c r="M2223" s="95">
        <f t="shared" si="523"/>
        <v>-1324</v>
      </c>
      <c r="N2223" s="95">
        <f t="shared" si="524"/>
        <v>271.27297297297258</v>
      </c>
      <c r="O2223" s="95">
        <f t="shared" si="525"/>
        <v>1892482.5783783935</v>
      </c>
      <c r="P2223" s="95">
        <f t="shared" si="533"/>
        <v>29.197082558025851</v>
      </c>
      <c r="Q2223" s="113">
        <f t="shared" si="534"/>
        <v>29.253398030689116</v>
      </c>
      <c r="R2223" s="95">
        <f t="shared" si="526"/>
        <v>349.07638516971605</v>
      </c>
      <c r="S2223" s="95">
        <f t="shared" si="527"/>
        <v>217.43609403161503</v>
      </c>
      <c r="T2223">
        <f t="shared" si="528"/>
        <v>0</v>
      </c>
      <c r="U2223" s="102">
        <f>IF(W2223&lt;180,V2223,IF(#REF!&gt;T2223,W2223-360,360-W2223))</f>
        <v>-17.256239600665538</v>
      </c>
      <c r="V2223" s="102">
        <f t="shared" si="529"/>
        <v>-17.256239600665538</v>
      </c>
      <c r="W2223" s="102">
        <f t="shared" si="530"/>
        <v>17.256239600665538</v>
      </c>
    </row>
    <row r="2224" spans="1:23" x14ac:dyDescent="0.25">
      <c r="A2224" s="110">
        <v>42638.471608796295</v>
      </c>
      <c r="B2224">
        <v>280</v>
      </c>
      <c r="C2224">
        <v>28.3232</v>
      </c>
      <c r="E2224" s="95">
        <f t="shared" si="536"/>
        <v>283.26622296173048</v>
      </c>
      <c r="F2224" s="95">
        <f t="shared" si="536"/>
        <v>24.535564725457569</v>
      </c>
      <c r="G2224" s="95"/>
      <c r="H2224" s="95"/>
      <c r="I2224" s="95"/>
      <c r="J2224" s="95"/>
      <c r="K2224" s="95"/>
      <c r="L2224" s="95">
        <f t="shared" si="532"/>
        <v>2221</v>
      </c>
      <c r="M2224" s="95">
        <f t="shared" si="523"/>
        <v>1604</v>
      </c>
      <c r="N2224" s="95">
        <f t="shared" si="524"/>
        <v>271.27690229626256</v>
      </c>
      <c r="O2224" s="95">
        <f t="shared" si="525"/>
        <v>1892558.7050878135</v>
      </c>
      <c r="P2224" s="95">
        <f t="shared" si="533"/>
        <v>29.191095959818817</v>
      </c>
      <c r="Q2224" s="113">
        <f t="shared" si="534"/>
        <v>29.251261170704144</v>
      </c>
      <c r="R2224" s="95">
        <f t="shared" si="526"/>
        <v>349.08156059581484</v>
      </c>
      <c r="S2224" s="95">
        <f t="shared" si="527"/>
        <v>217.45088532764615</v>
      </c>
      <c r="T2224">
        <f t="shared" si="528"/>
        <v>0</v>
      </c>
      <c r="U2224" s="102">
        <f>IF(W2224&lt;180,V2224,IF(#REF!&gt;T2224,W2224-360,360-W2224))</f>
        <v>-3.2662229617304774</v>
      </c>
      <c r="V2224" s="102">
        <f t="shared" si="529"/>
        <v>-3.2662229617304774</v>
      </c>
      <c r="W2224" s="102">
        <f t="shared" si="530"/>
        <v>3.2662229617304774</v>
      </c>
    </row>
    <row r="2225" spans="1:23" x14ac:dyDescent="0.25">
      <c r="A2225" s="110">
        <v>42638.471655092595</v>
      </c>
      <c r="B2225">
        <v>267</v>
      </c>
      <c r="C2225">
        <v>24.1815</v>
      </c>
      <c r="E2225" s="95">
        <f t="shared" si="536"/>
        <v>283.26123128119798</v>
      </c>
      <c r="F2225" s="95">
        <f t="shared" si="536"/>
        <v>24.533121464226287</v>
      </c>
      <c r="G2225" s="95"/>
      <c r="H2225" s="95"/>
      <c r="I2225" s="95"/>
      <c r="J2225" s="95"/>
      <c r="K2225" s="95"/>
      <c r="L2225" s="95">
        <f t="shared" si="532"/>
        <v>2222</v>
      </c>
      <c r="M2225" s="95">
        <f t="shared" si="523"/>
        <v>-1337</v>
      </c>
      <c r="N2225" s="95">
        <f t="shared" si="524"/>
        <v>271.27497749774938</v>
      </c>
      <c r="O2225" s="95">
        <f t="shared" si="525"/>
        <v>1892576.9887488901</v>
      </c>
      <c r="P2225" s="95">
        <f t="shared" si="533"/>
        <v>29.184667539976235</v>
      </c>
      <c r="Q2225" s="113">
        <f t="shared" si="534"/>
        <v>29.253780468432812</v>
      </c>
      <c r="R2225" s="95">
        <f t="shared" si="526"/>
        <v>349.08223733517184</v>
      </c>
      <c r="S2225" s="95">
        <f t="shared" si="527"/>
        <v>217.44022522722415</v>
      </c>
      <c r="T2225">
        <f t="shared" si="528"/>
        <v>0</v>
      </c>
      <c r="U2225" s="102">
        <f>IF(W2225&lt;180,V2225,IF(#REF!&gt;T2225,W2225-360,360-W2225))</f>
        <v>-16.261231281197979</v>
      </c>
      <c r="V2225" s="102">
        <f t="shared" si="529"/>
        <v>-16.261231281197979</v>
      </c>
      <c r="W2225" s="102">
        <f t="shared" si="530"/>
        <v>16.261231281197979</v>
      </c>
    </row>
    <row r="2226" spans="1:23" x14ac:dyDescent="0.25">
      <c r="A2226" s="110">
        <v>42638.471701388888</v>
      </c>
      <c r="B2226">
        <v>264</v>
      </c>
      <c r="C2226">
        <v>21.979099999999999</v>
      </c>
      <c r="E2226" s="95">
        <f t="shared" si="536"/>
        <v>283.29617304492513</v>
      </c>
      <c r="F2226" s="95">
        <f t="shared" si="536"/>
        <v>24.532660066555742</v>
      </c>
      <c r="G2226" s="95"/>
      <c r="H2226" s="95"/>
      <c r="I2226" s="95"/>
      <c r="J2226" s="95"/>
      <c r="K2226" s="95"/>
      <c r="L2226" s="95">
        <f t="shared" si="532"/>
        <v>2223</v>
      </c>
      <c r="M2226" s="95">
        <f t="shared" si="523"/>
        <v>1601</v>
      </c>
      <c r="N2226" s="95">
        <f t="shared" si="524"/>
        <v>271.27170490328348</v>
      </c>
      <c r="O2226" s="95">
        <f t="shared" si="525"/>
        <v>1892629.8902384317</v>
      </c>
      <c r="P2226" s="95">
        <f t="shared" si="533"/>
        <v>29.178510340562305</v>
      </c>
      <c r="Q2226" s="113">
        <f t="shared" si="534"/>
        <v>29.21819006963123</v>
      </c>
      <c r="R2226" s="95">
        <f t="shared" si="526"/>
        <v>349.03710070159536</v>
      </c>
      <c r="S2226" s="95">
        <f t="shared" si="527"/>
        <v>217.55524538825486</v>
      </c>
      <c r="T2226">
        <f t="shared" si="528"/>
        <v>0</v>
      </c>
      <c r="U2226" s="102">
        <f>IF(W2226&lt;180,V2226,IF(#REF!&gt;T2226,W2226-360,360-W2226))</f>
        <v>-19.296173044925126</v>
      </c>
      <c r="V2226" s="102">
        <f t="shared" si="529"/>
        <v>-19.296173044925126</v>
      </c>
      <c r="W2226" s="102">
        <f t="shared" si="530"/>
        <v>19.296173044925126</v>
      </c>
    </row>
    <row r="2227" spans="1:23" x14ac:dyDescent="0.25">
      <c r="A2227" s="110">
        <v>42638.471747685187</v>
      </c>
      <c r="B2227">
        <v>275</v>
      </c>
      <c r="C2227">
        <v>23.166699999999999</v>
      </c>
      <c r="E2227" s="95">
        <f t="shared" si="536"/>
        <v>283.21464226289515</v>
      </c>
      <c r="F2227" s="95">
        <f t="shared" si="536"/>
        <v>24.521984858569056</v>
      </c>
      <c r="G2227" s="95"/>
      <c r="H2227" s="95"/>
      <c r="I2227" s="95"/>
      <c r="J2227" s="95"/>
      <c r="K2227" s="95"/>
      <c r="L2227" s="95">
        <f t="shared" si="532"/>
        <v>2224</v>
      </c>
      <c r="M2227" s="95">
        <f t="shared" si="523"/>
        <v>-1326</v>
      </c>
      <c r="N2227" s="95">
        <f t="shared" si="524"/>
        <v>271.27338129496366</v>
      </c>
      <c r="O2227" s="95">
        <f t="shared" si="525"/>
        <v>1892643.784172677</v>
      </c>
      <c r="P2227" s="95">
        <f t="shared" si="533"/>
        <v>29.172056762612673</v>
      </c>
      <c r="Q2227" s="113">
        <f t="shared" si="534"/>
        <v>29.17282575119572</v>
      </c>
      <c r="R2227" s="95">
        <f t="shared" si="526"/>
        <v>348.85350020308556</v>
      </c>
      <c r="S2227" s="95">
        <f t="shared" si="527"/>
        <v>217.57578432270478</v>
      </c>
      <c r="T2227">
        <f t="shared" si="528"/>
        <v>0</v>
      </c>
      <c r="U2227" s="102">
        <f>IF(W2227&lt;180,V2227,IF(#REF!&gt;T2227,W2227-360,360-W2227))</f>
        <v>-8.2146422628951541</v>
      </c>
      <c r="V2227" s="102">
        <f t="shared" si="529"/>
        <v>-8.2146422628951541</v>
      </c>
      <c r="W2227" s="102">
        <f t="shared" si="530"/>
        <v>8.2146422628951541</v>
      </c>
    </row>
    <row r="2228" spans="1:23" x14ac:dyDescent="0.25">
      <c r="A2228" s="110">
        <v>42638.471805555557</v>
      </c>
      <c r="B2228">
        <v>264</v>
      </c>
      <c r="C2228">
        <v>22.800699999999999</v>
      </c>
      <c r="E2228" s="95">
        <f t="shared" si="536"/>
        <v>283.20133111480862</v>
      </c>
      <c r="F2228" s="95">
        <f t="shared" si="536"/>
        <v>24.508099001663897</v>
      </c>
      <c r="G2228" s="95"/>
      <c r="H2228" s="95"/>
      <c r="I2228" s="95"/>
      <c r="J2228" s="95"/>
      <c r="K2228" s="95"/>
      <c r="L2228" s="95">
        <f t="shared" si="532"/>
        <v>2225</v>
      </c>
      <c r="M2228" s="95">
        <f t="shared" si="523"/>
        <v>1590</v>
      </c>
      <c r="N2228" s="95">
        <f t="shared" si="524"/>
        <v>271.27011235955018</v>
      </c>
      <c r="O2228" s="95">
        <f t="shared" si="525"/>
        <v>1892696.6624719251</v>
      </c>
      <c r="P2228" s="95">
        <f t="shared" si="533"/>
        <v>29.165907929989778</v>
      </c>
      <c r="Q2228" s="113">
        <f t="shared" si="534"/>
        <v>29.179764115486858</v>
      </c>
      <c r="R2228" s="95">
        <f t="shared" si="526"/>
        <v>348.85580037465405</v>
      </c>
      <c r="S2228" s="95">
        <f t="shared" si="527"/>
        <v>217.5468618549632</v>
      </c>
      <c r="T2228">
        <f t="shared" si="528"/>
        <v>0</v>
      </c>
      <c r="U2228" s="102">
        <f>IF(W2228&lt;180,V2228,IF(#REF!&gt;T2228,W2228-360,360-W2228))</f>
        <v>-19.201331114808625</v>
      </c>
      <c r="V2228" s="102">
        <f t="shared" si="529"/>
        <v>-19.201331114808625</v>
      </c>
      <c r="W2228" s="102">
        <f t="shared" si="530"/>
        <v>19.201331114808625</v>
      </c>
    </row>
    <row r="2229" spans="1:23" x14ac:dyDescent="0.25">
      <c r="A2229" s="110">
        <v>42638.471851851849</v>
      </c>
      <c r="B2229">
        <v>286</v>
      </c>
      <c r="C2229">
        <v>20.770700000000001</v>
      </c>
      <c r="E2229" s="95">
        <f t="shared" si="536"/>
        <v>283.20632279534112</v>
      </c>
      <c r="F2229" s="95">
        <f t="shared" si="536"/>
        <v>24.488826955074874</v>
      </c>
      <c r="G2229" s="95"/>
      <c r="H2229" s="95"/>
      <c r="I2229" s="95"/>
      <c r="J2229" s="95"/>
      <c r="K2229" s="95"/>
      <c r="L2229" s="95">
        <f t="shared" si="532"/>
        <v>2226</v>
      </c>
      <c r="M2229" s="95">
        <f t="shared" si="523"/>
        <v>-1304</v>
      </c>
      <c r="N2229" s="95">
        <f t="shared" si="524"/>
        <v>271.27672955974805</v>
      </c>
      <c r="O2229" s="95">
        <f t="shared" si="525"/>
        <v>1892913.5345912101</v>
      </c>
      <c r="P2229" s="95">
        <f t="shared" si="533"/>
        <v>29.161026546887687</v>
      </c>
      <c r="Q2229" s="113">
        <f t="shared" si="534"/>
        <v>29.179985846449011</v>
      </c>
      <c r="R2229" s="95">
        <f t="shared" si="526"/>
        <v>348.86129094985142</v>
      </c>
      <c r="S2229" s="95">
        <f t="shared" si="527"/>
        <v>217.55135464083085</v>
      </c>
      <c r="T2229">
        <f t="shared" si="528"/>
        <v>0</v>
      </c>
      <c r="U2229" s="102">
        <f>IF(W2229&lt;180,V2229,IF(#REF!&gt;T2229,W2229-360,360-W2229))</f>
        <v>2.7936772046588771</v>
      </c>
      <c r="V2229" s="102">
        <f t="shared" si="529"/>
        <v>2.7936772046588771</v>
      </c>
      <c r="W2229" s="102">
        <f t="shared" si="530"/>
        <v>2.7936772046588771</v>
      </c>
    </row>
    <row r="2230" spans="1:23" x14ac:dyDescent="0.25">
      <c r="A2230" s="110">
        <v>42638.471898148149</v>
      </c>
      <c r="B2230">
        <v>294</v>
      </c>
      <c r="C2230">
        <v>20.0245</v>
      </c>
      <c r="E2230" s="95">
        <f t="shared" si="536"/>
        <v>283.21131447587356</v>
      </c>
      <c r="F2230" s="95">
        <f t="shared" si="536"/>
        <v>24.469047920133107</v>
      </c>
      <c r="G2230" s="95"/>
      <c r="H2230" s="95"/>
      <c r="I2230" s="95"/>
      <c r="J2230" s="95"/>
      <c r="K2230" s="95"/>
      <c r="L2230" s="95">
        <f t="shared" si="532"/>
        <v>2227</v>
      </c>
      <c r="M2230" s="95">
        <f t="shared" si="523"/>
        <v>1598</v>
      </c>
      <c r="N2230" s="95">
        <f t="shared" si="524"/>
        <v>271.28693309384784</v>
      </c>
      <c r="O2230" s="95">
        <f t="shared" si="525"/>
        <v>1893429.6497530462</v>
      </c>
      <c r="P2230" s="95">
        <f t="shared" si="533"/>
        <v>29.158452965192197</v>
      </c>
      <c r="Q2230" s="113">
        <f t="shared" si="534"/>
        <v>29.181575201096404</v>
      </c>
      <c r="R2230" s="95">
        <f t="shared" si="526"/>
        <v>348.86985867834051</v>
      </c>
      <c r="S2230" s="95">
        <f t="shared" si="527"/>
        <v>217.55277027340665</v>
      </c>
      <c r="T2230">
        <f t="shared" si="528"/>
        <v>0</v>
      </c>
      <c r="U2230" s="102">
        <f>IF(W2230&lt;180,V2230,IF(#REF!&gt;T2230,W2230-360,360-W2230))</f>
        <v>10.788685524126436</v>
      </c>
      <c r="V2230" s="102">
        <f t="shared" si="529"/>
        <v>10.788685524126436</v>
      </c>
      <c r="W2230" s="102">
        <f t="shared" si="530"/>
        <v>10.788685524126436</v>
      </c>
    </row>
    <row r="2231" spans="1:23" x14ac:dyDescent="0.25">
      <c r="A2231" s="110">
        <v>42638.471944444442</v>
      </c>
      <c r="B2231">
        <v>268</v>
      </c>
      <c r="C2231">
        <v>22.190200000000001</v>
      </c>
      <c r="E2231" s="95">
        <f t="shared" si="536"/>
        <v>283.24792013311151</v>
      </c>
      <c r="F2231" s="95">
        <f t="shared" si="536"/>
        <v>24.460182529118132</v>
      </c>
      <c r="G2231" s="95"/>
      <c r="H2231" s="95"/>
      <c r="I2231" s="95"/>
      <c r="J2231" s="95"/>
      <c r="K2231" s="95"/>
      <c r="L2231" s="95">
        <f t="shared" si="532"/>
        <v>2228</v>
      </c>
      <c r="M2231" s="95">
        <f t="shared" si="523"/>
        <v>-1330</v>
      </c>
      <c r="N2231" s="95">
        <f t="shared" si="524"/>
        <v>271.28545780969438</v>
      </c>
      <c r="O2231" s="95">
        <f t="shared" si="525"/>
        <v>1893440.4488330493</v>
      </c>
      <c r="P2231" s="95">
        <f t="shared" si="533"/>
        <v>29.151991725417652</v>
      </c>
      <c r="Q2231" s="113">
        <f t="shared" si="534"/>
        <v>29.148653939010352</v>
      </c>
      <c r="R2231" s="95">
        <f t="shared" si="526"/>
        <v>348.83239149588479</v>
      </c>
      <c r="S2231" s="95">
        <f t="shared" si="527"/>
        <v>217.66344877033822</v>
      </c>
      <c r="T2231">
        <f t="shared" si="528"/>
        <v>0</v>
      </c>
      <c r="U2231" s="102">
        <f>IF(W2231&lt;180,V2231,IF(#REF!&gt;T2231,W2231-360,360-W2231))</f>
        <v>-15.247920133111506</v>
      </c>
      <c r="V2231" s="102">
        <f t="shared" si="529"/>
        <v>-15.247920133111506</v>
      </c>
      <c r="W2231" s="102">
        <f t="shared" si="530"/>
        <v>15.247920133111506</v>
      </c>
    </row>
    <row r="2232" spans="1:23" x14ac:dyDescent="0.25">
      <c r="A2232" s="110">
        <v>42638.471990740742</v>
      </c>
      <c r="B2232">
        <v>267</v>
      </c>
      <c r="C2232">
        <v>22.8019</v>
      </c>
      <c r="E2232" s="95">
        <f t="shared" si="536"/>
        <v>283.27454242928451</v>
      </c>
      <c r="F2232" s="95">
        <f t="shared" si="536"/>
        <v>24.452320299500826</v>
      </c>
      <c r="G2232" s="95"/>
      <c r="H2232" s="95"/>
      <c r="I2232" s="95"/>
      <c r="J2232" s="95"/>
      <c r="K2232" s="95"/>
      <c r="L2232" s="95">
        <f t="shared" si="532"/>
        <v>2229</v>
      </c>
      <c r="M2232" s="95">
        <f t="shared" si="523"/>
        <v>1597</v>
      </c>
      <c r="N2232" s="95">
        <f t="shared" si="524"/>
        <v>271.28353521758595</v>
      </c>
      <c r="O2232" s="95">
        <f t="shared" si="525"/>
        <v>1893458.8057425006</v>
      </c>
      <c r="P2232" s="95">
        <f t="shared" si="533"/>
        <v>29.145593020676696</v>
      </c>
      <c r="Q2232" s="113">
        <f t="shared" si="534"/>
        <v>29.126487036489692</v>
      </c>
      <c r="R2232" s="95">
        <f t="shared" si="526"/>
        <v>348.80913826138635</v>
      </c>
      <c r="S2232" s="95">
        <f t="shared" si="527"/>
        <v>217.73994659718269</v>
      </c>
      <c r="T2232">
        <f t="shared" si="528"/>
        <v>0</v>
      </c>
      <c r="U2232" s="102">
        <f>IF(W2232&lt;180,V2232,IF(#REF!&gt;T2232,W2232-360,360-W2232))</f>
        <v>-16.274542429284509</v>
      </c>
      <c r="V2232" s="102">
        <f t="shared" si="529"/>
        <v>-16.274542429284509</v>
      </c>
      <c r="W2232" s="102">
        <f t="shared" si="530"/>
        <v>16.274542429284509</v>
      </c>
    </row>
    <row r="2233" spans="1:23" x14ac:dyDescent="0.25">
      <c r="A2233" s="110">
        <v>42638.472037037034</v>
      </c>
      <c r="B2233">
        <v>263</v>
      </c>
      <c r="C2233">
        <v>23.056799999999999</v>
      </c>
      <c r="E2233" s="95">
        <f t="shared" si="536"/>
        <v>283.32445923460898</v>
      </c>
      <c r="F2233" s="95">
        <f t="shared" si="536"/>
        <v>24.450543760399331</v>
      </c>
      <c r="G2233" s="95"/>
      <c r="H2233" s="95"/>
      <c r="I2233" s="95"/>
      <c r="J2233" s="95"/>
      <c r="K2233" s="95"/>
      <c r="L2233" s="95">
        <f t="shared" si="532"/>
        <v>2230</v>
      </c>
      <c r="M2233" s="95">
        <f t="shared" si="523"/>
        <v>-1334</v>
      </c>
      <c r="N2233" s="95">
        <f t="shared" si="524"/>
        <v>271.27982062780228</v>
      </c>
      <c r="O2233" s="95">
        <f t="shared" si="525"/>
        <v>1893527.3919282663</v>
      </c>
      <c r="P2233" s="95">
        <f t="shared" si="533"/>
        <v>29.139585144427794</v>
      </c>
      <c r="Q2233" s="113">
        <f t="shared" si="534"/>
        <v>29.065927999371436</v>
      </c>
      <c r="R2233" s="95">
        <f t="shared" si="526"/>
        <v>348.72279723319468</v>
      </c>
      <c r="S2233" s="95">
        <f t="shared" si="527"/>
        <v>217.92612123602325</v>
      </c>
      <c r="T2233">
        <f t="shared" si="528"/>
        <v>0</v>
      </c>
      <c r="U2233" s="102">
        <f>IF(W2233&lt;180,V2233,IF(#REF!&gt;T2233,W2233-360,360-W2233))</f>
        <v>-20.32445923460898</v>
      </c>
      <c r="V2233" s="102">
        <f t="shared" si="529"/>
        <v>-20.32445923460898</v>
      </c>
      <c r="W2233" s="102">
        <f t="shared" si="530"/>
        <v>20.32445923460898</v>
      </c>
    </row>
    <row r="2234" spans="1:23" x14ac:dyDescent="0.25">
      <c r="A2234" s="110">
        <v>42638.472083333334</v>
      </c>
      <c r="B2234">
        <v>268</v>
      </c>
      <c r="C2234">
        <v>21.904</v>
      </c>
      <c r="E2234" s="95">
        <f t="shared" si="536"/>
        <v>283.3078202995008</v>
      </c>
      <c r="F2234" s="95">
        <f t="shared" si="536"/>
        <v>24.441803660565721</v>
      </c>
      <c r="G2234" s="95"/>
      <c r="H2234" s="95"/>
      <c r="I2234" s="95"/>
      <c r="J2234" s="95"/>
      <c r="K2234" s="95"/>
      <c r="L2234" s="95">
        <f t="shared" si="532"/>
        <v>2231</v>
      </c>
      <c r="M2234" s="95">
        <f t="shared" si="523"/>
        <v>1602</v>
      </c>
      <c r="N2234" s="95">
        <f t="shared" si="524"/>
        <v>271.2783505154635</v>
      </c>
      <c r="O2234" s="95">
        <f t="shared" si="525"/>
        <v>1893538.144329912</v>
      </c>
      <c r="P2234" s="95">
        <f t="shared" si="533"/>
        <v>29.133136517670039</v>
      </c>
      <c r="Q2234" s="113">
        <f t="shared" si="534"/>
        <v>29.071832925100296</v>
      </c>
      <c r="R2234" s="95">
        <f t="shared" si="526"/>
        <v>348.71944438097648</v>
      </c>
      <c r="S2234" s="95">
        <f t="shared" si="527"/>
        <v>217.89619621802512</v>
      </c>
      <c r="T2234">
        <f t="shared" si="528"/>
        <v>0</v>
      </c>
      <c r="U2234" s="102">
        <f>IF(W2234&lt;180,V2234,IF(#REF!&gt;T2234,W2234-360,360-W2234))</f>
        <v>-15.307820299500804</v>
      </c>
      <c r="V2234" s="102">
        <f t="shared" si="529"/>
        <v>-15.307820299500804</v>
      </c>
      <c r="W2234" s="102">
        <f t="shared" si="530"/>
        <v>15.307820299500804</v>
      </c>
    </row>
    <row r="2235" spans="1:23" x14ac:dyDescent="0.25">
      <c r="A2235" s="110">
        <v>42638.472129629627</v>
      </c>
      <c r="B2235">
        <v>266</v>
      </c>
      <c r="C2235">
        <v>21.9087</v>
      </c>
      <c r="E2235" s="95">
        <f t="shared" si="536"/>
        <v>283.29450915141433</v>
      </c>
      <c r="F2235" s="95">
        <f t="shared" si="536"/>
        <v>24.436711148086516</v>
      </c>
      <c r="G2235" s="95"/>
      <c r="H2235" s="95"/>
      <c r="I2235" s="95"/>
      <c r="J2235" s="95"/>
      <c r="K2235" s="95"/>
      <c r="L2235" s="95">
        <f t="shared" si="532"/>
        <v>2232</v>
      </c>
      <c r="M2235" s="95">
        <f t="shared" si="523"/>
        <v>-1336</v>
      </c>
      <c r="N2235" s="95">
        <f t="shared" si="524"/>
        <v>271.275985663082</v>
      </c>
      <c r="O2235" s="95">
        <f t="shared" si="525"/>
        <v>1893565.9928315564</v>
      </c>
      <c r="P2235" s="95">
        <f t="shared" si="533"/>
        <v>29.126823729813296</v>
      </c>
      <c r="Q2235" s="113">
        <f t="shared" si="534"/>
        <v>29.077922504396927</v>
      </c>
      <c r="R2235" s="95">
        <f t="shared" si="526"/>
        <v>348.71983478630739</v>
      </c>
      <c r="S2235" s="95">
        <f t="shared" si="527"/>
        <v>217.86918351652125</v>
      </c>
      <c r="T2235">
        <f t="shared" si="528"/>
        <v>0</v>
      </c>
      <c r="U2235" s="102">
        <f>IF(W2235&lt;180,V2235,IF(#REF!&gt;T2235,W2235-360,360-W2235))</f>
        <v>-17.294509151414331</v>
      </c>
      <c r="V2235" s="102">
        <f t="shared" si="529"/>
        <v>-17.294509151414331</v>
      </c>
      <c r="W2235" s="102">
        <f t="shared" si="530"/>
        <v>17.294509151414331</v>
      </c>
    </row>
    <row r="2236" spans="1:23" x14ac:dyDescent="0.25">
      <c r="A2236" s="110">
        <v>42638.472175925926</v>
      </c>
      <c r="B2236">
        <v>257</v>
      </c>
      <c r="C2236">
        <v>21.652699999999999</v>
      </c>
      <c r="E2236" s="95">
        <f t="shared" si="536"/>
        <v>283.31780366056574</v>
      </c>
      <c r="F2236" s="95">
        <f t="shared" si="536"/>
        <v>24.43418785357737</v>
      </c>
      <c r="G2236" s="95"/>
      <c r="H2236" s="95"/>
      <c r="I2236" s="95"/>
      <c r="J2236" s="95"/>
      <c r="K2236" s="95"/>
      <c r="L2236" s="95">
        <f t="shared" si="532"/>
        <v>2233</v>
      </c>
      <c r="M2236" s="95">
        <f t="shared" si="523"/>
        <v>1593</v>
      </c>
      <c r="N2236" s="95">
        <f t="shared" si="524"/>
        <v>271.26959247648858</v>
      </c>
      <c r="O2236" s="95">
        <f t="shared" si="525"/>
        <v>1893769.7053291688</v>
      </c>
      <c r="P2236" s="95">
        <f t="shared" si="533"/>
        <v>29.121867454757627</v>
      </c>
      <c r="Q2236" s="113">
        <f t="shared" si="534"/>
        <v>29.051228477317746</v>
      </c>
      <c r="R2236" s="95">
        <f t="shared" si="526"/>
        <v>348.68306773453065</v>
      </c>
      <c r="S2236" s="95">
        <f t="shared" si="527"/>
        <v>217.95253958660084</v>
      </c>
      <c r="T2236">
        <f t="shared" si="528"/>
        <v>0</v>
      </c>
      <c r="U2236" s="102">
        <f>IF(W2236&lt;180,V2236,IF(#REF!&gt;T2236,W2236-360,360-W2236))</f>
        <v>-26.317803660565744</v>
      </c>
      <c r="V2236" s="102">
        <f t="shared" si="529"/>
        <v>-26.317803660565744</v>
      </c>
      <c r="W2236" s="102">
        <f t="shared" si="530"/>
        <v>26.317803660565744</v>
      </c>
    </row>
    <row r="2237" spans="1:23" x14ac:dyDescent="0.25">
      <c r="A2237" s="110">
        <v>42638.472222222219</v>
      </c>
      <c r="B2237">
        <v>257</v>
      </c>
      <c r="C2237">
        <v>19.476900000000001</v>
      </c>
      <c r="E2237" s="95">
        <f t="shared" ref="E2237:F2252" si="537">AVERAGE(B1637:B2237)</f>
        <v>283.24792013311151</v>
      </c>
      <c r="F2237" s="95">
        <f t="shared" si="537"/>
        <v>24.420445757071544</v>
      </c>
      <c r="G2237" s="95"/>
      <c r="H2237" s="95"/>
      <c r="I2237" s="95"/>
      <c r="J2237" s="95"/>
      <c r="K2237" s="95"/>
      <c r="L2237" s="95">
        <f t="shared" si="532"/>
        <v>2234</v>
      </c>
      <c r="M2237" s="95">
        <f t="shared" si="523"/>
        <v>-1336</v>
      </c>
      <c r="N2237" s="95">
        <f t="shared" si="524"/>
        <v>271.26320501342838</v>
      </c>
      <c r="O2237" s="95">
        <f t="shared" si="525"/>
        <v>1893973.235452119</v>
      </c>
      <c r="P2237" s="95">
        <f t="shared" si="533"/>
        <v>29.116913372444884</v>
      </c>
      <c r="Q2237" s="113">
        <f t="shared" si="534"/>
        <v>29.063933768334373</v>
      </c>
      <c r="R2237" s="95">
        <f t="shared" si="526"/>
        <v>348.64177111186382</v>
      </c>
      <c r="S2237" s="95">
        <f t="shared" si="527"/>
        <v>217.85406915435917</v>
      </c>
      <c r="T2237">
        <f t="shared" si="528"/>
        <v>0</v>
      </c>
      <c r="U2237" s="102">
        <f>IF(W2237&lt;180,V2237,IF(#REF!&gt;T2237,W2237-360,360-W2237))</f>
        <v>-26.247920133111506</v>
      </c>
      <c r="V2237" s="102">
        <f t="shared" si="529"/>
        <v>-26.247920133111506</v>
      </c>
      <c r="W2237" s="102">
        <f t="shared" si="530"/>
        <v>26.247920133111506</v>
      </c>
    </row>
    <row r="2238" spans="1:23" x14ac:dyDescent="0.25">
      <c r="A2238" s="110">
        <v>42638.472268518519</v>
      </c>
      <c r="B2238">
        <v>255</v>
      </c>
      <c r="C2238">
        <v>17.9284</v>
      </c>
      <c r="E2238" s="95">
        <f t="shared" si="537"/>
        <v>283.24292845257901</v>
      </c>
      <c r="F2238" s="95">
        <f t="shared" si="537"/>
        <v>24.41085274542429</v>
      </c>
      <c r="G2238" s="95"/>
      <c r="H2238" s="95"/>
      <c r="I2238" s="95"/>
      <c r="J2238" s="95"/>
      <c r="K2238" s="95"/>
      <c r="L2238" s="95">
        <f t="shared" si="532"/>
        <v>2235</v>
      </c>
      <c r="M2238" s="95">
        <f t="shared" si="523"/>
        <v>1591</v>
      </c>
      <c r="N2238" s="95">
        <f t="shared" si="524"/>
        <v>271.25592841163268</v>
      </c>
      <c r="O2238" s="95">
        <f t="shared" si="525"/>
        <v>1894237.6089485611</v>
      </c>
      <c r="P2238" s="95">
        <f t="shared" si="533"/>
        <v>29.112430434327184</v>
      </c>
      <c r="Q2238" s="113">
        <f t="shared" si="534"/>
        <v>29.068526885923827</v>
      </c>
      <c r="R2238" s="95">
        <f t="shared" si="526"/>
        <v>348.64711394590762</v>
      </c>
      <c r="S2238" s="95">
        <f t="shared" si="527"/>
        <v>217.8387429592504</v>
      </c>
      <c r="T2238">
        <f t="shared" si="528"/>
        <v>0</v>
      </c>
      <c r="U2238" s="102">
        <f>IF(W2238&lt;180,V2238,IF(#REF!&gt;T2238,W2238-360,360-W2238))</f>
        <v>-28.242928452579008</v>
      </c>
      <c r="V2238" s="102">
        <f t="shared" si="529"/>
        <v>-28.242928452579008</v>
      </c>
      <c r="W2238" s="102">
        <f t="shared" si="530"/>
        <v>28.242928452579008</v>
      </c>
    </row>
    <row r="2239" spans="1:23" x14ac:dyDescent="0.25">
      <c r="A2239" s="110">
        <v>42638.472314814811</v>
      </c>
      <c r="B2239">
        <v>255</v>
      </c>
      <c r="C2239">
        <v>16.8781</v>
      </c>
      <c r="E2239" s="95">
        <f t="shared" si="537"/>
        <v>283.23793677204657</v>
      </c>
      <c r="F2239" s="95">
        <f t="shared" si="537"/>
        <v>24.400960732113141</v>
      </c>
      <c r="G2239" s="95"/>
      <c r="H2239" s="95"/>
      <c r="I2239" s="95"/>
      <c r="J2239" s="95"/>
      <c r="K2239" s="95"/>
      <c r="L2239" s="95">
        <f t="shared" si="532"/>
        <v>2236</v>
      </c>
      <c r="M2239" s="95">
        <f t="shared" si="523"/>
        <v>-1336</v>
      </c>
      <c r="N2239" s="95">
        <f t="shared" si="524"/>
        <v>271.24865831842533</v>
      </c>
      <c r="O2239" s="95">
        <f t="shared" si="525"/>
        <v>1894501.7459749705</v>
      </c>
      <c r="P2239" s="95">
        <f t="shared" si="533"/>
        <v>29.107948999884236</v>
      </c>
      <c r="Q2239" s="113">
        <f t="shared" si="534"/>
        <v>29.073118420827797</v>
      </c>
      <c r="R2239" s="95">
        <f t="shared" si="526"/>
        <v>348.6524532189091</v>
      </c>
      <c r="S2239" s="95">
        <f t="shared" si="527"/>
        <v>217.82342032518403</v>
      </c>
      <c r="T2239">
        <f t="shared" si="528"/>
        <v>0</v>
      </c>
      <c r="U2239" s="102">
        <f>IF(W2239&lt;180,V2239,IF(#REF!&gt;T2239,W2239-360,360-W2239))</f>
        <v>-28.237936772046567</v>
      </c>
      <c r="V2239" s="102">
        <f t="shared" si="529"/>
        <v>-28.237936772046567</v>
      </c>
      <c r="W2239" s="102">
        <f t="shared" si="530"/>
        <v>28.237936772046567</v>
      </c>
    </row>
    <row r="2240" spans="1:23" x14ac:dyDescent="0.25">
      <c r="A2240" s="110">
        <v>42638.472361111111</v>
      </c>
      <c r="B2240">
        <v>254</v>
      </c>
      <c r="C2240">
        <v>14.6029</v>
      </c>
      <c r="E2240" s="95">
        <f t="shared" si="537"/>
        <v>283.24459234608986</v>
      </c>
      <c r="F2240" s="95">
        <f t="shared" si="537"/>
        <v>24.38793760399334</v>
      </c>
      <c r="G2240" s="95"/>
      <c r="H2240" s="95"/>
      <c r="I2240" s="95"/>
      <c r="J2240" s="95"/>
      <c r="K2240" s="95"/>
      <c r="L2240" s="95">
        <f t="shared" si="532"/>
        <v>2237</v>
      </c>
      <c r="M2240" s="95">
        <f t="shared" si="523"/>
        <v>1590</v>
      </c>
      <c r="N2240" s="95">
        <f t="shared" si="524"/>
        <v>271.24094769780913</v>
      </c>
      <c r="O2240" s="95">
        <f t="shared" si="525"/>
        <v>1894799.1291908959</v>
      </c>
      <c r="P2240" s="95">
        <f t="shared" si="533"/>
        <v>29.10372621139728</v>
      </c>
      <c r="Q2240" s="113">
        <f t="shared" si="534"/>
        <v>29.0659656232598</v>
      </c>
      <c r="R2240" s="95">
        <f t="shared" si="526"/>
        <v>348.64301499842441</v>
      </c>
      <c r="S2240" s="95">
        <f t="shared" si="527"/>
        <v>217.84616969375531</v>
      </c>
      <c r="T2240">
        <f t="shared" si="528"/>
        <v>0</v>
      </c>
      <c r="U2240" s="102">
        <f>IF(W2240&lt;180,V2240,IF(#REF!&gt;T2240,W2240-360,360-W2240))</f>
        <v>-29.24459234608986</v>
      </c>
      <c r="V2240" s="102">
        <f t="shared" si="529"/>
        <v>-29.24459234608986</v>
      </c>
      <c r="W2240" s="102">
        <f t="shared" si="530"/>
        <v>29.24459234608986</v>
      </c>
    </row>
    <row r="2241" spans="1:23" x14ac:dyDescent="0.25">
      <c r="A2241" s="110">
        <v>42638.472407407404</v>
      </c>
      <c r="B2241">
        <v>250</v>
      </c>
      <c r="C2241">
        <v>14.8245</v>
      </c>
      <c r="E2241" s="95">
        <f t="shared" si="537"/>
        <v>283.16805324459233</v>
      </c>
      <c r="F2241" s="95">
        <f t="shared" si="537"/>
        <v>24.37997420965058</v>
      </c>
      <c r="G2241" s="95"/>
      <c r="H2241" s="95"/>
      <c r="I2241" s="95"/>
      <c r="J2241" s="95"/>
      <c r="K2241" s="95"/>
      <c r="L2241" s="95">
        <f t="shared" si="532"/>
        <v>2238</v>
      </c>
      <c r="M2241" s="95">
        <f t="shared" si="523"/>
        <v>-1340</v>
      </c>
      <c r="N2241" s="95">
        <f t="shared" si="524"/>
        <v>271.23145665772967</v>
      </c>
      <c r="O2241" s="95">
        <f t="shared" si="525"/>
        <v>1895250.105451311</v>
      </c>
      <c r="P2241" s="95">
        <f t="shared" si="533"/>
        <v>29.100685783505014</v>
      </c>
      <c r="Q2241" s="113">
        <f t="shared" si="534"/>
        <v>29.092829411475577</v>
      </c>
      <c r="R2241" s="95">
        <f t="shared" si="526"/>
        <v>348.62691942041238</v>
      </c>
      <c r="S2241" s="95">
        <f t="shared" si="527"/>
        <v>217.70918706877228</v>
      </c>
      <c r="T2241">
        <f t="shared" si="528"/>
        <v>0</v>
      </c>
      <c r="U2241" s="102">
        <f>IF(W2241&lt;180,V2241,IF(#REF!&gt;T2241,W2241-360,360-W2241))</f>
        <v>-33.168053244592329</v>
      </c>
      <c r="V2241" s="102">
        <f t="shared" si="529"/>
        <v>-33.168053244592329</v>
      </c>
      <c r="W2241" s="102">
        <f t="shared" si="530"/>
        <v>33.168053244592329</v>
      </c>
    </row>
    <row r="2242" spans="1:23" x14ac:dyDescent="0.25">
      <c r="A2242" s="110">
        <v>42638.472453703704</v>
      </c>
      <c r="B2242">
        <v>252</v>
      </c>
      <c r="C2242">
        <v>16.450099999999999</v>
      </c>
      <c r="E2242" s="95">
        <f t="shared" si="537"/>
        <v>283.0965058236273</v>
      </c>
      <c r="F2242" s="95">
        <f t="shared" si="537"/>
        <v>24.379700665557404</v>
      </c>
      <c r="G2242" s="95"/>
      <c r="H2242" s="95"/>
      <c r="I2242" s="95"/>
      <c r="J2242" s="95"/>
      <c r="K2242" s="95"/>
      <c r="L2242" s="95">
        <f t="shared" si="532"/>
        <v>2239</v>
      </c>
      <c r="M2242" s="95">
        <f t="shared" si="523"/>
        <v>1592</v>
      </c>
      <c r="N2242" s="95">
        <f t="shared" si="524"/>
        <v>271.22286735149578</v>
      </c>
      <c r="O2242" s="95">
        <f t="shared" si="525"/>
        <v>1895619.7891916186</v>
      </c>
      <c r="P2242" s="95">
        <f t="shared" si="533"/>
        <v>29.097023856684874</v>
      </c>
      <c r="Q2242" s="113">
        <f t="shared" si="534"/>
        <v>29.116508250176196</v>
      </c>
      <c r="R2242" s="95">
        <f t="shared" si="526"/>
        <v>348.60864938652372</v>
      </c>
      <c r="S2242" s="95">
        <f t="shared" si="527"/>
        <v>217.58436226073087</v>
      </c>
      <c r="T2242">
        <f t="shared" si="528"/>
        <v>0</v>
      </c>
      <c r="U2242" s="102">
        <f>IF(W2242&lt;180,V2242,IF(#REF!&gt;T2242,W2242-360,360-W2242))</f>
        <v>-31.096505823627297</v>
      </c>
      <c r="V2242" s="102">
        <f t="shared" si="529"/>
        <v>-31.096505823627297</v>
      </c>
      <c r="W2242" s="102">
        <f t="shared" si="530"/>
        <v>31.096505823627297</v>
      </c>
    </row>
    <row r="2243" spans="1:23" x14ac:dyDescent="0.25">
      <c r="A2243" s="110">
        <v>42638.472500000003</v>
      </c>
      <c r="B2243">
        <v>265</v>
      </c>
      <c r="C2243">
        <v>17.055499999999999</v>
      </c>
      <c r="E2243" s="95">
        <f t="shared" si="537"/>
        <v>283.07321131447588</v>
      </c>
      <c r="F2243" s="95">
        <f t="shared" si="537"/>
        <v>24.382278535773708</v>
      </c>
      <c r="G2243" s="95"/>
      <c r="H2243" s="95"/>
      <c r="I2243" s="95"/>
      <c r="J2243" s="95"/>
      <c r="K2243" s="95"/>
      <c r="L2243" s="95">
        <f t="shared" si="532"/>
        <v>2240</v>
      </c>
      <c r="M2243" s="95">
        <f t="shared" si="523"/>
        <v>-1327</v>
      </c>
      <c r="N2243" s="95">
        <f t="shared" si="524"/>
        <v>271.22008928571387</v>
      </c>
      <c r="O2243" s="95">
        <f t="shared" si="525"/>
        <v>1895658.495982158</v>
      </c>
      <c r="P2243" s="95">
        <f t="shared" si="533"/>
        <v>29.090825259482571</v>
      </c>
      <c r="Q2243" s="113">
        <f t="shared" si="534"/>
        <v>29.125375282755346</v>
      </c>
      <c r="R2243" s="95">
        <f t="shared" si="526"/>
        <v>348.60530570067544</v>
      </c>
      <c r="S2243" s="95">
        <f t="shared" si="527"/>
        <v>217.54111692827635</v>
      </c>
      <c r="T2243">
        <f t="shared" si="528"/>
        <v>0</v>
      </c>
      <c r="U2243" s="102">
        <f>IF(W2243&lt;180,V2243,IF(#REF!&gt;T2243,W2243-360,360-W2243))</f>
        <v>-18.073211314475884</v>
      </c>
      <c r="V2243" s="102">
        <f t="shared" si="529"/>
        <v>-18.073211314475884</v>
      </c>
      <c r="W2243" s="102">
        <f t="shared" si="530"/>
        <v>18.073211314475884</v>
      </c>
    </row>
    <row r="2244" spans="1:23" x14ac:dyDescent="0.25">
      <c r="A2244" s="110">
        <v>42638.472546296296</v>
      </c>
      <c r="B2244">
        <v>261</v>
      </c>
      <c r="C2244">
        <v>16.696300000000001</v>
      </c>
      <c r="E2244" s="95">
        <f t="shared" si="537"/>
        <v>283.063227953411</v>
      </c>
      <c r="F2244" s="95">
        <f t="shared" si="537"/>
        <v>24.38065723793677</v>
      </c>
      <c r="G2244" s="95"/>
      <c r="H2244" s="95"/>
      <c r="I2244" s="95"/>
      <c r="J2244" s="95"/>
      <c r="K2244" s="95"/>
      <c r="L2244" s="95">
        <f t="shared" si="532"/>
        <v>2241</v>
      </c>
      <c r="M2244" s="95">
        <f t="shared" ref="M2244:M2307" si="538">B2244-M2243</f>
        <v>1588</v>
      </c>
      <c r="N2244" s="95">
        <f t="shared" ref="N2244:N2307" si="539">N2243+(B2244-N2243)/L2244</f>
        <v>271.21552878179341</v>
      </c>
      <c r="O2244" s="95">
        <f t="shared" ref="O2244:O2307" si="540">O2243+(B2244-N2244)*(B2244-N2243)</f>
        <v>1895762.8995984087</v>
      </c>
      <c r="P2244" s="95">
        <f t="shared" si="533"/>
        <v>29.085134845593362</v>
      </c>
      <c r="Q2244" s="113">
        <f t="shared" si="534"/>
        <v>29.131910599963692</v>
      </c>
      <c r="R2244" s="95">
        <f t="shared" ref="R2244:R2307" si="541">E2244+$T$2*Q2244</f>
        <v>348.61002680332933</v>
      </c>
      <c r="S2244" s="95">
        <f t="shared" ref="S2244:S2307" si="542">E2244-$T$2*Q2244</f>
        <v>217.5164291034927</v>
      </c>
      <c r="T2244">
        <f t="shared" si="528"/>
        <v>0</v>
      </c>
      <c r="U2244" s="102">
        <f>IF(W2244&lt;180,V2244,IF(#REF!&gt;T2244,W2244-360,360-W2244))</f>
        <v>-22.063227953411001</v>
      </c>
      <c r="V2244" s="102">
        <f t="shared" si="529"/>
        <v>-22.063227953411001</v>
      </c>
      <c r="W2244" s="102">
        <f t="shared" si="530"/>
        <v>22.063227953411001</v>
      </c>
    </row>
    <row r="2245" spans="1:23" x14ac:dyDescent="0.25">
      <c r="A2245" s="110">
        <v>42638.472592592596</v>
      </c>
      <c r="B2245">
        <v>252</v>
      </c>
      <c r="C2245">
        <v>17.7911</v>
      </c>
      <c r="E2245" s="95">
        <f t="shared" si="537"/>
        <v>283.05990016638935</v>
      </c>
      <c r="F2245" s="95">
        <f t="shared" si="537"/>
        <v>24.380127787021632</v>
      </c>
      <c r="G2245" s="95"/>
      <c r="H2245" s="95"/>
      <c r="I2245" s="95"/>
      <c r="J2245" s="95"/>
      <c r="K2245" s="95"/>
      <c r="L2245" s="95">
        <f t="shared" si="532"/>
        <v>2242</v>
      </c>
      <c r="M2245" s="95">
        <f t="shared" si="538"/>
        <v>-1336</v>
      </c>
      <c r="N2245" s="95">
        <f t="shared" si="539"/>
        <v>271.20695807314854</v>
      </c>
      <c r="O2245" s="95">
        <f t="shared" si="540"/>
        <v>1896131.9714540739</v>
      </c>
      <c r="P2245" s="95">
        <f t="shared" si="533"/>
        <v>29.081478110123868</v>
      </c>
      <c r="Q2245" s="113">
        <f t="shared" si="534"/>
        <v>29.135344380489716</v>
      </c>
      <c r="R2245" s="95">
        <f t="shared" si="541"/>
        <v>348.61442502249122</v>
      </c>
      <c r="S2245" s="95">
        <f t="shared" si="542"/>
        <v>217.50537531028749</v>
      </c>
      <c r="T2245">
        <f t="shared" si="528"/>
        <v>0</v>
      </c>
      <c r="U2245" s="102">
        <f>IF(W2245&lt;180,V2245,IF(#REF!&gt;T2245,W2245-360,360-W2245))</f>
        <v>-31.059900166389355</v>
      </c>
      <c r="V2245" s="102">
        <f t="shared" si="529"/>
        <v>-31.059900166389355</v>
      </c>
      <c r="W2245" s="102">
        <f t="shared" si="530"/>
        <v>31.059900166389355</v>
      </c>
    </row>
    <row r="2246" spans="1:23" x14ac:dyDescent="0.25">
      <c r="A2246" s="110">
        <v>42638.472638888888</v>
      </c>
      <c r="B2246">
        <v>274</v>
      </c>
      <c r="C2246">
        <v>16.7637</v>
      </c>
      <c r="E2246" s="95">
        <f t="shared" si="537"/>
        <v>283.07321131447588</v>
      </c>
      <c r="F2246" s="95">
        <f t="shared" si="537"/>
        <v>24.376750582362728</v>
      </c>
      <c r="G2246" s="95"/>
      <c r="H2246" s="95"/>
      <c r="I2246" s="95"/>
      <c r="J2246" s="95"/>
      <c r="K2246" s="95"/>
      <c r="L2246" s="95">
        <f t="shared" si="532"/>
        <v>2243</v>
      </c>
      <c r="M2246" s="95">
        <f t="shared" si="538"/>
        <v>1610</v>
      </c>
      <c r="N2246" s="95">
        <f t="shared" si="539"/>
        <v>271.2082032991525</v>
      </c>
      <c r="O2246" s="95">
        <f t="shared" si="540"/>
        <v>1896139.7690593107</v>
      </c>
      <c r="P2246" s="95">
        <f t="shared" si="533"/>
        <v>29.075054451837438</v>
      </c>
      <c r="Q2246" s="113">
        <f t="shared" si="534"/>
        <v>29.129374014091866</v>
      </c>
      <c r="R2246" s="95">
        <f t="shared" si="541"/>
        <v>348.61430284618257</v>
      </c>
      <c r="S2246" s="95">
        <f t="shared" si="542"/>
        <v>217.5321197827692</v>
      </c>
      <c r="T2246">
        <f t="shared" ref="T2246:T2309" si="543">IF(ABS(U2246)&gt;$T$2*Q2246,1,0)</f>
        <v>0</v>
      </c>
      <c r="U2246" s="102">
        <f>IF(W2246&lt;180,V2246,IF(#REF!&gt;T2246,W2246-360,360-W2246))</f>
        <v>-9.0732113144758841</v>
      </c>
      <c r="V2246" s="102">
        <f t="shared" ref="V2246:V2309" si="544">$B2246-$E2246</f>
        <v>-9.0732113144758841</v>
      </c>
      <c r="W2246" s="102">
        <f t="shared" ref="W2246:W2309" si="545">ABS(V2246)</f>
        <v>9.0732113144758841</v>
      </c>
    </row>
    <row r="2247" spans="1:23" x14ac:dyDescent="0.25">
      <c r="A2247" s="110">
        <v>42638.472685185188</v>
      </c>
      <c r="B2247">
        <v>276</v>
      </c>
      <c r="C2247">
        <v>15.503</v>
      </c>
      <c r="E2247" s="95">
        <f t="shared" si="537"/>
        <v>283.153078202995</v>
      </c>
      <c r="F2247" s="95">
        <f t="shared" si="537"/>
        <v>24.369172379367722</v>
      </c>
      <c r="G2247" s="95"/>
      <c r="H2247" s="95"/>
      <c r="I2247" s="95"/>
      <c r="J2247" s="95"/>
      <c r="K2247" s="95"/>
      <c r="L2247" s="95">
        <f t="shared" si="532"/>
        <v>2244</v>
      </c>
      <c r="M2247" s="95">
        <f t="shared" si="538"/>
        <v>-1334</v>
      </c>
      <c r="N2247" s="95">
        <f t="shared" si="539"/>
        <v>271.2103386809265</v>
      </c>
      <c r="O2247" s="95">
        <f t="shared" si="540"/>
        <v>1896162.7201426176</v>
      </c>
      <c r="P2247" s="95">
        <f t="shared" si="533"/>
        <v>29.068751255064186</v>
      </c>
      <c r="Q2247" s="113">
        <f t="shared" si="534"/>
        <v>29.043942747585064</v>
      </c>
      <c r="R2247" s="95">
        <f t="shared" si="541"/>
        <v>348.50194938506138</v>
      </c>
      <c r="S2247" s="95">
        <f t="shared" si="542"/>
        <v>217.80420702092863</v>
      </c>
      <c r="T2247">
        <f t="shared" si="543"/>
        <v>0</v>
      </c>
      <c r="U2247" s="102">
        <f>IF(W2247&lt;180,V2247,IF(#REF!&gt;T2247,W2247-360,360-W2247))</f>
        <v>-7.1530782029950046</v>
      </c>
      <c r="V2247" s="102">
        <f t="shared" si="544"/>
        <v>-7.1530782029950046</v>
      </c>
      <c r="W2247" s="102">
        <f t="shared" si="545"/>
        <v>7.1530782029950046</v>
      </c>
    </row>
    <row r="2248" spans="1:23" x14ac:dyDescent="0.25">
      <c r="A2248" s="110">
        <v>42638.472731481481</v>
      </c>
      <c r="B2248">
        <v>292</v>
      </c>
      <c r="C2248">
        <v>13.748900000000001</v>
      </c>
      <c r="E2248" s="95">
        <f t="shared" si="537"/>
        <v>283.21630615640601</v>
      </c>
      <c r="F2248" s="95">
        <f t="shared" si="537"/>
        <v>24.363853244592349</v>
      </c>
      <c r="G2248" s="95"/>
      <c r="H2248" s="95"/>
      <c r="I2248" s="95"/>
      <c r="J2248" s="95"/>
      <c r="K2248" s="95"/>
      <c r="L2248" s="95">
        <f t="shared" si="532"/>
        <v>2245</v>
      </c>
      <c r="M2248" s="95">
        <f t="shared" si="538"/>
        <v>1626</v>
      </c>
      <c r="N2248" s="95">
        <f t="shared" si="539"/>
        <v>271.21959910913097</v>
      </c>
      <c r="O2248" s="95">
        <f t="shared" si="540"/>
        <v>1896594.7376392132</v>
      </c>
      <c r="P2248" s="95">
        <f t="shared" si="533"/>
        <v>29.065586978197729</v>
      </c>
      <c r="Q2248" s="113">
        <f t="shared" si="534"/>
        <v>29.021762452334155</v>
      </c>
      <c r="R2248" s="95">
        <f t="shared" si="541"/>
        <v>348.51527167415787</v>
      </c>
      <c r="S2248" s="95">
        <f t="shared" si="542"/>
        <v>217.91734063865414</v>
      </c>
      <c r="T2248">
        <f t="shared" si="543"/>
        <v>0</v>
      </c>
      <c r="U2248" s="102">
        <f>IF(W2248&lt;180,V2248,IF(#REF!&gt;T2248,W2248-360,360-W2248))</f>
        <v>8.7836938435939942</v>
      </c>
      <c r="V2248" s="102">
        <f t="shared" si="544"/>
        <v>8.7836938435939942</v>
      </c>
      <c r="W2248" s="102">
        <f t="shared" si="545"/>
        <v>8.7836938435939942</v>
      </c>
    </row>
    <row r="2249" spans="1:23" x14ac:dyDescent="0.25">
      <c r="A2249" s="110">
        <v>42638.472777777781</v>
      </c>
      <c r="B2249">
        <v>266</v>
      </c>
      <c r="C2249">
        <v>17.250800000000002</v>
      </c>
      <c r="E2249" s="95">
        <f t="shared" si="537"/>
        <v>283.1547420965058</v>
      </c>
      <c r="F2249" s="95">
        <f t="shared" si="537"/>
        <v>24.364166722129788</v>
      </c>
      <c r="G2249" s="95"/>
      <c r="H2249" s="95"/>
      <c r="I2249" s="95"/>
      <c r="J2249" s="95"/>
      <c r="K2249" s="95"/>
      <c r="L2249" s="95">
        <f t="shared" si="532"/>
        <v>2246</v>
      </c>
      <c r="M2249" s="95">
        <f t="shared" si="538"/>
        <v>-1360</v>
      </c>
      <c r="N2249" s="95">
        <f t="shared" si="539"/>
        <v>271.21727515583217</v>
      </c>
      <c r="O2249" s="95">
        <f t="shared" si="540"/>
        <v>1896621.9697239688</v>
      </c>
      <c r="P2249" s="95">
        <f t="shared" si="533"/>
        <v>29.05932435592986</v>
      </c>
      <c r="Q2249" s="113">
        <f t="shared" si="534"/>
        <v>29.018973911854296</v>
      </c>
      <c r="R2249" s="95">
        <f t="shared" si="541"/>
        <v>348.44743339817796</v>
      </c>
      <c r="S2249" s="95">
        <f t="shared" si="542"/>
        <v>217.86205079483364</v>
      </c>
      <c r="T2249">
        <f t="shared" si="543"/>
        <v>0</v>
      </c>
      <c r="U2249" s="102">
        <f>IF(W2249&lt;180,V2249,IF(#REF!&gt;T2249,W2249-360,360-W2249))</f>
        <v>-17.1547420965058</v>
      </c>
      <c r="V2249" s="102">
        <f t="shared" si="544"/>
        <v>-17.1547420965058</v>
      </c>
      <c r="W2249" s="102">
        <f t="shared" si="545"/>
        <v>17.1547420965058</v>
      </c>
    </row>
    <row r="2250" spans="1:23" x14ac:dyDescent="0.25">
      <c r="A2250" s="110">
        <v>42638.472824074073</v>
      </c>
      <c r="B2250">
        <v>267</v>
      </c>
      <c r="C2250">
        <v>16.898099999999999</v>
      </c>
      <c r="E2250" s="95">
        <f t="shared" si="537"/>
        <v>283.1214642262895</v>
      </c>
      <c r="F2250" s="95">
        <f t="shared" si="537"/>
        <v>24.369275707154745</v>
      </c>
      <c r="G2250" s="95"/>
      <c r="H2250" s="95"/>
      <c r="I2250" s="95"/>
      <c r="J2250" s="95"/>
      <c r="K2250" s="95"/>
      <c r="L2250" s="95">
        <f t="shared" si="532"/>
        <v>2247</v>
      </c>
      <c r="M2250" s="95">
        <f t="shared" si="538"/>
        <v>1627</v>
      </c>
      <c r="N2250" s="95">
        <f t="shared" si="539"/>
        <v>271.21539830885581</v>
      </c>
      <c r="O2250" s="95">
        <f t="shared" si="540"/>
        <v>1896639.7472185285</v>
      </c>
      <c r="P2250" s="95">
        <f t="shared" si="533"/>
        <v>29.052993546434006</v>
      </c>
      <c r="Q2250" s="113">
        <f t="shared" si="534"/>
        <v>29.026012004711202</v>
      </c>
      <c r="R2250" s="95">
        <f t="shared" si="541"/>
        <v>348.42999123688969</v>
      </c>
      <c r="S2250" s="95">
        <f t="shared" si="542"/>
        <v>217.81293721568932</v>
      </c>
      <c r="T2250">
        <f t="shared" si="543"/>
        <v>0</v>
      </c>
      <c r="U2250" s="102">
        <f>IF(W2250&lt;180,V2250,IF(#REF!&gt;T2250,W2250-360,360-W2250))</f>
        <v>-16.121464226289504</v>
      </c>
      <c r="V2250" s="102">
        <f t="shared" si="544"/>
        <v>-16.121464226289504</v>
      </c>
      <c r="W2250" s="102">
        <f t="shared" si="545"/>
        <v>16.121464226289504</v>
      </c>
    </row>
    <row r="2251" spans="1:23" x14ac:dyDescent="0.25">
      <c r="A2251" s="110">
        <v>42638.472870370373</v>
      </c>
      <c r="B2251">
        <v>278</v>
      </c>
      <c r="C2251">
        <v>14.1113</v>
      </c>
      <c r="E2251" s="95">
        <f t="shared" si="537"/>
        <v>283.18801996672215</v>
      </c>
      <c r="F2251" s="95">
        <f t="shared" si="537"/>
        <v>24.366178202995012</v>
      </c>
      <c r="G2251" s="95"/>
      <c r="H2251" s="95"/>
      <c r="I2251" s="95"/>
      <c r="J2251" s="95"/>
      <c r="K2251" s="95"/>
      <c r="L2251" s="95">
        <f t="shared" si="532"/>
        <v>2248</v>
      </c>
      <c r="M2251" s="95">
        <f t="shared" si="538"/>
        <v>-1349</v>
      </c>
      <c r="N2251" s="95">
        <f t="shared" si="539"/>
        <v>271.2184163701063</v>
      </c>
      <c r="O2251" s="95">
        <f t="shared" si="540"/>
        <v>1896685.7575622925</v>
      </c>
      <c r="P2251" s="95">
        <f t="shared" si="533"/>
        <v>29.046883178805174</v>
      </c>
      <c r="Q2251" s="113">
        <f t="shared" si="534"/>
        <v>28.968275542848421</v>
      </c>
      <c r="R2251" s="95">
        <f t="shared" si="541"/>
        <v>348.36663993813113</v>
      </c>
      <c r="S2251" s="95">
        <f t="shared" si="542"/>
        <v>218.0093999953132</v>
      </c>
      <c r="T2251">
        <f t="shared" si="543"/>
        <v>0</v>
      </c>
      <c r="U2251" s="102">
        <f>IF(W2251&lt;180,V2251,IF(#REF!&gt;T2251,W2251-360,360-W2251))</f>
        <v>-5.1880199667221518</v>
      </c>
      <c r="V2251" s="102">
        <f t="shared" si="544"/>
        <v>-5.1880199667221518</v>
      </c>
      <c r="W2251" s="102">
        <f t="shared" si="545"/>
        <v>5.1880199667221518</v>
      </c>
    </row>
    <row r="2252" spans="1:23" x14ac:dyDescent="0.25">
      <c r="A2252" s="110">
        <v>42638.472916666666</v>
      </c>
      <c r="B2252">
        <v>270</v>
      </c>
      <c r="C2252">
        <v>15.7248</v>
      </c>
      <c r="E2252" s="95">
        <f t="shared" si="537"/>
        <v>283.11980033277871</v>
      </c>
      <c r="F2252" s="95">
        <f t="shared" si="537"/>
        <v>24.365571547420966</v>
      </c>
      <c r="G2252" s="95"/>
      <c r="H2252" s="95"/>
      <c r="I2252" s="95"/>
      <c r="J2252" s="95"/>
      <c r="K2252" s="95"/>
      <c r="L2252" s="95">
        <f t="shared" si="532"/>
        <v>2249</v>
      </c>
      <c r="M2252" s="95">
        <f t="shared" si="538"/>
        <v>1619</v>
      </c>
      <c r="N2252" s="95">
        <f t="shared" si="539"/>
        <v>271.21787461093771</v>
      </c>
      <c r="O2252" s="95">
        <f t="shared" si="540"/>
        <v>1896687.2414406552</v>
      </c>
      <c r="P2252" s="95">
        <f t="shared" si="533"/>
        <v>29.040436087702258</v>
      </c>
      <c r="Q2252" s="113">
        <f t="shared" si="534"/>
        <v>28.950970498506454</v>
      </c>
      <c r="R2252" s="95">
        <f t="shared" si="541"/>
        <v>348.25948395441822</v>
      </c>
      <c r="S2252" s="95">
        <f t="shared" si="542"/>
        <v>217.9801167111392</v>
      </c>
      <c r="T2252">
        <f t="shared" si="543"/>
        <v>0</v>
      </c>
      <c r="U2252" s="102">
        <f>IF(W2252&lt;180,V2252,IF(#REF!&gt;T2252,W2252-360,360-W2252))</f>
        <v>-13.119800332778709</v>
      </c>
      <c r="V2252" s="102">
        <f t="shared" si="544"/>
        <v>-13.119800332778709</v>
      </c>
      <c r="W2252" s="102">
        <f t="shared" si="545"/>
        <v>13.119800332778709</v>
      </c>
    </row>
    <row r="2253" spans="1:23" x14ac:dyDescent="0.25">
      <c r="A2253" s="110">
        <v>42638.472962962966</v>
      </c>
      <c r="B2253">
        <v>271</v>
      </c>
      <c r="C2253">
        <v>18.458500000000001</v>
      </c>
      <c r="E2253" s="95">
        <f t="shared" ref="E2253:F2268" si="546">AVERAGE(B1653:B2253)</f>
        <v>283.08485856905156</v>
      </c>
      <c r="F2253" s="95">
        <f t="shared" si="546"/>
        <v>24.367259900166392</v>
      </c>
      <c r="G2253" s="95"/>
      <c r="H2253" s="95"/>
      <c r="I2253" s="95"/>
      <c r="J2253" s="95"/>
      <c r="K2253" s="95"/>
      <c r="L2253" s="95">
        <f t="shared" si="532"/>
        <v>2250</v>
      </c>
      <c r="M2253" s="95">
        <f t="shared" si="538"/>
        <v>-1348</v>
      </c>
      <c r="N2253" s="95">
        <f t="shared" si="539"/>
        <v>271.21777777777731</v>
      </c>
      <c r="O2253" s="95">
        <f t="shared" si="540"/>
        <v>1896687.2888889038</v>
      </c>
      <c r="P2253" s="95">
        <f t="shared" si="533"/>
        <v>29.033982303415911</v>
      </c>
      <c r="Q2253" s="113">
        <f t="shared" si="534"/>
        <v>28.952904331682593</v>
      </c>
      <c r="R2253" s="95">
        <f t="shared" si="541"/>
        <v>348.22889331533742</v>
      </c>
      <c r="S2253" s="95">
        <f t="shared" si="542"/>
        <v>217.94082382276571</v>
      </c>
      <c r="T2253">
        <f t="shared" si="543"/>
        <v>0</v>
      </c>
      <c r="U2253" s="102">
        <f>IF(W2253&lt;180,V2253,IF(#REF!&gt;T2253,W2253-360,360-W2253))</f>
        <v>-12.084858569051562</v>
      </c>
      <c r="V2253" s="102">
        <f t="shared" si="544"/>
        <v>-12.084858569051562</v>
      </c>
      <c r="W2253" s="102">
        <f t="shared" si="545"/>
        <v>12.084858569051562</v>
      </c>
    </row>
    <row r="2254" spans="1:23" x14ac:dyDescent="0.25">
      <c r="A2254" s="110">
        <v>42638.473009259258</v>
      </c>
      <c r="B2254">
        <v>275</v>
      </c>
      <c r="C2254">
        <v>20.097200000000001</v>
      </c>
      <c r="E2254" s="95">
        <f t="shared" si="546"/>
        <v>283.08153078202997</v>
      </c>
      <c r="F2254" s="95">
        <f t="shared" si="546"/>
        <v>24.359341098169722</v>
      </c>
      <c r="G2254" s="95"/>
      <c r="H2254" s="95"/>
      <c r="I2254" s="95"/>
      <c r="J2254" s="95"/>
      <c r="K2254" s="95"/>
      <c r="L2254" s="95">
        <f t="shared" si="532"/>
        <v>2251</v>
      </c>
      <c r="M2254" s="95">
        <f t="shared" si="538"/>
        <v>1623</v>
      </c>
      <c r="N2254" s="95">
        <f t="shared" si="539"/>
        <v>271.21945801865792</v>
      </c>
      <c r="O2254" s="95">
        <f t="shared" si="540"/>
        <v>1896701.5877387978</v>
      </c>
      <c r="P2254" s="95">
        <f t="shared" si="533"/>
        <v>29.027641874186227</v>
      </c>
      <c r="Q2254" s="113">
        <f t="shared" si="534"/>
        <v>28.953718448002331</v>
      </c>
      <c r="R2254" s="95">
        <f t="shared" si="541"/>
        <v>348.22739729003524</v>
      </c>
      <c r="S2254" s="95">
        <f t="shared" si="542"/>
        <v>217.93566427402473</v>
      </c>
      <c r="T2254">
        <f t="shared" si="543"/>
        <v>0</v>
      </c>
      <c r="U2254" s="102">
        <f>IF(W2254&lt;180,V2254,IF(#REF!&gt;T2254,W2254-360,360-W2254))</f>
        <v>-8.0815307820299722</v>
      </c>
      <c r="V2254" s="102">
        <f t="shared" si="544"/>
        <v>-8.0815307820299722</v>
      </c>
      <c r="W2254" s="102">
        <f t="shared" si="545"/>
        <v>8.0815307820299722</v>
      </c>
    </row>
    <row r="2255" spans="1:23" x14ac:dyDescent="0.25">
      <c r="A2255" s="110">
        <v>42638.473055555558</v>
      </c>
      <c r="B2255">
        <v>268</v>
      </c>
      <c r="C2255">
        <v>22.595500000000001</v>
      </c>
      <c r="E2255" s="95">
        <f t="shared" si="546"/>
        <v>283.11980033277871</v>
      </c>
      <c r="F2255" s="95">
        <f t="shared" si="546"/>
        <v>24.355142262895175</v>
      </c>
      <c r="G2255" s="95"/>
      <c r="H2255" s="95"/>
      <c r="I2255" s="95"/>
      <c r="J2255" s="95"/>
      <c r="K2255" s="95"/>
      <c r="L2255" s="95">
        <f t="shared" si="532"/>
        <v>2252</v>
      </c>
      <c r="M2255" s="95">
        <f t="shared" si="538"/>
        <v>-1355</v>
      </c>
      <c r="N2255" s="95">
        <f t="shared" si="539"/>
        <v>271.21802841918247</v>
      </c>
      <c r="O2255" s="95">
        <f t="shared" si="540"/>
        <v>1896711.9480461963</v>
      </c>
      <c r="P2255" s="95">
        <f t="shared" si="533"/>
        <v>29.021275561030262</v>
      </c>
      <c r="Q2255" s="113">
        <f t="shared" si="534"/>
        <v>28.918537669204355</v>
      </c>
      <c r="R2255" s="95">
        <f t="shared" si="541"/>
        <v>348.18651008848849</v>
      </c>
      <c r="S2255" s="95">
        <f t="shared" si="542"/>
        <v>218.05309057706893</v>
      </c>
      <c r="T2255">
        <f t="shared" si="543"/>
        <v>0</v>
      </c>
      <c r="U2255" s="102">
        <f>IF(W2255&lt;180,V2255,IF(#REF!&gt;T2255,W2255-360,360-W2255))</f>
        <v>-15.119800332778709</v>
      </c>
      <c r="V2255" s="102">
        <f t="shared" si="544"/>
        <v>-15.119800332778709</v>
      </c>
      <c r="W2255" s="102">
        <f t="shared" si="545"/>
        <v>15.119800332778709</v>
      </c>
    </row>
    <row r="2256" spans="1:23" x14ac:dyDescent="0.25">
      <c r="A2256" s="110">
        <v>42638.473101851851</v>
      </c>
      <c r="B2256">
        <v>272</v>
      </c>
      <c r="C2256">
        <v>22.099399999999999</v>
      </c>
      <c r="E2256" s="95">
        <f t="shared" si="546"/>
        <v>283.14143094841933</v>
      </c>
      <c r="F2256" s="95">
        <f t="shared" si="546"/>
        <v>24.357130282861899</v>
      </c>
      <c r="G2256" s="95"/>
      <c r="H2256" s="95"/>
      <c r="I2256" s="95"/>
      <c r="J2256" s="95"/>
      <c r="K2256" s="95"/>
      <c r="L2256" s="95">
        <f t="shared" si="532"/>
        <v>2253</v>
      </c>
      <c r="M2256" s="95">
        <f t="shared" si="538"/>
        <v>1627</v>
      </c>
      <c r="N2256" s="95">
        <f t="shared" si="539"/>
        <v>271.21837549933377</v>
      </c>
      <c r="O2256" s="95">
        <f t="shared" si="540"/>
        <v>1896712.5592543427</v>
      </c>
      <c r="P2256" s="95">
        <f t="shared" si="533"/>
        <v>29.01483893626272</v>
      </c>
      <c r="Q2256" s="113">
        <f t="shared" si="534"/>
        <v>28.905347235145495</v>
      </c>
      <c r="R2256" s="95">
        <f t="shared" si="541"/>
        <v>348.17846222749671</v>
      </c>
      <c r="S2256" s="95">
        <f t="shared" si="542"/>
        <v>218.10439966934194</v>
      </c>
      <c r="T2256">
        <f t="shared" si="543"/>
        <v>0</v>
      </c>
      <c r="U2256" s="102">
        <f>IF(W2256&lt;180,V2256,IF(#REF!&gt;T2256,W2256-360,360-W2256))</f>
        <v>-11.141430948419327</v>
      </c>
      <c r="V2256" s="102">
        <f t="shared" si="544"/>
        <v>-11.141430948419327</v>
      </c>
      <c r="W2256" s="102">
        <f t="shared" si="545"/>
        <v>11.141430948419327</v>
      </c>
    </row>
    <row r="2257" spans="1:23" x14ac:dyDescent="0.25">
      <c r="A2257" s="110">
        <v>42638.47314814815</v>
      </c>
      <c r="B2257">
        <v>267</v>
      </c>
      <c r="C2257">
        <v>23.1401</v>
      </c>
      <c r="E2257" s="95">
        <f t="shared" si="546"/>
        <v>283.07986688851912</v>
      </c>
      <c r="F2257" s="95">
        <f t="shared" si="546"/>
        <v>24.36644658901831</v>
      </c>
      <c r="G2257" s="95"/>
      <c r="H2257" s="95"/>
      <c r="I2257" s="95"/>
      <c r="J2257" s="95"/>
      <c r="K2257" s="95"/>
      <c r="L2257" s="95">
        <f t="shared" si="532"/>
        <v>2254</v>
      </c>
      <c r="M2257" s="95">
        <f t="shared" si="538"/>
        <v>-1360</v>
      </c>
      <c r="N2257" s="95">
        <f t="shared" si="539"/>
        <v>271.21650399290104</v>
      </c>
      <c r="O2257" s="95">
        <f t="shared" si="540"/>
        <v>1896730.3460514792</v>
      </c>
      <c r="P2257" s="95">
        <f t="shared" si="533"/>
        <v>29.008537938247844</v>
      </c>
      <c r="Q2257" s="113">
        <f t="shared" si="534"/>
        <v>28.900257827191119</v>
      </c>
      <c r="R2257" s="95">
        <f t="shared" si="541"/>
        <v>348.10544699969915</v>
      </c>
      <c r="S2257" s="95">
        <f t="shared" si="542"/>
        <v>218.05428677733909</v>
      </c>
      <c r="T2257">
        <f t="shared" si="543"/>
        <v>0</v>
      </c>
      <c r="U2257" s="102">
        <f>IF(W2257&lt;180,V2257,IF(#REF!&gt;T2257,W2257-360,360-W2257))</f>
        <v>-16.07986688851912</v>
      </c>
      <c r="V2257" s="102">
        <f t="shared" si="544"/>
        <v>-16.07986688851912</v>
      </c>
      <c r="W2257" s="102">
        <f t="shared" si="545"/>
        <v>16.07986688851912</v>
      </c>
    </row>
    <row r="2258" spans="1:23" x14ac:dyDescent="0.25">
      <c r="A2258" s="110">
        <v>42638.473194444443</v>
      </c>
      <c r="B2258">
        <v>258</v>
      </c>
      <c r="C2258">
        <v>29.8034</v>
      </c>
      <c r="E2258" s="95">
        <f t="shared" si="546"/>
        <v>283.03826955074874</v>
      </c>
      <c r="F2258" s="95">
        <f t="shared" si="546"/>
        <v>24.387380199667227</v>
      </c>
      <c r="G2258" s="95"/>
      <c r="H2258" s="95"/>
      <c r="I2258" s="95"/>
      <c r="J2258" s="95"/>
      <c r="K2258" s="95"/>
      <c r="L2258" s="95">
        <f t="shared" si="532"/>
        <v>2255</v>
      </c>
      <c r="M2258" s="95">
        <f t="shared" si="538"/>
        <v>1618</v>
      </c>
      <c r="N2258" s="95">
        <f t="shared" si="539"/>
        <v>271.21064301552059</v>
      </c>
      <c r="O2258" s="95">
        <f t="shared" si="540"/>
        <v>1896904.9445676426</v>
      </c>
      <c r="P2258" s="95">
        <f t="shared" si="533"/>
        <v>29.003440002162559</v>
      </c>
      <c r="Q2258" s="113">
        <f t="shared" si="534"/>
        <v>28.918328964235613</v>
      </c>
      <c r="R2258" s="95">
        <f t="shared" si="541"/>
        <v>348.10450972027888</v>
      </c>
      <c r="S2258" s="95">
        <f t="shared" si="542"/>
        <v>217.97202938121859</v>
      </c>
      <c r="T2258">
        <f t="shared" si="543"/>
        <v>0</v>
      </c>
      <c r="U2258" s="102">
        <f>IF(W2258&lt;180,V2258,IF(#REF!&gt;T2258,W2258-360,360-W2258))</f>
        <v>-25.038269550748737</v>
      </c>
      <c r="V2258" s="102">
        <f t="shared" si="544"/>
        <v>-25.038269550748737</v>
      </c>
      <c r="W2258" s="102">
        <f t="shared" si="545"/>
        <v>25.038269550748737</v>
      </c>
    </row>
    <row r="2259" spans="1:23" x14ac:dyDescent="0.25">
      <c r="A2259" s="110">
        <v>42638.473240740743</v>
      </c>
      <c r="B2259">
        <v>275</v>
      </c>
      <c r="C2259">
        <v>29.563199999999998</v>
      </c>
      <c r="E2259" s="95">
        <f t="shared" si="546"/>
        <v>283.06821963394344</v>
      </c>
      <c r="F2259" s="95">
        <f t="shared" si="546"/>
        <v>24.402548585690521</v>
      </c>
      <c r="G2259" s="95"/>
      <c r="H2259" s="95"/>
      <c r="I2259" s="95"/>
      <c r="J2259" s="95"/>
      <c r="K2259" s="95"/>
      <c r="L2259" s="95">
        <f t="shared" si="532"/>
        <v>2256</v>
      </c>
      <c r="M2259" s="95">
        <f t="shared" si="538"/>
        <v>-1343</v>
      </c>
      <c r="N2259" s="95">
        <f t="shared" si="539"/>
        <v>271.21232269503497</v>
      </c>
      <c r="O2259" s="95">
        <f t="shared" si="540"/>
        <v>1896919.2974290932</v>
      </c>
      <c r="P2259" s="95">
        <f t="shared" si="533"/>
        <v>28.997120924499711</v>
      </c>
      <c r="Q2259" s="113">
        <f t="shared" si="534"/>
        <v>28.9006618937212</v>
      </c>
      <c r="R2259" s="95">
        <f t="shared" si="541"/>
        <v>348.09470889481611</v>
      </c>
      <c r="S2259" s="95">
        <f t="shared" si="542"/>
        <v>218.04173037307075</v>
      </c>
      <c r="T2259">
        <f t="shared" si="543"/>
        <v>0</v>
      </c>
      <c r="U2259" s="102">
        <f>IF(W2259&lt;180,V2259,IF(#REF!&gt;T2259,W2259-360,360-W2259))</f>
        <v>-8.0682196339434427</v>
      </c>
      <c r="V2259" s="102">
        <f t="shared" si="544"/>
        <v>-8.0682196339434427</v>
      </c>
      <c r="W2259" s="102">
        <f t="shared" si="545"/>
        <v>8.0682196339434427</v>
      </c>
    </row>
    <row r="2260" spans="1:23" x14ac:dyDescent="0.25">
      <c r="A2260" s="110">
        <v>42638.473287037035</v>
      </c>
      <c r="B2260">
        <v>273</v>
      </c>
      <c r="C2260">
        <v>26.724</v>
      </c>
      <c r="E2260" s="95">
        <f t="shared" si="546"/>
        <v>283.089850249584</v>
      </c>
      <c r="F2260" s="95">
        <f t="shared" si="546"/>
        <v>24.41454076539102</v>
      </c>
      <c r="G2260" s="95"/>
      <c r="H2260" s="95"/>
      <c r="I2260" s="95"/>
      <c r="J2260" s="95"/>
      <c r="K2260" s="95"/>
      <c r="L2260" s="95">
        <f t="shared" si="532"/>
        <v>2257</v>
      </c>
      <c r="M2260" s="95">
        <f t="shared" si="538"/>
        <v>1616</v>
      </c>
      <c r="N2260" s="95">
        <f t="shared" si="539"/>
        <v>271.21311475409789</v>
      </c>
      <c r="O2260" s="95">
        <f t="shared" si="540"/>
        <v>1896922.4918032938</v>
      </c>
      <c r="P2260" s="95">
        <f t="shared" si="533"/>
        <v>28.990720803230644</v>
      </c>
      <c r="Q2260" s="113">
        <f t="shared" si="534"/>
        <v>28.888250698686374</v>
      </c>
      <c r="R2260" s="95">
        <f t="shared" si="541"/>
        <v>348.08841432162836</v>
      </c>
      <c r="S2260" s="95">
        <f t="shared" si="542"/>
        <v>218.09128617753964</v>
      </c>
      <c r="T2260">
        <f t="shared" si="543"/>
        <v>0</v>
      </c>
      <c r="U2260" s="102">
        <f>IF(W2260&lt;180,V2260,IF(#REF!&gt;T2260,W2260-360,360-W2260))</f>
        <v>-10.089850249584003</v>
      </c>
      <c r="V2260" s="102">
        <f t="shared" si="544"/>
        <v>-10.089850249584003</v>
      </c>
      <c r="W2260" s="102">
        <f t="shared" si="545"/>
        <v>10.089850249584003</v>
      </c>
    </row>
    <row r="2261" spans="1:23" x14ac:dyDescent="0.25">
      <c r="A2261" s="110">
        <v>42638.473344907405</v>
      </c>
      <c r="B2261">
        <v>281</v>
      </c>
      <c r="C2261">
        <v>23.085100000000001</v>
      </c>
      <c r="E2261" s="95">
        <f t="shared" si="546"/>
        <v>283.0648918469218</v>
      </c>
      <c r="F2261" s="95">
        <f t="shared" si="546"/>
        <v>24.422586023294514</v>
      </c>
      <c r="G2261" s="95"/>
      <c r="H2261" s="95"/>
      <c r="I2261" s="95"/>
      <c r="J2261" s="95"/>
      <c r="K2261" s="95"/>
      <c r="L2261" s="95">
        <f t="shared" si="532"/>
        <v>2258</v>
      </c>
      <c r="M2261" s="95">
        <f t="shared" si="538"/>
        <v>-1335</v>
      </c>
      <c r="N2261" s="95">
        <f t="shared" si="539"/>
        <v>271.21744906997293</v>
      </c>
      <c r="O2261" s="95">
        <f t="shared" si="540"/>
        <v>1897018.2325066582</v>
      </c>
      <c r="P2261" s="95">
        <f t="shared" si="533"/>
        <v>28.985031967715123</v>
      </c>
      <c r="Q2261" s="113">
        <f t="shared" si="534"/>
        <v>28.88356536365313</v>
      </c>
      <c r="R2261" s="95">
        <f t="shared" si="541"/>
        <v>348.05291391514135</v>
      </c>
      <c r="S2261" s="95">
        <f t="shared" si="542"/>
        <v>218.07686977870225</v>
      </c>
      <c r="T2261">
        <f t="shared" si="543"/>
        <v>0</v>
      </c>
      <c r="U2261" s="102">
        <f>IF(W2261&lt;180,V2261,IF(#REF!&gt;T2261,W2261-360,360-W2261))</f>
        <v>-2.0648918469217961</v>
      </c>
      <c r="V2261" s="102">
        <f t="shared" si="544"/>
        <v>-2.0648918469217961</v>
      </c>
      <c r="W2261" s="102">
        <f t="shared" si="545"/>
        <v>2.0648918469217961</v>
      </c>
    </row>
    <row r="2262" spans="1:23" x14ac:dyDescent="0.25">
      <c r="A2262" s="110">
        <v>42638.473391203705</v>
      </c>
      <c r="B2262">
        <v>291</v>
      </c>
      <c r="C2262">
        <v>22.312200000000001</v>
      </c>
      <c r="E2262" s="95">
        <f t="shared" si="546"/>
        <v>283.08485856905156</v>
      </c>
      <c r="F2262" s="95">
        <f t="shared" si="546"/>
        <v>24.425765391014977</v>
      </c>
      <c r="G2262" s="95"/>
      <c r="H2262" s="95"/>
      <c r="I2262" s="95"/>
      <c r="J2262" s="95"/>
      <c r="K2262" s="95"/>
      <c r="L2262" s="95">
        <f t="shared" si="532"/>
        <v>2259</v>
      </c>
      <c r="M2262" s="95">
        <f t="shared" si="538"/>
        <v>1626</v>
      </c>
      <c r="N2262" s="95">
        <f t="shared" si="539"/>
        <v>271.22620628596673</v>
      </c>
      <c r="O2262" s="95">
        <f t="shared" si="540"/>
        <v>1897409.4085878858</v>
      </c>
      <c r="P2262" s="95">
        <f t="shared" si="533"/>
        <v>28.981603425879751</v>
      </c>
      <c r="Q2262" s="113">
        <f t="shared" si="534"/>
        <v>28.88489613933201</v>
      </c>
      <c r="R2262" s="95">
        <f t="shared" si="541"/>
        <v>348.07587488254859</v>
      </c>
      <c r="S2262" s="95">
        <f t="shared" si="542"/>
        <v>218.09384225555453</v>
      </c>
      <c r="T2262">
        <f t="shared" si="543"/>
        <v>0</v>
      </c>
      <c r="U2262" s="102">
        <f>IF(W2262&lt;180,V2262,IF(#REF!&gt;T2262,W2262-360,360-W2262))</f>
        <v>7.915141430948438</v>
      </c>
      <c r="V2262" s="102">
        <f t="shared" si="544"/>
        <v>7.915141430948438</v>
      </c>
      <c r="W2262" s="102">
        <f t="shared" si="545"/>
        <v>7.915141430948438</v>
      </c>
    </row>
    <row r="2263" spans="1:23" x14ac:dyDescent="0.25">
      <c r="A2263" s="110">
        <v>42638.473437499997</v>
      </c>
      <c r="B2263">
        <v>263</v>
      </c>
      <c r="C2263">
        <v>19.994599999999998</v>
      </c>
      <c r="E2263" s="95">
        <f t="shared" si="546"/>
        <v>283.11148086522462</v>
      </c>
      <c r="F2263" s="95">
        <f t="shared" si="546"/>
        <v>24.423284525790354</v>
      </c>
      <c r="G2263" s="95"/>
      <c r="H2263" s="95"/>
      <c r="I2263" s="95"/>
      <c r="J2263" s="95"/>
      <c r="K2263" s="95"/>
      <c r="L2263" s="95">
        <f t="shared" ref="L2263:L2326" si="547">L2262+1</f>
        <v>2260</v>
      </c>
      <c r="M2263" s="95">
        <f t="shared" si="538"/>
        <v>-1363</v>
      </c>
      <c r="N2263" s="95">
        <f t="shared" si="539"/>
        <v>271.2225663716809</v>
      </c>
      <c r="O2263" s="95">
        <f t="shared" si="540"/>
        <v>1897477.0491150592</v>
      </c>
      <c r="P2263" s="95">
        <f t="shared" ref="P2263:P2326" si="548">SQRT(O2263/L2263)</f>
        <v>28.975707319281803</v>
      </c>
      <c r="Q2263" s="113">
        <f t="shared" si="534"/>
        <v>28.858987324362875</v>
      </c>
      <c r="R2263" s="95">
        <f t="shared" si="541"/>
        <v>348.04420234504107</v>
      </c>
      <c r="S2263" s="95">
        <f t="shared" si="542"/>
        <v>218.17875938540817</v>
      </c>
      <c r="T2263">
        <f t="shared" si="543"/>
        <v>0</v>
      </c>
      <c r="U2263" s="102">
        <f>IF(W2263&lt;180,V2263,IF(#REF!&gt;T2263,W2263-360,360-W2263))</f>
        <v>-20.111480865224621</v>
      </c>
      <c r="V2263" s="102">
        <f t="shared" si="544"/>
        <v>-20.111480865224621</v>
      </c>
      <c r="W2263" s="102">
        <f t="shared" si="545"/>
        <v>20.111480865224621</v>
      </c>
    </row>
    <row r="2264" spans="1:23" x14ac:dyDescent="0.25">
      <c r="A2264" s="110">
        <v>42638.473483796297</v>
      </c>
      <c r="B2264">
        <v>262</v>
      </c>
      <c r="C2264">
        <v>21.072199999999999</v>
      </c>
      <c r="E2264" s="95">
        <f t="shared" si="546"/>
        <v>283.05823627287856</v>
      </c>
      <c r="F2264" s="95">
        <f t="shared" si="546"/>
        <v>24.424656905158074</v>
      </c>
      <c r="G2264" s="95"/>
      <c r="H2264" s="95"/>
      <c r="I2264" s="95"/>
      <c r="J2264" s="95"/>
      <c r="K2264" s="95"/>
      <c r="L2264" s="95">
        <f t="shared" si="547"/>
        <v>2261</v>
      </c>
      <c r="M2264" s="95">
        <f t="shared" si="538"/>
        <v>1625</v>
      </c>
      <c r="N2264" s="95">
        <f t="shared" si="539"/>
        <v>271.21848739495749</v>
      </c>
      <c r="O2264" s="95">
        <f t="shared" si="540"/>
        <v>1897562.0672269056</v>
      </c>
      <c r="P2264" s="95">
        <f t="shared" si="548"/>
        <v>28.969947881242152</v>
      </c>
      <c r="Q2264" s="113">
        <f t="shared" si="534"/>
        <v>28.868367321880715</v>
      </c>
      <c r="R2264" s="95">
        <f t="shared" si="541"/>
        <v>348.01206274711018</v>
      </c>
      <c r="S2264" s="95">
        <f t="shared" si="542"/>
        <v>218.10440979864694</v>
      </c>
      <c r="T2264">
        <f t="shared" si="543"/>
        <v>0</v>
      </c>
      <c r="U2264" s="102">
        <f>IF(W2264&lt;180,V2264,IF(#REF!&gt;T2264,W2264-360,360-W2264))</f>
        <v>-21.05823627287856</v>
      </c>
      <c r="V2264" s="102">
        <f t="shared" si="544"/>
        <v>-21.05823627287856</v>
      </c>
      <c r="W2264" s="102">
        <f t="shared" si="545"/>
        <v>21.05823627287856</v>
      </c>
    </row>
    <row r="2265" spans="1:23" x14ac:dyDescent="0.25">
      <c r="A2265" s="110">
        <v>42638.473530092589</v>
      </c>
      <c r="B2265">
        <v>272</v>
      </c>
      <c r="C2265">
        <v>19.320599999999999</v>
      </c>
      <c r="E2265" s="95">
        <f t="shared" si="546"/>
        <v>283.04492512479203</v>
      </c>
      <c r="F2265" s="95">
        <f t="shared" si="546"/>
        <v>24.417992845257906</v>
      </c>
      <c r="G2265" s="95"/>
      <c r="H2265" s="95"/>
      <c r="I2265" s="95"/>
      <c r="J2265" s="95"/>
      <c r="K2265" s="95"/>
      <c r="L2265" s="95">
        <f t="shared" si="547"/>
        <v>2262</v>
      </c>
      <c r="M2265" s="95">
        <f t="shared" si="538"/>
        <v>-1353</v>
      </c>
      <c r="N2265" s="95">
        <f t="shared" si="539"/>
        <v>271.21883289124617</v>
      </c>
      <c r="O2265" s="95">
        <f t="shared" si="540"/>
        <v>1897562.6777188478</v>
      </c>
      <c r="P2265" s="95">
        <f t="shared" si="548"/>
        <v>28.963548218896019</v>
      </c>
      <c r="Q2265" s="113">
        <f t="shared" si="534"/>
        <v>28.871618608953725</v>
      </c>
      <c r="R2265" s="95">
        <f t="shared" si="541"/>
        <v>348.0060669949379</v>
      </c>
      <c r="S2265" s="95">
        <f t="shared" si="542"/>
        <v>218.08378325464616</v>
      </c>
      <c r="T2265">
        <f t="shared" si="543"/>
        <v>0</v>
      </c>
      <c r="U2265" s="102">
        <f>IF(W2265&lt;180,V2265,IF(#REF!&gt;T2265,W2265-360,360-W2265))</f>
        <v>-11.04492512479203</v>
      </c>
      <c r="V2265" s="102">
        <f t="shared" si="544"/>
        <v>-11.04492512479203</v>
      </c>
      <c r="W2265" s="102">
        <f t="shared" si="545"/>
        <v>11.04492512479203</v>
      </c>
    </row>
    <row r="2266" spans="1:23" x14ac:dyDescent="0.25">
      <c r="A2266" s="110">
        <v>42638.473576388889</v>
      </c>
      <c r="B2266">
        <v>274</v>
      </c>
      <c r="C2266">
        <v>21.632100000000001</v>
      </c>
      <c r="E2266" s="95">
        <f t="shared" si="546"/>
        <v>283.05823627287856</v>
      </c>
      <c r="F2266" s="95">
        <f t="shared" si="546"/>
        <v>24.417114808652251</v>
      </c>
      <c r="G2266" s="95"/>
      <c r="H2266" s="95"/>
      <c r="I2266" s="95"/>
      <c r="J2266" s="95"/>
      <c r="K2266" s="95"/>
      <c r="L2266" s="95">
        <f t="shared" si="547"/>
        <v>2263</v>
      </c>
      <c r="M2266" s="95">
        <f t="shared" si="538"/>
        <v>1627</v>
      </c>
      <c r="N2266" s="95">
        <f t="shared" si="539"/>
        <v>271.22006186478075</v>
      </c>
      <c r="O2266" s="95">
        <f t="shared" si="540"/>
        <v>1897570.4091913537</v>
      </c>
      <c r="P2266" s="95">
        <f t="shared" si="548"/>
        <v>28.957207133643138</v>
      </c>
      <c r="Q2266" s="113">
        <f t="shared" si="534"/>
        <v>28.8656006009574</v>
      </c>
      <c r="R2266" s="95">
        <f t="shared" si="541"/>
        <v>348.00583762503271</v>
      </c>
      <c r="S2266" s="95">
        <f t="shared" si="542"/>
        <v>218.11063492072441</v>
      </c>
      <c r="T2266">
        <f t="shared" si="543"/>
        <v>0</v>
      </c>
      <c r="U2266" s="102">
        <f>IF(W2266&lt;180,V2266,IF(#REF!&gt;T2266,W2266-360,360-W2266))</f>
        <v>-9.0582362728785597</v>
      </c>
      <c r="V2266" s="102">
        <f t="shared" si="544"/>
        <v>-9.0582362728785597</v>
      </c>
      <c r="W2266" s="102">
        <f t="shared" si="545"/>
        <v>9.0582362728785597</v>
      </c>
    </row>
    <row r="2267" spans="1:23" x14ac:dyDescent="0.25">
      <c r="A2267" s="110">
        <v>42638.473622685182</v>
      </c>
      <c r="B2267">
        <v>264</v>
      </c>
      <c r="C2267">
        <v>22.303999999999998</v>
      </c>
      <c r="E2267" s="95">
        <f t="shared" si="546"/>
        <v>283.12978369384359</v>
      </c>
      <c r="F2267" s="95">
        <f t="shared" si="546"/>
        <v>24.413485357737109</v>
      </c>
      <c r="G2267" s="95"/>
      <c r="H2267" s="95"/>
      <c r="I2267" s="95"/>
      <c r="J2267" s="95"/>
      <c r="K2267" s="95"/>
      <c r="L2267" s="95">
        <f t="shared" si="547"/>
        <v>2264</v>
      </c>
      <c r="M2267" s="95">
        <f t="shared" si="538"/>
        <v>-1363</v>
      </c>
      <c r="N2267" s="95">
        <f t="shared" si="539"/>
        <v>271.21687279151894</v>
      </c>
      <c r="O2267" s="95">
        <f t="shared" si="540"/>
        <v>1897622.5154593787</v>
      </c>
      <c r="P2267" s="95">
        <f t="shared" si="548"/>
        <v>28.951208768555812</v>
      </c>
      <c r="Q2267" s="113">
        <f t="shared" si="534"/>
        <v>28.764806702151041</v>
      </c>
      <c r="R2267" s="95">
        <f t="shared" si="541"/>
        <v>347.85059877368343</v>
      </c>
      <c r="S2267" s="95">
        <f t="shared" si="542"/>
        <v>218.40896861400375</v>
      </c>
      <c r="T2267">
        <f t="shared" si="543"/>
        <v>0</v>
      </c>
      <c r="U2267" s="102">
        <f>IF(W2267&lt;180,V2267,IF(#REF!&gt;T2267,W2267-360,360-W2267))</f>
        <v>-19.129783693843592</v>
      </c>
      <c r="V2267" s="102">
        <f t="shared" si="544"/>
        <v>-19.129783693843592</v>
      </c>
      <c r="W2267" s="102">
        <f t="shared" si="545"/>
        <v>19.129783693843592</v>
      </c>
    </row>
    <row r="2268" spans="1:23" x14ac:dyDescent="0.25">
      <c r="A2268" s="110">
        <v>42638.473668981482</v>
      </c>
      <c r="B2268">
        <v>260</v>
      </c>
      <c r="C2268">
        <v>21.275200000000002</v>
      </c>
      <c r="E2268" s="95">
        <f t="shared" si="546"/>
        <v>283.1281198003328</v>
      </c>
      <c r="F2268" s="95">
        <f t="shared" si="546"/>
        <v>24.411231281198006</v>
      </c>
      <c r="G2268" s="95"/>
      <c r="H2268" s="95"/>
      <c r="I2268" s="95"/>
      <c r="J2268" s="95"/>
      <c r="K2268" s="95"/>
      <c r="L2268" s="95">
        <f t="shared" si="547"/>
        <v>2265</v>
      </c>
      <c r="M2268" s="95">
        <f t="shared" si="538"/>
        <v>1623</v>
      </c>
      <c r="N2268" s="95">
        <f t="shared" si="539"/>
        <v>271.21192052980081</v>
      </c>
      <c r="O2268" s="95">
        <f t="shared" si="540"/>
        <v>1897748.27814571</v>
      </c>
      <c r="P2268" s="95">
        <f t="shared" si="548"/>
        <v>28.945776193535206</v>
      </c>
      <c r="Q2268" s="113">
        <f t="shared" ref="Q2268:Q2331" si="549">_xlfn.STDEV.P(B1668:B2268)</f>
        <v>28.766115638786729</v>
      </c>
      <c r="R2268" s="95">
        <f t="shared" si="541"/>
        <v>347.85187998760296</v>
      </c>
      <c r="S2268" s="95">
        <f t="shared" si="542"/>
        <v>218.40435961306264</v>
      </c>
      <c r="T2268">
        <f t="shared" si="543"/>
        <v>0</v>
      </c>
      <c r="U2268" s="102">
        <f>IF(W2268&lt;180,V2268,IF(#REF!&gt;T2268,W2268-360,360-W2268))</f>
        <v>-23.128119800332797</v>
      </c>
      <c r="V2268" s="102">
        <f t="shared" si="544"/>
        <v>-23.128119800332797</v>
      </c>
      <c r="W2268" s="102">
        <f t="shared" si="545"/>
        <v>23.128119800332797</v>
      </c>
    </row>
    <row r="2269" spans="1:23" x14ac:dyDescent="0.25">
      <c r="A2269" s="110">
        <v>42638.473715277774</v>
      </c>
      <c r="B2269">
        <v>258</v>
      </c>
      <c r="C2269">
        <v>21.650600000000001</v>
      </c>
      <c r="E2269" s="95">
        <f t="shared" ref="E2269:F2284" si="550">AVERAGE(B1669:B2269)</f>
        <v>283.12312811980036</v>
      </c>
      <c r="F2269" s="95">
        <f t="shared" si="550"/>
        <v>24.408263727121469</v>
      </c>
      <c r="G2269" s="95"/>
      <c r="H2269" s="95"/>
      <c r="I2269" s="95"/>
      <c r="J2269" s="95"/>
      <c r="K2269" s="95"/>
      <c r="L2269" s="95">
        <f t="shared" si="547"/>
        <v>2266</v>
      </c>
      <c r="M2269" s="95">
        <f t="shared" si="538"/>
        <v>-1365</v>
      </c>
      <c r="N2269" s="95">
        <f t="shared" si="539"/>
        <v>271.20609002647785</v>
      </c>
      <c r="O2269" s="95">
        <f t="shared" si="540"/>
        <v>1897922.7559576493</v>
      </c>
      <c r="P2269" s="95">
        <f t="shared" si="548"/>
        <v>28.940718816747289</v>
      </c>
      <c r="Q2269" s="113">
        <f t="shared" si="549"/>
        <v>28.770215016200822</v>
      </c>
      <c r="R2269" s="95">
        <f t="shared" si="541"/>
        <v>347.85611190625218</v>
      </c>
      <c r="S2269" s="95">
        <f t="shared" si="542"/>
        <v>218.3901443333485</v>
      </c>
      <c r="T2269">
        <f t="shared" si="543"/>
        <v>0</v>
      </c>
      <c r="U2269" s="102">
        <f>IF(W2269&lt;180,V2269,IF(#REF!&gt;T2269,W2269-360,360-W2269))</f>
        <v>-25.123128119800356</v>
      </c>
      <c r="V2269" s="102">
        <f t="shared" si="544"/>
        <v>-25.123128119800356</v>
      </c>
      <c r="W2269" s="102">
        <f t="shared" si="545"/>
        <v>25.123128119800356</v>
      </c>
    </row>
    <row r="2270" spans="1:23" x14ac:dyDescent="0.25">
      <c r="A2270" s="110">
        <v>42638.473761574074</v>
      </c>
      <c r="B2270">
        <v>259</v>
      </c>
      <c r="C2270">
        <v>20.038</v>
      </c>
      <c r="E2270" s="95">
        <f t="shared" si="550"/>
        <v>283.10981697171383</v>
      </c>
      <c r="F2270" s="95">
        <f t="shared" si="550"/>
        <v>24.406498003327791</v>
      </c>
      <c r="G2270" s="95"/>
      <c r="H2270" s="95"/>
      <c r="I2270" s="95"/>
      <c r="J2270" s="95"/>
      <c r="K2270" s="95"/>
      <c r="L2270" s="95">
        <f t="shared" si="547"/>
        <v>2267</v>
      </c>
      <c r="M2270" s="95">
        <f t="shared" si="538"/>
        <v>1624</v>
      </c>
      <c r="N2270" s="95">
        <f t="shared" si="539"/>
        <v>271.20070577856143</v>
      </c>
      <c r="O2270" s="95">
        <f t="shared" si="540"/>
        <v>1898071.678870769</v>
      </c>
      <c r="P2270" s="95">
        <f t="shared" si="548"/>
        <v>28.935470231632717</v>
      </c>
      <c r="Q2270" s="113">
        <f t="shared" si="549"/>
        <v>28.779520822426793</v>
      </c>
      <c r="R2270" s="95">
        <f t="shared" si="541"/>
        <v>347.86373882217413</v>
      </c>
      <c r="S2270" s="95">
        <f t="shared" si="542"/>
        <v>218.35589512125352</v>
      </c>
      <c r="T2270">
        <f t="shared" si="543"/>
        <v>0</v>
      </c>
      <c r="U2270" s="102">
        <f>IF(W2270&lt;180,V2270,IF(#REF!&gt;T2270,W2270-360,360-W2270))</f>
        <v>-24.109816971713826</v>
      </c>
      <c r="V2270" s="102">
        <f t="shared" si="544"/>
        <v>-24.109816971713826</v>
      </c>
      <c r="W2270" s="102">
        <f t="shared" si="545"/>
        <v>24.109816971713826</v>
      </c>
    </row>
    <row r="2271" spans="1:23" x14ac:dyDescent="0.25">
      <c r="A2271" s="110">
        <v>42638.473819444444</v>
      </c>
      <c r="B2271">
        <v>261</v>
      </c>
      <c r="C2271">
        <v>21.224</v>
      </c>
      <c r="E2271" s="95">
        <f t="shared" si="550"/>
        <v>283.09151414309486</v>
      </c>
      <c r="F2271" s="95">
        <f t="shared" si="550"/>
        <v>24.409149251247921</v>
      </c>
      <c r="G2271" s="95"/>
      <c r="H2271" s="95"/>
      <c r="I2271" s="95"/>
      <c r="J2271" s="95"/>
      <c r="K2271" s="95"/>
      <c r="L2271" s="95">
        <f t="shared" si="547"/>
        <v>2268</v>
      </c>
      <c r="M2271" s="95">
        <f t="shared" si="538"/>
        <v>-1363</v>
      </c>
      <c r="N2271" s="95">
        <f t="shared" si="539"/>
        <v>271.19620811287422</v>
      </c>
      <c r="O2271" s="95">
        <f t="shared" si="540"/>
        <v>1898175.6873897854</v>
      </c>
      <c r="P2271" s="95">
        <f t="shared" si="548"/>
        <v>28.929883058348967</v>
      </c>
      <c r="Q2271" s="113">
        <f t="shared" si="549"/>
        <v>28.790076363945499</v>
      </c>
      <c r="R2271" s="95">
        <f t="shared" si="541"/>
        <v>347.86918596197222</v>
      </c>
      <c r="S2271" s="95">
        <f t="shared" si="542"/>
        <v>218.31384232421749</v>
      </c>
      <c r="T2271">
        <f t="shared" si="543"/>
        <v>0</v>
      </c>
      <c r="U2271" s="102">
        <f>IF(W2271&lt;180,V2271,IF(#REF!&gt;T2271,W2271-360,360-W2271))</f>
        <v>-22.091514143094855</v>
      </c>
      <c r="V2271" s="102">
        <f t="shared" si="544"/>
        <v>-22.091514143094855</v>
      </c>
      <c r="W2271" s="102">
        <f t="shared" si="545"/>
        <v>22.091514143094855</v>
      </c>
    </row>
    <row r="2272" spans="1:23" x14ac:dyDescent="0.25">
      <c r="A2272" s="110">
        <v>42638.473865740743</v>
      </c>
      <c r="B2272">
        <v>267</v>
      </c>
      <c r="C2272">
        <v>24.671199999999999</v>
      </c>
      <c r="E2272" s="95">
        <f t="shared" si="550"/>
        <v>282.97337770382694</v>
      </c>
      <c r="F2272" s="95">
        <f t="shared" si="550"/>
        <v>24.419335440931782</v>
      </c>
      <c r="G2272" s="95"/>
      <c r="H2272" s="95"/>
      <c r="I2272" s="95"/>
      <c r="J2272" s="95"/>
      <c r="K2272" s="95"/>
      <c r="L2272" s="95">
        <f t="shared" si="547"/>
        <v>2269</v>
      </c>
      <c r="M2272" s="95">
        <f t="shared" si="538"/>
        <v>1630</v>
      </c>
      <c r="N2272" s="95">
        <f t="shared" si="539"/>
        <v>271.1943587483467</v>
      </c>
      <c r="O2272" s="95">
        <f t="shared" si="540"/>
        <v>1898193.2877919935</v>
      </c>
      <c r="P2272" s="95">
        <f t="shared" si="548"/>
        <v>28.923641419477867</v>
      </c>
      <c r="Q2272" s="113">
        <f t="shared" si="549"/>
        <v>28.710082584383116</v>
      </c>
      <c r="R2272" s="95">
        <f t="shared" si="541"/>
        <v>347.57106351868896</v>
      </c>
      <c r="S2272" s="95">
        <f t="shared" si="542"/>
        <v>218.37569188896492</v>
      </c>
      <c r="T2272">
        <f t="shared" si="543"/>
        <v>0</v>
      </c>
      <c r="U2272" s="102">
        <f>IF(W2272&lt;180,V2272,IF(#REF!&gt;T2272,W2272-360,360-W2272))</f>
        <v>-15.973377703826941</v>
      </c>
      <c r="V2272" s="102">
        <f t="shared" si="544"/>
        <v>-15.973377703826941</v>
      </c>
      <c r="W2272" s="102">
        <f t="shared" si="545"/>
        <v>15.973377703826941</v>
      </c>
    </row>
    <row r="2273" spans="1:23" x14ac:dyDescent="0.25">
      <c r="A2273" s="110">
        <v>42638.473912037036</v>
      </c>
      <c r="B2273">
        <v>262</v>
      </c>
      <c r="C2273">
        <v>26.3184</v>
      </c>
      <c r="E2273" s="95">
        <f t="shared" si="550"/>
        <v>282.9351081530782</v>
      </c>
      <c r="F2273" s="95">
        <f t="shared" si="550"/>
        <v>24.433612978369386</v>
      </c>
      <c r="G2273" s="95"/>
      <c r="H2273" s="95"/>
      <c r="I2273" s="95"/>
      <c r="J2273" s="95"/>
      <c r="K2273" s="95"/>
      <c r="L2273" s="95">
        <f t="shared" si="547"/>
        <v>2270</v>
      </c>
      <c r="M2273" s="95">
        <f t="shared" si="538"/>
        <v>-1368</v>
      </c>
      <c r="N2273" s="95">
        <f t="shared" si="539"/>
        <v>271.19030837004345</v>
      </c>
      <c r="O2273" s="95">
        <f t="shared" si="540"/>
        <v>1898277.7867841555</v>
      </c>
      <c r="P2273" s="95">
        <f t="shared" si="548"/>
        <v>28.91791349752414</v>
      </c>
      <c r="Q2273" s="113">
        <f t="shared" si="549"/>
        <v>28.722681999792105</v>
      </c>
      <c r="R2273" s="95">
        <f t="shared" si="541"/>
        <v>347.56114265261044</v>
      </c>
      <c r="S2273" s="95">
        <f t="shared" si="542"/>
        <v>218.30907365354597</v>
      </c>
      <c r="T2273">
        <f t="shared" si="543"/>
        <v>0</v>
      </c>
      <c r="U2273" s="102">
        <f>IF(W2273&lt;180,V2273,IF(#REF!&gt;T2273,W2273-360,360-W2273))</f>
        <v>-20.935108153078204</v>
      </c>
      <c r="V2273" s="102">
        <f t="shared" si="544"/>
        <v>-20.935108153078204</v>
      </c>
      <c r="W2273" s="102">
        <f t="shared" si="545"/>
        <v>20.935108153078204</v>
      </c>
    </row>
    <row r="2274" spans="1:23" x14ac:dyDescent="0.25">
      <c r="A2274" s="110">
        <v>42638.473958333336</v>
      </c>
      <c r="B2274">
        <v>247</v>
      </c>
      <c r="C2274">
        <v>23.4588</v>
      </c>
      <c r="E2274" s="95">
        <f t="shared" si="550"/>
        <v>282.8136439267887</v>
      </c>
      <c r="F2274" s="95">
        <f t="shared" si="550"/>
        <v>24.44457787021631</v>
      </c>
      <c r="G2274" s="95"/>
      <c r="H2274" s="95"/>
      <c r="I2274" s="95"/>
      <c r="J2274" s="95"/>
      <c r="K2274" s="95"/>
      <c r="L2274" s="95">
        <f t="shared" si="547"/>
        <v>2271</v>
      </c>
      <c r="M2274" s="95">
        <f t="shared" si="538"/>
        <v>1615</v>
      </c>
      <c r="N2274" s="95">
        <f t="shared" si="539"/>
        <v>271.17965653896903</v>
      </c>
      <c r="O2274" s="95">
        <f t="shared" si="540"/>
        <v>1898862.7001321148</v>
      </c>
      <c r="P2274" s="95">
        <f t="shared" si="548"/>
        <v>28.915999908297483</v>
      </c>
      <c r="Q2274" s="113">
        <f t="shared" si="549"/>
        <v>28.720036201242262</v>
      </c>
      <c r="R2274" s="95">
        <f t="shared" si="541"/>
        <v>347.43372537958379</v>
      </c>
      <c r="S2274" s="95">
        <f t="shared" si="542"/>
        <v>218.19356247399361</v>
      </c>
      <c r="T2274">
        <f t="shared" si="543"/>
        <v>0</v>
      </c>
      <c r="U2274" s="102">
        <f>IF(W2274&lt;180,V2274,IF(#REF!&gt;T2274,W2274-360,360-W2274))</f>
        <v>-35.8136439267887</v>
      </c>
      <c r="V2274" s="102">
        <f t="shared" si="544"/>
        <v>-35.8136439267887</v>
      </c>
      <c r="W2274" s="102">
        <f t="shared" si="545"/>
        <v>35.8136439267887</v>
      </c>
    </row>
    <row r="2275" spans="1:23" x14ac:dyDescent="0.25">
      <c r="A2275" s="110">
        <v>42638.474004629628</v>
      </c>
      <c r="B2275">
        <v>247</v>
      </c>
      <c r="C2275">
        <v>24.824100000000001</v>
      </c>
      <c r="E2275" s="95">
        <f t="shared" si="550"/>
        <v>282.74542429284526</v>
      </c>
      <c r="F2275" s="95">
        <f t="shared" si="550"/>
        <v>24.461233444259573</v>
      </c>
      <c r="G2275" s="95"/>
      <c r="H2275" s="95"/>
      <c r="I2275" s="95"/>
      <c r="J2275" s="95"/>
      <c r="K2275" s="95"/>
      <c r="L2275" s="95">
        <f t="shared" si="547"/>
        <v>2272</v>
      </c>
      <c r="M2275" s="95">
        <f t="shared" si="538"/>
        <v>-1368</v>
      </c>
      <c r="N2275" s="95">
        <f t="shared" si="539"/>
        <v>271.16901408450644</v>
      </c>
      <c r="O2275" s="95">
        <f t="shared" si="540"/>
        <v>1899447.0985915638</v>
      </c>
      <c r="P2275" s="95">
        <f t="shared" si="548"/>
        <v>28.9140839581795</v>
      </c>
      <c r="Q2275" s="113">
        <f t="shared" si="549"/>
        <v>28.75630727072344</v>
      </c>
      <c r="R2275" s="95">
        <f t="shared" si="541"/>
        <v>347.44711565197298</v>
      </c>
      <c r="S2275" s="95">
        <f t="shared" si="542"/>
        <v>218.04373293371754</v>
      </c>
      <c r="T2275">
        <f t="shared" si="543"/>
        <v>0</v>
      </c>
      <c r="U2275" s="102">
        <f>IF(W2275&lt;180,V2275,IF(#REF!&gt;T2275,W2275-360,360-W2275))</f>
        <v>-35.745424292845257</v>
      </c>
      <c r="V2275" s="102">
        <f t="shared" si="544"/>
        <v>-35.745424292845257</v>
      </c>
      <c r="W2275" s="102">
        <f t="shared" si="545"/>
        <v>35.745424292845257</v>
      </c>
    </row>
    <row r="2276" spans="1:23" x14ac:dyDescent="0.25">
      <c r="A2276" s="110">
        <v>42638.474050925928</v>
      </c>
      <c r="B2276">
        <v>264</v>
      </c>
      <c r="C2276">
        <v>25.808700000000002</v>
      </c>
      <c r="E2276" s="95">
        <f t="shared" si="550"/>
        <v>282.73044925124793</v>
      </c>
      <c r="F2276" s="95">
        <f t="shared" si="550"/>
        <v>24.4790452579035</v>
      </c>
      <c r="G2276" s="95"/>
      <c r="H2276" s="95"/>
      <c r="I2276" s="95"/>
      <c r="J2276" s="95"/>
      <c r="K2276" s="95"/>
      <c r="L2276" s="95">
        <f t="shared" si="547"/>
        <v>2273</v>
      </c>
      <c r="M2276" s="95">
        <f t="shared" si="538"/>
        <v>1632</v>
      </c>
      <c r="N2276" s="95">
        <f t="shared" si="539"/>
        <v>271.16586009678781</v>
      </c>
      <c r="O2276" s="95">
        <f t="shared" si="540"/>
        <v>1899498.4707435253</v>
      </c>
      <c r="P2276" s="95">
        <f t="shared" si="548"/>
        <v>28.908113837496803</v>
      </c>
      <c r="Q2276" s="113">
        <f t="shared" si="549"/>
        <v>28.763720817013663</v>
      </c>
      <c r="R2276" s="95">
        <f t="shared" si="541"/>
        <v>347.44882108952868</v>
      </c>
      <c r="S2276" s="95">
        <f t="shared" si="542"/>
        <v>218.01207741296719</v>
      </c>
      <c r="T2276">
        <f t="shared" si="543"/>
        <v>0</v>
      </c>
      <c r="U2276" s="102">
        <f>IF(W2276&lt;180,V2276,IF(#REF!&gt;T2276,W2276-360,360-W2276))</f>
        <v>-18.730449251247933</v>
      </c>
      <c r="V2276" s="102">
        <f t="shared" si="544"/>
        <v>-18.730449251247933</v>
      </c>
      <c r="W2276" s="102">
        <f t="shared" si="545"/>
        <v>18.730449251247933</v>
      </c>
    </row>
    <row r="2277" spans="1:23" x14ac:dyDescent="0.25">
      <c r="A2277" s="110">
        <v>42638.474097222221</v>
      </c>
      <c r="B2277">
        <v>293</v>
      </c>
      <c r="C2277">
        <v>20.243099999999998</v>
      </c>
      <c r="E2277" s="95">
        <f t="shared" si="550"/>
        <v>282.78369384359399</v>
      </c>
      <c r="F2277" s="95">
        <f t="shared" si="550"/>
        <v>24.482578036605659</v>
      </c>
      <c r="G2277" s="95"/>
      <c r="H2277" s="95"/>
      <c r="I2277" s="95"/>
      <c r="J2277" s="95"/>
      <c r="K2277" s="95"/>
      <c r="L2277" s="95">
        <f t="shared" si="547"/>
        <v>2274</v>
      </c>
      <c r="M2277" s="95">
        <f t="shared" si="538"/>
        <v>-1339</v>
      </c>
      <c r="N2277" s="95">
        <f t="shared" si="539"/>
        <v>271.17546174142421</v>
      </c>
      <c r="O2277" s="95">
        <f t="shared" si="540"/>
        <v>1899974.990765186</v>
      </c>
      <c r="P2277" s="95">
        <f t="shared" si="548"/>
        <v>28.905381923067122</v>
      </c>
      <c r="Q2277" s="113">
        <f t="shared" si="549"/>
        <v>28.753061913191189</v>
      </c>
      <c r="R2277" s="95">
        <f t="shared" si="541"/>
        <v>347.47808314827415</v>
      </c>
      <c r="S2277" s="95">
        <f t="shared" si="542"/>
        <v>218.08930453891384</v>
      </c>
      <c r="T2277">
        <f t="shared" si="543"/>
        <v>0</v>
      </c>
      <c r="U2277" s="102">
        <f>IF(W2277&lt;180,V2277,IF(#REF!&gt;T2277,W2277-360,360-W2277))</f>
        <v>10.216306156406006</v>
      </c>
      <c r="V2277" s="102">
        <f t="shared" si="544"/>
        <v>10.216306156406006</v>
      </c>
      <c r="W2277" s="102">
        <f t="shared" si="545"/>
        <v>10.216306156406006</v>
      </c>
    </row>
    <row r="2278" spans="1:23" x14ac:dyDescent="0.25">
      <c r="A2278" s="110">
        <v>42638.474143518521</v>
      </c>
      <c r="B2278">
        <v>292</v>
      </c>
      <c r="C2278">
        <v>16.474699999999999</v>
      </c>
      <c r="E2278" s="95">
        <f t="shared" si="550"/>
        <v>282.82695507487523</v>
      </c>
      <c r="F2278" s="95">
        <f t="shared" si="550"/>
        <v>24.483119467554083</v>
      </c>
      <c r="G2278" s="95"/>
      <c r="H2278" s="95"/>
      <c r="I2278" s="95"/>
      <c r="J2278" s="95"/>
      <c r="K2278" s="95"/>
      <c r="L2278" s="95">
        <f t="shared" si="547"/>
        <v>2275</v>
      </c>
      <c r="M2278" s="95">
        <f t="shared" si="538"/>
        <v>1631</v>
      </c>
      <c r="N2278" s="95">
        <f t="shared" si="539"/>
        <v>271.1846153846148</v>
      </c>
      <c r="O2278" s="95">
        <f t="shared" si="540"/>
        <v>1900408.4615384762</v>
      </c>
      <c r="P2278" s="95">
        <f t="shared" si="548"/>
        <v>28.902324797466228</v>
      </c>
      <c r="Q2278" s="113">
        <f t="shared" si="549"/>
        <v>28.747335934669561</v>
      </c>
      <c r="R2278" s="95">
        <f t="shared" si="541"/>
        <v>347.50846092788174</v>
      </c>
      <c r="S2278" s="95">
        <f t="shared" si="542"/>
        <v>218.14544922186872</v>
      </c>
      <c r="T2278">
        <f t="shared" si="543"/>
        <v>0</v>
      </c>
      <c r="U2278" s="102">
        <f>IF(W2278&lt;180,V2278,IF(#REF!&gt;T2278,W2278-360,360-W2278))</f>
        <v>9.1730449251247705</v>
      </c>
      <c r="V2278" s="102">
        <f t="shared" si="544"/>
        <v>9.1730449251247705</v>
      </c>
      <c r="W2278" s="102">
        <f t="shared" si="545"/>
        <v>9.1730449251247705</v>
      </c>
    </row>
    <row r="2279" spans="1:23" x14ac:dyDescent="0.25">
      <c r="A2279" s="110">
        <v>42638.474189814813</v>
      </c>
      <c r="B2279">
        <v>278</v>
      </c>
      <c r="C2279">
        <v>17.9482</v>
      </c>
      <c r="E2279" s="95">
        <f t="shared" si="550"/>
        <v>282.85024958402664</v>
      </c>
      <c r="F2279" s="95">
        <f t="shared" si="550"/>
        <v>24.478312645590687</v>
      </c>
      <c r="G2279" s="95"/>
      <c r="H2279" s="95"/>
      <c r="I2279" s="95"/>
      <c r="J2279" s="95"/>
      <c r="K2279" s="95"/>
      <c r="L2279" s="95">
        <f t="shared" si="547"/>
        <v>2276</v>
      </c>
      <c r="M2279" s="95">
        <f t="shared" si="538"/>
        <v>-1353</v>
      </c>
      <c r="N2279" s="95">
        <f t="shared" si="539"/>
        <v>271.18760984182717</v>
      </c>
      <c r="O2279" s="95">
        <f t="shared" si="540"/>
        <v>1900454.8905975542</v>
      </c>
      <c r="P2279" s="95">
        <f t="shared" si="548"/>
        <v>28.896327709513301</v>
      </c>
      <c r="Q2279" s="113">
        <f t="shared" si="549"/>
        <v>28.737741290507454</v>
      </c>
      <c r="R2279" s="95">
        <f t="shared" si="541"/>
        <v>347.51016748766841</v>
      </c>
      <c r="S2279" s="95">
        <f t="shared" si="542"/>
        <v>218.19033168038487</v>
      </c>
      <c r="T2279">
        <f t="shared" si="543"/>
        <v>0</v>
      </c>
      <c r="U2279" s="102">
        <f>IF(W2279&lt;180,V2279,IF(#REF!&gt;T2279,W2279-360,360-W2279))</f>
        <v>-4.850249584026642</v>
      </c>
      <c r="V2279" s="102">
        <f t="shared" si="544"/>
        <v>-4.850249584026642</v>
      </c>
      <c r="W2279" s="102">
        <f t="shared" si="545"/>
        <v>4.850249584026642</v>
      </c>
    </row>
    <row r="2280" spans="1:23" x14ac:dyDescent="0.25">
      <c r="A2280" s="110">
        <v>42638.474236111113</v>
      </c>
      <c r="B2280">
        <v>304</v>
      </c>
      <c r="C2280">
        <v>17.198699999999999</v>
      </c>
      <c r="E2280" s="95">
        <f t="shared" si="550"/>
        <v>282.89018302828617</v>
      </c>
      <c r="F2280" s="95">
        <f t="shared" si="550"/>
        <v>24.468632612312817</v>
      </c>
      <c r="G2280" s="95"/>
      <c r="H2280" s="95"/>
      <c r="I2280" s="95"/>
      <c r="J2280" s="95"/>
      <c r="K2280" s="95"/>
      <c r="L2280" s="95">
        <f t="shared" si="547"/>
        <v>2277</v>
      </c>
      <c r="M2280" s="95">
        <f t="shared" si="538"/>
        <v>1657</v>
      </c>
      <c r="N2280" s="95">
        <f t="shared" si="539"/>
        <v>271.20202020201958</v>
      </c>
      <c r="O2280" s="95">
        <f t="shared" si="540"/>
        <v>1901531.0707070853</v>
      </c>
      <c r="P2280" s="95">
        <f t="shared" si="548"/>
        <v>28.898160429339818</v>
      </c>
      <c r="Q2280" s="113">
        <f t="shared" si="549"/>
        <v>28.750425073320518</v>
      </c>
      <c r="R2280" s="95">
        <f t="shared" si="541"/>
        <v>347.57863944325732</v>
      </c>
      <c r="S2280" s="95">
        <f t="shared" si="542"/>
        <v>218.201726613315</v>
      </c>
      <c r="T2280">
        <f t="shared" si="543"/>
        <v>0</v>
      </c>
      <c r="U2280" s="102">
        <f>IF(W2280&lt;180,V2280,IF(#REF!&gt;T2280,W2280-360,360-W2280))</f>
        <v>21.109816971713826</v>
      </c>
      <c r="V2280" s="102">
        <f t="shared" si="544"/>
        <v>21.109816971713826</v>
      </c>
      <c r="W2280" s="102">
        <f t="shared" si="545"/>
        <v>21.109816971713826</v>
      </c>
    </row>
    <row r="2281" spans="1:23" x14ac:dyDescent="0.25">
      <c r="A2281" s="110">
        <v>42638.474282407406</v>
      </c>
      <c r="B2281">
        <v>265</v>
      </c>
      <c r="C2281">
        <v>21.457100000000001</v>
      </c>
      <c r="E2281" s="95">
        <f t="shared" si="550"/>
        <v>282.90515806988356</v>
      </c>
      <c r="F2281" s="95">
        <f t="shared" si="550"/>
        <v>24.471189683860239</v>
      </c>
      <c r="G2281" s="95"/>
      <c r="H2281" s="95"/>
      <c r="I2281" s="95"/>
      <c r="J2281" s="95"/>
      <c r="K2281" s="95"/>
      <c r="L2281" s="95">
        <f t="shared" si="547"/>
        <v>2278</v>
      </c>
      <c r="M2281" s="95">
        <f t="shared" si="538"/>
        <v>-1392</v>
      </c>
      <c r="N2281" s="95">
        <f t="shared" si="539"/>
        <v>271.19929762949891</v>
      </c>
      <c r="O2281" s="95">
        <f t="shared" si="540"/>
        <v>1901569.5188762217</v>
      </c>
      <c r="P2281" s="95">
        <f t="shared" si="548"/>
        <v>28.892108942068909</v>
      </c>
      <c r="Q2281" s="113">
        <f t="shared" si="549"/>
        <v>28.738756580623058</v>
      </c>
      <c r="R2281" s="95">
        <f t="shared" si="541"/>
        <v>347.56736037628542</v>
      </c>
      <c r="S2281" s="95">
        <f t="shared" si="542"/>
        <v>218.24295576348169</v>
      </c>
      <c r="T2281">
        <f t="shared" si="543"/>
        <v>0</v>
      </c>
      <c r="U2281" s="102">
        <f>IF(W2281&lt;180,V2281,IF(#REF!&gt;T2281,W2281-360,360-W2281))</f>
        <v>-17.905158069883555</v>
      </c>
      <c r="V2281" s="102">
        <f t="shared" si="544"/>
        <v>-17.905158069883555</v>
      </c>
      <c r="W2281" s="102">
        <f t="shared" si="545"/>
        <v>17.905158069883555</v>
      </c>
    </row>
    <row r="2282" spans="1:23" x14ac:dyDescent="0.25">
      <c r="A2282" s="110">
        <v>42638.474328703705</v>
      </c>
      <c r="B2282">
        <v>261</v>
      </c>
      <c r="C2282">
        <v>23.309100000000001</v>
      </c>
      <c r="E2282" s="95">
        <f t="shared" si="550"/>
        <v>282.87354409317805</v>
      </c>
      <c r="F2282" s="95">
        <f t="shared" si="550"/>
        <v>24.473618635607327</v>
      </c>
      <c r="G2282" s="95"/>
      <c r="H2282" s="95"/>
      <c r="I2282" s="95"/>
      <c r="J2282" s="95"/>
      <c r="K2282" s="95"/>
      <c r="L2282" s="95">
        <f t="shared" si="547"/>
        <v>2279</v>
      </c>
      <c r="M2282" s="95">
        <f t="shared" si="538"/>
        <v>1653</v>
      </c>
      <c r="N2282" s="95">
        <f t="shared" si="539"/>
        <v>271.19482229047765</v>
      </c>
      <c r="O2282" s="95">
        <f t="shared" si="540"/>
        <v>1901673.4989030422</v>
      </c>
      <c r="P2282" s="95">
        <f t="shared" si="548"/>
        <v>28.886559220499144</v>
      </c>
      <c r="Q2282" s="113">
        <f t="shared" si="549"/>
        <v>28.752382216318711</v>
      </c>
      <c r="R2282" s="95">
        <f t="shared" si="541"/>
        <v>347.56640407989516</v>
      </c>
      <c r="S2282" s="95">
        <f t="shared" si="542"/>
        <v>218.18068410646094</v>
      </c>
      <c r="T2282">
        <f t="shared" si="543"/>
        <v>0</v>
      </c>
      <c r="U2282" s="102">
        <f>IF(W2282&lt;180,V2282,IF(#REF!&gt;T2282,W2282-360,360-W2282))</f>
        <v>-21.873544093178054</v>
      </c>
      <c r="V2282" s="102">
        <f t="shared" si="544"/>
        <v>-21.873544093178054</v>
      </c>
      <c r="W2282" s="102">
        <f t="shared" si="545"/>
        <v>21.873544093178054</v>
      </c>
    </row>
    <row r="2283" spans="1:23" x14ac:dyDescent="0.25">
      <c r="A2283" s="110">
        <v>42638.474374999998</v>
      </c>
      <c r="B2283">
        <v>264</v>
      </c>
      <c r="C2283">
        <v>22.103400000000001</v>
      </c>
      <c r="E2283" s="95">
        <f t="shared" si="550"/>
        <v>282.75707154742099</v>
      </c>
      <c r="F2283" s="95">
        <f t="shared" si="550"/>
        <v>24.465568053244599</v>
      </c>
      <c r="G2283" s="95"/>
      <c r="H2283" s="95"/>
      <c r="I2283" s="95"/>
      <c r="J2283" s="95"/>
      <c r="K2283" s="95"/>
      <c r="L2283" s="95">
        <f t="shared" si="547"/>
        <v>2280</v>
      </c>
      <c r="M2283" s="95">
        <f t="shared" si="538"/>
        <v>-1389</v>
      </c>
      <c r="N2283" s="95">
        <f t="shared" si="539"/>
        <v>271.19166666666604</v>
      </c>
      <c r="O2283" s="95">
        <f t="shared" si="540"/>
        <v>1901725.2416666811</v>
      </c>
      <c r="P2283" s="95">
        <f t="shared" si="548"/>
        <v>28.880616653299843</v>
      </c>
      <c r="Q2283" s="113">
        <f t="shared" si="549"/>
        <v>28.686744996816071</v>
      </c>
      <c r="R2283" s="95">
        <f t="shared" si="541"/>
        <v>347.30224779025718</v>
      </c>
      <c r="S2283" s="95">
        <f t="shared" si="542"/>
        <v>218.21189530458483</v>
      </c>
      <c r="T2283">
        <f t="shared" si="543"/>
        <v>0</v>
      </c>
      <c r="U2283" s="102">
        <f>IF(W2283&lt;180,V2283,IF(#REF!&gt;T2283,W2283-360,360-W2283))</f>
        <v>-18.757071547420992</v>
      </c>
      <c r="V2283" s="102">
        <f t="shared" si="544"/>
        <v>-18.757071547420992</v>
      </c>
      <c r="W2283" s="102">
        <f t="shared" si="545"/>
        <v>18.757071547420992</v>
      </c>
    </row>
    <row r="2284" spans="1:23" x14ac:dyDescent="0.25">
      <c r="A2284" s="110">
        <v>42638.474421296298</v>
      </c>
      <c r="B2284">
        <v>231</v>
      </c>
      <c r="C2284">
        <v>23.033000000000001</v>
      </c>
      <c r="E2284" s="95">
        <f t="shared" si="550"/>
        <v>282.63727121464228</v>
      </c>
      <c r="F2284" s="95">
        <f t="shared" si="550"/>
        <v>24.455964559068224</v>
      </c>
      <c r="G2284" s="95"/>
      <c r="H2284" s="95"/>
      <c r="I2284" s="95"/>
      <c r="J2284" s="95"/>
      <c r="K2284" s="95"/>
      <c r="L2284" s="95">
        <f t="shared" si="547"/>
        <v>2281</v>
      </c>
      <c r="M2284" s="95">
        <f t="shared" si="538"/>
        <v>1620</v>
      </c>
      <c r="N2284" s="95">
        <f t="shared" si="539"/>
        <v>271.1740464708455</v>
      </c>
      <c r="O2284" s="95">
        <f t="shared" si="540"/>
        <v>1903339.9035510884</v>
      </c>
      <c r="P2284" s="95">
        <f t="shared" si="548"/>
        <v>28.886540538218661</v>
      </c>
      <c r="Q2284" s="113">
        <f t="shared" si="549"/>
        <v>28.752224109147029</v>
      </c>
      <c r="R2284" s="95">
        <f t="shared" si="541"/>
        <v>347.32977546022312</v>
      </c>
      <c r="S2284" s="95">
        <f t="shared" si="542"/>
        <v>217.94476696906145</v>
      </c>
      <c r="T2284">
        <f t="shared" si="543"/>
        <v>0</v>
      </c>
      <c r="U2284" s="102">
        <f>IF(W2284&lt;180,V2284,IF(#REF!&gt;T2284,W2284-360,360-W2284))</f>
        <v>-51.637271214642283</v>
      </c>
      <c r="V2284" s="102">
        <f t="shared" si="544"/>
        <v>-51.637271214642283</v>
      </c>
      <c r="W2284" s="102">
        <f t="shared" si="545"/>
        <v>51.637271214642283</v>
      </c>
    </row>
    <row r="2285" spans="1:23" x14ac:dyDescent="0.25">
      <c r="A2285" s="110">
        <v>42638.47446759259</v>
      </c>
      <c r="B2285">
        <v>245</v>
      </c>
      <c r="C2285">
        <v>23.7987</v>
      </c>
      <c r="E2285" s="95">
        <f t="shared" ref="E2285:F2300" si="551">AVERAGE(B1685:B2285)</f>
        <v>282.53910149750413</v>
      </c>
      <c r="F2285" s="95">
        <f t="shared" si="551"/>
        <v>24.449966056572386</v>
      </c>
      <c r="G2285" s="95"/>
      <c r="H2285" s="95"/>
      <c r="I2285" s="95"/>
      <c r="J2285" s="95"/>
      <c r="K2285" s="95"/>
      <c r="L2285" s="95">
        <f t="shared" si="547"/>
        <v>2282</v>
      </c>
      <c r="M2285" s="95">
        <f t="shared" si="538"/>
        <v>-1375</v>
      </c>
      <c r="N2285" s="95">
        <f t="shared" si="539"/>
        <v>271.16257668711592</v>
      </c>
      <c r="O2285" s="95">
        <f t="shared" si="540"/>
        <v>1904024.6840490941</v>
      </c>
      <c r="P2285" s="95">
        <f t="shared" si="548"/>
        <v>28.885405399088949</v>
      </c>
      <c r="Q2285" s="113">
        <f t="shared" si="549"/>
        <v>28.779826635268108</v>
      </c>
      <c r="R2285" s="95">
        <f t="shared" si="541"/>
        <v>347.29371142685739</v>
      </c>
      <c r="S2285" s="95">
        <f t="shared" si="542"/>
        <v>217.78449156815088</v>
      </c>
      <c r="T2285">
        <f t="shared" si="543"/>
        <v>0</v>
      </c>
      <c r="U2285" s="102">
        <f>IF(W2285&lt;180,V2285,IF(#REF!&gt;T2285,W2285-360,360-W2285))</f>
        <v>-37.539101497504134</v>
      </c>
      <c r="V2285" s="102">
        <f t="shared" si="544"/>
        <v>-37.539101497504134</v>
      </c>
      <c r="W2285" s="102">
        <f t="shared" si="545"/>
        <v>37.539101497504134</v>
      </c>
    </row>
    <row r="2286" spans="1:23" x14ac:dyDescent="0.25">
      <c r="A2286" s="110">
        <v>42638.47451388889</v>
      </c>
      <c r="B2286">
        <v>249</v>
      </c>
      <c r="C2286">
        <v>23.224299999999999</v>
      </c>
      <c r="E2286" s="95">
        <f t="shared" si="551"/>
        <v>282.51913477537437</v>
      </c>
      <c r="F2286" s="95">
        <f t="shared" si="551"/>
        <v>24.440498668885198</v>
      </c>
      <c r="G2286" s="95"/>
      <c r="H2286" s="95"/>
      <c r="I2286" s="95"/>
      <c r="J2286" s="95"/>
      <c r="K2286" s="95"/>
      <c r="L2286" s="95">
        <f t="shared" si="547"/>
        <v>2283</v>
      </c>
      <c r="M2286" s="95">
        <f t="shared" si="538"/>
        <v>1624</v>
      </c>
      <c r="N2286" s="95">
        <f t="shared" si="539"/>
        <v>271.15286903197483</v>
      </c>
      <c r="O2286" s="95">
        <f t="shared" si="540"/>
        <v>1904515.6487078548</v>
      </c>
      <c r="P2286" s="95">
        <f t="shared" si="548"/>
        <v>28.882801596807262</v>
      </c>
      <c r="Q2286" s="113">
        <f t="shared" si="549"/>
        <v>28.798919314111494</v>
      </c>
      <c r="R2286" s="95">
        <f t="shared" si="541"/>
        <v>347.31670323212523</v>
      </c>
      <c r="S2286" s="95">
        <f t="shared" si="542"/>
        <v>217.7215663186235</v>
      </c>
      <c r="T2286">
        <f t="shared" si="543"/>
        <v>0</v>
      </c>
      <c r="U2286" s="102">
        <f>IF(W2286&lt;180,V2286,IF(#REF!&gt;T2286,W2286-360,360-W2286))</f>
        <v>-33.519134775374368</v>
      </c>
      <c r="V2286" s="102">
        <f t="shared" si="544"/>
        <v>-33.519134775374368</v>
      </c>
      <c r="W2286" s="102">
        <f t="shared" si="545"/>
        <v>33.519134775374368</v>
      </c>
    </row>
    <row r="2287" spans="1:23" x14ac:dyDescent="0.25">
      <c r="A2287" s="110">
        <v>42638.474560185183</v>
      </c>
      <c r="B2287">
        <v>252</v>
      </c>
      <c r="C2287">
        <v>22.757300000000001</v>
      </c>
      <c r="E2287" s="95">
        <f t="shared" si="551"/>
        <v>282.49750415973375</v>
      </c>
      <c r="F2287" s="95">
        <f t="shared" si="551"/>
        <v>24.430494509151419</v>
      </c>
      <c r="G2287" s="95"/>
      <c r="H2287" s="95"/>
      <c r="I2287" s="95"/>
      <c r="J2287" s="95"/>
      <c r="K2287" s="95"/>
      <c r="L2287" s="95">
        <f t="shared" si="547"/>
        <v>2284</v>
      </c>
      <c r="M2287" s="95">
        <f t="shared" si="538"/>
        <v>-1372</v>
      </c>
      <c r="N2287" s="95">
        <f t="shared" si="539"/>
        <v>271.14448336252127</v>
      </c>
      <c r="O2287" s="95">
        <f t="shared" si="540"/>
        <v>1904882.3204903819</v>
      </c>
      <c r="P2287" s="95">
        <f t="shared" si="548"/>
        <v>28.879257674972102</v>
      </c>
      <c r="Q2287" s="113">
        <f t="shared" si="549"/>
        <v>28.816946110264059</v>
      </c>
      <c r="R2287" s="95">
        <f t="shared" si="541"/>
        <v>347.33563290782786</v>
      </c>
      <c r="S2287" s="95">
        <f t="shared" si="542"/>
        <v>217.65937541163962</v>
      </c>
      <c r="T2287">
        <f t="shared" si="543"/>
        <v>0</v>
      </c>
      <c r="U2287" s="102">
        <f>IF(W2287&lt;180,V2287,IF(#REF!&gt;T2287,W2287-360,360-W2287))</f>
        <v>-30.497504159733751</v>
      </c>
      <c r="V2287" s="102">
        <f t="shared" si="544"/>
        <v>-30.497504159733751</v>
      </c>
      <c r="W2287" s="102">
        <f t="shared" si="545"/>
        <v>30.497504159733751</v>
      </c>
    </row>
    <row r="2288" spans="1:23" x14ac:dyDescent="0.25">
      <c r="A2288" s="110">
        <v>42638.474606481483</v>
      </c>
      <c r="B2288">
        <v>246</v>
      </c>
      <c r="C2288">
        <v>20.311499999999999</v>
      </c>
      <c r="E2288" s="95">
        <f t="shared" si="551"/>
        <v>282.41930116472548</v>
      </c>
      <c r="F2288" s="95">
        <f t="shared" si="551"/>
        <v>24.41521797004992</v>
      </c>
      <c r="G2288" s="95"/>
      <c r="H2288" s="95"/>
      <c r="I2288" s="95"/>
      <c r="J2288" s="95"/>
      <c r="K2288" s="95"/>
      <c r="L2288" s="95">
        <f t="shared" si="547"/>
        <v>2285</v>
      </c>
      <c r="M2288" s="95">
        <f t="shared" si="538"/>
        <v>1618</v>
      </c>
      <c r="N2288" s="95">
        <f t="shared" si="539"/>
        <v>271.13347921225323</v>
      </c>
      <c r="O2288" s="95">
        <f t="shared" si="540"/>
        <v>1905514.2888402767</v>
      </c>
      <c r="P2288" s="95">
        <f t="shared" si="548"/>
        <v>28.877726751548526</v>
      </c>
      <c r="Q2288" s="113">
        <f t="shared" si="549"/>
        <v>28.852090997348583</v>
      </c>
      <c r="R2288" s="95">
        <f t="shared" si="541"/>
        <v>347.33650590875982</v>
      </c>
      <c r="S2288" s="95">
        <f t="shared" si="542"/>
        <v>217.50209642069117</v>
      </c>
      <c r="T2288">
        <f t="shared" si="543"/>
        <v>0</v>
      </c>
      <c r="U2288" s="102">
        <f>IF(W2288&lt;180,V2288,IF(#REF!&gt;T2288,W2288-360,360-W2288))</f>
        <v>-36.419301164725482</v>
      </c>
      <c r="V2288" s="102">
        <f t="shared" si="544"/>
        <v>-36.419301164725482</v>
      </c>
      <c r="W2288" s="102">
        <f t="shared" si="545"/>
        <v>36.419301164725482</v>
      </c>
    </row>
    <row r="2289" spans="1:23" x14ac:dyDescent="0.25">
      <c r="A2289" s="110">
        <v>42638.474652777775</v>
      </c>
      <c r="B2289">
        <v>260</v>
      </c>
      <c r="C2289">
        <v>19.622900000000001</v>
      </c>
      <c r="E2289" s="95">
        <f t="shared" si="551"/>
        <v>282.39933444259566</v>
      </c>
      <c r="F2289" s="95">
        <f t="shared" si="551"/>
        <v>24.406216139767057</v>
      </c>
      <c r="G2289" s="95"/>
      <c r="H2289" s="95"/>
      <c r="I2289" s="95"/>
      <c r="J2289" s="95"/>
      <c r="K2289" s="95"/>
      <c r="L2289" s="95">
        <f t="shared" si="547"/>
        <v>2286</v>
      </c>
      <c r="M2289" s="95">
        <f t="shared" si="538"/>
        <v>-1358</v>
      </c>
      <c r="N2289" s="95">
        <f t="shared" si="539"/>
        <v>271.12860892388392</v>
      </c>
      <c r="O2289" s="95">
        <f t="shared" si="540"/>
        <v>1905638.1889763919</v>
      </c>
      <c r="P2289" s="95">
        <f t="shared" si="548"/>
        <v>28.872348468974725</v>
      </c>
      <c r="Q2289" s="113">
        <f t="shared" si="549"/>
        <v>28.863444622863938</v>
      </c>
      <c r="R2289" s="95">
        <f t="shared" si="541"/>
        <v>347.3420848440395</v>
      </c>
      <c r="S2289" s="95">
        <f t="shared" si="542"/>
        <v>217.45658404115181</v>
      </c>
      <c r="T2289">
        <f t="shared" si="543"/>
        <v>0</v>
      </c>
      <c r="U2289" s="102">
        <f>IF(W2289&lt;180,V2289,IF(#REF!&gt;T2289,W2289-360,360-W2289))</f>
        <v>-22.399334442595659</v>
      </c>
      <c r="V2289" s="102">
        <f t="shared" si="544"/>
        <v>-22.399334442595659</v>
      </c>
      <c r="W2289" s="102">
        <f t="shared" si="545"/>
        <v>22.399334442595659</v>
      </c>
    </row>
    <row r="2290" spans="1:23" x14ac:dyDescent="0.25">
      <c r="A2290" s="110">
        <v>42638.474699074075</v>
      </c>
      <c r="B2290">
        <v>251</v>
      </c>
      <c r="C2290">
        <v>19.7989</v>
      </c>
      <c r="E2290" s="95">
        <f t="shared" si="551"/>
        <v>282.35440931780369</v>
      </c>
      <c r="F2290" s="95">
        <f t="shared" si="551"/>
        <v>24.401368552412645</v>
      </c>
      <c r="G2290" s="95"/>
      <c r="H2290" s="95"/>
      <c r="I2290" s="95"/>
      <c r="J2290" s="95"/>
      <c r="K2290" s="95"/>
      <c r="L2290" s="95">
        <f t="shared" si="547"/>
        <v>2287</v>
      </c>
      <c r="M2290" s="95">
        <f t="shared" si="538"/>
        <v>1609</v>
      </c>
      <c r="N2290" s="95">
        <f t="shared" si="539"/>
        <v>271.11980760821979</v>
      </c>
      <c r="O2290" s="95">
        <f t="shared" si="540"/>
        <v>1906043.1727153615</v>
      </c>
      <c r="P2290" s="95">
        <f t="shared" si="548"/>
        <v>28.869102626369276</v>
      </c>
      <c r="Q2290" s="113">
        <f t="shared" si="549"/>
        <v>28.891256062991634</v>
      </c>
      <c r="R2290" s="95">
        <f t="shared" si="541"/>
        <v>347.35973545953487</v>
      </c>
      <c r="S2290" s="95">
        <f t="shared" si="542"/>
        <v>217.3490831760725</v>
      </c>
      <c r="T2290">
        <f t="shared" si="543"/>
        <v>0</v>
      </c>
      <c r="U2290" s="102">
        <f>IF(W2290&lt;180,V2290,IF(#REF!&gt;T2290,W2290-360,360-W2290))</f>
        <v>-31.354409317803686</v>
      </c>
      <c r="V2290" s="102">
        <f t="shared" si="544"/>
        <v>-31.354409317803686</v>
      </c>
      <c r="W2290" s="102">
        <f t="shared" si="545"/>
        <v>31.354409317803686</v>
      </c>
    </row>
    <row r="2291" spans="1:23" x14ac:dyDescent="0.25">
      <c r="A2291" s="110">
        <v>42638.474745370368</v>
      </c>
      <c r="B2291">
        <v>259</v>
      </c>
      <c r="C2291">
        <v>20.519200000000001</v>
      </c>
      <c r="E2291" s="95">
        <f t="shared" si="551"/>
        <v>282.44425956738769</v>
      </c>
      <c r="F2291" s="95">
        <f t="shared" si="551"/>
        <v>24.412962895174712</v>
      </c>
      <c r="G2291" s="95"/>
      <c r="H2291" s="95"/>
      <c r="I2291" s="95"/>
      <c r="J2291" s="95"/>
      <c r="K2291" s="95"/>
      <c r="L2291" s="95">
        <f t="shared" si="547"/>
        <v>2288</v>
      </c>
      <c r="M2291" s="95">
        <f t="shared" si="538"/>
        <v>-1350</v>
      </c>
      <c r="N2291" s="95">
        <f t="shared" si="539"/>
        <v>271.11451048950988</v>
      </c>
      <c r="O2291" s="95">
        <f t="shared" si="540"/>
        <v>1906189.998251762</v>
      </c>
      <c r="P2291" s="95">
        <f t="shared" si="548"/>
        <v>28.863904781507127</v>
      </c>
      <c r="Q2291" s="113">
        <f t="shared" si="549"/>
        <v>28.734089359857546</v>
      </c>
      <c r="R2291" s="95">
        <f t="shared" si="541"/>
        <v>347.09596062706714</v>
      </c>
      <c r="S2291" s="95">
        <f t="shared" si="542"/>
        <v>217.79255850770821</v>
      </c>
      <c r="T2291">
        <f t="shared" si="543"/>
        <v>0</v>
      </c>
      <c r="U2291" s="102">
        <f>IF(W2291&lt;180,V2291,IF(#REF!&gt;T2291,W2291-360,360-W2291))</f>
        <v>-23.444259567387689</v>
      </c>
      <c r="V2291" s="102">
        <f t="shared" si="544"/>
        <v>-23.444259567387689</v>
      </c>
      <c r="W2291" s="102">
        <f t="shared" si="545"/>
        <v>23.444259567387689</v>
      </c>
    </row>
    <row r="2292" spans="1:23" x14ac:dyDescent="0.25">
      <c r="A2292" s="110">
        <v>42638.474791666667</v>
      </c>
      <c r="B2292">
        <v>272</v>
      </c>
      <c r="C2292">
        <v>19.360600000000002</v>
      </c>
      <c r="E2292" s="95">
        <f t="shared" si="551"/>
        <v>282.4675540765391</v>
      </c>
      <c r="F2292" s="95">
        <f t="shared" si="551"/>
        <v>24.415442928452581</v>
      </c>
      <c r="G2292" s="95"/>
      <c r="H2292" s="95"/>
      <c r="I2292" s="95"/>
      <c r="J2292" s="95"/>
      <c r="K2292" s="95"/>
      <c r="L2292" s="95">
        <f t="shared" si="547"/>
        <v>2289</v>
      </c>
      <c r="M2292" s="95">
        <f t="shared" si="538"/>
        <v>1622</v>
      </c>
      <c r="N2292" s="95">
        <f t="shared" si="539"/>
        <v>271.11489733508023</v>
      </c>
      <c r="O2292" s="95">
        <f t="shared" si="540"/>
        <v>1906190.7820008874</v>
      </c>
      <c r="P2292" s="95">
        <f t="shared" si="548"/>
        <v>28.857605109436935</v>
      </c>
      <c r="Q2292" s="113">
        <f t="shared" si="549"/>
        <v>28.719934501628966</v>
      </c>
      <c r="R2292" s="95">
        <f t="shared" si="541"/>
        <v>347.08740670520427</v>
      </c>
      <c r="S2292" s="95">
        <f t="shared" si="542"/>
        <v>217.84770144787393</v>
      </c>
      <c r="T2292">
        <f t="shared" si="543"/>
        <v>0</v>
      </c>
      <c r="U2292" s="102">
        <f>IF(W2292&lt;180,V2292,IF(#REF!&gt;T2292,W2292-360,360-W2292))</f>
        <v>-10.467554076539102</v>
      </c>
      <c r="V2292" s="102">
        <f t="shared" si="544"/>
        <v>-10.467554076539102</v>
      </c>
      <c r="W2292" s="102">
        <f t="shared" si="545"/>
        <v>10.467554076539102</v>
      </c>
    </row>
    <row r="2293" spans="1:23" x14ac:dyDescent="0.25">
      <c r="A2293" s="110">
        <v>42638.47483796296</v>
      </c>
      <c r="B2293">
        <v>247</v>
      </c>
      <c r="C2293">
        <v>23.7989</v>
      </c>
      <c r="E2293" s="95">
        <f t="shared" si="551"/>
        <v>282.47088186356075</v>
      </c>
      <c r="F2293" s="95">
        <f t="shared" si="551"/>
        <v>24.429230615640602</v>
      </c>
      <c r="G2293" s="95"/>
      <c r="H2293" s="95"/>
      <c r="I2293" s="95"/>
      <c r="J2293" s="95"/>
      <c r="K2293" s="95"/>
      <c r="L2293" s="95">
        <f t="shared" si="547"/>
        <v>2290</v>
      </c>
      <c r="M2293" s="95">
        <f t="shared" si="538"/>
        <v>-1375</v>
      </c>
      <c r="N2293" s="95">
        <f t="shared" si="539"/>
        <v>271.10436681222649</v>
      </c>
      <c r="O2293" s="95">
        <f t="shared" si="540"/>
        <v>1906772.0563318913</v>
      </c>
      <c r="P2293" s="95">
        <f t="shared" si="548"/>
        <v>28.855702261136511</v>
      </c>
      <c r="Q2293" s="113">
        <f t="shared" si="549"/>
        <v>28.715708491997169</v>
      </c>
      <c r="R2293" s="95">
        <f t="shared" si="541"/>
        <v>347.08122597055439</v>
      </c>
      <c r="S2293" s="95">
        <f t="shared" si="542"/>
        <v>217.86053775656711</v>
      </c>
      <c r="T2293">
        <f t="shared" si="543"/>
        <v>0</v>
      </c>
      <c r="U2293" s="102">
        <f>IF(W2293&lt;180,V2293,IF(#REF!&gt;T2293,W2293-360,360-W2293))</f>
        <v>-35.470881863560749</v>
      </c>
      <c r="V2293" s="102">
        <f t="shared" si="544"/>
        <v>-35.470881863560749</v>
      </c>
      <c r="W2293" s="102">
        <f t="shared" si="545"/>
        <v>35.470881863560749</v>
      </c>
    </row>
    <row r="2294" spans="1:23" x14ac:dyDescent="0.25">
      <c r="A2294" s="110">
        <v>42638.47488425926</v>
      </c>
      <c r="B2294">
        <v>249</v>
      </c>
      <c r="C2294">
        <v>22.866299999999999</v>
      </c>
      <c r="E2294" s="95">
        <f t="shared" si="551"/>
        <v>282.42928452579037</v>
      </c>
      <c r="F2294" s="95">
        <f t="shared" si="551"/>
        <v>24.439169550748755</v>
      </c>
      <c r="G2294" s="95"/>
      <c r="H2294" s="95"/>
      <c r="I2294" s="95"/>
      <c r="J2294" s="95"/>
      <c r="K2294" s="95"/>
      <c r="L2294" s="95">
        <f t="shared" si="547"/>
        <v>2291</v>
      </c>
      <c r="M2294" s="95">
        <f t="shared" si="538"/>
        <v>1624</v>
      </c>
      <c r="N2294" s="95">
        <f t="shared" si="539"/>
        <v>271.09471846355245</v>
      </c>
      <c r="O2294" s="95">
        <f t="shared" si="540"/>
        <v>1907260.4460934226</v>
      </c>
      <c r="P2294" s="95">
        <f t="shared" si="548"/>
        <v>28.853098376814426</v>
      </c>
      <c r="Q2294" s="113">
        <f t="shared" si="549"/>
        <v>28.746040589467121</v>
      </c>
      <c r="R2294" s="95">
        <f t="shared" si="541"/>
        <v>347.10787585209141</v>
      </c>
      <c r="S2294" s="95">
        <f t="shared" si="542"/>
        <v>217.75069319948935</v>
      </c>
      <c r="T2294">
        <f t="shared" si="543"/>
        <v>0</v>
      </c>
      <c r="U2294" s="102">
        <f>IF(W2294&lt;180,V2294,IF(#REF!&gt;T2294,W2294-360,360-W2294))</f>
        <v>-33.429284525790365</v>
      </c>
      <c r="V2294" s="102">
        <f t="shared" si="544"/>
        <v>-33.429284525790365</v>
      </c>
      <c r="W2294" s="102">
        <f t="shared" si="545"/>
        <v>33.429284525790365</v>
      </c>
    </row>
    <row r="2295" spans="1:23" x14ac:dyDescent="0.25">
      <c r="A2295" s="110">
        <v>42638.474930555552</v>
      </c>
      <c r="B2295">
        <v>265</v>
      </c>
      <c r="C2295">
        <v>21.817799999999998</v>
      </c>
      <c r="E2295" s="95">
        <f t="shared" si="551"/>
        <v>282.44758735440934</v>
      </c>
      <c r="F2295" s="95">
        <f t="shared" si="551"/>
        <v>24.448205324459241</v>
      </c>
      <c r="G2295" s="95"/>
      <c r="H2295" s="95"/>
      <c r="I2295" s="95"/>
      <c r="J2295" s="95"/>
      <c r="K2295" s="95"/>
      <c r="L2295" s="95">
        <f t="shared" si="547"/>
        <v>2292</v>
      </c>
      <c r="M2295" s="95">
        <f t="shared" si="538"/>
        <v>-1359</v>
      </c>
      <c r="N2295" s="95">
        <f t="shared" si="539"/>
        <v>271.09205933682313</v>
      </c>
      <c r="O2295" s="95">
        <f t="shared" si="540"/>
        <v>1907297.5754799438</v>
      </c>
      <c r="P2295" s="95">
        <f t="shared" si="548"/>
        <v>28.847084168830747</v>
      </c>
      <c r="Q2295" s="113">
        <f t="shared" si="549"/>
        <v>28.731431795991192</v>
      </c>
      <c r="R2295" s="95">
        <f t="shared" si="541"/>
        <v>347.0933088953895</v>
      </c>
      <c r="S2295" s="95">
        <f t="shared" si="542"/>
        <v>217.80186581342917</v>
      </c>
      <c r="T2295">
        <f t="shared" si="543"/>
        <v>0</v>
      </c>
      <c r="U2295" s="102">
        <f>IF(W2295&lt;180,V2295,IF(#REF!&gt;T2295,W2295-360,360-W2295))</f>
        <v>-17.447587354409336</v>
      </c>
      <c r="V2295" s="102">
        <f t="shared" si="544"/>
        <v>-17.447587354409336</v>
      </c>
      <c r="W2295" s="102">
        <f t="shared" si="545"/>
        <v>17.447587354409336</v>
      </c>
    </row>
    <row r="2296" spans="1:23" x14ac:dyDescent="0.25">
      <c r="A2296" s="110">
        <v>42638.474976851852</v>
      </c>
      <c r="B2296">
        <v>258</v>
      </c>
      <c r="C2296">
        <v>22.680299999999999</v>
      </c>
      <c r="E2296" s="95">
        <f t="shared" si="551"/>
        <v>282.45923460898501</v>
      </c>
      <c r="F2296" s="95">
        <f t="shared" si="551"/>
        <v>24.460048752079871</v>
      </c>
      <c r="G2296" s="95"/>
      <c r="H2296" s="95"/>
      <c r="I2296" s="95"/>
      <c r="J2296" s="95"/>
      <c r="K2296" s="95"/>
      <c r="L2296" s="95">
        <f t="shared" si="547"/>
        <v>2293</v>
      </c>
      <c r="M2296" s="95">
        <f t="shared" si="538"/>
        <v>1617</v>
      </c>
      <c r="N2296" s="95">
        <f t="shared" si="539"/>
        <v>271.08634976013894</v>
      </c>
      <c r="O2296" s="95">
        <f t="shared" si="540"/>
        <v>1907468.902747506</v>
      </c>
      <c r="P2296" s="95">
        <f t="shared" si="548"/>
        <v>28.842088548647414</v>
      </c>
      <c r="Q2296" s="113">
        <f t="shared" si="549"/>
        <v>28.720097702824187</v>
      </c>
      <c r="R2296" s="95">
        <f t="shared" si="541"/>
        <v>347.07945444033942</v>
      </c>
      <c r="S2296" s="95">
        <f t="shared" si="542"/>
        <v>217.83901477763061</v>
      </c>
      <c r="T2296">
        <f t="shared" si="543"/>
        <v>0</v>
      </c>
      <c r="U2296" s="102">
        <f>IF(W2296&lt;180,V2296,IF(#REF!&gt;T2296,W2296-360,360-W2296))</f>
        <v>-24.459234608985014</v>
      </c>
      <c r="V2296" s="102">
        <f t="shared" si="544"/>
        <v>-24.459234608985014</v>
      </c>
      <c r="W2296" s="102">
        <f t="shared" si="545"/>
        <v>24.459234608985014</v>
      </c>
    </row>
    <row r="2297" spans="1:23" x14ac:dyDescent="0.25">
      <c r="A2297" s="110">
        <v>42638.475023148145</v>
      </c>
      <c r="B2297">
        <v>277</v>
      </c>
      <c r="C2297">
        <v>19.479700000000001</v>
      </c>
      <c r="E2297" s="95">
        <f t="shared" si="551"/>
        <v>282.44758735440934</v>
      </c>
      <c r="F2297" s="95">
        <f t="shared" si="551"/>
        <v>24.461491514143102</v>
      </c>
      <c r="G2297" s="95"/>
      <c r="H2297" s="95"/>
      <c r="I2297" s="95"/>
      <c r="J2297" s="95"/>
      <c r="K2297" s="95"/>
      <c r="L2297" s="95">
        <f t="shared" si="547"/>
        <v>2294</v>
      </c>
      <c r="M2297" s="95">
        <f t="shared" si="538"/>
        <v>-1340</v>
      </c>
      <c r="N2297" s="95">
        <f t="shared" si="539"/>
        <v>271.0889276373141</v>
      </c>
      <c r="O2297" s="95">
        <f t="shared" si="540"/>
        <v>1907503.8587620014</v>
      </c>
      <c r="P2297" s="95">
        <f t="shared" si="548"/>
        <v>28.836065664070123</v>
      </c>
      <c r="Q2297" s="113">
        <f t="shared" si="549"/>
        <v>28.72088988540844</v>
      </c>
      <c r="R2297" s="95">
        <f t="shared" si="541"/>
        <v>347.06958959657834</v>
      </c>
      <c r="S2297" s="95">
        <f t="shared" si="542"/>
        <v>217.82558511224033</v>
      </c>
      <c r="T2297">
        <f t="shared" si="543"/>
        <v>0</v>
      </c>
      <c r="U2297" s="102">
        <f>IF(W2297&lt;180,V2297,IF(#REF!&gt;T2297,W2297-360,360-W2297))</f>
        <v>-5.4475873544093361</v>
      </c>
      <c r="V2297" s="102">
        <f t="shared" si="544"/>
        <v>-5.4475873544093361</v>
      </c>
      <c r="W2297" s="102">
        <f t="shared" si="545"/>
        <v>5.4475873544093361</v>
      </c>
    </row>
    <row r="2298" spans="1:23" x14ac:dyDescent="0.25">
      <c r="A2298" s="110">
        <v>42638.475069444445</v>
      </c>
      <c r="B2298">
        <v>265</v>
      </c>
      <c r="C2298">
        <v>21.742999999999999</v>
      </c>
      <c r="E2298" s="95">
        <f t="shared" si="551"/>
        <v>282.4692179700499</v>
      </c>
      <c r="F2298" s="95">
        <f t="shared" si="551"/>
        <v>24.468514143094851</v>
      </c>
      <c r="G2298" s="95"/>
      <c r="H2298" s="95"/>
      <c r="I2298" s="95"/>
      <c r="J2298" s="95"/>
      <c r="K2298" s="95"/>
      <c r="L2298" s="95">
        <f t="shared" si="547"/>
        <v>2295</v>
      </c>
      <c r="M2298" s="95">
        <f t="shared" si="538"/>
        <v>1605</v>
      </c>
      <c r="N2298" s="95">
        <f t="shared" si="539"/>
        <v>271.08627450980327</v>
      </c>
      <c r="O2298" s="95">
        <f t="shared" si="540"/>
        <v>1907540.9176470723</v>
      </c>
      <c r="P2298" s="95">
        <f t="shared" si="548"/>
        <v>28.830062662713363</v>
      </c>
      <c r="Q2298" s="113">
        <f t="shared" si="549"/>
        <v>28.702840378803248</v>
      </c>
      <c r="R2298" s="95">
        <f t="shared" si="541"/>
        <v>347.05060882235722</v>
      </c>
      <c r="S2298" s="95">
        <f t="shared" si="542"/>
        <v>217.88782711774257</v>
      </c>
      <c r="T2298">
        <f t="shared" si="543"/>
        <v>0</v>
      </c>
      <c r="U2298" s="102">
        <f>IF(W2298&lt;180,V2298,IF(#REF!&gt;T2298,W2298-360,360-W2298))</f>
        <v>-17.469217970049897</v>
      </c>
      <c r="V2298" s="102">
        <f t="shared" si="544"/>
        <v>-17.469217970049897</v>
      </c>
      <c r="W2298" s="102">
        <f t="shared" si="545"/>
        <v>17.469217970049897</v>
      </c>
    </row>
    <row r="2299" spans="1:23" x14ac:dyDescent="0.25">
      <c r="A2299" s="110">
        <v>42638.475115740737</v>
      </c>
      <c r="B2299">
        <v>249</v>
      </c>
      <c r="C2299">
        <v>21.386299999999999</v>
      </c>
      <c r="E2299" s="95">
        <f t="shared" si="551"/>
        <v>282.44758735440934</v>
      </c>
      <c r="F2299" s="95">
        <f t="shared" si="551"/>
        <v>24.465663061564072</v>
      </c>
      <c r="G2299" s="95"/>
      <c r="H2299" s="95"/>
      <c r="I2299" s="95"/>
      <c r="J2299" s="95"/>
      <c r="K2299" s="95"/>
      <c r="L2299" s="95">
        <f t="shared" si="547"/>
        <v>2296</v>
      </c>
      <c r="M2299" s="95">
        <f t="shared" si="538"/>
        <v>-1356</v>
      </c>
      <c r="N2299" s="95">
        <f t="shared" si="539"/>
        <v>271.07665505226419</v>
      </c>
      <c r="O2299" s="95">
        <f t="shared" si="540"/>
        <v>1908028.5087108149</v>
      </c>
      <c r="P2299" s="95">
        <f t="shared" si="548"/>
        <v>28.827467277712195</v>
      </c>
      <c r="Q2299" s="113">
        <f t="shared" si="549"/>
        <v>28.72314919196014</v>
      </c>
      <c r="R2299" s="95">
        <f t="shared" si="541"/>
        <v>347.07467303631967</v>
      </c>
      <c r="S2299" s="95">
        <f t="shared" si="542"/>
        <v>217.82050167249901</v>
      </c>
      <c r="T2299">
        <f t="shared" si="543"/>
        <v>0</v>
      </c>
      <c r="U2299" s="102">
        <f>IF(W2299&lt;180,V2299,IF(#REF!&gt;T2299,W2299-360,360-W2299))</f>
        <v>-33.447587354409336</v>
      </c>
      <c r="V2299" s="102">
        <f t="shared" si="544"/>
        <v>-33.447587354409336</v>
      </c>
      <c r="W2299" s="102">
        <f t="shared" si="545"/>
        <v>33.447587354409336</v>
      </c>
    </row>
    <row r="2300" spans="1:23" x14ac:dyDescent="0.25">
      <c r="A2300" s="110">
        <v>42638.475162037037</v>
      </c>
      <c r="B2300">
        <v>258</v>
      </c>
      <c r="C2300">
        <v>20.1782</v>
      </c>
      <c r="E2300" s="95">
        <f t="shared" si="551"/>
        <v>282.44259567387689</v>
      </c>
      <c r="F2300" s="95">
        <f t="shared" si="551"/>
        <v>24.456168386023304</v>
      </c>
      <c r="G2300" s="95"/>
      <c r="H2300" s="95"/>
      <c r="I2300" s="95"/>
      <c r="J2300" s="95"/>
      <c r="K2300" s="95"/>
      <c r="L2300" s="95">
        <f t="shared" si="547"/>
        <v>2297</v>
      </c>
      <c r="M2300" s="95">
        <f t="shared" si="538"/>
        <v>1614</v>
      </c>
      <c r="N2300" s="95">
        <f t="shared" si="539"/>
        <v>271.07096212450961</v>
      </c>
      <c r="O2300" s="95">
        <f t="shared" si="540"/>
        <v>1908199.4331737184</v>
      </c>
      <c r="P2300" s="95">
        <f t="shared" si="548"/>
        <v>28.822482466027257</v>
      </c>
      <c r="Q2300" s="113">
        <f t="shared" si="549"/>
        <v>28.727136450346965</v>
      </c>
      <c r="R2300" s="95">
        <f t="shared" si="541"/>
        <v>347.07865268715756</v>
      </c>
      <c r="S2300" s="95">
        <f t="shared" si="542"/>
        <v>217.80653866059623</v>
      </c>
      <c r="T2300">
        <f t="shared" si="543"/>
        <v>0</v>
      </c>
      <c r="U2300" s="102">
        <f>IF(W2300&lt;180,V2300,IF(#REF!&gt;T2300,W2300-360,360-W2300))</f>
        <v>-24.442595673876895</v>
      </c>
      <c r="V2300" s="102">
        <f t="shared" si="544"/>
        <v>-24.442595673876895</v>
      </c>
      <c r="W2300" s="102">
        <f t="shared" si="545"/>
        <v>24.442595673876895</v>
      </c>
    </row>
    <row r="2301" spans="1:23" x14ac:dyDescent="0.25">
      <c r="A2301" s="110">
        <v>42638.475208333337</v>
      </c>
      <c r="B2301">
        <v>258</v>
      </c>
      <c r="C2301">
        <v>18.9712</v>
      </c>
      <c r="E2301" s="95">
        <f t="shared" ref="E2301:F2316" si="552">AVERAGE(B1701:B2301)</f>
        <v>282.4359400998336</v>
      </c>
      <c r="F2301" s="95">
        <f t="shared" si="552"/>
        <v>24.445485524126465</v>
      </c>
      <c r="G2301" s="95"/>
      <c r="H2301" s="95"/>
      <c r="I2301" s="95"/>
      <c r="J2301" s="95"/>
      <c r="K2301" s="95"/>
      <c r="L2301" s="95">
        <f t="shared" si="547"/>
        <v>2298</v>
      </c>
      <c r="M2301" s="95">
        <f t="shared" si="538"/>
        <v>-1356</v>
      </c>
      <c r="N2301" s="95">
        <f t="shared" si="539"/>
        <v>271.0652741514354</v>
      </c>
      <c r="O2301" s="95">
        <f t="shared" si="540"/>
        <v>1908370.208877298</v>
      </c>
      <c r="P2301" s="95">
        <f t="shared" si="548"/>
        <v>28.817500008417049</v>
      </c>
      <c r="Q2301" s="113">
        <f t="shared" si="549"/>
        <v>28.732334765115212</v>
      </c>
      <c r="R2301" s="95">
        <f t="shared" si="541"/>
        <v>347.08369332134282</v>
      </c>
      <c r="S2301" s="95">
        <f t="shared" si="542"/>
        <v>217.78818687832438</v>
      </c>
      <c r="T2301">
        <f t="shared" si="543"/>
        <v>0</v>
      </c>
      <c r="U2301" s="102">
        <f>IF(W2301&lt;180,V2301,IF(#REF!&gt;T2301,W2301-360,360-W2301))</f>
        <v>-24.435940099833601</v>
      </c>
      <c r="V2301" s="102">
        <f t="shared" si="544"/>
        <v>-24.435940099833601</v>
      </c>
      <c r="W2301" s="102">
        <f t="shared" si="545"/>
        <v>24.435940099833601</v>
      </c>
    </row>
    <row r="2302" spans="1:23" x14ac:dyDescent="0.25">
      <c r="A2302" s="110">
        <v>42638.475254629629</v>
      </c>
      <c r="B2302">
        <v>244</v>
      </c>
      <c r="C2302">
        <v>19.334800000000001</v>
      </c>
      <c r="E2302" s="95">
        <f t="shared" si="552"/>
        <v>282.40765391014975</v>
      </c>
      <c r="F2302" s="95">
        <f t="shared" si="552"/>
        <v>24.436853910149765</v>
      </c>
      <c r="G2302" s="95"/>
      <c r="H2302" s="95"/>
      <c r="I2302" s="95"/>
      <c r="J2302" s="95"/>
      <c r="K2302" s="95"/>
      <c r="L2302" s="95">
        <f t="shared" si="547"/>
        <v>2299</v>
      </c>
      <c r="M2302" s="95">
        <f t="shared" si="538"/>
        <v>1600</v>
      </c>
      <c r="N2302" s="95">
        <f t="shared" si="539"/>
        <v>271.05350152240044</v>
      </c>
      <c r="O2302" s="95">
        <f t="shared" si="540"/>
        <v>1909102.4193127581</v>
      </c>
      <c r="P2302" s="95">
        <f t="shared" si="548"/>
        <v>28.816758597014466</v>
      </c>
      <c r="Q2302" s="113">
        <f t="shared" si="549"/>
        <v>28.761776862811843</v>
      </c>
      <c r="R2302" s="95">
        <f t="shared" si="541"/>
        <v>347.12165185147637</v>
      </c>
      <c r="S2302" s="95">
        <f t="shared" si="542"/>
        <v>217.69365596882309</v>
      </c>
      <c r="T2302">
        <f t="shared" si="543"/>
        <v>0</v>
      </c>
      <c r="U2302" s="102">
        <f>IF(W2302&lt;180,V2302,IF(#REF!&gt;T2302,W2302-360,360-W2302))</f>
        <v>-38.407653910149747</v>
      </c>
      <c r="V2302" s="102">
        <f t="shared" si="544"/>
        <v>-38.407653910149747</v>
      </c>
      <c r="W2302" s="102">
        <f t="shared" si="545"/>
        <v>38.407653910149747</v>
      </c>
    </row>
    <row r="2303" spans="1:23" x14ac:dyDescent="0.25">
      <c r="A2303" s="110">
        <v>42638.475300925929</v>
      </c>
      <c r="B2303">
        <v>252</v>
      </c>
      <c r="C2303">
        <v>17.770499999999998</v>
      </c>
      <c r="E2303" s="95">
        <f t="shared" si="552"/>
        <v>282.39767054908486</v>
      </c>
      <c r="F2303" s="95">
        <f t="shared" si="552"/>
        <v>24.426719633943446</v>
      </c>
      <c r="G2303" s="95"/>
      <c r="H2303" s="95"/>
      <c r="I2303" s="95"/>
      <c r="J2303" s="95"/>
      <c r="K2303" s="95"/>
      <c r="L2303" s="95">
        <f t="shared" si="547"/>
        <v>2300</v>
      </c>
      <c r="M2303" s="95">
        <f t="shared" si="538"/>
        <v>-1348</v>
      </c>
      <c r="N2303" s="95">
        <f t="shared" si="539"/>
        <v>271.04521739130377</v>
      </c>
      <c r="O2303" s="95">
        <f t="shared" si="540"/>
        <v>1909465.2973913178</v>
      </c>
      <c r="P2303" s="95">
        <f t="shared" si="548"/>
        <v>28.813231391387124</v>
      </c>
      <c r="Q2303" s="113">
        <f t="shared" si="549"/>
        <v>28.771286895940779</v>
      </c>
      <c r="R2303" s="95">
        <f t="shared" si="541"/>
        <v>347.13306606495161</v>
      </c>
      <c r="S2303" s="95">
        <f t="shared" si="542"/>
        <v>217.66227503321812</v>
      </c>
      <c r="T2303">
        <f t="shared" si="543"/>
        <v>0</v>
      </c>
      <c r="U2303" s="102">
        <f>IF(W2303&lt;180,V2303,IF(#REF!&gt;T2303,W2303-360,360-W2303))</f>
        <v>-30.397670549084864</v>
      </c>
      <c r="V2303" s="102">
        <f t="shared" si="544"/>
        <v>-30.397670549084864</v>
      </c>
      <c r="W2303" s="102">
        <f t="shared" si="545"/>
        <v>30.397670549084864</v>
      </c>
    </row>
    <row r="2304" spans="1:23" x14ac:dyDescent="0.25">
      <c r="A2304" s="110">
        <v>42638.475347222222</v>
      </c>
      <c r="B2304">
        <v>237</v>
      </c>
      <c r="C2304">
        <v>20.169</v>
      </c>
      <c r="E2304" s="95">
        <f t="shared" si="552"/>
        <v>282.36938435940101</v>
      </c>
      <c r="F2304" s="95">
        <f t="shared" si="552"/>
        <v>24.421351081530801</v>
      </c>
      <c r="G2304" s="95"/>
      <c r="H2304" s="95"/>
      <c r="I2304" s="95"/>
      <c r="J2304" s="95"/>
      <c r="K2304" s="95"/>
      <c r="L2304" s="95">
        <f t="shared" si="547"/>
        <v>2301</v>
      </c>
      <c r="M2304" s="95">
        <f t="shared" si="538"/>
        <v>1585</v>
      </c>
      <c r="N2304" s="95">
        <f t="shared" si="539"/>
        <v>271.03042155584473</v>
      </c>
      <c r="O2304" s="95">
        <f t="shared" si="540"/>
        <v>1910623.8704911042</v>
      </c>
      <c r="P2304" s="95">
        <f t="shared" si="548"/>
        <v>28.815707714339972</v>
      </c>
      <c r="Q2304" s="113">
        <f t="shared" si="549"/>
        <v>28.807525727769381</v>
      </c>
      <c r="R2304" s="95">
        <f t="shared" si="541"/>
        <v>347.18631724688214</v>
      </c>
      <c r="S2304" s="95">
        <f t="shared" si="542"/>
        <v>217.55245147191991</v>
      </c>
      <c r="T2304">
        <f t="shared" si="543"/>
        <v>0</v>
      </c>
      <c r="U2304" s="102">
        <f>IF(W2304&lt;180,V2304,IF(#REF!&gt;T2304,W2304-360,360-W2304))</f>
        <v>-45.36938435940101</v>
      </c>
      <c r="V2304" s="102">
        <f t="shared" si="544"/>
        <v>-45.36938435940101</v>
      </c>
      <c r="W2304" s="102">
        <f t="shared" si="545"/>
        <v>45.36938435940101</v>
      </c>
    </row>
    <row r="2305" spans="1:23" x14ac:dyDescent="0.25">
      <c r="A2305" s="110">
        <v>42638.475393518522</v>
      </c>
      <c r="B2305">
        <v>230</v>
      </c>
      <c r="C2305">
        <v>20.6266</v>
      </c>
      <c r="E2305" s="95">
        <f t="shared" si="552"/>
        <v>282.30116472545757</v>
      </c>
      <c r="F2305" s="95">
        <f t="shared" si="552"/>
        <v>24.418083361064905</v>
      </c>
      <c r="G2305" s="95"/>
      <c r="H2305" s="95"/>
      <c r="I2305" s="95"/>
      <c r="J2305" s="95"/>
      <c r="K2305" s="95"/>
      <c r="L2305" s="95">
        <f t="shared" si="547"/>
        <v>2302</v>
      </c>
      <c r="M2305" s="95">
        <f t="shared" si="538"/>
        <v>-1355</v>
      </c>
      <c r="N2305" s="95">
        <f t="shared" si="539"/>
        <v>271.01259774109417</v>
      </c>
      <c r="O2305" s="95">
        <f t="shared" si="540"/>
        <v>1912306.6346655216</v>
      </c>
      <c r="P2305" s="95">
        <f t="shared" si="548"/>
        <v>28.822132226990615</v>
      </c>
      <c r="Q2305" s="113">
        <f t="shared" si="549"/>
        <v>28.882817038987746</v>
      </c>
      <c r="R2305" s="95">
        <f t="shared" si="541"/>
        <v>347.28750306318</v>
      </c>
      <c r="S2305" s="95">
        <f t="shared" si="542"/>
        <v>217.31482638773514</v>
      </c>
      <c r="T2305">
        <f t="shared" si="543"/>
        <v>0</v>
      </c>
      <c r="U2305" s="102">
        <f>IF(W2305&lt;180,V2305,IF(#REF!&gt;T2305,W2305-360,360-W2305))</f>
        <v>-52.301164725457568</v>
      </c>
      <c r="V2305" s="102">
        <f t="shared" si="544"/>
        <v>-52.301164725457568</v>
      </c>
      <c r="W2305" s="102">
        <f t="shared" si="545"/>
        <v>52.301164725457568</v>
      </c>
    </row>
    <row r="2306" spans="1:23" x14ac:dyDescent="0.25">
      <c r="A2306" s="110">
        <v>42638.475439814814</v>
      </c>
      <c r="B2306">
        <v>243</v>
      </c>
      <c r="C2306">
        <v>20.074400000000001</v>
      </c>
      <c r="E2306" s="95">
        <f t="shared" si="552"/>
        <v>282.26289517470883</v>
      </c>
      <c r="F2306" s="95">
        <f t="shared" si="552"/>
        <v>24.415383361064904</v>
      </c>
      <c r="G2306" s="95"/>
      <c r="H2306" s="95"/>
      <c r="I2306" s="95"/>
      <c r="J2306" s="95"/>
      <c r="K2306" s="95"/>
      <c r="L2306" s="95">
        <f t="shared" si="547"/>
        <v>2303</v>
      </c>
      <c r="M2306" s="95">
        <f t="shared" si="538"/>
        <v>1598</v>
      </c>
      <c r="N2306" s="95">
        <f t="shared" si="539"/>
        <v>271.00043421623917</v>
      </c>
      <c r="O2306" s="95">
        <f t="shared" si="540"/>
        <v>1913090.9995657969</v>
      </c>
      <c r="P2306" s="95">
        <f t="shared" si="548"/>
        <v>28.821783081745679</v>
      </c>
      <c r="Q2306" s="113">
        <f t="shared" si="549"/>
        <v>28.919604625889978</v>
      </c>
      <c r="R2306" s="95">
        <f t="shared" si="541"/>
        <v>347.3320055829613</v>
      </c>
      <c r="S2306" s="95">
        <f t="shared" si="542"/>
        <v>217.19378476645636</v>
      </c>
      <c r="T2306">
        <f t="shared" si="543"/>
        <v>0</v>
      </c>
      <c r="U2306" s="102">
        <f>IF(W2306&lt;180,V2306,IF(#REF!&gt;T2306,W2306-360,360-W2306))</f>
        <v>-39.262895174708831</v>
      </c>
      <c r="V2306" s="102">
        <f t="shared" si="544"/>
        <v>-39.262895174708831</v>
      </c>
      <c r="W2306" s="102">
        <f t="shared" si="545"/>
        <v>39.262895174708831</v>
      </c>
    </row>
    <row r="2307" spans="1:23" x14ac:dyDescent="0.25">
      <c r="A2307" s="110">
        <v>42638.475497685184</v>
      </c>
      <c r="B2307">
        <v>249</v>
      </c>
      <c r="C2307">
        <v>18.8413</v>
      </c>
      <c r="E2307" s="95">
        <f t="shared" si="552"/>
        <v>282.26955074875207</v>
      </c>
      <c r="F2307" s="95">
        <f t="shared" si="552"/>
        <v>24.412895341098181</v>
      </c>
      <c r="G2307" s="95"/>
      <c r="H2307" s="95"/>
      <c r="I2307" s="95"/>
      <c r="J2307" s="95"/>
      <c r="K2307" s="95"/>
      <c r="L2307" s="95">
        <f t="shared" si="547"/>
        <v>2304</v>
      </c>
      <c r="M2307" s="95">
        <f t="shared" si="538"/>
        <v>-1349</v>
      </c>
      <c r="N2307" s="95">
        <f t="shared" si="539"/>
        <v>270.99088541666617</v>
      </c>
      <c r="O2307" s="95">
        <f t="shared" si="540"/>
        <v>1913574.808593763</v>
      </c>
      <c r="P2307" s="95">
        <f t="shared" si="548"/>
        <v>28.819171080818535</v>
      </c>
      <c r="Q2307" s="113">
        <f t="shared" si="549"/>
        <v>28.911487298330073</v>
      </c>
      <c r="R2307" s="95">
        <f t="shared" si="541"/>
        <v>347.32039716999475</v>
      </c>
      <c r="S2307" s="95">
        <f t="shared" si="542"/>
        <v>217.21870432750939</v>
      </c>
      <c r="T2307">
        <f t="shared" si="543"/>
        <v>0</v>
      </c>
      <c r="U2307" s="102">
        <f>IF(W2307&lt;180,V2307,IF(#REF!&gt;T2307,W2307-360,360-W2307))</f>
        <v>-33.269550748752067</v>
      </c>
      <c r="V2307" s="102">
        <f t="shared" si="544"/>
        <v>-33.269550748752067</v>
      </c>
      <c r="W2307" s="102">
        <f t="shared" si="545"/>
        <v>33.269550748752067</v>
      </c>
    </row>
    <row r="2308" spans="1:23" x14ac:dyDescent="0.25">
      <c r="A2308" s="110">
        <v>42638.475543981483</v>
      </c>
      <c r="B2308">
        <v>274</v>
      </c>
      <c r="C2308">
        <v>15.558</v>
      </c>
      <c r="E2308" s="95">
        <f t="shared" si="552"/>
        <v>282.30449251247921</v>
      </c>
      <c r="F2308" s="95">
        <f t="shared" si="552"/>
        <v>24.39662728785359</v>
      </c>
      <c r="G2308" s="95"/>
      <c r="H2308" s="95"/>
      <c r="I2308" s="95"/>
      <c r="J2308" s="95"/>
      <c r="K2308" s="95"/>
      <c r="L2308" s="95">
        <f t="shared" si="547"/>
        <v>2305</v>
      </c>
      <c r="M2308" s="95">
        <f t="shared" ref="M2308:M2371" si="553">B2308-M2307</f>
        <v>1623</v>
      </c>
      <c r="N2308" s="95">
        <f t="shared" ref="N2308:N2371" si="554">N2307+(B2308-N2307)/L2308</f>
        <v>270.99219088937042</v>
      </c>
      <c r="O2308" s="95">
        <f t="shared" ref="O2308:O2371" si="555">O2307+(B2308-N2308)*(B2308-N2307)</f>
        <v>1913583.8594360217</v>
      </c>
      <c r="P2308" s="95">
        <f t="shared" si="548"/>
        <v>28.812987095264059</v>
      </c>
      <c r="Q2308" s="113">
        <f t="shared" si="549"/>
        <v>28.888772809858061</v>
      </c>
      <c r="R2308" s="95">
        <f t="shared" ref="R2308:R2371" si="556">E2308+$T$2*Q2308</f>
        <v>347.30423133465985</v>
      </c>
      <c r="S2308" s="95">
        <f t="shared" ref="S2308:S2371" si="557">E2308-$T$2*Q2308</f>
        <v>217.30475369029858</v>
      </c>
      <c r="T2308">
        <f t="shared" si="543"/>
        <v>0</v>
      </c>
      <c r="U2308" s="102">
        <f>IF(W2308&lt;180,V2308,IF(#REF!&gt;T2308,W2308-360,360-W2308))</f>
        <v>-8.3044925124792144</v>
      </c>
      <c r="V2308" s="102">
        <f t="shared" si="544"/>
        <v>-8.3044925124792144</v>
      </c>
      <c r="W2308" s="102">
        <f t="shared" si="545"/>
        <v>8.3044925124792144</v>
      </c>
    </row>
    <row r="2309" spans="1:23" x14ac:dyDescent="0.25">
      <c r="A2309" s="110">
        <v>42638.475590277776</v>
      </c>
      <c r="B2309">
        <v>254</v>
      </c>
      <c r="C2309">
        <v>17.061599999999999</v>
      </c>
      <c r="E2309" s="95">
        <f t="shared" si="552"/>
        <v>282.31613976705489</v>
      </c>
      <c r="F2309" s="95">
        <f t="shared" si="552"/>
        <v>24.385777038269566</v>
      </c>
      <c r="G2309" s="95"/>
      <c r="H2309" s="95"/>
      <c r="I2309" s="95"/>
      <c r="J2309" s="95"/>
      <c r="K2309" s="95"/>
      <c r="L2309" s="95">
        <f t="shared" si="547"/>
        <v>2306</v>
      </c>
      <c r="M2309" s="95">
        <f t="shared" si="553"/>
        <v>-1369</v>
      </c>
      <c r="N2309" s="95">
        <f t="shared" si="554"/>
        <v>270.98482220294829</v>
      </c>
      <c r="O2309" s="95">
        <f t="shared" si="555"/>
        <v>1913872.4687771162</v>
      </c>
      <c r="P2309" s="95">
        <f t="shared" si="548"/>
        <v>28.80891127655886</v>
      </c>
      <c r="Q2309" s="113">
        <f t="shared" si="549"/>
        <v>28.8759448115411</v>
      </c>
      <c r="R2309" s="95">
        <f t="shared" si="556"/>
        <v>347.28701559302237</v>
      </c>
      <c r="S2309" s="95">
        <f t="shared" si="557"/>
        <v>217.34526394108741</v>
      </c>
      <c r="T2309">
        <f t="shared" si="543"/>
        <v>0</v>
      </c>
      <c r="U2309" s="102">
        <f>IF(W2309&lt;180,V2309,IF(#REF!&gt;T2309,W2309-360,360-W2309))</f>
        <v>-28.316139767054892</v>
      </c>
      <c r="V2309" s="102">
        <f t="shared" si="544"/>
        <v>-28.316139767054892</v>
      </c>
      <c r="W2309" s="102">
        <f t="shared" si="545"/>
        <v>28.316139767054892</v>
      </c>
    </row>
    <row r="2310" spans="1:23" x14ac:dyDescent="0.25">
      <c r="A2310" s="110">
        <v>42638.475636574076</v>
      </c>
      <c r="B2310">
        <v>258</v>
      </c>
      <c r="C2310">
        <v>18.573399999999999</v>
      </c>
      <c r="E2310" s="95">
        <f t="shared" si="552"/>
        <v>282.29617304492513</v>
      </c>
      <c r="F2310" s="95">
        <f t="shared" si="552"/>
        <v>24.378449916805334</v>
      </c>
      <c r="G2310" s="95"/>
      <c r="H2310" s="95"/>
      <c r="I2310" s="95"/>
      <c r="J2310" s="95"/>
      <c r="K2310" s="95"/>
      <c r="L2310" s="95">
        <f t="shared" si="547"/>
        <v>2307</v>
      </c>
      <c r="M2310" s="95">
        <f t="shared" si="553"/>
        <v>1627</v>
      </c>
      <c r="N2310" s="95">
        <f t="shared" si="554"/>
        <v>270.97919375812688</v>
      </c>
      <c r="O2310" s="95">
        <f t="shared" si="555"/>
        <v>1914041.0013004031</v>
      </c>
      <c r="P2310" s="95">
        <f t="shared" si="548"/>
        <v>28.803934926157986</v>
      </c>
      <c r="Q2310" s="113">
        <f t="shared" si="549"/>
        <v>28.888600115540608</v>
      </c>
      <c r="R2310" s="95">
        <f t="shared" si="556"/>
        <v>347.2955233048915</v>
      </c>
      <c r="S2310" s="95">
        <f t="shared" si="557"/>
        <v>217.29682278495875</v>
      </c>
      <c r="T2310">
        <f t="shared" ref="T2310:T2373" si="558">IF(ABS(U2310)&gt;$T$2*Q2310,1,0)</f>
        <v>0</v>
      </c>
      <c r="U2310" s="102">
        <f>IF(W2310&lt;180,V2310,IF(#REF!&gt;T2310,W2310-360,360-W2310))</f>
        <v>-24.296173044925126</v>
      </c>
      <c r="V2310" s="102">
        <f t="shared" ref="V2310:V2373" si="559">$B2310-$E2310</f>
        <v>-24.296173044925126</v>
      </c>
      <c r="W2310" s="102">
        <f t="shared" ref="W2310:W2373" si="560">ABS(V2310)</f>
        <v>24.296173044925126</v>
      </c>
    </row>
    <row r="2311" spans="1:23" x14ac:dyDescent="0.25">
      <c r="A2311" s="110">
        <v>42638.475682870368</v>
      </c>
      <c r="B2311">
        <v>283</v>
      </c>
      <c r="C2311">
        <v>18.226500000000001</v>
      </c>
      <c r="E2311" s="95">
        <f t="shared" si="552"/>
        <v>282.27620632279536</v>
      </c>
      <c r="F2311" s="95">
        <f t="shared" si="552"/>
        <v>24.365651913477553</v>
      </c>
      <c r="G2311" s="95"/>
      <c r="H2311" s="95"/>
      <c r="I2311" s="95"/>
      <c r="J2311" s="95"/>
      <c r="K2311" s="95"/>
      <c r="L2311" s="95">
        <f t="shared" si="547"/>
        <v>2308</v>
      </c>
      <c r="M2311" s="95">
        <f t="shared" si="553"/>
        <v>-1344</v>
      </c>
      <c r="N2311" s="95">
        <f t="shared" si="554"/>
        <v>270.98440207972214</v>
      </c>
      <c r="O2311" s="95">
        <f t="shared" si="555"/>
        <v>1914185.4384748831</v>
      </c>
      <c r="P2311" s="95">
        <f t="shared" si="548"/>
        <v>28.798780773427044</v>
      </c>
      <c r="Q2311" s="113">
        <f t="shared" si="549"/>
        <v>28.883959407698661</v>
      </c>
      <c r="R2311" s="95">
        <f t="shared" si="556"/>
        <v>347.26511499011735</v>
      </c>
      <c r="S2311" s="95">
        <f t="shared" si="557"/>
        <v>217.28729765547337</v>
      </c>
      <c r="T2311">
        <f t="shared" si="558"/>
        <v>0</v>
      </c>
      <c r="U2311" s="102">
        <f>IF(W2311&lt;180,V2311,IF(#REF!&gt;T2311,W2311-360,360-W2311))</f>
        <v>0.72379367720463961</v>
      </c>
      <c r="V2311" s="102">
        <f t="shared" si="559"/>
        <v>0.72379367720463961</v>
      </c>
      <c r="W2311" s="102">
        <f t="shared" si="560"/>
        <v>0.72379367720463961</v>
      </c>
    </row>
    <row r="2312" spans="1:23" x14ac:dyDescent="0.25">
      <c r="A2312" s="110">
        <v>42638.475729166668</v>
      </c>
      <c r="B2312">
        <v>253</v>
      </c>
      <c r="C2312">
        <v>20.206299999999999</v>
      </c>
      <c r="E2312" s="95">
        <f t="shared" si="552"/>
        <v>282.19800332778703</v>
      </c>
      <c r="F2312" s="95">
        <f t="shared" si="552"/>
        <v>24.362517803660573</v>
      </c>
      <c r="G2312" s="95"/>
      <c r="H2312" s="95"/>
      <c r="I2312" s="95"/>
      <c r="J2312" s="95"/>
      <c r="K2312" s="95"/>
      <c r="L2312" s="95">
        <f t="shared" si="547"/>
        <v>2309</v>
      </c>
      <c r="M2312" s="95">
        <f t="shared" si="553"/>
        <v>1597</v>
      </c>
      <c r="N2312" s="95">
        <f t="shared" si="554"/>
        <v>270.9766132524897</v>
      </c>
      <c r="O2312" s="95">
        <f t="shared" si="555"/>
        <v>1914508.7371156476</v>
      </c>
      <c r="P2312" s="95">
        <f t="shared" si="548"/>
        <v>28.794975269012237</v>
      </c>
      <c r="Q2312" s="113">
        <f t="shared" si="549"/>
        <v>28.899488379997539</v>
      </c>
      <c r="R2312" s="95">
        <f t="shared" si="556"/>
        <v>347.2218521827815</v>
      </c>
      <c r="S2312" s="95">
        <f t="shared" si="557"/>
        <v>217.17415447279257</v>
      </c>
      <c r="T2312">
        <f t="shared" si="558"/>
        <v>0</v>
      </c>
      <c r="U2312" s="102">
        <f>IF(W2312&lt;180,V2312,IF(#REF!&gt;T2312,W2312-360,360-W2312))</f>
        <v>-29.198003327787035</v>
      </c>
      <c r="V2312" s="102">
        <f t="shared" si="559"/>
        <v>-29.198003327787035</v>
      </c>
      <c r="W2312" s="102">
        <f t="shared" si="560"/>
        <v>29.198003327787035</v>
      </c>
    </row>
    <row r="2313" spans="1:23" x14ac:dyDescent="0.25">
      <c r="A2313" s="110">
        <v>42638.475775462961</v>
      </c>
      <c r="B2313">
        <v>263</v>
      </c>
      <c r="C2313">
        <v>17.570900000000002</v>
      </c>
      <c r="E2313" s="95">
        <f t="shared" si="552"/>
        <v>282.08485856905156</v>
      </c>
      <c r="F2313" s="95">
        <f t="shared" si="552"/>
        <v>24.346738935108171</v>
      </c>
      <c r="G2313" s="95"/>
      <c r="H2313" s="95"/>
      <c r="I2313" s="95"/>
      <c r="J2313" s="95"/>
      <c r="K2313" s="95"/>
      <c r="L2313" s="95">
        <f t="shared" si="547"/>
        <v>2310</v>
      </c>
      <c r="M2313" s="95">
        <f t="shared" si="553"/>
        <v>-1334</v>
      </c>
      <c r="N2313" s="95">
        <f t="shared" si="554"/>
        <v>270.97316017315961</v>
      </c>
      <c r="O2313" s="95">
        <f t="shared" si="555"/>
        <v>1914572.3359307491</v>
      </c>
      <c r="P2313" s="95">
        <f t="shared" si="548"/>
        <v>28.789220083976126</v>
      </c>
      <c r="Q2313" s="113">
        <f t="shared" si="549"/>
        <v>28.84125673760807</v>
      </c>
      <c r="R2313" s="95">
        <f t="shared" si="556"/>
        <v>346.97768622866971</v>
      </c>
      <c r="S2313" s="95">
        <f t="shared" si="557"/>
        <v>217.19203090943341</v>
      </c>
      <c r="T2313">
        <f t="shared" si="558"/>
        <v>0</v>
      </c>
      <c r="U2313" s="102">
        <f>IF(W2313&lt;180,V2313,IF(#REF!&gt;T2313,W2313-360,360-W2313))</f>
        <v>-19.084858569051562</v>
      </c>
      <c r="V2313" s="102">
        <f t="shared" si="559"/>
        <v>-19.084858569051562</v>
      </c>
      <c r="W2313" s="102">
        <f t="shared" si="560"/>
        <v>19.084858569051562</v>
      </c>
    </row>
    <row r="2314" spans="1:23" x14ac:dyDescent="0.25">
      <c r="A2314" s="110">
        <v>42638.475821759261</v>
      </c>
      <c r="B2314">
        <v>272</v>
      </c>
      <c r="C2314">
        <v>19.102699999999999</v>
      </c>
      <c r="E2314" s="95">
        <f t="shared" si="552"/>
        <v>282.01164725457573</v>
      </c>
      <c r="F2314" s="95">
        <f t="shared" si="552"/>
        <v>24.338022628951762</v>
      </c>
      <c r="G2314" s="95"/>
      <c r="H2314" s="95"/>
      <c r="I2314" s="95"/>
      <c r="J2314" s="95"/>
      <c r="K2314" s="95"/>
      <c r="L2314" s="95">
        <f t="shared" si="547"/>
        <v>2311</v>
      </c>
      <c r="M2314" s="95">
        <f t="shared" si="553"/>
        <v>1606</v>
      </c>
      <c r="N2314" s="95">
        <f t="shared" si="554"/>
        <v>270.9736045002158</v>
      </c>
      <c r="O2314" s="95">
        <f t="shared" si="555"/>
        <v>1914573.3898745263</v>
      </c>
      <c r="P2314" s="95">
        <f t="shared" si="548"/>
        <v>28.782998595824846</v>
      </c>
      <c r="Q2314" s="113">
        <f t="shared" si="549"/>
        <v>28.810902172188296</v>
      </c>
      <c r="R2314" s="95">
        <f t="shared" si="556"/>
        <v>346.83617714199943</v>
      </c>
      <c r="S2314" s="95">
        <f t="shared" si="557"/>
        <v>217.18711736715207</v>
      </c>
      <c r="T2314">
        <f t="shared" si="558"/>
        <v>0</v>
      </c>
      <c r="U2314" s="102">
        <f>IF(W2314&lt;180,V2314,IF(#REF!&gt;T2314,W2314-360,360-W2314))</f>
        <v>-10.011647254575735</v>
      </c>
      <c r="V2314" s="102">
        <f t="shared" si="559"/>
        <v>-10.011647254575735</v>
      </c>
      <c r="W2314" s="102">
        <f t="shared" si="560"/>
        <v>10.011647254575735</v>
      </c>
    </row>
    <row r="2315" spans="1:23" x14ac:dyDescent="0.25">
      <c r="A2315" s="110">
        <v>42638.475868055553</v>
      </c>
      <c r="B2315">
        <v>256</v>
      </c>
      <c r="C2315">
        <v>18.669699999999999</v>
      </c>
      <c r="E2315" s="95">
        <f t="shared" si="552"/>
        <v>281.89683860232947</v>
      </c>
      <c r="F2315" s="95">
        <f t="shared" si="552"/>
        <v>24.326086189683874</v>
      </c>
      <c r="G2315" s="95"/>
      <c r="H2315" s="95"/>
      <c r="I2315" s="95"/>
      <c r="J2315" s="95"/>
      <c r="K2315" s="95"/>
      <c r="L2315" s="95">
        <f t="shared" si="547"/>
        <v>2312</v>
      </c>
      <c r="M2315" s="95">
        <f t="shared" si="553"/>
        <v>-1350</v>
      </c>
      <c r="N2315" s="95">
        <f t="shared" si="554"/>
        <v>270.9671280276811</v>
      </c>
      <c r="O2315" s="95">
        <f t="shared" si="555"/>
        <v>1914797.5017301168</v>
      </c>
      <c r="P2315" s="95">
        <f t="shared" si="548"/>
        <v>28.778457420003665</v>
      </c>
      <c r="Q2315" s="113">
        <f t="shared" si="549"/>
        <v>28.776828009212338</v>
      </c>
      <c r="R2315" s="95">
        <f t="shared" si="556"/>
        <v>346.64470162305724</v>
      </c>
      <c r="S2315" s="95">
        <f t="shared" si="557"/>
        <v>217.14897558160169</v>
      </c>
      <c r="T2315">
        <f t="shared" si="558"/>
        <v>0</v>
      </c>
      <c r="U2315" s="102">
        <f>IF(W2315&lt;180,V2315,IF(#REF!&gt;T2315,W2315-360,360-W2315))</f>
        <v>-25.896838602329467</v>
      </c>
      <c r="V2315" s="102">
        <f t="shared" si="559"/>
        <v>-25.896838602329467</v>
      </c>
      <c r="W2315" s="102">
        <f t="shared" si="560"/>
        <v>25.896838602329467</v>
      </c>
    </row>
    <row r="2316" spans="1:23" x14ac:dyDescent="0.25">
      <c r="A2316" s="110">
        <v>42638.475914351853</v>
      </c>
      <c r="B2316">
        <v>259</v>
      </c>
      <c r="C2316">
        <v>20.045200000000001</v>
      </c>
      <c r="E2316" s="95">
        <f t="shared" si="552"/>
        <v>281.78369384359399</v>
      </c>
      <c r="F2316" s="95">
        <f t="shared" si="552"/>
        <v>24.316351081530801</v>
      </c>
      <c r="G2316" s="95"/>
      <c r="H2316" s="95"/>
      <c r="I2316" s="95"/>
      <c r="J2316" s="95"/>
      <c r="K2316" s="95"/>
      <c r="L2316" s="95">
        <f t="shared" si="547"/>
        <v>2313</v>
      </c>
      <c r="M2316" s="95">
        <f t="shared" si="553"/>
        <v>1609</v>
      </c>
      <c r="N2316" s="95">
        <f t="shared" si="554"/>
        <v>270.96195417207036</v>
      </c>
      <c r="O2316" s="95">
        <f t="shared" si="555"/>
        <v>1914940.6519671553</v>
      </c>
      <c r="P2316" s="95">
        <f t="shared" si="548"/>
        <v>28.773311209264048</v>
      </c>
      <c r="Q2316" s="113">
        <f t="shared" si="549"/>
        <v>28.73291665494957</v>
      </c>
      <c r="R2316" s="95">
        <f t="shared" si="556"/>
        <v>346.43275631723054</v>
      </c>
      <c r="S2316" s="95">
        <f t="shared" si="557"/>
        <v>217.13463136995745</v>
      </c>
      <c r="T2316">
        <f t="shared" si="558"/>
        <v>0</v>
      </c>
      <c r="U2316" s="102">
        <f>IF(W2316&lt;180,V2316,IF(#REF!&gt;T2316,W2316-360,360-W2316))</f>
        <v>-22.783693843593994</v>
      </c>
      <c r="V2316" s="102">
        <f t="shared" si="559"/>
        <v>-22.783693843593994</v>
      </c>
      <c r="W2316" s="102">
        <f t="shared" si="560"/>
        <v>22.783693843593994</v>
      </c>
    </row>
    <row r="2317" spans="1:23" x14ac:dyDescent="0.25">
      <c r="A2317" s="110">
        <v>42638.475960648146</v>
      </c>
      <c r="B2317">
        <v>263</v>
      </c>
      <c r="C2317">
        <v>20.5823</v>
      </c>
      <c r="E2317" s="95">
        <f t="shared" ref="E2317:F2332" si="561">AVERAGE(B1717:B2317)</f>
        <v>281.74209650582361</v>
      </c>
      <c r="F2317" s="95">
        <f t="shared" si="561"/>
        <v>24.315267387687207</v>
      </c>
      <c r="G2317" s="95"/>
      <c r="H2317" s="95"/>
      <c r="I2317" s="95"/>
      <c r="J2317" s="95"/>
      <c r="K2317" s="95"/>
      <c r="L2317" s="95">
        <f t="shared" si="547"/>
        <v>2314</v>
      </c>
      <c r="M2317" s="95">
        <f t="shared" si="553"/>
        <v>-1346</v>
      </c>
      <c r="N2317" s="95">
        <f t="shared" si="554"/>
        <v>270.95851339671509</v>
      </c>
      <c r="O2317" s="95">
        <f t="shared" si="555"/>
        <v>1915004.0172860976</v>
      </c>
      <c r="P2317" s="95">
        <f t="shared" si="548"/>
        <v>28.767569260854987</v>
      </c>
      <c r="Q2317" s="113">
        <f t="shared" si="549"/>
        <v>28.741982169507448</v>
      </c>
      <c r="R2317" s="95">
        <f t="shared" si="556"/>
        <v>346.41155638721534</v>
      </c>
      <c r="S2317" s="95">
        <f t="shared" si="557"/>
        <v>217.07263662443185</v>
      </c>
      <c r="T2317">
        <f t="shared" si="558"/>
        <v>0</v>
      </c>
      <c r="U2317" s="102">
        <f>IF(W2317&lt;180,V2317,IF(#REF!&gt;T2317,W2317-360,360-W2317))</f>
        <v>-18.742096505823611</v>
      </c>
      <c r="V2317" s="102">
        <f t="shared" si="559"/>
        <v>-18.742096505823611</v>
      </c>
      <c r="W2317" s="102">
        <f t="shared" si="560"/>
        <v>18.742096505823611</v>
      </c>
    </row>
    <row r="2318" spans="1:23" x14ac:dyDescent="0.25">
      <c r="A2318" s="110">
        <v>42638.476006944446</v>
      </c>
      <c r="B2318">
        <v>262</v>
      </c>
      <c r="C2318">
        <v>19.167000000000002</v>
      </c>
      <c r="E2318" s="95">
        <f t="shared" si="561"/>
        <v>281.65224625623961</v>
      </c>
      <c r="F2318" s="95">
        <f t="shared" si="561"/>
        <v>24.302813311148103</v>
      </c>
      <c r="G2318" s="95"/>
      <c r="H2318" s="95"/>
      <c r="I2318" s="95"/>
      <c r="J2318" s="95"/>
      <c r="K2318" s="95"/>
      <c r="L2318" s="95">
        <f t="shared" si="547"/>
        <v>2315</v>
      </c>
      <c r="M2318" s="95">
        <f t="shared" si="553"/>
        <v>1608</v>
      </c>
      <c r="N2318" s="95">
        <f t="shared" si="554"/>
        <v>270.95464362850919</v>
      </c>
      <c r="O2318" s="95">
        <f t="shared" si="555"/>
        <v>1915084.2375810065</v>
      </c>
      <c r="P2318" s="95">
        <f t="shared" si="548"/>
        <v>28.761957697940961</v>
      </c>
      <c r="Q2318" s="113">
        <f t="shared" si="549"/>
        <v>28.71914373870009</v>
      </c>
      <c r="R2318" s="95">
        <f t="shared" si="556"/>
        <v>346.27031966831481</v>
      </c>
      <c r="S2318" s="95">
        <f t="shared" si="557"/>
        <v>217.0341728441644</v>
      </c>
      <c r="T2318">
        <f t="shared" si="558"/>
        <v>0</v>
      </c>
      <c r="U2318" s="102">
        <f>IF(W2318&lt;180,V2318,IF(#REF!&gt;T2318,W2318-360,360-W2318))</f>
        <v>-19.652246256239607</v>
      </c>
      <c r="V2318" s="102">
        <f t="shared" si="559"/>
        <v>-19.652246256239607</v>
      </c>
      <c r="W2318" s="102">
        <f t="shared" si="560"/>
        <v>19.652246256239607</v>
      </c>
    </row>
    <row r="2319" spans="1:23" x14ac:dyDescent="0.25">
      <c r="A2319" s="110">
        <v>42638.476053240738</v>
      </c>
      <c r="B2319">
        <v>258</v>
      </c>
      <c r="C2319">
        <v>20.091699999999999</v>
      </c>
      <c r="E2319" s="95">
        <f t="shared" si="561"/>
        <v>281.56073211314475</v>
      </c>
      <c r="F2319" s="95">
        <f t="shared" si="561"/>
        <v>24.2996973377704</v>
      </c>
      <c r="G2319" s="95"/>
      <c r="H2319" s="95"/>
      <c r="I2319" s="95"/>
      <c r="J2319" s="95"/>
      <c r="K2319" s="95"/>
      <c r="L2319" s="95">
        <f t="shared" si="547"/>
        <v>2316</v>
      </c>
      <c r="M2319" s="95">
        <f t="shared" si="553"/>
        <v>-1350</v>
      </c>
      <c r="N2319" s="95">
        <f t="shared" si="554"/>
        <v>270.94905008635527</v>
      </c>
      <c r="O2319" s="95">
        <f t="shared" si="555"/>
        <v>1915251.9879102029</v>
      </c>
      <c r="P2319" s="95">
        <f t="shared" si="548"/>
        <v>28.757007015083218</v>
      </c>
      <c r="Q2319" s="113">
        <f t="shared" si="549"/>
        <v>28.706734305251963</v>
      </c>
      <c r="R2319" s="95">
        <f t="shared" si="556"/>
        <v>346.15088429996166</v>
      </c>
      <c r="S2319" s="95">
        <f t="shared" si="557"/>
        <v>216.97057992632784</v>
      </c>
      <c r="T2319">
        <f t="shared" si="558"/>
        <v>0</v>
      </c>
      <c r="U2319" s="102">
        <f>IF(W2319&lt;180,V2319,IF(#REF!&gt;T2319,W2319-360,360-W2319))</f>
        <v>-23.560732113144752</v>
      </c>
      <c r="V2319" s="102">
        <f t="shared" si="559"/>
        <v>-23.560732113144752</v>
      </c>
      <c r="W2319" s="102">
        <f t="shared" si="560"/>
        <v>23.560732113144752</v>
      </c>
    </row>
    <row r="2320" spans="1:23" x14ac:dyDescent="0.25">
      <c r="A2320" s="110">
        <v>42638.476099537038</v>
      </c>
      <c r="B2320">
        <v>258</v>
      </c>
      <c r="C2320">
        <v>17.906300000000002</v>
      </c>
      <c r="E2320" s="95">
        <f t="shared" si="561"/>
        <v>281.46589018302831</v>
      </c>
      <c r="F2320" s="95">
        <f t="shared" si="561"/>
        <v>24.294848585690534</v>
      </c>
      <c r="G2320" s="95"/>
      <c r="H2320" s="95"/>
      <c r="I2320" s="95"/>
      <c r="J2320" s="95"/>
      <c r="K2320" s="95"/>
      <c r="L2320" s="95">
        <f t="shared" si="547"/>
        <v>2317</v>
      </c>
      <c r="M2320" s="95">
        <f t="shared" si="553"/>
        <v>1608</v>
      </c>
      <c r="N2320" s="95">
        <f t="shared" si="554"/>
        <v>270.9434613724639</v>
      </c>
      <c r="O2320" s="95">
        <f t="shared" si="555"/>
        <v>1915419.5934398058</v>
      </c>
      <c r="P2320" s="95">
        <f t="shared" si="548"/>
        <v>28.752058667468059</v>
      </c>
      <c r="Q2320" s="113">
        <f t="shared" si="549"/>
        <v>28.690254444342564</v>
      </c>
      <c r="R2320" s="95">
        <f t="shared" si="556"/>
        <v>346.01896268279904</v>
      </c>
      <c r="S2320" s="95">
        <f t="shared" si="557"/>
        <v>216.91281768325754</v>
      </c>
      <c r="T2320">
        <f t="shared" si="558"/>
        <v>0</v>
      </c>
      <c r="U2320" s="102">
        <f>IF(W2320&lt;180,V2320,IF(#REF!&gt;T2320,W2320-360,360-W2320))</f>
        <v>-23.465890183028307</v>
      </c>
      <c r="V2320" s="102">
        <f t="shared" si="559"/>
        <v>-23.465890183028307</v>
      </c>
      <c r="W2320" s="102">
        <f t="shared" si="560"/>
        <v>23.465890183028307</v>
      </c>
    </row>
    <row r="2321" spans="1:23" x14ac:dyDescent="0.25">
      <c r="A2321" s="110">
        <v>42638.476145833331</v>
      </c>
      <c r="B2321">
        <v>256</v>
      </c>
      <c r="C2321">
        <v>15.485799999999999</v>
      </c>
      <c r="E2321" s="95">
        <f t="shared" si="561"/>
        <v>281.32612312811978</v>
      </c>
      <c r="F2321" s="95">
        <f t="shared" si="561"/>
        <v>24.283151247920156</v>
      </c>
      <c r="G2321" s="95"/>
      <c r="H2321" s="95"/>
      <c r="I2321" s="95"/>
      <c r="J2321" s="95"/>
      <c r="K2321" s="95"/>
      <c r="L2321" s="95">
        <f t="shared" si="547"/>
        <v>2318</v>
      </c>
      <c r="M2321" s="95">
        <f t="shared" si="553"/>
        <v>-1352</v>
      </c>
      <c r="N2321" s="95">
        <f t="shared" si="554"/>
        <v>270.93701466781658</v>
      </c>
      <c r="O2321" s="95">
        <f t="shared" si="555"/>
        <v>1915642.8041415142</v>
      </c>
      <c r="P2321" s="95">
        <f t="shared" si="548"/>
        <v>28.747530967556028</v>
      </c>
      <c r="Q2321" s="113">
        <f t="shared" si="549"/>
        <v>28.609252307289985</v>
      </c>
      <c r="R2321" s="95">
        <f t="shared" si="556"/>
        <v>345.69694081952224</v>
      </c>
      <c r="S2321" s="95">
        <f t="shared" si="557"/>
        <v>216.95530543671731</v>
      </c>
      <c r="T2321">
        <f t="shared" si="558"/>
        <v>0</v>
      </c>
      <c r="U2321" s="102">
        <f>IF(W2321&lt;180,V2321,IF(#REF!&gt;T2321,W2321-360,360-W2321))</f>
        <v>-25.326123128119775</v>
      </c>
      <c r="V2321" s="102">
        <f t="shared" si="559"/>
        <v>-25.326123128119775</v>
      </c>
      <c r="W2321" s="102">
        <f t="shared" si="560"/>
        <v>25.326123128119775</v>
      </c>
    </row>
    <row r="2322" spans="1:23" x14ac:dyDescent="0.25">
      <c r="A2322" s="110">
        <v>42638.47619212963</v>
      </c>
      <c r="B2322">
        <v>258</v>
      </c>
      <c r="C2322">
        <v>14.2674</v>
      </c>
      <c r="E2322" s="95">
        <f t="shared" si="561"/>
        <v>281.25623960066554</v>
      </c>
      <c r="F2322" s="95">
        <f t="shared" si="561"/>
        <v>24.269049417637291</v>
      </c>
      <c r="G2322" s="95"/>
      <c r="H2322" s="95"/>
      <c r="I2322" s="95"/>
      <c r="J2322" s="95"/>
      <c r="K2322" s="95"/>
      <c r="L2322" s="95">
        <f t="shared" si="547"/>
        <v>2319</v>
      </c>
      <c r="M2322" s="95">
        <f t="shared" si="553"/>
        <v>1610</v>
      </c>
      <c r="N2322" s="95">
        <f t="shared" si="554"/>
        <v>270.93143596377701</v>
      </c>
      <c r="O2322" s="95">
        <f t="shared" si="555"/>
        <v>1915810.0983182536</v>
      </c>
      <c r="P2322" s="95">
        <f t="shared" si="548"/>
        <v>28.742587010019992</v>
      </c>
      <c r="Q2322" s="113">
        <f t="shared" si="549"/>
        <v>28.614848405220314</v>
      </c>
      <c r="R2322" s="95">
        <f t="shared" si="556"/>
        <v>345.63964851241121</v>
      </c>
      <c r="S2322" s="95">
        <f t="shared" si="557"/>
        <v>216.87283068891983</v>
      </c>
      <c r="T2322">
        <f t="shared" si="558"/>
        <v>0</v>
      </c>
      <c r="U2322" s="102">
        <f>IF(W2322&lt;180,V2322,IF(#REF!&gt;T2322,W2322-360,360-W2322))</f>
        <v>-23.256239600665538</v>
      </c>
      <c r="V2322" s="102">
        <f t="shared" si="559"/>
        <v>-23.256239600665538</v>
      </c>
      <c r="W2322" s="102">
        <f t="shared" si="560"/>
        <v>23.256239600665538</v>
      </c>
    </row>
    <row r="2323" spans="1:23" x14ac:dyDescent="0.25">
      <c r="A2323" s="110">
        <v>42638.476238425923</v>
      </c>
      <c r="B2323">
        <v>250</v>
      </c>
      <c r="C2323">
        <v>13.794600000000001</v>
      </c>
      <c r="E2323" s="95">
        <f t="shared" si="561"/>
        <v>281.20965058236271</v>
      </c>
      <c r="F2323" s="95">
        <f t="shared" si="561"/>
        <v>24.249866056572401</v>
      </c>
      <c r="G2323" s="95"/>
      <c r="H2323" s="95"/>
      <c r="I2323" s="95"/>
      <c r="J2323" s="95"/>
      <c r="K2323" s="95"/>
      <c r="L2323" s="95">
        <f t="shared" si="547"/>
        <v>2320</v>
      </c>
      <c r="M2323" s="95">
        <f t="shared" si="553"/>
        <v>-1360</v>
      </c>
      <c r="N2323" s="95">
        <f t="shared" si="554"/>
        <v>270.92241379310298</v>
      </c>
      <c r="O2323" s="95">
        <f t="shared" si="555"/>
        <v>1916248.0344827715</v>
      </c>
      <c r="P2323" s="95">
        <f t="shared" si="548"/>
        <v>28.73967606603291</v>
      </c>
      <c r="Q2323" s="113">
        <f t="shared" si="549"/>
        <v>28.642892333741369</v>
      </c>
      <c r="R2323" s="95">
        <f t="shared" si="556"/>
        <v>345.65615833328081</v>
      </c>
      <c r="S2323" s="95">
        <f t="shared" si="557"/>
        <v>216.76314283144464</v>
      </c>
      <c r="T2323">
        <f t="shared" si="558"/>
        <v>0</v>
      </c>
      <c r="U2323" s="102">
        <f>IF(W2323&lt;180,V2323,IF(#REF!&gt;T2323,W2323-360,360-W2323))</f>
        <v>-31.209650582362713</v>
      </c>
      <c r="V2323" s="102">
        <f t="shared" si="559"/>
        <v>-31.209650582362713</v>
      </c>
      <c r="W2323" s="102">
        <f t="shared" si="560"/>
        <v>31.209650582362713</v>
      </c>
    </row>
    <row r="2324" spans="1:23" x14ac:dyDescent="0.25">
      <c r="A2324" s="110">
        <v>42638.476284722223</v>
      </c>
      <c r="B2324">
        <v>252</v>
      </c>
      <c r="C2324">
        <v>13.5806</v>
      </c>
      <c r="E2324" s="95">
        <f t="shared" si="561"/>
        <v>281.21464226289515</v>
      </c>
      <c r="F2324" s="95">
        <f t="shared" si="561"/>
        <v>24.228073710482548</v>
      </c>
      <c r="G2324" s="95"/>
      <c r="H2324" s="95"/>
      <c r="I2324" s="95"/>
      <c r="J2324" s="95"/>
      <c r="K2324" s="95"/>
      <c r="L2324" s="95">
        <f t="shared" si="547"/>
        <v>2321</v>
      </c>
      <c r="M2324" s="95">
        <f t="shared" si="553"/>
        <v>1612</v>
      </c>
      <c r="N2324" s="95">
        <f t="shared" si="554"/>
        <v>270.91426109435542</v>
      </c>
      <c r="O2324" s="95">
        <f t="shared" si="555"/>
        <v>1916605.9379577897</v>
      </c>
      <c r="P2324" s="95">
        <f t="shared" si="548"/>
        <v>28.736167366791733</v>
      </c>
      <c r="Q2324" s="113">
        <f t="shared" si="549"/>
        <v>28.637539538086806</v>
      </c>
      <c r="R2324" s="95">
        <f t="shared" si="556"/>
        <v>345.64910622359048</v>
      </c>
      <c r="S2324" s="95">
        <f t="shared" si="557"/>
        <v>216.78017830219983</v>
      </c>
      <c r="T2324">
        <f t="shared" si="558"/>
        <v>0</v>
      </c>
      <c r="U2324" s="102">
        <f>IF(W2324&lt;180,V2324,IF(#REF!&gt;T2324,W2324-360,360-W2324))</f>
        <v>-29.214642262895154</v>
      </c>
      <c r="V2324" s="102">
        <f t="shared" si="559"/>
        <v>-29.214642262895154</v>
      </c>
      <c r="W2324" s="102">
        <f t="shared" si="560"/>
        <v>29.214642262895154</v>
      </c>
    </row>
    <row r="2325" spans="1:23" x14ac:dyDescent="0.25">
      <c r="A2325" s="110">
        <v>42638.476331018515</v>
      </c>
      <c r="B2325">
        <v>243</v>
      </c>
      <c r="C2325">
        <v>14.5532</v>
      </c>
      <c r="E2325" s="95">
        <f t="shared" si="561"/>
        <v>281.02662229617306</v>
      </c>
      <c r="F2325" s="95">
        <f t="shared" si="561"/>
        <v>24.197420798668908</v>
      </c>
      <c r="G2325" s="95"/>
      <c r="H2325" s="95"/>
      <c r="I2325" s="95"/>
      <c r="J2325" s="95"/>
      <c r="K2325" s="95"/>
      <c r="L2325" s="95">
        <f t="shared" si="547"/>
        <v>2322</v>
      </c>
      <c r="M2325" s="95">
        <f t="shared" si="553"/>
        <v>-1369</v>
      </c>
      <c r="N2325" s="95">
        <f t="shared" si="554"/>
        <v>270.90223944875061</v>
      </c>
      <c r="O2325" s="95">
        <f t="shared" si="555"/>
        <v>1917384.8083548795</v>
      </c>
      <c r="P2325" s="95">
        <f t="shared" si="548"/>
        <v>28.73581594725572</v>
      </c>
      <c r="Q2325" s="113">
        <f t="shared" si="549"/>
        <v>28.51661436042388</v>
      </c>
      <c r="R2325" s="95">
        <f t="shared" si="556"/>
        <v>345.18900460712678</v>
      </c>
      <c r="S2325" s="95">
        <f t="shared" si="557"/>
        <v>216.86423998521934</v>
      </c>
      <c r="T2325">
        <f t="shared" si="558"/>
        <v>0</v>
      </c>
      <c r="U2325" s="102">
        <f>IF(W2325&lt;180,V2325,IF(#REF!&gt;T2325,W2325-360,360-W2325))</f>
        <v>-38.026622296173059</v>
      </c>
      <c r="V2325" s="102">
        <f t="shared" si="559"/>
        <v>-38.026622296173059</v>
      </c>
      <c r="W2325" s="102">
        <f t="shared" si="560"/>
        <v>38.026622296173059</v>
      </c>
    </row>
    <row r="2326" spans="1:23" x14ac:dyDescent="0.25">
      <c r="A2326" s="110">
        <v>42638.476377314815</v>
      </c>
      <c r="B2326">
        <v>250</v>
      </c>
      <c r="C2326">
        <v>13.6196</v>
      </c>
      <c r="E2326" s="95">
        <f t="shared" si="561"/>
        <v>280.96173044925126</v>
      </c>
      <c r="F2326" s="95">
        <f t="shared" si="561"/>
        <v>24.174005657237959</v>
      </c>
      <c r="G2326" s="95"/>
      <c r="H2326" s="95"/>
      <c r="I2326" s="95"/>
      <c r="J2326" s="95"/>
      <c r="K2326" s="95"/>
      <c r="L2326" s="95">
        <f t="shared" si="547"/>
        <v>2323</v>
      </c>
      <c r="M2326" s="95">
        <f t="shared" si="553"/>
        <v>1619</v>
      </c>
      <c r="N2326" s="95">
        <f t="shared" si="554"/>
        <v>270.89324149806237</v>
      </c>
      <c r="O2326" s="95">
        <f t="shared" si="555"/>
        <v>1917821.5238915326</v>
      </c>
      <c r="P2326" s="95">
        <f t="shared" si="548"/>
        <v>28.73290184933289</v>
      </c>
      <c r="Q2326" s="113">
        <f t="shared" si="549"/>
        <v>28.542758297832286</v>
      </c>
      <c r="R2326" s="95">
        <f t="shared" si="556"/>
        <v>345.18293661937389</v>
      </c>
      <c r="S2326" s="95">
        <f t="shared" si="557"/>
        <v>216.74052427912864</v>
      </c>
      <c r="T2326">
        <f t="shared" si="558"/>
        <v>0</v>
      </c>
      <c r="U2326" s="102">
        <f>IF(W2326&lt;180,V2326,IF(#REF!&gt;T2326,W2326-360,360-W2326))</f>
        <v>-30.961730449251263</v>
      </c>
      <c r="V2326" s="102">
        <f t="shared" si="559"/>
        <v>-30.961730449251263</v>
      </c>
      <c r="W2326" s="102">
        <f t="shared" si="560"/>
        <v>30.961730449251263</v>
      </c>
    </row>
    <row r="2327" spans="1:23" x14ac:dyDescent="0.25">
      <c r="A2327" s="110">
        <v>42638.476423611108</v>
      </c>
      <c r="B2327">
        <v>237</v>
      </c>
      <c r="C2327">
        <v>12.9132</v>
      </c>
      <c r="E2327" s="95">
        <f t="shared" si="561"/>
        <v>280.85191347753744</v>
      </c>
      <c r="F2327" s="95">
        <f t="shared" si="561"/>
        <v>24.150574708818663</v>
      </c>
      <c r="G2327" s="95"/>
      <c r="H2327" s="95"/>
      <c r="I2327" s="95"/>
      <c r="J2327" s="95"/>
      <c r="K2327" s="95"/>
      <c r="L2327" s="95">
        <f t="shared" ref="L2327:L2390" si="562">L2326+1</f>
        <v>2324</v>
      </c>
      <c r="M2327" s="95">
        <f t="shared" si="553"/>
        <v>-1382</v>
      </c>
      <c r="N2327" s="95">
        <f t="shared" si="554"/>
        <v>270.87865748709072</v>
      </c>
      <c r="O2327" s="95">
        <f t="shared" si="555"/>
        <v>1918969.7814113726</v>
      </c>
      <c r="P2327" s="95">
        <f t="shared" ref="P2327:P2390" si="563">SQRT(O2327/L2327)</f>
        <v>28.735317895983105</v>
      </c>
      <c r="Q2327" s="113">
        <f t="shared" si="549"/>
        <v>28.584691000018822</v>
      </c>
      <c r="R2327" s="95">
        <f t="shared" si="556"/>
        <v>345.16746822757977</v>
      </c>
      <c r="S2327" s="95">
        <f t="shared" si="557"/>
        <v>216.5363587274951</v>
      </c>
      <c r="T2327">
        <f t="shared" si="558"/>
        <v>0</v>
      </c>
      <c r="U2327" s="102">
        <f>IF(W2327&lt;180,V2327,IF(#REF!&gt;T2327,W2327-360,360-W2327))</f>
        <v>-43.851913477537437</v>
      </c>
      <c r="V2327" s="102">
        <f t="shared" si="559"/>
        <v>-43.851913477537437</v>
      </c>
      <c r="W2327" s="102">
        <f t="shared" si="560"/>
        <v>43.851913477537437</v>
      </c>
    </row>
    <row r="2328" spans="1:23" x14ac:dyDescent="0.25">
      <c r="A2328" s="110">
        <v>42638.476469907408</v>
      </c>
      <c r="B2328">
        <v>255</v>
      </c>
      <c r="C2328">
        <v>12.2148</v>
      </c>
      <c r="E2328" s="95">
        <f t="shared" si="561"/>
        <v>280.76372712146423</v>
      </c>
      <c r="F2328" s="95">
        <f t="shared" si="561"/>
        <v>24.12698535773713</v>
      </c>
      <c r="G2328" s="95"/>
      <c r="H2328" s="95"/>
      <c r="I2328" s="95"/>
      <c r="J2328" s="95"/>
      <c r="K2328" s="95"/>
      <c r="L2328" s="95">
        <f t="shared" si="562"/>
        <v>2325</v>
      </c>
      <c r="M2328" s="95">
        <f t="shared" si="553"/>
        <v>1637</v>
      </c>
      <c r="N2328" s="95">
        <f t="shared" si="554"/>
        <v>270.87182795698874</v>
      </c>
      <c r="O2328" s="95">
        <f t="shared" si="555"/>
        <v>1919221.8047311956</v>
      </c>
      <c r="P2328" s="95">
        <f t="shared" si="563"/>
        <v>28.731024067554689</v>
      </c>
      <c r="Q2328" s="113">
        <f t="shared" si="549"/>
        <v>28.582555483292381</v>
      </c>
      <c r="R2328" s="95">
        <f t="shared" si="556"/>
        <v>345.07447695887208</v>
      </c>
      <c r="S2328" s="95">
        <f t="shared" si="557"/>
        <v>216.45297728405637</v>
      </c>
      <c r="T2328">
        <f t="shared" si="558"/>
        <v>0</v>
      </c>
      <c r="U2328" s="102">
        <f>IF(W2328&lt;180,V2328,IF(#REF!&gt;T2328,W2328-360,360-W2328))</f>
        <v>-25.763727121464228</v>
      </c>
      <c r="V2328" s="102">
        <f t="shared" si="559"/>
        <v>-25.763727121464228</v>
      </c>
      <c r="W2328" s="102">
        <f t="shared" si="560"/>
        <v>25.763727121464228</v>
      </c>
    </row>
    <row r="2329" spans="1:23" x14ac:dyDescent="0.25">
      <c r="A2329" s="110">
        <v>42638.4765162037</v>
      </c>
      <c r="B2329">
        <v>242</v>
      </c>
      <c r="C2329">
        <v>14.0535</v>
      </c>
      <c r="E2329" s="95">
        <f t="shared" si="561"/>
        <v>280.63727121464228</v>
      </c>
      <c r="F2329" s="95">
        <f t="shared" si="561"/>
        <v>24.105223960066578</v>
      </c>
      <c r="G2329" s="95"/>
      <c r="H2329" s="95"/>
      <c r="I2329" s="95"/>
      <c r="J2329" s="95"/>
      <c r="K2329" s="95"/>
      <c r="L2329" s="95">
        <f t="shared" si="562"/>
        <v>2326</v>
      </c>
      <c r="M2329" s="95">
        <f t="shared" si="553"/>
        <v>-1395</v>
      </c>
      <c r="N2329" s="95">
        <f t="shared" si="554"/>
        <v>270.85941530524457</v>
      </c>
      <c r="O2329" s="95">
        <f t="shared" si="555"/>
        <v>1920055.0288048279</v>
      </c>
      <c r="P2329" s="95">
        <f t="shared" si="563"/>
        <v>28.731082069289332</v>
      </c>
      <c r="Q2329" s="113">
        <f t="shared" si="549"/>
        <v>28.585654487356692</v>
      </c>
      <c r="R2329" s="95">
        <f t="shared" si="556"/>
        <v>344.95499381119487</v>
      </c>
      <c r="S2329" s="95">
        <f t="shared" si="557"/>
        <v>216.31954861808973</v>
      </c>
      <c r="T2329">
        <f t="shared" si="558"/>
        <v>0</v>
      </c>
      <c r="U2329" s="102">
        <f>IF(W2329&lt;180,V2329,IF(#REF!&gt;T2329,W2329-360,360-W2329))</f>
        <v>-38.637271214642283</v>
      </c>
      <c r="V2329" s="102">
        <f t="shared" si="559"/>
        <v>-38.637271214642283</v>
      </c>
      <c r="W2329" s="102">
        <f t="shared" si="560"/>
        <v>38.637271214642283</v>
      </c>
    </row>
    <row r="2330" spans="1:23" x14ac:dyDescent="0.25">
      <c r="A2330" s="110">
        <v>42638.4765625</v>
      </c>
      <c r="B2330">
        <v>248</v>
      </c>
      <c r="C2330">
        <v>14.339700000000001</v>
      </c>
      <c r="E2330" s="95">
        <f t="shared" si="561"/>
        <v>280.60732113144758</v>
      </c>
      <c r="F2330" s="95">
        <f t="shared" si="561"/>
        <v>24.091567554076562</v>
      </c>
      <c r="G2330" s="95"/>
      <c r="H2330" s="95"/>
      <c r="I2330" s="95"/>
      <c r="J2330" s="95"/>
      <c r="K2330" s="95"/>
      <c r="L2330" s="95">
        <f t="shared" si="562"/>
        <v>2327</v>
      </c>
      <c r="M2330" s="95">
        <f t="shared" si="553"/>
        <v>1643</v>
      </c>
      <c r="N2330" s="95">
        <f t="shared" si="554"/>
        <v>270.84959174903258</v>
      </c>
      <c r="O2330" s="95">
        <f t="shared" si="555"/>
        <v>1920577.3571121744</v>
      </c>
      <c r="P2330" s="95">
        <f t="shared" si="563"/>
        <v>28.728814859444963</v>
      </c>
      <c r="Q2330" s="113">
        <f t="shared" si="549"/>
        <v>28.610393599910502</v>
      </c>
      <c r="R2330" s="95">
        <f t="shared" si="556"/>
        <v>344.98070673124619</v>
      </c>
      <c r="S2330" s="95">
        <f t="shared" si="557"/>
        <v>216.23393553164897</v>
      </c>
      <c r="T2330">
        <f t="shared" si="558"/>
        <v>0</v>
      </c>
      <c r="U2330" s="102">
        <f>IF(W2330&lt;180,V2330,IF(#REF!&gt;T2330,W2330-360,360-W2330))</f>
        <v>-32.607321131447577</v>
      </c>
      <c r="V2330" s="102">
        <f t="shared" si="559"/>
        <v>-32.607321131447577</v>
      </c>
      <c r="W2330" s="102">
        <f t="shared" si="560"/>
        <v>32.607321131447577</v>
      </c>
    </row>
    <row r="2331" spans="1:23" x14ac:dyDescent="0.25">
      <c r="A2331" s="110">
        <v>42638.4766087963</v>
      </c>
      <c r="B2331">
        <v>250</v>
      </c>
      <c r="C2331">
        <v>14.080299999999999</v>
      </c>
      <c r="E2331" s="95">
        <f t="shared" si="561"/>
        <v>280.56738768718805</v>
      </c>
      <c r="F2331" s="95">
        <f t="shared" si="561"/>
        <v>24.075006821963417</v>
      </c>
      <c r="G2331" s="95"/>
      <c r="H2331" s="95"/>
      <c r="I2331" s="95"/>
      <c r="J2331" s="95"/>
      <c r="K2331" s="95"/>
      <c r="L2331" s="95">
        <f t="shared" si="562"/>
        <v>2328</v>
      </c>
      <c r="M2331" s="95">
        <f t="shared" si="553"/>
        <v>-1393</v>
      </c>
      <c r="N2331" s="95">
        <f t="shared" si="554"/>
        <v>270.84063573883111</v>
      </c>
      <c r="O2331" s="95">
        <f t="shared" si="555"/>
        <v>1921011.8758591192</v>
      </c>
      <c r="P2331" s="95">
        <f t="shared" si="563"/>
        <v>28.725892895085028</v>
      </c>
      <c r="Q2331" s="113">
        <f t="shared" si="549"/>
        <v>28.636325464421486</v>
      </c>
      <c r="R2331" s="95">
        <f t="shared" si="556"/>
        <v>344.99911998213639</v>
      </c>
      <c r="S2331" s="95">
        <f t="shared" si="557"/>
        <v>216.1356553922397</v>
      </c>
      <c r="T2331">
        <f t="shared" si="558"/>
        <v>0</v>
      </c>
      <c r="U2331" s="102">
        <f>IF(W2331&lt;180,V2331,IF(#REF!&gt;T2331,W2331-360,360-W2331))</f>
        <v>-30.567387687188045</v>
      </c>
      <c r="V2331" s="102">
        <f t="shared" si="559"/>
        <v>-30.567387687188045</v>
      </c>
      <c r="W2331" s="102">
        <f t="shared" si="560"/>
        <v>30.567387687188045</v>
      </c>
    </row>
    <row r="2332" spans="1:23" x14ac:dyDescent="0.25">
      <c r="A2332" s="110">
        <v>42638.476655092592</v>
      </c>
      <c r="B2332">
        <v>244</v>
      </c>
      <c r="C2332">
        <v>14.5213</v>
      </c>
      <c r="E2332" s="95">
        <f t="shared" si="561"/>
        <v>280.54908485856907</v>
      </c>
      <c r="F2332" s="95">
        <f t="shared" si="561"/>
        <v>24.059452579034964</v>
      </c>
      <c r="G2332" s="95"/>
      <c r="H2332" s="95"/>
      <c r="I2332" s="95"/>
      <c r="J2332" s="95"/>
      <c r="K2332" s="95"/>
      <c r="L2332" s="95">
        <f t="shared" si="562"/>
        <v>2329</v>
      </c>
      <c r="M2332" s="95">
        <f t="shared" si="553"/>
        <v>1637</v>
      </c>
      <c r="N2332" s="95">
        <f t="shared" si="554"/>
        <v>270.82911120652591</v>
      </c>
      <c r="O2332" s="95">
        <f t="shared" si="555"/>
        <v>1921731.9862602102</v>
      </c>
      <c r="P2332" s="95">
        <f t="shared" si="563"/>
        <v>28.725107664388382</v>
      </c>
      <c r="Q2332" s="113">
        <f t="shared" ref="Q2332:Q2395" si="564">_xlfn.STDEV.P(B1732:B2332)</f>
        <v>28.65616937512225</v>
      </c>
      <c r="R2332" s="95">
        <f t="shared" si="556"/>
        <v>345.02546595259412</v>
      </c>
      <c r="S2332" s="95">
        <f t="shared" si="557"/>
        <v>216.07270376454403</v>
      </c>
      <c r="T2332">
        <f t="shared" si="558"/>
        <v>0</v>
      </c>
      <c r="U2332" s="102">
        <f>IF(W2332&lt;180,V2332,IF(#REF!&gt;T2332,W2332-360,360-W2332))</f>
        <v>-36.549084858569074</v>
      </c>
      <c r="V2332" s="102">
        <f t="shared" si="559"/>
        <v>-36.549084858569074</v>
      </c>
      <c r="W2332" s="102">
        <f t="shared" si="560"/>
        <v>36.549084858569074</v>
      </c>
    </row>
    <row r="2333" spans="1:23" x14ac:dyDescent="0.25">
      <c r="A2333" s="110">
        <v>42638.476701388892</v>
      </c>
      <c r="B2333">
        <v>243</v>
      </c>
      <c r="C2333">
        <v>13.582800000000001</v>
      </c>
      <c r="E2333" s="95">
        <f t="shared" ref="E2333:F2348" si="565">AVERAGE(B1733:B2333)</f>
        <v>280.38269550748754</v>
      </c>
      <c r="F2333" s="95">
        <f t="shared" si="565"/>
        <v>24.029082362728811</v>
      </c>
      <c r="G2333" s="95"/>
      <c r="H2333" s="95"/>
      <c r="I2333" s="95"/>
      <c r="J2333" s="95"/>
      <c r="K2333" s="95"/>
      <c r="L2333" s="95">
        <f t="shared" si="562"/>
        <v>2330</v>
      </c>
      <c r="M2333" s="95">
        <f t="shared" si="553"/>
        <v>-1394</v>
      </c>
      <c r="N2333" s="95">
        <f t="shared" si="554"/>
        <v>270.81716738197377</v>
      </c>
      <c r="O2333" s="95">
        <f t="shared" si="555"/>
        <v>1922506.1133047338</v>
      </c>
      <c r="P2333" s="95">
        <f t="shared" si="563"/>
        <v>28.72472662834716</v>
      </c>
      <c r="Q2333" s="113">
        <f t="shared" si="564"/>
        <v>28.583298593025145</v>
      </c>
      <c r="R2333" s="95">
        <f t="shared" si="556"/>
        <v>344.69511734179412</v>
      </c>
      <c r="S2333" s="95">
        <f t="shared" si="557"/>
        <v>216.07027367318096</v>
      </c>
      <c r="T2333">
        <f t="shared" si="558"/>
        <v>0</v>
      </c>
      <c r="U2333" s="102">
        <f>IF(W2333&lt;180,V2333,IF(#REF!&gt;T2333,W2333-360,360-W2333))</f>
        <v>-37.38269550748754</v>
      </c>
      <c r="V2333" s="102">
        <f t="shared" si="559"/>
        <v>-37.38269550748754</v>
      </c>
      <c r="W2333" s="102">
        <f t="shared" si="560"/>
        <v>37.38269550748754</v>
      </c>
    </row>
    <row r="2334" spans="1:23" x14ac:dyDescent="0.25">
      <c r="A2334" s="110">
        <v>42638.476747685185</v>
      </c>
      <c r="B2334">
        <v>244</v>
      </c>
      <c r="C2334">
        <v>13.981999999999999</v>
      </c>
      <c r="E2334" s="95">
        <f t="shared" si="565"/>
        <v>280.33277870216307</v>
      </c>
      <c r="F2334" s="95">
        <f t="shared" si="565"/>
        <v>24.009648086522489</v>
      </c>
      <c r="G2334" s="95"/>
      <c r="H2334" s="95"/>
      <c r="I2334" s="95"/>
      <c r="J2334" s="95"/>
      <c r="K2334" s="95"/>
      <c r="L2334" s="95">
        <f t="shared" si="562"/>
        <v>2331</v>
      </c>
      <c r="M2334" s="95">
        <f t="shared" si="553"/>
        <v>1638</v>
      </c>
      <c r="N2334" s="95">
        <f t="shared" si="554"/>
        <v>270.80566280566234</v>
      </c>
      <c r="O2334" s="95">
        <f t="shared" si="555"/>
        <v>1923224.965250978</v>
      </c>
      <c r="P2334" s="95">
        <f t="shared" si="563"/>
        <v>28.723933142190063</v>
      </c>
      <c r="Q2334" s="113">
        <f t="shared" si="564"/>
        <v>28.620572643965357</v>
      </c>
      <c r="R2334" s="95">
        <f t="shared" si="556"/>
        <v>344.72906715108513</v>
      </c>
      <c r="S2334" s="95">
        <f t="shared" si="557"/>
        <v>215.936490253241</v>
      </c>
      <c r="T2334">
        <f t="shared" si="558"/>
        <v>0</v>
      </c>
      <c r="U2334" s="102">
        <f>IF(W2334&lt;180,V2334,IF(#REF!&gt;T2334,W2334-360,360-W2334))</f>
        <v>-36.332778702163068</v>
      </c>
      <c r="V2334" s="102">
        <f t="shared" si="559"/>
        <v>-36.332778702163068</v>
      </c>
      <c r="W2334" s="102">
        <f t="shared" si="560"/>
        <v>36.332778702163068</v>
      </c>
    </row>
    <row r="2335" spans="1:23" x14ac:dyDescent="0.25">
      <c r="A2335" s="110">
        <v>42638.476793981485</v>
      </c>
      <c r="B2335">
        <v>240</v>
      </c>
      <c r="C2335">
        <v>13.527699999999999</v>
      </c>
      <c r="E2335" s="95">
        <f t="shared" si="565"/>
        <v>280.2512479201331</v>
      </c>
      <c r="F2335" s="95">
        <f t="shared" si="565"/>
        <v>23.988891347753771</v>
      </c>
      <c r="G2335" s="95"/>
      <c r="H2335" s="95"/>
      <c r="I2335" s="95"/>
      <c r="J2335" s="95"/>
      <c r="K2335" s="95"/>
      <c r="L2335" s="95">
        <f t="shared" si="562"/>
        <v>2332</v>
      </c>
      <c r="M2335" s="95">
        <f t="shared" si="553"/>
        <v>-1398</v>
      </c>
      <c r="N2335" s="95">
        <f t="shared" si="554"/>
        <v>270.79245283018821</v>
      </c>
      <c r="O2335" s="95">
        <f t="shared" si="555"/>
        <v>1924173.5471698241</v>
      </c>
      <c r="P2335" s="95">
        <f t="shared" si="563"/>
        <v>28.724855117664205</v>
      </c>
      <c r="Q2335" s="113">
        <f t="shared" si="564"/>
        <v>28.66552369761747</v>
      </c>
      <c r="R2335" s="95">
        <f t="shared" si="556"/>
        <v>344.74867623977241</v>
      </c>
      <c r="S2335" s="95">
        <f t="shared" si="557"/>
        <v>215.75381960049378</v>
      </c>
      <c r="T2335">
        <f t="shared" si="558"/>
        <v>0</v>
      </c>
      <c r="U2335" s="102">
        <f>IF(W2335&lt;180,V2335,IF(#REF!&gt;T2335,W2335-360,360-W2335))</f>
        <v>-40.251247920133096</v>
      </c>
      <c r="V2335" s="102">
        <f t="shared" si="559"/>
        <v>-40.251247920133096</v>
      </c>
      <c r="W2335" s="102">
        <f t="shared" si="560"/>
        <v>40.251247920133096</v>
      </c>
    </row>
    <row r="2336" spans="1:23" x14ac:dyDescent="0.25">
      <c r="A2336" s="110">
        <v>42638.476840277777</v>
      </c>
      <c r="B2336">
        <v>255</v>
      </c>
      <c r="C2336">
        <v>14.2087</v>
      </c>
      <c r="E2336" s="95">
        <f t="shared" si="565"/>
        <v>280.21630615640601</v>
      </c>
      <c r="F2336" s="95">
        <f t="shared" si="565"/>
        <v>23.970645424292872</v>
      </c>
      <c r="G2336" s="95"/>
      <c r="H2336" s="95"/>
      <c r="I2336" s="95"/>
      <c r="J2336" s="95"/>
      <c r="K2336" s="95"/>
      <c r="L2336" s="95">
        <f t="shared" si="562"/>
        <v>2333</v>
      </c>
      <c r="M2336" s="95">
        <f t="shared" si="553"/>
        <v>1653</v>
      </c>
      <c r="N2336" s="95">
        <f t="shared" si="554"/>
        <v>270.78568366909514</v>
      </c>
      <c r="O2336" s="95">
        <f t="shared" si="555"/>
        <v>1924422.8418345605</v>
      </c>
      <c r="P2336" s="95">
        <f t="shared" si="563"/>
        <v>28.720558579896394</v>
      </c>
      <c r="Q2336" s="113">
        <f t="shared" si="564"/>
        <v>28.683477773290104</v>
      </c>
      <c r="R2336" s="95">
        <f t="shared" si="556"/>
        <v>344.75413114630874</v>
      </c>
      <c r="S2336" s="95">
        <f t="shared" si="557"/>
        <v>215.67848116650327</v>
      </c>
      <c r="T2336">
        <f t="shared" si="558"/>
        <v>0</v>
      </c>
      <c r="U2336" s="102">
        <f>IF(W2336&lt;180,V2336,IF(#REF!&gt;T2336,W2336-360,360-W2336))</f>
        <v>-25.216306156406006</v>
      </c>
      <c r="V2336" s="102">
        <f t="shared" si="559"/>
        <v>-25.216306156406006</v>
      </c>
      <c r="W2336" s="102">
        <f t="shared" si="560"/>
        <v>25.216306156406006</v>
      </c>
    </row>
    <row r="2337" spans="1:23" x14ac:dyDescent="0.25">
      <c r="A2337" s="110">
        <v>42638.476886574077</v>
      </c>
      <c r="B2337">
        <v>260</v>
      </c>
      <c r="C2337">
        <v>13.662599999999999</v>
      </c>
      <c r="E2337" s="95">
        <f t="shared" si="565"/>
        <v>280.11480865224627</v>
      </c>
      <c r="F2337" s="95">
        <f t="shared" si="565"/>
        <v>23.947249916805355</v>
      </c>
      <c r="G2337" s="95"/>
      <c r="H2337" s="95"/>
      <c r="I2337" s="95"/>
      <c r="J2337" s="95"/>
      <c r="K2337" s="95"/>
      <c r="L2337" s="95">
        <f t="shared" si="562"/>
        <v>2334</v>
      </c>
      <c r="M2337" s="95">
        <f t="shared" si="553"/>
        <v>-1393</v>
      </c>
      <c r="N2337" s="95">
        <f t="shared" si="554"/>
        <v>270.78106255355567</v>
      </c>
      <c r="O2337" s="95">
        <f t="shared" si="555"/>
        <v>1924539.12296488</v>
      </c>
      <c r="P2337" s="95">
        <f t="shared" si="563"/>
        <v>28.715272778270002</v>
      </c>
      <c r="Q2337" s="113">
        <f t="shared" si="564"/>
        <v>28.646885640679013</v>
      </c>
      <c r="R2337" s="95">
        <f t="shared" si="556"/>
        <v>344.57030134377408</v>
      </c>
      <c r="S2337" s="95">
        <f t="shared" si="557"/>
        <v>215.65931596071849</v>
      </c>
      <c r="T2337">
        <f t="shared" si="558"/>
        <v>0</v>
      </c>
      <c r="U2337" s="102">
        <f>IF(W2337&lt;180,V2337,IF(#REF!&gt;T2337,W2337-360,360-W2337))</f>
        <v>-20.114808652246268</v>
      </c>
      <c r="V2337" s="102">
        <f t="shared" si="559"/>
        <v>-20.114808652246268</v>
      </c>
      <c r="W2337" s="102">
        <f t="shared" si="560"/>
        <v>20.114808652246268</v>
      </c>
    </row>
    <row r="2338" spans="1:23" x14ac:dyDescent="0.25">
      <c r="A2338" s="110">
        <v>42638.47693287037</v>
      </c>
      <c r="B2338">
        <v>340</v>
      </c>
      <c r="C2338">
        <v>12.1463</v>
      </c>
      <c r="E2338" s="95">
        <f t="shared" si="565"/>
        <v>280.17138103161398</v>
      </c>
      <c r="F2338" s="95">
        <f t="shared" si="565"/>
        <v>23.92201114808655</v>
      </c>
      <c r="G2338" s="95"/>
      <c r="H2338" s="95"/>
      <c r="I2338" s="95"/>
      <c r="J2338" s="95"/>
      <c r="K2338" s="95"/>
      <c r="L2338" s="95">
        <f t="shared" si="562"/>
        <v>2335</v>
      </c>
      <c r="M2338" s="95">
        <f t="shared" si="553"/>
        <v>1733</v>
      </c>
      <c r="N2338" s="95">
        <f t="shared" si="554"/>
        <v>270.81070663811516</v>
      </c>
      <c r="O2338" s="95">
        <f t="shared" si="555"/>
        <v>1929328.33233406</v>
      </c>
      <c r="P2338" s="95">
        <f t="shared" si="563"/>
        <v>28.744822323706209</v>
      </c>
      <c r="Q2338" s="113">
        <f t="shared" si="564"/>
        <v>28.731395564858992</v>
      </c>
      <c r="R2338" s="95">
        <f t="shared" si="556"/>
        <v>344.81702105254669</v>
      </c>
      <c r="S2338" s="95">
        <f t="shared" si="557"/>
        <v>215.52574101068126</v>
      </c>
      <c r="T2338">
        <f t="shared" si="558"/>
        <v>0</v>
      </c>
      <c r="U2338" s="102">
        <f>IF(W2338&lt;180,V2338,IF(#REF!&gt;T2338,W2338-360,360-W2338))</f>
        <v>59.828618968386024</v>
      </c>
      <c r="V2338" s="102">
        <f t="shared" si="559"/>
        <v>59.828618968386024</v>
      </c>
      <c r="W2338" s="102">
        <f t="shared" si="560"/>
        <v>59.828618968386024</v>
      </c>
    </row>
    <row r="2339" spans="1:23" x14ac:dyDescent="0.25">
      <c r="A2339" s="110">
        <v>42638.476979166669</v>
      </c>
      <c r="B2339">
        <v>307</v>
      </c>
      <c r="C2339">
        <v>11.898300000000001</v>
      </c>
      <c r="E2339" s="95">
        <f t="shared" si="565"/>
        <v>280.14642262895177</v>
      </c>
      <c r="F2339" s="95">
        <f t="shared" si="565"/>
        <v>23.894525457570747</v>
      </c>
      <c r="G2339" s="95"/>
      <c r="H2339" s="95"/>
      <c r="I2339" s="95"/>
      <c r="J2339" s="95"/>
      <c r="K2339" s="95"/>
      <c r="L2339" s="95">
        <f t="shared" si="562"/>
        <v>2336</v>
      </c>
      <c r="M2339" s="95">
        <f t="shared" si="553"/>
        <v>-1426</v>
      </c>
      <c r="N2339" s="95">
        <f t="shared" si="554"/>
        <v>270.8261986301365</v>
      </c>
      <c r="O2339" s="95">
        <f t="shared" si="555"/>
        <v>1930637.4366438484</v>
      </c>
      <c r="P2339" s="95">
        <f t="shared" si="563"/>
        <v>28.748417441880282</v>
      </c>
      <c r="Q2339" s="113">
        <f t="shared" si="564"/>
        <v>28.701548620108166</v>
      </c>
      <c r="R2339" s="95">
        <f t="shared" si="556"/>
        <v>344.72490702419515</v>
      </c>
      <c r="S2339" s="95">
        <f t="shared" si="557"/>
        <v>215.56793823370839</v>
      </c>
      <c r="T2339">
        <f t="shared" si="558"/>
        <v>0</v>
      </c>
      <c r="U2339" s="102">
        <f>IF(W2339&lt;180,V2339,IF(#REF!&gt;T2339,W2339-360,360-W2339))</f>
        <v>26.853577371048232</v>
      </c>
      <c r="V2339" s="102">
        <f t="shared" si="559"/>
        <v>26.853577371048232</v>
      </c>
      <c r="W2339" s="102">
        <f t="shared" si="560"/>
        <v>26.853577371048232</v>
      </c>
    </row>
    <row r="2340" spans="1:23" x14ac:dyDescent="0.25">
      <c r="A2340" s="110">
        <v>42638.477025462962</v>
      </c>
      <c r="B2340">
        <v>249</v>
      </c>
      <c r="C2340">
        <v>17.335699999999999</v>
      </c>
      <c r="E2340" s="95">
        <f t="shared" si="565"/>
        <v>280.1597337770383</v>
      </c>
      <c r="F2340" s="95">
        <f t="shared" si="565"/>
        <v>23.89225640599005</v>
      </c>
      <c r="G2340" s="95"/>
      <c r="H2340" s="95"/>
      <c r="I2340" s="95"/>
      <c r="J2340" s="95"/>
      <c r="K2340" s="95"/>
      <c r="L2340" s="95">
        <f t="shared" si="562"/>
        <v>2337</v>
      </c>
      <c r="M2340" s="95">
        <f t="shared" si="553"/>
        <v>1675</v>
      </c>
      <c r="N2340" s="95">
        <f t="shared" si="554"/>
        <v>270.8168592212233</v>
      </c>
      <c r="O2340" s="95">
        <f t="shared" si="555"/>
        <v>1931113.6157466965</v>
      </c>
      <c r="P2340" s="95">
        <f t="shared" si="563"/>
        <v>28.745810401487997</v>
      </c>
      <c r="Q2340" s="113">
        <f t="shared" si="564"/>
        <v>28.685240761289048</v>
      </c>
      <c r="R2340" s="95">
        <f t="shared" si="556"/>
        <v>344.70152548993866</v>
      </c>
      <c r="S2340" s="95">
        <f t="shared" si="557"/>
        <v>215.61794206413794</v>
      </c>
      <c r="T2340">
        <f t="shared" si="558"/>
        <v>0</v>
      </c>
      <c r="U2340" s="102">
        <f>IF(W2340&lt;180,V2340,IF(#REF!&gt;T2340,W2340-360,360-W2340))</f>
        <v>-31.159733777038298</v>
      </c>
      <c r="V2340" s="102">
        <f t="shared" si="559"/>
        <v>-31.159733777038298</v>
      </c>
      <c r="W2340" s="102">
        <f t="shared" si="560"/>
        <v>31.159733777038298</v>
      </c>
    </row>
    <row r="2341" spans="1:23" x14ac:dyDescent="0.25">
      <c r="A2341" s="110">
        <v>42638.477071759262</v>
      </c>
      <c r="B2341">
        <v>293</v>
      </c>
      <c r="C2341">
        <v>20.944299999999998</v>
      </c>
      <c r="E2341" s="95">
        <f t="shared" si="565"/>
        <v>280.21464226289515</v>
      </c>
      <c r="F2341" s="95">
        <f t="shared" si="565"/>
        <v>23.892113810316168</v>
      </c>
      <c r="G2341" s="95"/>
      <c r="H2341" s="95"/>
      <c r="I2341" s="95"/>
      <c r="J2341" s="95"/>
      <c r="K2341" s="95"/>
      <c r="L2341" s="95">
        <f t="shared" si="562"/>
        <v>2338</v>
      </c>
      <c r="M2341" s="95">
        <f t="shared" si="553"/>
        <v>-1382</v>
      </c>
      <c r="N2341" s="95">
        <f t="shared" si="554"/>
        <v>270.82634730538871</v>
      </c>
      <c r="O2341" s="95">
        <f t="shared" si="555"/>
        <v>1931605.4970060007</v>
      </c>
      <c r="P2341" s="95">
        <f t="shared" si="563"/>
        <v>28.743322183561002</v>
      </c>
      <c r="Q2341" s="113">
        <f t="shared" si="564"/>
        <v>28.678181980568898</v>
      </c>
      <c r="R2341" s="95">
        <f t="shared" si="556"/>
        <v>344.74055171917519</v>
      </c>
      <c r="S2341" s="95">
        <f t="shared" si="557"/>
        <v>215.68873280661512</v>
      </c>
      <c r="T2341">
        <f t="shared" si="558"/>
        <v>0</v>
      </c>
      <c r="U2341" s="102">
        <f>IF(W2341&lt;180,V2341,IF(#REF!&gt;T2341,W2341-360,360-W2341))</f>
        <v>12.785357737104846</v>
      </c>
      <c r="V2341" s="102">
        <f t="shared" si="559"/>
        <v>12.785357737104846</v>
      </c>
      <c r="W2341" s="102">
        <f t="shared" si="560"/>
        <v>12.785357737104846</v>
      </c>
    </row>
    <row r="2342" spans="1:23" x14ac:dyDescent="0.25">
      <c r="A2342" s="110">
        <v>42638.477118055554</v>
      </c>
      <c r="B2342">
        <v>338</v>
      </c>
      <c r="C2342">
        <v>26.142499999999998</v>
      </c>
      <c r="E2342" s="95">
        <f t="shared" si="565"/>
        <v>280.36605657237936</v>
      </c>
      <c r="F2342" s="95">
        <f t="shared" si="565"/>
        <v>23.903805490848615</v>
      </c>
      <c r="G2342" s="95"/>
      <c r="H2342" s="95"/>
      <c r="I2342" s="95"/>
      <c r="J2342" s="95"/>
      <c r="K2342" s="95"/>
      <c r="L2342" s="95">
        <f t="shared" si="562"/>
        <v>2339</v>
      </c>
      <c r="M2342" s="95">
        <f t="shared" si="553"/>
        <v>1720</v>
      </c>
      <c r="N2342" s="95">
        <f t="shared" si="554"/>
        <v>270.85506626763521</v>
      </c>
      <c r="O2342" s="95">
        <f t="shared" si="555"/>
        <v>1936115.8674647412</v>
      </c>
      <c r="P2342" s="95">
        <f t="shared" si="563"/>
        <v>28.770708789525962</v>
      </c>
      <c r="Q2342" s="113">
        <f t="shared" si="564"/>
        <v>28.742573881518858</v>
      </c>
      <c r="R2342" s="95">
        <f t="shared" si="556"/>
        <v>345.03684780579681</v>
      </c>
      <c r="S2342" s="95">
        <f t="shared" si="557"/>
        <v>215.69526533896192</v>
      </c>
      <c r="T2342">
        <f t="shared" si="558"/>
        <v>0</v>
      </c>
      <c r="U2342" s="102">
        <f>IF(W2342&lt;180,V2342,IF(#REF!&gt;T2342,W2342-360,360-W2342))</f>
        <v>57.633943427620636</v>
      </c>
      <c r="V2342" s="102">
        <f t="shared" si="559"/>
        <v>57.633943427620636</v>
      </c>
      <c r="W2342" s="102">
        <f t="shared" si="560"/>
        <v>57.633943427620636</v>
      </c>
    </row>
    <row r="2343" spans="1:23" x14ac:dyDescent="0.25">
      <c r="A2343" s="110">
        <v>42638.477164351854</v>
      </c>
      <c r="B2343">
        <v>316</v>
      </c>
      <c r="C2343">
        <v>24.879799999999999</v>
      </c>
      <c r="E2343" s="95">
        <f t="shared" si="565"/>
        <v>280.46256239600666</v>
      </c>
      <c r="F2343" s="95">
        <f t="shared" si="565"/>
        <v>23.911901663893541</v>
      </c>
      <c r="G2343" s="95"/>
      <c r="H2343" s="95"/>
      <c r="I2343" s="95"/>
      <c r="J2343" s="95"/>
      <c r="K2343" s="95"/>
      <c r="L2343" s="95">
        <f t="shared" si="562"/>
        <v>2340</v>
      </c>
      <c r="M2343" s="95">
        <f t="shared" si="553"/>
        <v>-1404</v>
      </c>
      <c r="N2343" s="95">
        <f t="shared" si="554"/>
        <v>270.87435897435842</v>
      </c>
      <c r="O2343" s="95">
        <f t="shared" si="555"/>
        <v>1938153.0615384744</v>
      </c>
      <c r="P2343" s="95">
        <f t="shared" si="563"/>
        <v>28.779689698101439</v>
      </c>
      <c r="Q2343" s="113">
        <f t="shared" si="564"/>
        <v>28.764677441426919</v>
      </c>
      <c r="R2343" s="95">
        <f t="shared" si="556"/>
        <v>345.18308663921721</v>
      </c>
      <c r="S2343" s="95">
        <f t="shared" si="557"/>
        <v>215.74203815279611</v>
      </c>
      <c r="T2343">
        <f t="shared" si="558"/>
        <v>0</v>
      </c>
      <c r="U2343" s="102">
        <f>IF(W2343&lt;180,V2343,IF(#REF!&gt;T2343,W2343-360,360-W2343))</f>
        <v>35.53743760399334</v>
      </c>
      <c r="V2343" s="102">
        <f t="shared" si="559"/>
        <v>35.53743760399334</v>
      </c>
      <c r="W2343" s="102">
        <f t="shared" si="560"/>
        <v>35.53743760399334</v>
      </c>
    </row>
    <row r="2344" spans="1:23" x14ac:dyDescent="0.25">
      <c r="A2344" s="110">
        <v>42638.477210648147</v>
      </c>
      <c r="B2344">
        <v>338</v>
      </c>
      <c r="C2344">
        <v>27.888500000000001</v>
      </c>
      <c r="E2344" s="95">
        <f t="shared" si="565"/>
        <v>280.61064891846922</v>
      </c>
      <c r="F2344" s="95">
        <f t="shared" si="565"/>
        <v>23.925415640599034</v>
      </c>
      <c r="G2344" s="95"/>
      <c r="H2344" s="95"/>
      <c r="I2344" s="95"/>
      <c r="J2344" s="95"/>
      <c r="K2344" s="95"/>
      <c r="L2344" s="95">
        <f t="shared" si="562"/>
        <v>2341</v>
      </c>
      <c r="M2344" s="95">
        <f t="shared" si="553"/>
        <v>1742</v>
      </c>
      <c r="N2344" s="95">
        <f t="shared" si="554"/>
        <v>270.90303289192599</v>
      </c>
      <c r="O2344" s="95">
        <f t="shared" si="555"/>
        <v>1942656.9884664803</v>
      </c>
      <c r="P2344" s="95">
        <f t="shared" si="563"/>
        <v>28.806955088227198</v>
      </c>
      <c r="Q2344" s="113">
        <f t="shared" si="564"/>
        <v>28.831338440738328</v>
      </c>
      <c r="R2344" s="95">
        <f t="shared" si="556"/>
        <v>345.48116041013043</v>
      </c>
      <c r="S2344" s="95">
        <f t="shared" si="557"/>
        <v>215.74013742680799</v>
      </c>
      <c r="T2344">
        <f t="shared" si="558"/>
        <v>0</v>
      </c>
      <c r="U2344" s="102">
        <f>IF(W2344&lt;180,V2344,IF(#REF!&gt;T2344,W2344-360,360-W2344))</f>
        <v>57.389351081530776</v>
      </c>
      <c r="V2344" s="102">
        <f t="shared" si="559"/>
        <v>57.389351081530776</v>
      </c>
      <c r="W2344" s="102">
        <f t="shared" si="560"/>
        <v>57.389351081530776</v>
      </c>
    </row>
    <row r="2345" spans="1:23" x14ac:dyDescent="0.25">
      <c r="A2345" s="110">
        <v>42638.477256944447</v>
      </c>
      <c r="B2345">
        <v>267</v>
      </c>
      <c r="C2345">
        <v>26.019500000000001</v>
      </c>
      <c r="E2345" s="95">
        <f t="shared" si="565"/>
        <v>280.5307820299501</v>
      </c>
      <c r="F2345" s="95">
        <f t="shared" si="565"/>
        <v>23.924648585690552</v>
      </c>
      <c r="G2345" s="95"/>
      <c r="H2345" s="95"/>
      <c r="I2345" s="95"/>
      <c r="J2345" s="95"/>
      <c r="K2345" s="95"/>
      <c r="L2345" s="95">
        <f t="shared" si="562"/>
        <v>2342</v>
      </c>
      <c r="M2345" s="95">
        <f t="shared" si="553"/>
        <v>-1475</v>
      </c>
      <c r="N2345" s="95">
        <f t="shared" si="554"/>
        <v>270.90136635354344</v>
      </c>
      <c r="O2345" s="95">
        <f t="shared" si="555"/>
        <v>1942672.2156276817</v>
      </c>
      <c r="P2345" s="95">
        <f t="shared" si="563"/>
        <v>28.800917230475271</v>
      </c>
      <c r="Q2345" s="113">
        <f t="shared" si="564"/>
        <v>28.802433356841302</v>
      </c>
      <c r="R2345" s="95">
        <f t="shared" si="556"/>
        <v>345.33625708284302</v>
      </c>
      <c r="S2345" s="95">
        <f t="shared" si="557"/>
        <v>215.72530697705719</v>
      </c>
      <c r="T2345">
        <f t="shared" si="558"/>
        <v>0</v>
      </c>
      <c r="U2345" s="102">
        <f>IF(W2345&lt;180,V2345,IF(#REF!&gt;T2345,W2345-360,360-W2345))</f>
        <v>-13.530782029950103</v>
      </c>
      <c r="V2345" s="102">
        <f t="shared" si="559"/>
        <v>-13.530782029950103</v>
      </c>
      <c r="W2345" s="102">
        <f t="shared" si="560"/>
        <v>13.530782029950103</v>
      </c>
    </row>
    <row r="2346" spans="1:23" x14ac:dyDescent="0.25">
      <c r="A2346" s="110">
        <v>42638.477303240739</v>
      </c>
      <c r="B2346">
        <v>278</v>
      </c>
      <c r="C2346">
        <v>20.810500000000001</v>
      </c>
      <c r="E2346" s="95">
        <f t="shared" si="565"/>
        <v>280.44259567387689</v>
      </c>
      <c r="F2346" s="95">
        <f t="shared" si="565"/>
        <v>23.913575540765425</v>
      </c>
      <c r="G2346" s="95"/>
      <c r="H2346" s="95"/>
      <c r="I2346" s="95"/>
      <c r="J2346" s="95"/>
      <c r="K2346" s="95"/>
      <c r="L2346" s="95">
        <f t="shared" si="562"/>
        <v>2343</v>
      </c>
      <c r="M2346" s="95">
        <f t="shared" si="553"/>
        <v>1753</v>
      </c>
      <c r="N2346" s="95">
        <f t="shared" si="554"/>
        <v>270.9043960734096</v>
      </c>
      <c r="O2346" s="95">
        <f t="shared" si="555"/>
        <v>1942722.584720457</v>
      </c>
      <c r="P2346" s="95">
        <f t="shared" si="563"/>
        <v>28.795143701273258</v>
      </c>
      <c r="Q2346" s="113">
        <f t="shared" si="564"/>
        <v>28.728816099179593</v>
      </c>
      <c r="R2346" s="95">
        <f t="shared" si="556"/>
        <v>345.08243189703097</v>
      </c>
      <c r="S2346" s="95">
        <f t="shared" si="557"/>
        <v>215.80275945072282</v>
      </c>
      <c r="T2346">
        <f t="shared" si="558"/>
        <v>0</v>
      </c>
      <c r="U2346" s="102">
        <f>IF(W2346&lt;180,V2346,IF(#REF!&gt;T2346,W2346-360,360-W2346))</f>
        <v>-2.4425956738768946</v>
      </c>
      <c r="V2346" s="102">
        <f t="shared" si="559"/>
        <v>-2.4425956738768946</v>
      </c>
      <c r="W2346" s="102">
        <f t="shared" si="560"/>
        <v>2.4425956738768946</v>
      </c>
    </row>
    <row r="2347" spans="1:23" x14ac:dyDescent="0.25">
      <c r="A2347" s="110">
        <v>42638.477361111109</v>
      </c>
      <c r="B2347">
        <v>300</v>
      </c>
      <c r="C2347">
        <v>22.276700000000002</v>
      </c>
      <c r="E2347" s="95">
        <f t="shared" si="565"/>
        <v>280.51414309484193</v>
      </c>
      <c r="F2347" s="95">
        <f t="shared" si="565"/>
        <v>23.91553826955078</v>
      </c>
      <c r="G2347" s="95"/>
      <c r="H2347" s="95"/>
      <c r="I2347" s="95"/>
      <c r="J2347" s="95"/>
      <c r="K2347" s="95"/>
      <c r="L2347" s="95">
        <f t="shared" si="562"/>
        <v>2344</v>
      </c>
      <c r="M2347" s="95">
        <f t="shared" si="553"/>
        <v>-1453</v>
      </c>
      <c r="N2347" s="95">
        <f t="shared" si="554"/>
        <v>270.91680887371956</v>
      </c>
      <c r="O2347" s="95">
        <f t="shared" si="555"/>
        <v>1943568.7777303886</v>
      </c>
      <c r="P2347" s="95">
        <f t="shared" si="563"/>
        <v>28.795269877032258</v>
      </c>
      <c r="Q2347" s="113">
        <f t="shared" si="564"/>
        <v>28.723888664422617</v>
      </c>
      <c r="R2347" s="95">
        <f t="shared" si="556"/>
        <v>345.14289258979284</v>
      </c>
      <c r="S2347" s="95">
        <f t="shared" si="557"/>
        <v>215.88539359989105</v>
      </c>
      <c r="T2347">
        <f t="shared" si="558"/>
        <v>0</v>
      </c>
      <c r="U2347" s="102">
        <f>IF(W2347&lt;180,V2347,IF(#REF!&gt;T2347,W2347-360,360-W2347))</f>
        <v>19.485856905158073</v>
      </c>
      <c r="V2347" s="102">
        <f t="shared" si="559"/>
        <v>19.485856905158073</v>
      </c>
      <c r="W2347" s="102">
        <f t="shared" si="560"/>
        <v>19.485856905158073</v>
      </c>
    </row>
    <row r="2348" spans="1:23" x14ac:dyDescent="0.25">
      <c r="A2348" s="110">
        <v>42638.477407407408</v>
      </c>
      <c r="B2348">
        <v>256</v>
      </c>
      <c r="C2348">
        <v>24.66</v>
      </c>
      <c r="E2348" s="95">
        <f t="shared" si="565"/>
        <v>280.50915141430949</v>
      </c>
      <c r="F2348" s="95">
        <f t="shared" si="565"/>
        <v>23.920423960066586</v>
      </c>
      <c r="G2348" s="95"/>
      <c r="H2348" s="95"/>
      <c r="I2348" s="95"/>
      <c r="J2348" s="95"/>
      <c r="K2348" s="95"/>
      <c r="L2348" s="95">
        <f t="shared" si="562"/>
        <v>2345</v>
      </c>
      <c r="M2348" s="95">
        <f t="shared" si="553"/>
        <v>1709</v>
      </c>
      <c r="N2348" s="95">
        <f t="shared" si="554"/>
        <v>270.91044776119344</v>
      </c>
      <c r="O2348" s="95">
        <f t="shared" si="555"/>
        <v>1943791.1940298639</v>
      </c>
      <c r="P2348" s="95">
        <f t="shared" si="563"/>
        <v>28.790776730512334</v>
      </c>
      <c r="Q2348" s="113">
        <f t="shared" si="564"/>
        <v>28.727887384724038</v>
      </c>
      <c r="R2348" s="95">
        <f t="shared" si="556"/>
        <v>345.1468980299386</v>
      </c>
      <c r="S2348" s="95">
        <f t="shared" si="557"/>
        <v>215.8714047986804</v>
      </c>
      <c r="T2348">
        <f t="shared" si="558"/>
        <v>0</v>
      </c>
      <c r="U2348" s="102">
        <f>IF(W2348&lt;180,V2348,IF(#REF!&gt;T2348,W2348-360,360-W2348))</f>
        <v>-24.509151414309486</v>
      </c>
      <c r="V2348" s="102">
        <f t="shared" si="559"/>
        <v>-24.509151414309486</v>
      </c>
      <c r="W2348" s="102">
        <f t="shared" si="560"/>
        <v>24.509151414309486</v>
      </c>
    </row>
    <row r="2349" spans="1:23" x14ac:dyDescent="0.25">
      <c r="A2349" s="110">
        <v>42638.477453703701</v>
      </c>
      <c r="B2349">
        <v>295</v>
      </c>
      <c r="C2349">
        <v>19.648700000000002</v>
      </c>
      <c r="E2349" s="95">
        <f t="shared" ref="E2349:F2364" si="566">AVERAGE(B1749:B2349)</f>
        <v>280.55906821963396</v>
      </c>
      <c r="F2349" s="95">
        <f t="shared" si="566"/>
        <v>23.917654575707182</v>
      </c>
      <c r="G2349" s="95"/>
      <c r="H2349" s="95"/>
      <c r="I2349" s="95"/>
      <c r="J2349" s="95"/>
      <c r="K2349" s="95"/>
      <c r="L2349" s="95">
        <f t="shared" si="562"/>
        <v>2346</v>
      </c>
      <c r="M2349" s="95">
        <f t="shared" si="553"/>
        <v>-1414</v>
      </c>
      <c r="N2349" s="95">
        <f t="shared" si="554"/>
        <v>270.92071611253135</v>
      </c>
      <c r="O2349" s="95">
        <f t="shared" si="555"/>
        <v>1944371.2531969442</v>
      </c>
      <c r="P2349" s="95">
        <f t="shared" si="563"/>
        <v>28.788934518723252</v>
      </c>
      <c r="Q2349" s="113">
        <f t="shared" si="564"/>
        <v>28.726959314864413</v>
      </c>
      <c r="R2349" s="95">
        <f t="shared" si="556"/>
        <v>345.19472667807889</v>
      </c>
      <c r="S2349" s="95">
        <f t="shared" si="557"/>
        <v>215.92340976118902</v>
      </c>
      <c r="T2349">
        <f t="shared" si="558"/>
        <v>0</v>
      </c>
      <c r="U2349" s="102">
        <f>IF(W2349&lt;180,V2349,IF(#REF!&gt;T2349,W2349-360,360-W2349))</f>
        <v>14.440931780366043</v>
      </c>
      <c r="V2349" s="102">
        <f t="shared" si="559"/>
        <v>14.440931780366043</v>
      </c>
      <c r="W2349" s="102">
        <f t="shared" si="560"/>
        <v>14.440931780366043</v>
      </c>
    </row>
    <row r="2350" spans="1:23" x14ac:dyDescent="0.25">
      <c r="A2350" s="110">
        <v>42638.477500000001</v>
      </c>
      <c r="B2350">
        <v>302</v>
      </c>
      <c r="C2350">
        <v>19.7179</v>
      </c>
      <c r="E2350" s="95">
        <f t="shared" si="566"/>
        <v>280.61231281198002</v>
      </c>
      <c r="F2350" s="95">
        <f t="shared" si="566"/>
        <v>23.910682029950113</v>
      </c>
      <c r="G2350" s="95"/>
      <c r="H2350" s="95"/>
      <c r="I2350" s="95"/>
      <c r="J2350" s="95"/>
      <c r="K2350" s="95"/>
      <c r="L2350" s="95">
        <f t="shared" si="562"/>
        <v>2347</v>
      </c>
      <c r="M2350" s="95">
        <f t="shared" si="553"/>
        <v>1716</v>
      </c>
      <c r="N2350" s="95">
        <f t="shared" si="554"/>
        <v>270.9339582445669</v>
      </c>
      <c r="O2350" s="95">
        <f t="shared" si="555"/>
        <v>1945336.7635279214</v>
      </c>
      <c r="P2350" s="95">
        <f t="shared" si="563"/>
        <v>28.78994613611896</v>
      </c>
      <c r="Q2350" s="113">
        <f t="shared" si="564"/>
        <v>28.736992829461439</v>
      </c>
      <c r="R2350" s="95">
        <f t="shared" si="556"/>
        <v>345.27054667826826</v>
      </c>
      <c r="S2350" s="95">
        <f t="shared" si="557"/>
        <v>215.95407894569178</v>
      </c>
      <c r="T2350">
        <f t="shared" si="558"/>
        <v>0</v>
      </c>
      <c r="U2350" s="102">
        <f>IF(W2350&lt;180,V2350,IF(#REF!&gt;T2350,W2350-360,360-W2350))</f>
        <v>21.387687188019981</v>
      </c>
      <c r="V2350" s="102">
        <f t="shared" si="559"/>
        <v>21.387687188019981</v>
      </c>
      <c r="W2350" s="102">
        <f t="shared" si="560"/>
        <v>21.387687188019981</v>
      </c>
    </row>
    <row r="2351" spans="1:23" x14ac:dyDescent="0.25">
      <c r="A2351" s="110">
        <v>42638.477546296293</v>
      </c>
      <c r="B2351">
        <v>309</v>
      </c>
      <c r="C2351">
        <v>21.169499999999999</v>
      </c>
      <c r="E2351" s="95">
        <f t="shared" si="566"/>
        <v>280.54076539101499</v>
      </c>
      <c r="F2351" s="95">
        <f t="shared" si="566"/>
        <v>23.895307653910177</v>
      </c>
      <c r="G2351" s="95"/>
      <c r="H2351" s="95"/>
      <c r="I2351" s="95"/>
      <c r="J2351" s="95"/>
      <c r="K2351" s="95"/>
      <c r="L2351" s="95">
        <f t="shared" si="562"/>
        <v>2348</v>
      </c>
      <c r="M2351" s="95">
        <f t="shared" si="553"/>
        <v>-1407</v>
      </c>
      <c r="N2351" s="95">
        <f t="shared" si="554"/>
        <v>270.95017035775066</v>
      </c>
      <c r="O2351" s="95">
        <f t="shared" si="555"/>
        <v>1946785.1699318704</v>
      </c>
      <c r="P2351" s="95">
        <f t="shared" si="563"/>
        <v>28.794528289691414</v>
      </c>
      <c r="Q2351" s="113">
        <f t="shared" si="564"/>
        <v>28.612426795618763</v>
      </c>
      <c r="R2351" s="95">
        <f t="shared" si="556"/>
        <v>344.91872568115718</v>
      </c>
      <c r="S2351" s="95">
        <f t="shared" si="557"/>
        <v>216.16280510087279</v>
      </c>
      <c r="T2351">
        <f t="shared" si="558"/>
        <v>0</v>
      </c>
      <c r="U2351" s="102">
        <f>IF(W2351&lt;180,V2351,IF(#REF!&gt;T2351,W2351-360,360-W2351))</f>
        <v>28.459234608985014</v>
      </c>
      <c r="V2351" s="102">
        <f t="shared" si="559"/>
        <v>28.459234608985014</v>
      </c>
      <c r="W2351" s="102">
        <f t="shared" si="560"/>
        <v>28.459234608985014</v>
      </c>
    </row>
    <row r="2352" spans="1:23" x14ac:dyDescent="0.25">
      <c r="A2352" s="110">
        <v>42638.477592592593</v>
      </c>
      <c r="B2352">
        <v>280</v>
      </c>
      <c r="C2352">
        <v>20.511800000000001</v>
      </c>
      <c r="E2352" s="95">
        <f t="shared" si="566"/>
        <v>280.52412645590681</v>
      </c>
      <c r="F2352" s="95">
        <f t="shared" si="566"/>
        <v>23.889040765391041</v>
      </c>
      <c r="G2352" s="95"/>
      <c r="H2352" s="95"/>
      <c r="I2352" s="95"/>
      <c r="J2352" s="95"/>
      <c r="K2352" s="95"/>
      <c r="L2352" s="95">
        <f t="shared" si="562"/>
        <v>2349</v>
      </c>
      <c r="M2352" s="95">
        <f t="shared" si="553"/>
        <v>1687</v>
      </c>
      <c r="N2352" s="95">
        <f t="shared" si="554"/>
        <v>270.95402298850513</v>
      </c>
      <c r="O2352" s="95">
        <f t="shared" si="555"/>
        <v>1946867.0344827722</v>
      </c>
      <c r="P2352" s="95">
        <f t="shared" si="563"/>
        <v>28.789003819970276</v>
      </c>
      <c r="Q2352" s="113">
        <f t="shared" si="564"/>
        <v>28.609828668656846</v>
      </c>
      <c r="R2352" s="95">
        <f t="shared" si="556"/>
        <v>344.89624096038472</v>
      </c>
      <c r="S2352" s="95">
        <f t="shared" si="557"/>
        <v>216.1520119514289</v>
      </c>
      <c r="T2352">
        <f t="shared" si="558"/>
        <v>0</v>
      </c>
      <c r="U2352" s="102">
        <f>IF(W2352&lt;180,V2352,IF(#REF!&gt;T2352,W2352-360,360-W2352))</f>
        <v>-0.52412645590680995</v>
      </c>
      <c r="V2352" s="102">
        <f t="shared" si="559"/>
        <v>-0.52412645590680995</v>
      </c>
      <c r="W2352" s="102">
        <f t="shared" si="560"/>
        <v>0.52412645590680995</v>
      </c>
    </row>
    <row r="2353" spans="1:23" x14ac:dyDescent="0.25">
      <c r="A2353" s="110">
        <v>42638.477638888886</v>
      </c>
      <c r="B2353">
        <v>312</v>
      </c>
      <c r="C2353">
        <v>21.928899999999999</v>
      </c>
      <c r="E2353" s="95">
        <f t="shared" si="566"/>
        <v>280.5307820299501</v>
      </c>
      <c r="F2353" s="95">
        <f t="shared" si="566"/>
        <v>23.881937104825322</v>
      </c>
      <c r="G2353" s="95"/>
      <c r="H2353" s="95"/>
      <c r="I2353" s="95"/>
      <c r="J2353" s="95"/>
      <c r="K2353" s="95"/>
      <c r="L2353" s="95">
        <f t="shared" si="562"/>
        <v>2350</v>
      </c>
      <c r="M2353" s="95">
        <f t="shared" si="553"/>
        <v>-1375</v>
      </c>
      <c r="N2353" s="95">
        <f t="shared" si="554"/>
        <v>270.97148936170152</v>
      </c>
      <c r="O2353" s="95">
        <f t="shared" si="555"/>
        <v>1948551.0897872476</v>
      </c>
      <c r="P2353" s="95">
        <f t="shared" si="563"/>
        <v>28.795323865259995</v>
      </c>
      <c r="Q2353" s="113">
        <f t="shared" si="564"/>
        <v>28.61668411732845</v>
      </c>
      <c r="R2353" s="95">
        <f t="shared" si="556"/>
        <v>344.91832129393913</v>
      </c>
      <c r="S2353" s="95">
        <f t="shared" si="557"/>
        <v>216.14324276596108</v>
      </c>
      <c r="T2353">
        <f t="shared" si="558"/>
        <v>0</v>
      </c>
      <c r="U2353" s="102">
        <f>IF(W2353&lt;180,V2353,IF(#REF!&gt;T2353,W2353-360,360-W2353))</f>
        <v>31.469217970049897</v>
      </c>
      <c r="V2353" s="102">
        <f t="shared" si="559"/>
        <v>31.469217970049897</v>
      </c>
      <c r="W2353" s="102">
        <f t="shared" si="560"/>
        <v>31.469217970049897</v>
      </c>
    </row>
    <row r="2354" spans="1:23" x14ac:dyDescent="0.25">
      <c r="A2354" s="110">
        <v>42638.477685185186</v>
      </c>
      <c r="B2354">
        <v>265</v>
      </c>
      <c r="C2354">
        <v>21.9421</v>
      </c>
      <c r="E2354" s="95">
        <f t="shared" si="566"/>
        <v>280.48086522462563</v>
      </c>
      <c r="F2354" s="95">
        <f t="shared" si="566"/>
        <v>23.874445757071577</v>
      </c>
      <c r="G2354" s="95"/>
      <c r="H2354" s="95"/>
      <c r="I2354" s="95"/>
      <c r="J2354" s="95"/>
      <c r="K2354" s="95"/>
      <c r="L2354" s="95">
        <f t="shared" si="562"/>
        <v>2351</v>
      </c>
      <c r="M2354" s="95">
        <f t="shared" si="553"/>
        <v>1640</v>
      </c>
      <c r="N2354" s="95">
        <f t="shared" si="554"/>
        <v>270.96894938324056</v>
      </c>
      <c r="O2354" s="95">
        <f t="shared" si="555"/>
        <v>1948586.7333049902</v>
      </c>
      <c r="P2354" s="95">
        <f t="shared" si="563"/>
        <v>28.789462464633619</v>
      </c>
      <c r="Q2354" s="113">
        <f t="shared" si="564"/>
        <v>28.617566424663401</v>
      </c>
      <c r="R2354" s="95">
        <f t="shared" si="556"/>
        <v>344.87038968011825</v>
      </c>
      <c r="S2354" s="95">
        <f t="shared" si="557"/>
        <v>216.09134076913298</v>
      </c>
      <c r="T2354">
        <f t="shared" si="558"/>
        <v>0</v>
      </c>
      <c r="U2354" s="102">
        <f>IF(W2354&lt;180,V2354,IF(#REF!&gt;T2354,W2354-360,360-W2354))</f>
        <v>-15.480865224625632</v>
      </c>
      <c r="V2354" s="102">
        <f t="shared" si="559"/>
        <v>-15.480865224625632</v>
      </c>
      <c r="W2354" s="102">
        <f t="shared" si="560"/>
        <v>15.480865224625632</v>
      </c>
    </row>
    <row r="2355" spans="1:23" x14ac:dyDescent="0.25">
      <c r="A2355" s="110">
        <v>42638.477731481478</v>
      </c>
      <c r="B2355">
        <v>280</v>
      </c>
      <c r="C2355">
        <v>20.173200000000001</v>
      </c>
      <c r="E2355" s="95">
        <f t="shared" si="566"/>
        <v>280.52579034941766</v>
      </c>
      <c r="F2355" s="95">
        <f t="shared" si="566"/>
        <v>23.870968885191377</v>
      </c>
      <c r="G2355" s="95"/>
      <c r="H2355" s="95"/>
      <c r="I2355" s="95"/>
      <c r="J2355" s="95"/>
      <c r="K2355" s="95"/>
      <c r="L2355" s="95">
        <f t="shared" si="562"/>
        <v>2352</v>
      </c>
      <c r="M2355" s="95">
        <f t="shared" si="553"/>
        <v>-1360</v>
      </c>
      <c r="N2355" s="95">
        <f t="shared" si="554"/>
        <v>270.97278911564564</v>
      </c>
      <c r="O2355" s="95">
        <f t="shared" si="555"/>
        <v>1948668.2585034149</v>
      </c>
      <c r="P2355" s="95">
        <f t="shared" si="563"/>
        <v>28.783943719205045</v>
      </c>
      <c r="Q2355" s="113">
        <f t="shared" si="564"/>
        <v>28.595574929931924</v>
      </c>
      <c r="R2355" s="95">
        <f t="shared" si="556"/>
        <v>344.86583394176449</v>
      </c>
      <c r="S2355" s="95">
        <f t="shared" si="557"/>
        <v>216.18574675707083</v>
      </c>
      <c r="T2355">
        <f t="shared" si="558"/>
        <v>0</v>
      </c>
      <c r="U2355" s="102">
        <f>IF(W2355&lt;180,V2355,IF(#REF!&gt;T2355,W2355-360,360-W2355))</f>
        <v>-0.52579034941766167</v>
      </c>
      <c r="V2355" s="102">
        <f t="shared" si="559"/>
        <v>-0.52579034941766167</v>
      </c>
      <c r="W2355" s="102">
        <f t="shared" si="560"/>
        <v>0.52579034941766167</v>
      </c>
    </row>
    <row r="2356" spans="1:23" x14ac:dyDescent="0.25">
      <c r="A2356" s="110">
        <v>42638.477777777778</v>
      </c>
      <c r="B2356">
        <v>357</v>
      </c>
      <c r="C2356">
        <v>23.4788</v>
      </c>
      <c r="E2356" s="95">
        <f t="shared" si="566"/>
        <v>280.60898502495843</v>
      </c>
      <c r="F2356" s="95">
        <f t="shared" si="566"/>
        <v>23.867743594010012</v>
      </c>
      <c r="G2356" s="95"/>
      <c r="H2356" s="95"/>
      <c r="I2356" s="95"/>
      <c r="J2356" s="95"/>
      <c r="K2356" s="95"/>
      <c r="L2356" s="95">
        <f t="shared" si="562"/>
        <v>2353</v>
      </c>
      <c r="M2356" s="95">
        <f t="shared" si="553"/>
        <v>1717</v>
      </c>
      <c r="N2356" s="95">
        <f t="shared" si="554"/>
        <v>271.00934976625524</v>
      </c>
      <c r="O2356" s="95">
        <f t="shared" si="555"/>
        <v>1956065.794305156</v>
      </c>
      <c r="P2356" s="95">
        <f t="shared" si="563"/>
        <v>28.832398094854923</v>
      </c>
      <c r="Q2356" s="113">
        <f t="shared" si="564"/>
        <v>28.744821178092376</v>
      </c>
      <c r="R2356" s="95">
        <f t="shared" si="556"/>
        <v>345.28483267566628</v>
      </c>
      <c r="S2356" s="95">
        <f t="shared" si="557"/>
        <v>215.93313737425058</v>
      </c>
      <c r="T2356">
        <f t="shared" si="558"/>
        <v>1</v>
      </c>
      <c r="U2356" s="102">
        <f>IF(W2356&lt;180,V2356,IF(#REF!&gt;T2356,W2356-360,360-W2356))</f>
        <v>76.391014975041571</v>
      </c>
      <c r="V2356" s="102">
        <f t="shared" si="559"/>
        <v>76.391014975041571</v>
      </c>
      <c r="W2356" s="102">
        <f t="shared" si="560"/>
        <v>76.391014975041571</v>
      </c>
    </row>
    <row r="2357" spans="1:23" x14ac:dyDescent="0.25">
      <c r="A2357" s="110">
        <v>42638.477870370371</v>
      </c>
      <c r="B2357">
        <v>329</v>
      </c>
      <c r="C2357">
        <v>23.485299999999999</v>
      </c>
      <c r="E2357" s="95">
        <f t="shared" si="566"/>
        <v>280.63061564059899</v>
      </c>
      <c r="F2357" s="95">
        <f t="shared" si="566"/>
        <v>23.861003327787049</v>
      </c>
      <c r="G2357" s="95"/>
      <c r="H2357" s="95"/>
      <c r="I2357" s="95"/>
      <c r="J2357" s="95"/>
      <c r="K2357" s="95"/>
      <c r="L2357" s="95">
        <f t="shared" si="562"/>
        <v>2354</v>
      </c>
      <c r="M2357" s="95">
        <f t="shared" si="553"/>
        <v>-1388</v>
      </c>
      <c r="N2357" s="95">
        <f t="shared" si="554"/>
        <v>271.03398470688131</v>
      </c>
      <c r="O2357" s="95">
        <f t="shared" si="555"/>
        <v>1959427.2812234631</v>
      </c>
      <c r="P2357" s="95">
        <f t="shared" si="563"/>
        <v>28.851031569248914</v>
      </c>
      <c r="Q2357" s="113">
        <f t="shared" si="564"/>
        <v>28.776318971758954</v>
      </c>
      <c r="R2357" s="95">
        <f t="shared" si="556"/>
        <v>345.37733332705665</v>
      </c>
      <c r="S2357" s="95">
        <f t="shared" si="557"/>
        <v>215.88389795414133</v>
      </c>
      <c r="T2357">
        <f t="shared" si="558"/>
        <v>0</v>
      </c>
      <c r="U2357" s="102">
        <f>IF(W2357&lt;180,V2357,IF(#REF!&gt;T2357,W2357-360,360-W2357))</f>
        <v>48.36938435940101</v>
      </c>
      <c r="V2357" s="102">
        <f t="shared" si="559"/>
        <v>48.36938435940101</v>
      </c>
      <c r="W2357" s="102">
        <f t="shared" si="560"/>
        <v>48.36938435940101</v>
      </c>
    </row>
    <row r="2358" spans="1:23" x14ac:dyDescent="0.25">
      <c r="A2358" s="110">
        <v>42638.477916666663</v>
      </c>
      <c r="B2358">
        <v>328</v>
      </c>
      <c r="C2358">
        <v>28.2484</v>
      </c>
      <c r="E2358" s="95">
        <f t="shared" si="566"/>
        <v>280.71214642262896</v>
      </c>
      <c r="F2358" s="95">
        <f t="shared" si="566"/>
        <v>23.867392678868587</v>
      </c>
      <c r="G2358" s="95"/>
      <c r="H2358" s="95"/>
      <c r="I2358" s="95"/>
      <c r="J2358" s="95"/>
      <c r="K2358" s="95"/>
      <c r="L2358" s="95">
        <f t="shared" si="562"/>
        <v>2355</v>
      </c>
      <c r="M2358" s="95">
        <f t="shared" si="553"/>
        <v>1716</v>
      </c>
      <c r="N2358" s="95">
        <f t="shared" si="554"/>
        <v>271.05817409766394</v>
      </c>
      <c r="O2358" s="95">
        <f t="shared" si="555"/>
        <v>1962671.0301486338</v>
      </c>
      <c r="P2358" s="95">
        <f t="shared" si="563"/>
        <v>28.868771321278448</v>
      </c>
      <c r="Q2358" s="113">
        <f t="shared" si="564"/>
        <v>28.840925849887807</v>
      </c>
      <c r="R2358" s="95">
        <f t="shared" si="556"/>
        <v>345.60422958487652</v>
      </c>
      <c r="S2358" s="95">
        <f t="shared" si="557"/>
        <v>215.8200632603814</v>
      </c>
      <c r="T2358">
        <f t="shared" si="558"/>
        <v>0</v>
      </c>
      <c r="U2358" s="102">
        <f>IF(W2358&lt;180,V2358,IF(#REF!&gt;T2358,W2358-360,360-W2358))</f>
        <v>47.287853577371038</v>
      </c>
      <c r="V2358" s="102">
        <f t="shared" si="559"/>
        <v>47.287853577371038</v>
      </c>
      <c r="W2358" s="102">
        <f t="shared" si="560"/>
        <v>47.287853577371038</v>
      </c>
    </row>
    <row r="2359" spans="1:23" x14ac:dyDescent="0.25">
      <c r="A2359" s="110">
        <v>42638.477962962963</v>
      </c>
      <c r="B2359">
        <v>314</v>
      </c>
      <c r="C2359">
        <v>27.913</v>
      </c>
      <c r="E2359" s="95">
        <f t="shared" si="566"/>
        <v>280.82695507487523</v>
      </c>
      <c r="F2359" s="95">
        <f t="shared" si="566"/>
        <v>23.876963727121495</v>
      </c>
      <c r="G2359" s="95"/>
      <c r="H2359" s="95"/>
      <c r="I2359" s="95"/>
      <c r="J2359" s="95"/>
      <c r="K2359" s="95"/>
      <c r="L2359" s="95">
        <f t="shared" si="562"/>
        <v>2356</v>
      </c>
      <c r="M2359" s="95">
        <f t="shared" si="553"/>
        <v>-1402</v>
      </c>
      <c r="N2359" s="95">
        <f t="shared" si="554"/>
        <v>271.07640067911655</v>
      </c>
      <c r="O2359" s="95">
        <f t="shared" si="555"/>
        <v>1964514.2478777727</v>
      </c>
      <c r="P2359" s="95">
        <f t="shared" si="563"/>
        <v>28.876193835173723</v>
      </c>
      <c r="Q2359" s="113">
        <f t="shared" si="564"/>
        <v>28.835871636867193</v>
      </c>
      <c r="R2359" s="95">
        <f t="shared" si="556"/>
        <v>345.70766625782642</v>
      </c>
      <c r="S2359" s="95">
        <f t="shared" si="557"/>
        <v>215.94624389192404</v>
      </c>
      <c r="T2359">
        <f t="shared" si="558"/>
        <v>0</v>
      </c>
      <c r="U2359" s="102">
        <f>IF(W2359&lt;180,V2359,IF(#REF!&gt;T2359,W2359-360,360-W2359))</f>
        <v>33.173044925124771</v>
      </c>
      <c r="V2359" s="102">
        <f t="shared" si="559"/>
        <v>33.173044925124771</v>
      </c>
      <c r="W2359" s="102">
        <f t="shared" si="560"/>
        <v>33.173044925124771</v>
      </c>
    </row>
    <row r="2360" spans="1:23" x14ac:dyDescent="0.25">
      <c r="A2360" s="110">
        <v>42638.478009259263</v>
      </c>
      <c r="B2360">
        <v>346</v>
      </c>
      <c r="C2360">
        <v>27.645600000000002</v>
      </c>
      <c r="E2360" s="95">
        <f t="shared" si="566"/>
        <v>280.83028286189682</v>
      </c>
      <c r="F2360" s="95">
        <f t="shared" si="566"/>
        <v>23.870405990016668</v>
      </c>
      <c r="G2360" s="95"/>
      <c r="H2360" s="95"/>
      <c r="I2360" s="95"/>
      <c r="J2360" s="95"/>
      <c r="K2360" s="95"/>
      <c r="L2360" s="95">
        <f t="shared" si="562"/>
        <v>2357</v>
      </c>
      <c r="M2360" s="95">
        <f t="shared" si="553"/>
        <v>1748</v>
      </c>
      <c r="N2360" s="95">
        <f t="shared" si="554"/>
        <v>271.10818837505241</v>
      </c>
      <c r="O2360" s="95">
        <f t="shared" si="555"/>
        <v>1970125.4119643753</v>
      </c>
      <c r="P2360" s="95">
        <f t="shared" si="563"/>
        <v>28.911268375884305</v>
      </c>
      <c r="Q2360" s="113">
        <f t="shared" si="564"/>
        <v>28.843276347110709</v>
      </c>
      <c r="R2360" s="95">
        <f t="shared" si="556"/>
        <v>345.72765464289591</v>
      </c>
      <c r="S2360" s="95">
        <f t="shared" si="557"/>
        <v>215.93291108089772</v>
      </c>
      <c r="T2360">
        <f t="shared" si="558"/>
        <v>1</v>
      </c>
      <c r="U2360" s="102">
        <f>IF(W2360&lt;180,V2360,IF(#REF!&gt;T2360,W2360-360,360-W2360))</f>
        <v>65.169717138103181</v>
      </c>
      <c r="V2360" s="102">
        <f t="shared" si="559"/>
        <v>65.169717138103181</v>
      </c>
      <c r="W2360" s="102">
        <f t="shared" si="560"/>
        <v>65.169717138103181</v>
      </c>
    </row>
    <row r="2361" spans="1:23" x14ac:dyDescent="0.25">
      <c r="A2361" s="110">
        <v>42638.478055555555</v>
      </c>
      <c r="B2361">
        <v>318</v>
      </c>
      <c r="C2361">
        <v>23.484999999999999</v>
      </c>
      <c r="E2361" s="95">
        <f t="shared" si="566"/>
        <v>280.89184692179703</v>
      </c>
      <c r="F2361" s="95">
        <f t="shared" si="566"/>
        <v>23.867631447587385</v>
      </c>
      <c r="G2361" s="95"/>
      <c r="H2361" s="95"/>
      <c r="I2361" s="95"/>
      <c r="J2361" s="95"/>
      <c r="K2361" s="95"/>
      <c r="L2361" s="95">
        <f t="shared" si="562"/>
        <v>2358</v>
      </c>
      <c r="M2361" s="95">
        <f t="shared" si="553"/>
        <v>-1430</v>
      </c>
      <c r="N2361" s="95">
        <f t="shared" si="554"/>
        <v>271.12807463952441</v>
      </c>
      <c r="O2361" s="95">
        <f t="shared" si="555"/>
        <v>1972323.3214588773</v>
      </c>
      <c r="P2361" s="95">
        <f t="shared" si="563"/>
        <v>28.921256328600766</v>
      </c>
      <c r="Q2361" s="113">
        <f t="shared" si="564"/>
        <v>28.883032518604125</v>
      </c>
      <c r="R2361" s="95">
        <f t="shared" si="556"/>
        <v>345.87867008865629</v>
      </c>
      <c r="S2361" s="95">
        <f t="shared" si="557"/>
        <v>215.90502375493776</v>
      </c>
      <c r="T2361">
        <f t="shared" si="558"/>
        <v>0</v>
      </c>
      <c r="U2361" s="102">
        <f>IF(W2361&lt;180,V2361,IF(#REF!&gt;T2361,W2361-360,360-W2361))</f>
        <v>37.108153078202974</v>
      </c>
      <c r="V2361" s="102">
        <f t="shared" si="559"/>
        <v>37.108153078202974</v>
      </c>
      <c r="W2361" s="102">
        <f t="shared" si="560"/>
        <v>37.108153078202974</v>
      </c>
    </row>
    <row r="2362" spans="1:23" x14ac:dyDescent="0.25">
      <c r="A2362" s="110">
        <v>42638.478148148148</v>
      </c>
      <c r="B2362">
        <v>348</v>
      </c>
      <c r="C2362">
        <v>25.746500000000001</v>
      </c>
      <c r="E2362" s="95">
        <f t="shared" si="566"/>
        <v>280.95507487520797</v>
      </c>
      <c r="F2362" s="95">
        <f t="shared" si="566"/>
        <v>23.86539866888522</v>
      </c>
      <c r="G2362" s="95"/>
      <c r="H2362" s="95"/>
      <c r="I2362" s="95"/>
      <c r="J2362" s="95"/>
      <c r="K2362" s="95"/>
      <c r="L2362" s="95">
        <f t="shared" si="562"/>
        <v>2359</v>
      </c>
      <c r="M2362" s="95">
        <f t="shared" si="553"/>
        <v>1778</v>
      </c>
      <c r="N2362" s="95">
        <f t="shared" si="554"/>
        <v>271.16066129715921</v>
      </c>
      <c r="O2362" s="95">
        <f t="shared" si="555"/>
        <v>1978230.1093683904</v>
      </c>
      <c r="P2362" s="95">
        <f t="shared" si="563"/>
        <v>28.958391379202038</v>
      </c>
      <c r="Q2362" s="113">
        <f t="shared" si="564"/>
        <v>28.988085997866175</v>
      </c>
      <c r="R2362" s="95">
        <f t="shared" si="556"/>
        <v>346.17826837040684</v>
      </c>
      <c r="S2362" s="95">
        <f t="shared" si="557"/>
        <v>215.73188138000907</v>
      </c>
      <c r="T2362">
        <f t="shared" si="558"/>
        <v>1</v>
      </c>
      <c r="U2362" s="102">
        <f>IF(W2362&lt;180,V2362,IF(#REF!&gt;T2362,W2362-360,360-W2362))</f>
        <v>67.04492512479203</v>
      </c>
      <c r="V2362" s="102">
        <f t="shared" si="559"/>
        <v>67.04492512479203</v>
      </c>
      <c r="W2362" s="102">
        <f t="shared" si="560"/>
        <v>67.04492512479203</v>
      </c>
    </row>
    <row r="2363" spans="1:23" x14ac:dyDescent="0.25">
      <c r="A2363" s="110">
        <v>42638.478194444448</v>
      </c>
      <c r="B2363">
        <v>341</v>
      </c>
      <c r="C2363">
        <v>26.601700000000001</v>
      </c>
      <c r="E2363" s="95">
        <f t="shared" si="566"/>
        <v>281.10815307820297</v>
      </c>
      <c r="F2363" s="95">
        <f t="shared" si="566"/>
        <v>23.873723128119831</v>
      </c>
      <c r="G2363" s="95"/>
      <c r="H2363" s="95"/>
      <c r="I2363" s="95"/>
      <c r="J2363" s="95"/>
      <c r="K2363" s="95"/>
      <c r="L2363" s="95">
        <f t="shared" si="562"/>
        <v>2360</v>
      </c>
      <c r="M2363" s="95">
        <f t="shared" si="553"/>
        <v>-1437</v>
      </c>
      <c r="N2363" s="95">
        <f t="shared" si="554"/>
        <v>271.19025423728755</v>
      </c>
      <c r="O2363" s="95">
        <f t="shared" si="555"/>
        <v>1983105.5758474716</v>
      </c>
      <c r="P2363" s="95">
        <f t="shared" si="563"/>
        <v>28.987910804622075</v>
      </c>
      <c r="Q2363" s="113">
        <f t="shared" si="564"/>
        <v>29.061755636610428</v>
      </c>
      <c r="R2363" s="95">
        <f t="shared" si="556"/>
        <v>346.49710326057641</v>
      </c>
      <c r="S2363" s="95">
        <f t="shared" si="557"/>
        <v>215.71920289582951</v>
      </c>
      <c r="T2363">
        <f t="shared" si="558"/>
        <v>0</v>
      </c>
      <c r="U2363" s="102">
        <f>IF(W2363&lt;180,V2363,IF(#REF!&gt;T2363,W2363-360,360-W2363))</f>
        <v>59.891846921797026</v>
      </c>
      <c r="V2363" s="102">
        <f t="shared" si="559"/>
        <v>59.891846921797026</v>
      </c>
      <c r="W2363" s="102">
        <f t="shared" si="560"/>
        <v>59.891846921797026</v>
      </c>
    </row>
    <row r="2364" spans="1:23" x14ac:dyDescent="0.25">
      <c r="A2364" s="110">
        <v>42638.47824074074</v>
      </c>
      <c r="B2364">
        <v>334</v>
      </c>
      <c r="C2364">
        <v>26.874500000000001</v>
      </c>
      <c r="E2364" s="95">
        <f t="shared" si="566"/>
        <v>281.25457570715474</v>
      </c>
      <c r="F2364" s="95">
        <f t="shared" si="566"/>
        <v>23.875951580698867</v>
      </c>
      <c r="G2364" s="95"/>
      <c r="H2364" s="95"/>
      <c r="I2364" s="95"/>
      <c r="J2364" s="95"/>
      <c r="K2364" s="95"/>
      <c r="L2364" s="95">
        <f t="shared" si="562"/>
        <v>2361</v>
      </c>
      <c r="M2364" s="95">
        <f t="shared" si="553"/>
        <v>1771</v>
      </c>
      <c r="N2364" s="95">
        <f t="shared" si="554"/>
        <v>271.21685726387068</v>
      </c>
      <c r="O2364" s="95">
        <f t="shared" si="555"/>
        <v>1987048.9690809119</v>
      </c>
      <c r="P2364" s="95">
        <f t="shared" si="563"/>
        <v>29.010571975637198</v>
      </c>
      <c r="Q2364" s="113">
        <f t="shared" si="564"/>
        <v>29.106152894205046</v>
      </c>
      <c r="R2364" s="95">
        <f t="shared" si="556"/>
        <v>346.7434197191161</v>
      </c>
      <c r="S2364" s="95">
        <f t="shared" si="557"/>
        <v>215.76573169519338</v>
      </c>
      <c r="T2364">
        <f t="shared" si="558"/>
        <v>0</v>
      </c>
      <c r="U2364" s="102">
        <f>IF(W2364&lt;180,V2364,IF(#REF!&gt;T2364,W2364-360,360-W2364))</f>
        <v>52.745424292845257</v>
      </c>
      <c r="V2364" s="102">
        <f t="shared" si="559"/>
        <v>52.745424292845257</v>
      </c>
      <c r="W2364" s="102">
        <f t="shared" si="560"/>
        <v>52.745424292845257</v>
      </c>
    </row>
    <row r="2365" spans="1:23" x14ac:dyDescent="0.25">
      <c r="A2365" s="110">
        <v>42638.47828703704</v>
      </c>
      <c r="B2365">
        <v>259</v>
      </c>
      <c r="C2365">
        <v>25.765599999999999</v>
      </c>
      <c r="E2365" s="95">
        <f t="shared" ref="E2365:F2380" si="567">AVERAGE(B1765:B2365)</f>
        <v>281.23128119800333</v>
      </c>
      <c r="F2365" s="95">
        <f t="shared" si="567"/>
        <v>23.870616472545787</v>
      </c>
      <c r="G2365" s="95"/>
      <c r="H2365" s="95"/>
      <c r="I2365" s="95"/>
      <c r="J2365" s="95"/>
      <c r="K2365" s="95"/>
      <c r="L2365" s="95">
        <f t="shared" si="562"/>
        <v>2362</v>
      </c>
      <c r="M2365" s="95">
        <f t="shared" si="553"/>
        <v>-1512</v>
      </c>
      <c r="N2365" s="95">
        <f t="shared" si="554"/>
        <v>271.21168501270051</v>
      </c>
      <c r="O2365" s="95">
        <f t="shared" si="555"/>
        <v>1987198.1574936635</v>
      </c>
      <c r="P2365" s="95">
        <f t="shared" si="563"/>
        <v>29.005519033751153</v>
      </c>
      <c r="Q2365" s="113">
        <f t="shared" si="564"/>
        <v>29.118349702095184</v>
      </c>
      <c r="R2365" s="95">
        <f t="shared" si="556"/>
        <v>346.74756802771748</v>
      </c>
      <c r="S2365" s="95">
        <f t="shared" si="557"/>
        <v>215.71499436828918</v>
      </c>
      <c r="T2365">
        <f t="shared" si="558"/>
        <v>0</v>
      </c>
      <c r="U2365" s="102">
        <f>IF(W2365&lt;180,V2365,IF(#REF!&gt;T2365,W2365-360,360-W2365))</f>
        <v>-22.23128119800333</v>
      </c>
      <c r="V2365" s="102">
        <f t="shared" si="559"/>
        <v>-22.23128119800333</v>
      </c>
      <c r="W2365" s="102">
        <f t="shared" si="560"/>
        <v>22.23128119800333</v>
      </c>
    </row>
    <row r="2366" spans="1:23" x14ac:dyDescent="0.25">
      <c r="A2366" s="110">
        <v>42638.478333333333</v>
      </c>
      <c r="B2366">
        <v>302</v>
      </c>
      <c r="C2366">
        <v>28.19</v>
      </c>
      <c r="E2366" s="95">
        <f t="shared" si="567"/>
        <v>281.23627287853577</v>
      </c>
      <c r="F2366" s="95">
        <f t="shared" si="567"/>
        <v>23.858629450915174</v>
      </c>
      <c r="G2366" s="95"/>
      <c r="H2366" s="95"/>
      <c r="I2366" s="95"/>
      <c r="J2366" s="95"/>
      <c r="K2366" s="95"/>
      <c r="L2366" s="95">
        <f t="shared" si="562"/>
        <v>2363</v>
      </c>
      <c r="M2366" s="95">
        <f t="shared" si="553"/>
        <v>1814</v>
      </c>
      <c r="N2366" s="95">
        <f t="shared" si="554"/>
        <v>271.22471434616955</v>
      </c>
      <c r="O2366" s="95">
        <f t="shared" si="555"/>
        <v>1988145.6766821977</v>
      </c>
      <c r="P2366" s="95">
        <f t="shared" si="563"/>
        <v>29.006293746120779</v>
      </c>
      <c r="Q2366" s="113">
        <f t="shared" si="564"/>
        <v>29.12165227169795</v>
      </c>
      <c r="R2366" s="95">
        <f t="shared" si="556"/>
        <v>346.75999048985614</v>
      </c>
      <c r="S2366" s="95">
        <f t="shared" si="557"/>
        <v>215.71255526721538</v>
      </c>
      <c r="T2366">
        <f t="shared" si="558"/>
        <v>0</v>
      </c>
      <c r="U2366" s="102">
        <f>IF(W2366&lt;180,V2366,IF(#REF!&gt;T2366,W2366-360,360-W2366))</f>
        <v>20.763727121464228</v>
      </c>
      <c r="V2366" s="102">
        <f t="shared" si="559"/>
        <v>20.763727121464228</v>
      </c>
      <c r="W2366" s="102">
        <f t="shared" si="560"/>
        <v>20.763727121464228</v>
      </c>
    </row>
    <row r="2367" spans="1:23" x14ac:dyDescent="0.25">
      <c r="A2367" s="110">
        <v>42638.478379629632</v>
      </c>
      <c r="B2367">
        <v>354</v>
      </c>
      <c r="C2367">
        <v>30.589300000000001</v>
      </c>
      <c r="E2367" s="95">
        <f t="shared" si="567"/>
        <v>281.41930116472548</v>
      </c>
      <c r="F2367" s="95">
        <f t="shared" si="567"/>
        <v>23.864017637271242</v>
      </c>
      <c r="G2367" s="95"/>
      <c r="H2367" s="95"/>
      <c r="I2367" s="95"/>
      <c r="J2367" s="95"/>
      <c r="K2367" s="95"/>
      <c r="L2367" s="95">
        <f t="shared" si="562"/>
        <v>2364</v>
      </c>
      <c r="M2367" s="95">
        <f t="shared" si="553"/>
        <v>-1460</v>
      </c>
      <c r="N2367" s="95">
        <f t="shared" si="554"/>
        <v>271.25972927241907</v>
      </c>
      <c r="O2367" s="95">
        <f t="shared" si="555"/>
        <v>1994994.5262267485</v>
      </c>
      <c r="P2367" s="95">
        <f t="shared" si="563"/>
        <v>29.050065644860528</v>
      </c>
      <c r="Q2367" s="113">
        <f t="shared" si="564"/>
        <v>29.232510339396281</v>
      </c>
      <c r="R2367" s="95">
        <f t="shared" si="556"/>
        <v>347.19244942836713</v>
      </c>
      <c r="S2367" s="95">
        <f t="shared" si="557"/>
        <v>215.64615290108384</v>
      </c>
      <c r="T2367">
        <f t="shared" si="558"/>
        <v>1</v>
      </c>
      <c r="U2367" s="102">
        <f>IF(W2367&lt;180,V2367,IF(#REF!&gt;T2367,W2367-360,360-W2367))</f>
        <v>72.580698835274518</v>
      </c>
      <c r="V2367" s="102">
        <f t="shared" si="559"/>
        <v>72.580698835274518</v>
      </c>
      <c r="W2367" s="102">
        <f t="shared" si="560"/>
        <v>72.580698835274518</v>
      </c>
    </row>
    <row r="2368" spans="1:23" x14ac:dyDescent="0.25">
      <c r="A2368" s="110">
        <v>42638.478425925925</v>
      </c>
      <c r="B2368">
        <v>228</v>
      </c>
      <c r="C2368">
        <v>22.3613</v>
      </c>
      <c r="E2368" s="95">
        <f t="shared" si="567"/>
        <v>281.33610648918471</v>
      </c>
      <c r="F2368" s="95">
        <f t="shared" si="567"/>
        <v>23.851625124792044</v>
      </c>
      <c r="G2368" s="95"/>
      <c r="H2368" s="95"/>
      <c r="I2368" s="95"/>
      <c r="J2368" s="95"/>
      <c r="K2368" s="95"/>
      <c r="L2368" s="95">
        <f t="shared" si="562"/>
        <v>2365</v>
      </c>
      <c r="M2368" s="95">
        <f t="shared" si="553"/>
        <v>1688</v>
      </c>
      <c r="N2368" s="95">
        <f t="shared" si="554"/>
        <v>271.24143763213476</v>
      </c>
      <c r="O2368" s="95">
        <f t="shared" si="555"/>
        <v>1996865.1391120648</v>
      </c>
      <c r="P2368" s="95">
        <f t="shared" si="563"/>
        <v>29.057536705145051</v>
      </c>
      <c r="Q2368" s="113">
        <f t="shared" si="564"/>
        <v>29.313161011188498</v>
      </c>
      <c r="R2368" s="95">
        <f t="shared" si="556"/>
        <v>347.29071876435887</v>
      </c>
      <c r="S2368" s="95">
        <f t="shared" si="557"/>
        <v>215.38149421401059</v>
      </c>
      <c r="T2368">
        <f t="shared" si="558"/>
        <v>0</v>
      </c>
      <c r="U2368" s="102">
        <f>IF(W2368&lt;180,V2368,IF(#REF!&gt;T2368,W2368-360,360-W2368))</f>
        <v>-53.336106489184715</v>
      </c>
      <c r="V2368" s="102">
        <f t="shared" si="559"/>
        <v>-53.336106489184715</v>
      </c>
      <c r="W2368" s="102">
        <f t="shared" si="560"/>
        <v>53.336106489184715</v>
      </c>
    </row>
    <row r="2369" spans="1:23" x14ac:dyDescent="0.25">
      <c r="A2369" s="110">
        <v>42638.478518518517</v>
      </c>
      <c r="B2369">
        <v>346</v>
      </c>
      <c r="C2369">
        <v>32.199599999999997</v>
      </c>
      <c r="E2369" s="95">
        <f t="shared" si="567"/>
        <v>281.48585690515807</v>
      </c>
      <c r="F2369" s="95">
        <f t="shared" si="567"/>
        <v>23.865392845257936</v>
      </c>
      <c r="G2369" s="95"/>
      <c r="H2369" s="95"/>
      <c r="I2369" s="95"/>
      <c r="J2369" s="95"/>
      <c r="K2369" s="95"/>
      <c r="L2369" s="95">
        <f t="shared" si="562"/>
        <v>2366</v>
      </c>
      <c r="M2369" s="95">
        <f t="shared" si="553"/>
        <v>-1342</v>
      </c>
      <c r="N2369" s="95">
        <f t="shared" si="554"/>
        <v>271.27303465764948</v>
      </c>
      <c r="O2369" s="95">
        <f t="shared" si="555"/>
        <v>2002451.6196111722</v>
      </c>
      <c r="P2369" s="95">
        <f t="shared" si="563"/>
        <v>29.092004487666117</v>
      </c>
      <c r="Q2369" s="113">
        <f t="shared" si="564"/>
        <v>29.413064031932795</v>
      </c>
      <c r="R2369" s="95">
        <f t="shared" si="556"/>
        <v>347.66525097700685</v>
      </c>
      <c r="S2369" s="95">
        <f t="shared" si="557"/>
        <v>215.3064628333093</v>
      </c>
      <c r="T2369">
        <f t="shared" si="558"/>
        <v>0</v>
      </c>
      <c r="U2369" s="102">
        <f>IF(W2369&lt;180,V2369,IF(#REF!&gt;T2369,W2369-360,360-W2369))</f>
        <v>64.514143094841927</v>
      </c>
      <c r="V2369" s="102">
        <f t="shared" si="559"/>
        <v>64.514143094841927</v>
      </c>
      <c r="W2369" s="102">
        <f t="shared" si="560"/>
        <v>64.514143094841927</v>
      </c>
    </row>
    <row r="2370" spans="1:23" x14ac:dyDescent="0.25">
      <c r="A2370" s="110">
        <v>42638.478564814817</v>
      </c>
      <c r="B2370">
        <v>325</v>
      </c>
      <c r="C2370">
        <v>32.451599999999999</v>
      </c>
      <c r="E2370" s="95">
        <f t="shared" si="567"/>
        <v>281.58402662229616</v>
      </c>
      <c r="F2370" s="95">
        <f t="shared" si="567"/>
        <v>23.880293510815338</v>
      </c>
      <c r="G2370" s="95"/>
      <c r="H2370" s="95"/>
      <c r="I2370" s="95"/>
      <c r="J2370" s="95"/>
      <c r="K2370" s="95"/>
      <c r="L2370" s="95">
        <f t="shared" si="562"/>
        <v>2367</v>
      </c>
      <c r="M2370" s="95">
        <f t="shared" si="553"/>
        <v>1667</v>
      </c>
      <c r="N2370" s="95">
        <f t="shared" si="554"/>
        <v>271.29573299535218</v>
      </c>
      <c r="O2370" s="95">
        <f t="shared" si="555"/>
        <v>2005336.9869032672</v>
      </c>
      <c r="P2370" s="95">
        <f t="shared" si="563"/>
        <v>29.106806121803885</v>
      </c>
      <c r="Q2370" s="113">
        <f t="shared" si="564"/>
        <v>29.459637258125273</v>
      </c>
      <c r="R2370" s="95">
        <f t="shared" si="556"/>
        <v>347.86821045307806</v>
      </c>
      <c r="S2370" s="95">
        <f t="shared" si="557"/>
        <v>215.29984279151429</v>
      </c>
      <c r="T2370">
        <f t="shared" si="558"/>
        <v>0</v>
      </c>
      <c r="U2370" s="102">
        <f>IF(W2370&lt;180,V2370,IF(#REF!&gt;T2370,W2370-360,360-W2370))</f>
        <v>43.415973377703835</v>
      </c>
      <c r="V2370" s="102">
        <f t="shared" si="559"/>
        <v>43.415973377703835</v>
      </c>
      <c r="W2370" s="102">
        <f t="shared" si="560"/>
        <v>43.415973377703835</v>
      </c>
    </row>
    <row r="2371" spans="1:23" x14ac:dyDescent="0.25">
      <c r="A2371" s="110">
        <v>42638.47861111111</v>
      </c>
      <c r="B2371">
        <v>315</v>
      </c>
      <c r="C2371">
        <v>31.4709</v>
      </c>
      <c r="E2371" s="95">
        <f t="shared" si="567"/>
        <v>281.71048252911811</v>
      </c>
      <c r="F2371" s="95">
        <f t="shared" si="567"/>
        <v>23.897692512479235</v>
      </c>
      <c r="G2371" s="95"/>
      <c r="H2371" s="95"/>
      <c r="I2371" s="95"/>
      <c r="J2371" s="95"/>
      <c r="K2371" s="95"/>
      <c r="L2371" s="95">
        <f t="shared" si="562"/>
        <v>2368</v>
      </c>
      <c r="M2371" s="95">
        <f t="shared" si="553"/>
        <v>-1352</v>
      </c>
      <c r="N2371" s="95">
        <f t="shared" si="554"/>
        <v>271.3141891891886</v>
      </c>
      <c r="O2371" s="95">
        <f t="shared" si="555"/>
        <v>2007246.2432432575</v>
      </c>
      <c r="P2371" s="95">
        <f t="shared" si="563"/>
        <v>29.114509501823676</v>
      </c>
      <c r="Q2371" s="113">
        <f t="shared" si="564"/>
        <v>29.439682094022615</v>
      </c>
      <c r="R2371" s="95">
        <f t="shared" si="556"/>
        <v>347.94976724066896</v>
      </c>
      <c r="S2371" s="95">
        <f t="shared" si="557"/>
        <v>215.47119781756723</v>
      </c>
      <c r="T2371">
        <f t="shared" si="558"/>
        <v>0</v>
      </c>
      <c r="U2371" s="102">
        <f>IF(W2371&lt;180,V2371,IF(#REF!&gt;T2371,W2371-360,360-W2371))</f>
        <v>33.28951747088189</v>
      </c>
      <c r="V2371" s="102">
        <f t="shared" si="559"/>
        <v>33.28951747088189</v>
      </c>
      <c r="W2371" s="102">
        <f t="shared" si="560"/>
        <v>33.28951747088189</v>
      </c>
    </row>
    <row r="2372" spans="1:23" x14ac:dyDescent="0.25">
      <c r="A2372" s="110">
        <v>42638.478703703702</v>
      </c>
      <c r="B2372">
        <v>332</v>
      </c>
      <c r="C2372">
        <v>26.529199999999999</v>
      </c>
      <c r="E2372" s="95">
        <f t="shared" si="567"/>
        <v>281.81198003327785</v>
      </c>
      <c r="F2372" s="95">
        <f t="shared" si="567"/>
        <v>23.905650083194711</v>
      </c>
      <c r="G2372" s="95"/>
      <c r="H2372" s="95"/>
      <c r="I2372" s="95"/>
      <c r="J2372" s="95"/>
      <c r="K2372" s="95"/>
      <c r="L2372" s="95">
        <f t="shared" si="562"/>
        <v>2369</v>
      </c>
      <c r="M2372" s="95">
        <f t="shared" ref="M2372:M2435" si="568">B2372-M2371</f>
        <v>1684</v>
      </c>
      <c r="N2372" s="95">
        <f t="shared" ref="N2372:N2435" si="569">N2371+(B2372-N2371)/L2372</f>
        <v>271.33980582524214</v>
      </c>
      <c r="O2372" s="95">
        <f t="shared" ref="O2372:O2435" si="570">O2371+(B2372-N2372)*(B2372-N2371)</f>
        <v>2010927.4563106939</v>
      </c>
      <c r="P2372" s="95">
        <f t="shared" si="563"/>
        <v>29.135043546872065</v>
      </c>
      <c r="Q2372" s="113">
        <f t="shared" si="564"/>
        <v>29.50765584246578</v>
      </c>
      <c r="R2372" s="95">
        <f t="shared" ref="R2372:R2435" si="571">E2372+$T$2*Q2372</f>
        <v>348.20420567882587</v>
      </c>
      <c r="S2372" s="95">
        <f t="shared" ref="S2372:S2435" si="572">E2372-$T$2*Q2372</f>
        <v>215.41975438772982</v>
      </c>
      <c r="T2372">
        <f t="shared" si="558"/>
        <v>0</v>
      </c>
      <c r="U2372" s="102">
        <f>IF(W2372&lt;180,V2372,IF(#REF!&gt;T2372,W2372-360,360-W2372))</f>
        <v>50.188019966722152</v>
      </c>
      <c r="V2372" s="102">
        <f t="shared" si="559"/>
        <v>50.188019966722152</v>
      </c>
      <c r="W2372" s="102">
        <f t="shared" si="560"/>
        <v>50.188019966722152</v>
      </c>
    </row>
    <row r="2373" spans="1:23" x14ac:dyDescent="0.25">
      <c r="A2373" s="110">
        <v>42638.478750000002</v>
      </c>
      <c r="B2373">
        <v>346</v>
      </c>
      <c r="C2373">
        <v>30.583600000000001</v>
      </c>
      <c r="E2373" s="95">
        <f t="shared" si="567"/>
        <v>281.96006655574041</v>
      </c>
      <c r="F2373" s="95">
        <f t="shared" si="567"/>
        <v>23.921321131447623</v>
      </c>
      <c r="G2373" s="95"/>
      <c r="H2373" s="95"/>
      <c r="I2373" s="95"/>
      <c r="J2373" s="95"/>
      <c r="K2373" s="95"/>
      <c r="L2373" s="95">
        <f t="shared" si="562"/>
        <v>2370</v>
      </c>
      <c r="M2373" s="95">
        <f t="shared" si="568"/>
        <v>-1338</v>
      </c>
      <c r="N2373" s="95">
        <f t="shared" si="569"/>
        <v>271.37130801687704</v>
      </c>
      <c r="O2373" s="95">
        <f t="shared" si="570"/>
        <v>2016499.2489451619</v>
      </c>
      <c r="P2373" s="95">
        <f t="shared" si="563"/>
        <v>29.169222906271681</v>
      </c>
      <c r="Q2373" s="113">
        <f t="shared" si="564"/>
        <v>29.605926510098627</v>
      </c>
      <c r="R2373" s="95">
        <f t="shared" si="571"/>
        <v>348.57340120346231</v>
      </c>
      <c r="S2373" s="95">
        <f t="shared" si="572"/>
        <v>215.34673190801851</v>
      </c>
      <c r="T2373">
        <f t="shared" si="558"/>
        <v>0</v>
      </c>
      <c r="U2373" s="102">
        <f>IF(W2373&lt;180,V2373,IF(#REF!&gt;T2373,W2373-360,360-W2373))</f>
        <v>64.039933444259589</v>
      </c>
      <c r="V2373" s="102">
        <f t="shared" si="559"/>
        <v>64.039933444259589</v>
      </c>
      <c r="W2373" s="102">
        <f t="shared" si="560"/>
        <v>64.039933444259589</v>
      </c>
    </row>
    <row r="2374" spans="1:23" x14ac:dyDescent="0.25">
      <c r="A2374" s="110">
        <v>42638.478796296295</v>
      </c>
      <c r="B2374">
        <v>334</v>
      </c>
      <c r="C2374">
        <v>27.806000000000001</v>
      </c>
      <c r="E2374" s="95">
        <f t="shared" si="567"/>
        <v>282.07820299500833</v>
      </c>
      <c r="F2374" s="95">
        <f t="shared" si="567"/>
        <v>23.930361896838637</v>
      </c>
      <c r="G2374" s="95"/>
      <c r="H2374" s="95"/>
      <c r="I2374" s="95"/>
      <c r="J2374" s="95"/>
      <c r="K2374" s="95"/>
      <c r="L2374" s="95">
        <f t="shared" si="562"/>
        <v>2371</v>
      </c>
      <c r="M2374" s="95">
        <f t="shared" si="568"/>
        <v>1672</v>
      </c>
      <c r="N2374" s="95">
        <f t="shared" si="569"/>
        <v>271.39772247996564</v>
      </c>
      <c r="O2374" s="95">
        <f t="shared" si="570"/>
        <v>2020419.9477014062</v>
      </c>
      <c r="P2374" s="95">
        <f t="shared" si="563"/>
        <v>29.191408259902282</v>
      </c>
      <c r="Q2374" s="113">
        <f t="shared" si="564"/>
        <v>29.671617178521686</v>
      </c>
      <c r="R2374" s="95">
        <f t="shared" si="571"/>
        <v>348.8393416466821</v>
      </c>
      <c r="S2374" s="95">
        <f t="shared" si="572"/>
        <v>215.31706434333455</v>
      </c>
      <c r="T2374">
        <f t="shared" ref="T2374:T2437" si="573">IF(ABS(U2374)&gt;$T$2*Q2374,1,0)</f>
        <v>0</v>
      </c>
      <c r="U2374" s="102">
        <f>IF(W2374&lt;180,V2374,IF(#REF!&gt;T2374,W2374-360,360-W2374))</f>
        <v>51.921797004991674</v>
      </c>
      <c r="V2374" s="102">
        <f t="shared" ref="V2374:V2437" si="574">$B2374-$E2374</f>
        <v>51.921797004991674</v>
      </c>
      <c r="W2374" s="102">
        <f t="shared" ref="W2374:W2437" si="575">ABS(V2374)</f>
        <v>51.921797004991674</v>
      </c>
    </row>
    <row r="2375" spans="1:23" x14ac:dyDescent="0.25">
      <c r="A2375" s="110">
        <v>42638.478842592594</v>
      </c>
      <c r="B2375">
        <v>335</v>
      </c>
      <c r="C2375">
        <v>27.117799999999999</v>
      </c>
      <c r="E2375" s="95">
        <f t="shared" si="567"/>
        <v>282.1863560732113</v>
      </c>
      <c r="F2375" s="95">
        <f t="shared" si="567"/>
        <v>23.935111314475908</v>
      </c>
      <c r="G2375" s="95"/>
      <c r="H2375" s="95"/>
      <c r="I2375" s="95"/>
      <c r="J2375" s="95"/>
      <c r="K2375" s="95"/>
      <c r="L2375" s="95">
        <f t="shared" si="562"/>
        <v>2372</v>
      </c>
      <c r="M2375" s="95">
        <f t="shared" si="568"/>
        <v>-1337</v>
      </c>
      <c r="N2375" s="95">
        <f t="shared" si="569"/>
        <v>271.42453625632317</v>
      </c>
      <c r="O2375" s="95">
        <f t="shared" si="570"/>
        <v>2024463.4919898964</v>
      </c>
      <c r="P2375" s="95">
        <f t="shared" si="563"/>
        <v>29.214444468351463</v>
      </c>
      <c r="Q2375" s="113">
        <f t="shared" si="564"/>
        <v>29.745764897165973</v>
      </c>
      <c r="R2375" s="95">
        <f t="shared" si="571"/>
        <v>349.11432709183475</v>
      </c>
      <c r="S2375" s="95">
        <f t="shared" si="572"/>
        <v>215.25838505458785</v>
      </c>
      <c r="T2375">
        <f t="shared" si="573"/>
        <v>0</v>
      </c>
      <c r="U2375" s="102">
        <f>IF(W2375&lt;180,V2375,IF(#REF!&gt;T2375,W2375-360,360-W2375))</f>
        <v>52.8136439267887</v>
      </c>
      <c r="V2375" s="102">
        <f t="shared" si="574"/>
        <v>52.8136439267887</v>
      </c>
      <c r="W2375" s="102">
        <f t="shared" si="575"/>
        <v>52.8136439267887</v>
      </c>
    </row>
    <row r="2376" spans="1:23" x14ac:dyDescent="0.25">
      <c r="A2376" s="110">
        <v>42638.478888888887</v>
      </c>
      <c r="B2376">
        <v>328</v>
      </c>
      <c r="C2376">
        <v>26.383500000000002</v>
      </c>
      <c r="E2376" s="95">
        <f t="shared" si="567"/>
        <v>282.1547420965058</v>
      </c>
      <c r="F2376" s="95">
        <f t="shared" si="567"/>
        <v>23.927260565723834</v>
      </c>
      <c r="G2376" s="95"/>
      <c r="H2376" s="95"/>
      <c r="I2376" s="95"/>
      <c r="J2376" s="95"/>
      <c r="K2376" s="95"/>
      <c r="L2376" s="95">
        <f t="shared" si="562"/>
        <v>2373</v>
      </c>
      <c r="M2376" s="95">
        <f t="shared" si="568"/>
        <v>1665</v>
      </c>
      <c r="N2376" s="95">
        <f t="shared" si="569"/>
        <v>271.44837758112033</v>
      </c>
      <c r="O2376" s="95">
        <f t="shared" si="570"/>
        <v>2027662.9262537018</v>
      </c>
      <c r="P2376" s="95">
        <f t="shared" si="563"/>
        <v>29.231359303519188</v>
      </c>
      <c r="Q2376" s="113">
        <f t="shared" si="564"/>
        <v>29.686902185522047</v>
      </c>
      <c r="R2376" s="95">
        <f t="shared" si="571"/>
        <v>348.95027201393043</v>
      </c>
      <c r="S2376" s="95">
        <f t="shared" si="572"/>
        <v>215.3592121790812</v>
      </c>
      <c r="T2376">
        <f t="shared" si="573"/>
        <v>0</v>
      </c>
      <c r="U2376" s="102">
        <f>IF(W2376&lt;180,V2376,IF(#REF!&gt;T2376,W2376-360,360-W2376))</f>
        <v>45.8452579034942</v>
      </c>
      <c r="V2376" s="102">
        <f t="shared" si="574"/>
        <v>45.8452579034942</v>
      </c>
      <c r="W2376" s="102">
        <f t="shared" si="575"/>
        <v>45.8452579034942</v>
      </c>
    </row>
    <row r="2377" spans="1:23" x14ac:dyDescent="0.25">
      <c r="A2377" s="110">
        <v>42638.478935185187</v>
      </c>
      <c r="B2377">
        <v>258</v>
      </c>
      <c r="C2377">
        <v>20.049900000000001</v>
      </c>
      <c r="E2377" s="95">
        <f t="shared" si="567"/>
        <v>282.17138103161398</v>
      </c>
      <c r="F2377" s="95">
        <f t="shared" si="567"/>
        <v>23.925473377703863</v>
      </c>
      <c r="G2377" s="95"/>
      <c r="H2377" s="95"/>
      <c r="I2377" s="95"/>
      <c r="J2377" s="95"/>
      <c r="K2377" s="95"/>
      <c r="L2377" s="95">
        <f t="shared" si="562"/>
        <v>2374</v>
      </c>
      <c r="M2377" s="95">
        <f t="shared" si="568"/>
        <v>-1407</v>
      </c>
      <c r="N2377" s="95">
        <f t="shared" si="569"/>
        <v>271.44271272114514</v>
      </c>
      <c r="O2377" s="95">
        <f t="shared" si="570"/>
        <v>2027843.7089300903</v>
      </c>
      <c r="P2377" s="95">
        <f t="shared" si="563"/>
        <v>29.226504895879188</v>
      </c>
      <c r="Q2377" s="113">
        <f t="shared" si="564"/>
        <v>29.670552350687959</v>
      </c>
      <c r="R2377" s="95">
        <f t="shared" si="571"/>
        <v>348.93012382066189</v>
      </c>
      <c r="S2377" s="95">
        <f t="shared" si="572"/>
        <v>215.41263824256606</v>
      </c>
      <c r="T2377">
        <f t="shared" si="573"/>
        <v>0</v>
      </c>
      <c r="U2377" s="102">
        <f>IF(W2377&lt;180,V2377,IF(#REF!&gt;T2377,W2377-360,360-W2377))</f>
        <v>-24.171381031613976</v>
      </c>
      <c r="V2377" s="102">
        <f t="shared" si="574"/>
        <v>-24.171381031613976</v>
      </c>
      <c r="W2377" s="102">
        <f t="shared" si="575"/>
        <v>24.171381031613976</v>
      </c>
    </row>
    <row r="2378" spans="1:23" x14ac:dyDescent="0.25">
      <c r="A2378" s="110">
        <v>42638.478981481479</v>
      </c>
      <c r="B2378">
        <v>267</v>
      </c>
      <c r="C2378">
        <v>20.4924</v>
      </c>
      <c r="E2378" s="95">
        <f t="shared" si="567"/>
        <v>282.19134775374374</v>
      </c>
      <c r="F2378" s="95">
        <f t="shared" si="567"/>
        <v>23.922364226289556</v>
      </c>
      <c r="G2378" s="95"/>
      <c r="H2378" s="95"/>
      <c r="I2378" s="95"/>
      <c r="J2378" s="95"/>
      <c r="K2378" s="95"/>
      <c r="L2378" s="95">
        <f t="shared" si="562"/>
        <v>2375</v>
      </c>
      <c r="M2378" s="95">
        <f t="shared" si="568"/>
        <v>1674</v>
      </c>
      <c r="N2378" s="95">
        <f t="shared" si="569"/>
        <v>271.44084210526256</v>
      </c>
      <c r="O2378" s="95">
        <f t="shared" si="570"/>
        <v>2027863.4383158039</v>
      </c>
      <c r="P2378" s="95">
        <f t="shared" si="563"/>
        <v>29.22049344527915</v>
      </c>
      <c r="Q2378" s="113">
        <f t="shared" si="564"/>
        <v>29.656294980334245</v>
      </c>
      <c r="R2378" s="95">
        <f t="shared" si="571"/>
        <v>348.9180114594958</v>
      </c>
      <c r="S2378" s="95">
        <f t="shared" si="572"/>
        <v>215.46468404799168</v>
      </c>
      <c r="T2378">
        <f t="shared" si="573"/>
        <v>0</v>
      </c>
      <c r="U2378" s="102">
        <f>IF(W2378&lt;180,V2378,IF(#REF!&gt;T2378,W2378-360,360-W2378))</f>
        <v>-15.191347753743742</v>
      </c>
      <c r="V2378" s="102">
        <f t="shared" si="574"/>
        <v>-15.191347753743742</v>
      </c>
      <c r="W2378" s="102">
        <f t="shared" si="575"/>
        <v>15.191347753743742</v>
      </c>
    </row>
    <row r="2379" spans="1:23" x14ac:dyDescent="0.25">
      <c r="A2379" s="110">
        <v>42638.479027777779</v>
      </c>
      <c r="B2379">
        <v>301</v>
      </c>
      <c r="C2379">
        <v>23.6815</v>
      </c>
      <c r="E2379" s="95">
        <f t="shared" si="567"/>
        <v>282.16139767054909</v>
      </c>
      <c r="F2379" s="95">
        <f t="shared" si="567"/>
        <v>23.915686688851952</v>
      </c>
      <c r="G2379" s="95"/>
      <c r="H2379" s="95"/>
      <c r="I2379" s="95"/>
      <c r="J2379" s="95"/>
      <c r="K2379" s="95"/>
      <c r="L2379" s="95">
        <f t="shared" si="562"/>
        <v>2376</v>
      </c>
      <c r="M2379" s="95">
        <f t="shared" si="568"/>
        <v>-1373</v>
      </c>
      <c r="N2379" s="95">
        <f t="shared" si="569"/>
        <v>271.45328282828223</v>
      </c>
      <c r="O2379" s="95">
        <f t="shared" si="570"/>
        <v>2028736.8143939539</v>
      </c>
      <c r="P2379" s="95">
        <f t="shared" si="563"/>
        <v>29.220634158134143</v>
      </c>
      <c r="Q2379" s="113">
        <f t="shared" si="564"/>
        <v>29.628182395423792</v>
      </c>
      <c r="R2379" s="95">
        <f t="shared" si="571"/>
        <v>348.82480806025262</v>
      </c>
      <c r="S2379" s="95">
        <f t="shared" si="572"/>
        <v>215.49798728084556</v>
      </c>
      <c r="T2379">
        <f t="shared" si="573"/>
        <v>0</v>
      </c>
      <c r="U2379" s="102">
        <f>IF(W2379&lt;180,V2379,IF(#REF!&gt;T2379,W2379-360,360-W2379))</f>
        <v>18.838602329450907</v>
      </c>
      <c r="V2379" s="102">
        <f t="shared" si="574"/>
        <v>18.838602329450907</v>
      </c>
      <c r="W2379" s="102">
        <f t="shared" si="575"/>
        <v>18.838602329450907</v>
      </c>
    </row>
    <row r="2380" spans="1:23" x14ac:dyDescent="0.25">
      <c r="A2380" s="110">
        <v>42638.479074074072</v>
      </c>
      <c r="B2380">
        <v>345</v>
      </c>
      <c r="C2380">
        <v>28.605599999999999</v>
      </c>
      <c r="E2380" s="95">
        <f t="shared" si="567"/>
        <v>282.24792013311151</v>
      </c>
      <c r="F2380" s="95">
        <f t="shared" si="567"/>
        <v>23.922079201331151</v>
      </c>
      <c r="G2380" s="95"/>
      <c r="H2380" s="95"/>
      <c r="I2380" s="95"/>
      <c r="J2380" s="95"/>
      <c r="K2380" s="95"/>
      <c r="L2380" s="95">
        <f t="shared" si="562"/>
        <v>2377</v>
      </c>
      <c r="M2380" s="95">
        <f t="shared" si="568"/>
        <v>1718</v>
      </c>
      <c r="N2380" s="95">
        <f t="shared" si="569"/>
        <v>271.48422381152653</v>
      </c>
      <c r="O2380" s="95">
        <f t="shared" si="570"/>
        <v>2034143.6583929469</v>
      </c>
      <c r="P2380" s="95">
        <f t="shared" si="563"/>
        <v>29.25339124987741</v>
      </c>
      <c r="Q2380" s="113">
        <f t="shared" si="564"/>
        <v>29.735440792121686</v>
      </c>
      <c r="R2380" s="95">
        <f t="shared" si="571"/>
        <v>349.15266191538529</v>
      </c>
      <c r="S2380" s="95">
        <f t="shared" si="572"/>
        <v>215.34317835083772</v>
      </c>
      <c r="T2380">
        <f t="shared" si="573"/>
        <v>0</v>
      </c>
      <c r="U2380" s="102">
        <f>IF(W2380&lt;180,V2380,IF(#REF!&gt;T2380,W2380-360,360-W2380))</f>
        <v>62.752079866888494</v>
      </c>
      <c r="V2380" s="102">
        <f t="shared" si="574"/>
        <v>62.752079866888494</v>
      </c>
      <c r="W2380" s="102">
        <f t="shared" si="575"/>
        <v>62.752079866888494</v>
      </c>
    </row>
    <row r="2381" spans="1:23" x14ac:dyDescent="0.25">
      <c r="A2381" s="110">
        <v>42638.479120370372</v>
      </c>
      <c r="B2381">
        <v>281</v>
      </c>
      <c r="C2381">
        <v>24.7288</v>
      </c>
      <c r="E2381" s="95">
        <f t="shared" ref="E2381:F2396" si="576">AVERAGE(B1781:B2381)</f>
        <v>282.18302828618971</v>
      </c>
      <c r="F2381" s="95">
        <f t="shared" si="576"/>
        <v>23.915611480865266</v>
      </c>
      <c r="G2381" s="95"/>
      <c r="H2381" s="95"/>
      <c r="I2381" s="95"/>
      <c r="J2381" s="95"/>
      <c r="K2381" s="95"/>
      <c r="L2381" s="95">
        <f t="shared" si="562"/>
        <v>2378</v>
      </c>
      <c r="M2381" s="95">
        <f t="shared" si="568"/>
        <v>-1437</v>
      </c>
      <c r="N2381" s="95">
        <f t="shared" si="569"/>
        <v>271.48822539949475</v>
      </c>
      <c r="O2381" s="95">
        <f t="shared" si="570"/>
        <v>2034234.1703112004</v>
      </c>
      <c r="P2381" s="95">
        <f t="shared" si="563"/>
        <v>29.247890454009777</v>
      </c>
      <c r="Q2381" s="113">
        <f t="shared" si="564"/>
        <v>29.695511543068665</v>
      </c>
      <c r="R2381" s="95">
        <f t="shared" si="571"/>
        <v>348.99792925809419</v>
      </c>
      <c r="S2381" s="95">
        <f t="shared" si="572"/>
        <v>215.36812731428523</v>
      </c>
      <c r="T2381">
        <f t="shared" si="573"/>
        <v>0</v>
      </c>
      <c r="U2381" s="102">
        <f>IF(W2381&lt;180,V2381,IF(#REF!&gt;T2381,W2381-360,360-W2381))</f>
        <v>-1.1830282861897103</v>
      </c>
      <c r="V2381" s="102">
        <f t="shared" si="574"/>
        <v>-1.1830282861897103</v>
      </c>
      <c r="W2381" s="102">
        <f t="shared" si="575"/>
        <v>1.1830282861897103</v>
      </c>
    </row>
    <row r="2382" spans="1:23" x14ac:dyDescent="0.25">
      <c r="A2382" s="110">
        <v>42638.479178240741</v>
      </c>
      <c r="B2382">
        <v>311</v>
      </c>
      <c r="C2382">
        <v>29.065999999999999</v>
      </c>
      <c r="E2382" s="95">
        <f t="shared" si="576"/>
        <v>282.13311148086524</v>
      </c>
      <c r="F2382" s="95">
        <f t="shared" si="576"/>
        <v>23.908120465890224</v>
      </c>
      <c r="G2382" s="95"/>
      <c r="H2382" s="95"/>
      <c r="I2382" s="95"/>
      <c r="J2382" s="95"/>
      <c r="K2382" s="95"/>
      <c r="L2382" s="95">
        <f t="shared" si="562"/>
        <v>2379</v>
      </c>
      <c r="M2382" s="95">
        <f t="shared" si="568"/>
        <v>1748</v>
      </c>
      <c r="N2382" s="95">
        <f t="shared" si="569"/>
        <v>271.50483396384976</v>
      </c>
      <c r="O2382" s="95">
        <f t="shared" si="570"/>
        <v>2035794.6944094303</v>
      </c>
      <c r="P2382" s="95">
        <f t="shared" si="563"/>
        <v>29.252956683748199</v>
      </c>
      <c r="Q2382" s="113">
        <f t="shared" si="564"/>
        <v>29.621723576172595</v>
      </c>
      <c r="R2382" s="95">
        <f t="shared" si="571"/>
        <v>348.78198952725359</v>
      </c>
      <c r="S2382" s="95">
        <f t="shared" si="572"/>
        <v>215.48423343447689</v>
      </c>
      <c r="T2382">
        <f t="shared" si="573"/>
        <v>0</v>
      </c>
      <c r="U2382" s="102">
        <f>IF(W2382&lt;180,V2382,IF(#REF!&gt;T2382,W2382-360,360-W2382))</f>
        <v>28.866888519134761</v>
      </c>
      <c r="V2382" s="102">
        <f t="shared" si="574"/>
        <v>28.866888519134761</v>
      </c>
      <c r="W2382" s="102">
        <f t="shared" si="575"/>
        <v>28.866888519134761</v>
      </c>
    </row>
    <row r="2383" spans="1:23" x14ac:dyDescent="0.25">
      <c r="A2383" s="110">
        <v>42638.479270833333</v>
      </c>
      <c r="B2383">
        <v>348</v>
      </c>
      <c r="C2383">
        <v>31.063199999999998</v>
      </c>
      <c r="E2383" s="95">
        <f t="shared" si="576"/>
        <v>282.24126455906821</v>
      </c>
      <c r="F2383" s="95">
        <f t="shared" si="576"/>
        <v>23.916969883527496</v>
      </c>
      <c r="G2383" s="95"/>
      <c r="H2383" s="95"/>
      <c r="I2383" s="95"/>
      <c r="J2383" s="95"/>
      <c r="K2383" s="95"/>
      <c r="L2383" s="95">
        <f t="shared" si="562"/>
        <v>2380</v>
      </c>
      <c r="M2383" s="95">
        <f t="shared" si="568"/>
        <v>-1400</v>
      </c>
      <c r="N2383" s="95">
        <f t="shared" si="569"/>
        <v>271.53697478991535</v>
      </c>
      <c r="O2383" s="95">
        <f t="shared" si="570"/>
        <v>2041643.7462185021</v>
      </c>
      <c r="P2383" s="95">
        <f t="shared" si="563"/>
        <v>29.288794902052501</v>
      </c>
      <c r="Q2383" s="113">
        <f t="shared" si="564"/>
        <v>29.743104645306545</v>
      </c>
      <c r="R2383" s="95">
        <f t="shared" si="571"/>
        <v>349.1632500110079</v>
      </c>
      <c r="S2383" s="95">
        <f t="shared" si="572"/>
        <v>215.31927910712849</v>
      </c>
      <c r="T2383">
        <f t="shared" si="573"/>
        <v>0</v>
      </c>
      <c r="U2383" s="102">
        <f>IF(W2383&lt;180,V2383,IF(#REF!&gt;T2383,W2383-360,360-W2383))</f>
        <v>65.758735440931787</v>
      </c>
      <c r="V2383" s="102">
        <f t="shared" si="574"/>
        <v>65.758735440931787</v>
      </c>
      <c r="W2383" s="102">
        <f t="shared" si="575"/>
        <v>65.758735440931787</v>
      </c>
    </row>
    <row r="2384" spans="1:23" x14ac:dyDescent="0.25">
      <c r="A2384" s="110">
        <v>42638.479317129626</v>
      </c>
      <c r="B2384">
        <v>271</v>
      </c>
      <c r="C2384">
        <v>22.906400000000001</v>
      </c>
      <c r="E2384" s="95">
        <f t="shared" si="576"/>
        <v>282.23460898502498</v>
      </c>
      <c r="F2384" s="95">
        <f t="shared" si="576"/>
        <v>23.915327287853621</v>
      </c>
      <c r="G2384" s="95"/>
      <c r="H2384" s="95"/>
      <c r="I2384" s="95"/>
      <c r="J2384" s="95"/>
      <c r="K2384" s="95"/>
      <c r="L2384" s="95">
        <f t="shared" si="562"/>
        <v>2381</v>
      </c>
      <c r="M2384" s="95">
        <f t="shared" si="568"/>
        <v>1671</v>
      </c>
      <c r="N2384" s="95">
        <f t="shared" si="569"/>
        <v>271.53674926501407</v>
      </c>
      <c r="O2384" s="95">
        <f t="shared" si="570"/>
        <v>2041644.0344393258</v>
      </c>
      <c r="P2384" s="95">
        <f t="shared" si="563"/>
        <v>29.28264579913531</v>
      </c>
      <c r="Q2384" s="113">
        <f t="shared" si="564"/>
        <v>29.745171734014956</v>
      </c>
      <c r="R2384" s="95">
        <f t="shared" si="571"/>
        <v>349.16124538655862</v>
      </c>
      <c r="S2384" s="95">
        <f t="shared" si="572"/>
        <v>215.30797258349133</v>
      </c>
      <c r="T2384">
        <f t="shared" si="573"/>
        <v>0</v>
      </c>
      <c r="U2384" s="102">
        <f>IF(W2384&lt;180,V2384,IF(#REF!&gt;T2384,W2384-360,360-W2384))</f>
        <v>-11.234608985024977</v>
      </c>
      <c r="V2384" s="102">
        <f t="shared" si="574"/>
        <v>-11.234608985024977</v>
      </c>
      <c r="W2384" s="102">
        <f t="shared" si="575"/>
        <v>11.234608985024977</v>
      </c>
    </row>
    <row r="2385" spans="1:23" x14ac:dyDescent="0.25">
      <c r="A2385" s="110">
        <v>42638.479363425926</v>
      </c>
      <c r="B2385">
        <v>254</v>
      </c>
      <c r="C2385">
        <v>21.812100000000001</v>
      </c>
      <c r="E2385" s="95">
        <f t="shared" si="576"/>
        <v>282.14808652246256</v>
      </c>
      <c r="F2385" s="95">
        <f t="shared" si="576"/>
        <v>23.90497138103165</v>
      </c>
      <c r="G2385" s="95"/>
      <c r="H2385" s="95"/>
      <c r="I2385" s="95"/>
      <c r="J2385" s="95"/>
      <c r="K2385" s="95"/>
      <c r="L2385" s="95">
        <f t="shared" si="562"/>
        <v>2382</v>
      </c>
      <c r="M2385" s="95">
        <f t="shared" si="568"/>
        <v>-1417</v>
      </c>
      <c r="N2385" s="95">
        <f t="shared" si="569"/>
        <v>271.52938706968871</v>
      </c>
      <c r="O2385" s="95">
        <f t="shared" si="570"/>
        <v>2041951.4429051364</v>
      </c>
      <c r="P2385" s="95">
        <f t="shared" si="563"/>
        <v>29.278702487570051</v>
      </c>
      <c r="Q2385" s="113">
        <f t="shared" si="564"/>
        <v>29.751545221954629</v>
      </c>
      <c r="R2385" s="95">
        <f t="shared" si="571"/>
        <v>349.08906327186048</v>
      </c>
      <c r="S2385" s="95">
        <f t="shared" si="572"/>
        <v>215.20710977306464</v>
      </c>
      <c r="T2385">
        <f t="shared" si="573"/>
        <v>0</v>
      </c>
      <c r="U2385" s="102">
        <f>IF(W2385&lt;180,V2385,IF(#REF!&gt;T2385,W2385-360,360-W2385))</f>
        <v>-28.148086522462563</v>
      </c>
      <c r="V2385" s="102">
        <f t="shared" si="574"/>
        <v>-28.148086522462563</v>
      </c>
      <c r="W2385" s="102">
        <f t="shared" si="575"/>
        <v>28.148086522462563</v>
      </c>
    </row>
    <row r="2386" spans="1:23" x14ac:dyDescent="0.25">
      <c r="A2386" s="110">
        <v>42638.479409722226</v>
      </c>
      <c r="B2386">
        <v>263</v>
      </c>
      <c r="C2386">
        <v>24.508299999999998</v>
      </c>
      <c r="E2386" s="95">
        <f t="shared" si="576"/>
        <v>282.02995008319465</v>
      </c>
      <c r="F2386" s="95">
        <f t="shared" si="576"/>
        <v>23.895265557404365</v>
      </c>
      <c r="G2386" s="95"/>
      <c r="H2386" s="95"/>
      <c r="I2386" s="95"/>
      <c r="J2386" s="95"/>
      <c r="K2386" s="95"/>
      <c r="L2386" s="95">
        <f t="shared" si="562"/>
        <v>2383</v>
      </c>
      <c r="M2386" s="95">
        <f t="shared" si="568"/>
        <v>1680</v>
      </c>
      <c r="N2386" s="95">
        <f t="shared" si="569"/>
        <v>271.52580780528683</v>
      </c>
      <c r="O2386" s="95">
        <f t="shared" si="570"/>
        <v>2042024.1628199895</v>
      </c>
      <c r="P2386" s="95">
        <f t="shared" si="563"/>
        <v>29.273079835059892</v>
      </c>
      <c r="Q2386" s="113">
        <f t="shared" si="564"/>
        <v>29.686309524911021</v>
      </c>
      <c r="R2386" s="95">
        <f t="shared" si="571"/>
        <v>348.82414651424443</v>
      </c>
      <c r="S2386" s="95">
        <f t="shared" si="572"/>
        <v>215.23575365214487</v>
      </c>
      <c r="T2386">
        <f t="shared" si="573"/>
        <v>0</v>
      </c>
      <c r="U2386" s="102">
        <f>IF(W2386&lt;180,V2386,IF(#REF!&gt;T2386,W2386-360,360-W2386))</f>
        <v>-19.029950083194649</v>
      </c>
      <c r="V2386" s="102">
        <f t="shared" si="574"/>
        <v>-19.029950083194649</v>
      </c>
      <c r="W2386" s="102">
        <f t="shared" si="575"/>
        <v>19.029950083194649</v>
      </c>
    </row>
    <row r="2387" spans="1:23" x14ac:dyDescent="0.25">
      <c r="A2387" s="110">
        <v>42638.479456018518</v>
      </c>
      <c r="B2387">
        <v>282</v>
      </c>
      <c r="C2387">
        <v>26.2608</v>
      </c>
      <c r="E2387" s="95">
        <f t="shared" si="576"/>
        <v>281.99500831946756</v>
      </c>
      <c r="F2387" s="95">
        <f t="shared" si="576"/>
        <v>23.892219134775413</v>
      </c>
      <c r="G2387" s="95"/>
      <c r="H2387" s="95"/>
      <c r="I2387" s="95"/>
      <c r="J2387" s="95"/>
      <c r="K2387" s="95"/>
      <c r="L2387" s="95">
        <f t="shared" si="562"/>
        <v>2384</v>
      </c>
      <c r="M2387" s="95">
        <f t="shared" si="568"/>
        <v>-1398</v>
      </c>
      <c r="N2387" s="95">
        <f t="shared" si="569"/>
        <v>271.53020134228126</v>
      </c>
      <c r="O2387" s="95">
        <f t="shared" si="570"/>
        <v>2042133.8255033705</v>
      </c>
      <c r="P2387" s="95">
        <f t="shared" si="563"/>
        <v>29.267725552558232</v>
      </c>
      <c r="Q2387" s="113">
        <f t="shared" si="564"/>
        <v>29.673962800090624</v>
      </c>
      <c r="R2387" s="95">
        <f t="shared" si="571"/>
        <v>348.76142461967146</v>
      </c>
      <c r="S2387" s="95">
        <f t="shared" si="572"/>
        <v>215.22859201926366</v>
      </c>
      <c r="T2387">
        <f t="shared" si="573"/>
        <v>0</v>
      </c>
      <c r="U2387" s="102">
        <f>IF(W2387&lt;180,V2387,IF(#REF!&gt;T2387,W2387-360,360-W2387))</f>
        <v>4.9916805324414781E-3</v>
      </c>
      <c r="V2387" s="102">
        <f t="shared" si="574"/>
        <v>4.9916805324414781E-3</v>
      </c>
      <c r="W2387" s="102">
        <f t="shared" si="575"/>
        <v>4.9916805324414781E-3</v>
      </c>
    </row>
    <row r="2388" spans="1:23" x14ac:dyDescent="0.25">
      <c r="A2388" s="110">
        <v>42638.479548611111</v>
      </c>
      <c r="B2388">
        <v>315</v>
      </c>
      <c r="C2388">
        <v>33.052100000000003</v>
      </c>
      <c r="E2388" s="95">
        <f t="shared" si="576"/>
        <v>282.03660565723794</v>
      </c>
      <c r="F2388" s="95">
        <f t="shared" si="576"/>
        <v>23.906953910149785</v>
      </c>
      <c r="G2388" s="95"/>
      <c r="H2388" s="95"/>
      <c r="I2388" s="95"/>
      <c r="J2388" s="95"/>
      <c r="K2388" s="95"/>
      <c r="L2388" s="95">
        <f t="shared" si="562"/>
        <v>2385</v>
      </c>
      <c r="M2388" s="95">
        <f t="shared" si="568"/>
        <v>1713</v>
      </c>
      <c r="N2388" s="95">
        <f t="shared" si="569"/>
        <v>271.54842767295537</v>
      </c>
      <c r="O2388" s="95">
        <f t="shared" si="570"/>
        <v>2044022.6566037885</v>
      </c>
      <c r="P2388" s="95">
        <f t="shared" si="563"/>
        <v>29.275118452721514</v>
      </c>
      <c r="Q2388" s="113">
        <f t="shared" si="564"/>
        <v>29.7026639218182</v>
      </c>
      <c r="R2388" s="95">
        <f t="shared" si="571"/>
        <v>348.86759948132891</v>
      </c>
      <c r="S2388" s="95">
        <f t="shared" si="572"/>
        <v>215.20561183314697</v>
      </c>
      <c r="T2388">
        <f t="shared" si="573"/>
        <v>0</v>
      </c>
      <c r="U2388" s="102">
        <f>IF(W2388&lt;180,V2388,IF(#REF!&gt;T2388,W2388-360,360-W2388))</f>
        <v>32.963394342762058</v>
      </c>
      <c r="V2388" s="102">
        <f t="shared" si="574"/>
        <v>32.963394342762058</v>
      </c>
      <c r="W2388" s="102">
        <f t="shared" si="575"/>
        <v>32.963394342762058</v>
      </c>
    </row>
    <row r="2389" spans="1:23" x14ac:dyDescent="0.25">
      <c r="A2389" s="110">
        <v>42638.479594907411</v>
      </c>
      <c r="B2389">
        <v>295</v>
      </c>
      <c r="C2389">
        <v>29.1995</v>
      </c>
      <c r="E2389" s="95">
        <f t="shared" si="576"/>
        <v>281.98835274542427</v>
      </c>
      <c r="F2389" s="95">
        <f t="shared" si="576"/>
        <v>23.908516472545795</v>
      </c>
      <c r="G2389" s="95"/>
      <c r="H2389" s="95"/>
      <c r="I2389" s="95"/>
      <c r="J2389" s="95"/>
      <c r="K2389" s="95"/>
      <c r="L2389" s="95">
        <f t="shared" si="562"/>
        <v>2386</v>
      </c>
      <c r="M2389" s="95">
        <f t="shared" si="568"/>
        <v>-1418</v>
      </c>
      <c r="N2389" s="95">
        <f t="shared" si="569"/>
        <v>271.55825649622739</v>
      </c>
      <c r="O2389" s="95">
        <f t="shared" si="570"/>
        <v>2044572.4023470392</v>
      </c>
      <c r="P2389" s="95">
        <f t="shared" si="563"/>
        <v>29.272918764397648</v>
      </c>
      <c r="Q2389" s="113">
        <f t="shared" si="564"/>
        <v>29.6579759629401</v>
      </c>
      <c r="R2389" s="95">
        <f t="shared" si="571"/>
        <v>348.71879866203949</v>
      </c>
      <c r="S2389" s="95">
        <f t="shared" si="572"/>
        <v>215.25790682880904</v>
      </c>
      <c r="T2389">
        <f t="shared" si="573"/>
        <v>0</v>
      </c>
      <c r="U2389" s="102">
        <f>IF(W2389&lt;180,V2389,IF(#REF!&gt;T2389,W2389-360,360-W2389))</f>
        <v>13.011647254575735</v>
      </c>
      <c r="V2389" s="102">
        <f t="shared" si="574"/>
        <v>13.011647254575735</v>
      </c>
      <c r="W2389" s="102">
        <f t="shared" si="575"/>
        <v>13.011647254575735</v>
      </c>
    </row>
    <row r="2390" spans="1:23" x14ac:dyDescent="0.25">
      <c r="A2390" s="110">
        <v>42638.479641203703</v>
      </c>
      <c r="B2390">
        <v>274</v>
      </c>
      <c r="C2390">
        <v>26.5854</v>
      </c>
      <c r="E2390" s="95">
        <f t="shared" si="576"/>
        <v>281.91181364392679</v>
      </c>
      <c r="F2390" s="95">
        <f t="shared" si="576"/>
        <v>23.904615474209688</v>
      </c>
      <c r="G2390" s="95"/>
      <c r="H2390" s="95"/>
      <c r="I2390" s="95"/>
      <c r="J2390" s="95"/>
      <c r="K2390" s="95"/>
      <c r="L2390" s="95">
        <f t="shared" si="562"/>
        <v>2387</v>
      </c>
      <c r="M2390" s="95">
        <f t="shared" si="568"/>
        <v>1692</v>
      </c>
      <c r="N2390" s="95">
        <f t="shared" si="569"/>
        <v>271.55927943024659</v>
      </c>
      <c r="O2390" s="95">
        <f t="shared" si="570"/>
        <v>2044578.3619606348</v>
      </c>
      <c r="P2390" s="95">
        <f t="shared" si="563"/>
        <v>29.266829037792448</v>
      </c>
      <c r="Q2390" s="113">
        <f t="shared" si="564"/>
        <v>29.619110790139349</v>
      </c>
      <c r="R2390" s="95">
        <f t="shared" si="571"/>
        <v>348.55481292174034</v>
      </c>
      <c r="S2390" s="95">
        <f t="shared" si="572"/>
        <v>215.26881436611325</v>
      </c>
      <c r="T2390">
        <f t="shared" si="573"/>
        <v>0</v>
      </c>
      <c r="U2390" s="102">
        <f>IF(W2390&lt;180,V2390,IF(#REF!&gt;T2390,W2390-360,360-W2390))</f>
        <v>-7.9118136439267914</v>
      </c>
      <c r="V2390" s="102">
        <f t="shared" si="574"/>
        <v>-7.9118136439267914</v>
      </c>
      <c r="W2390" s="102">
        <f t="shared" si="575"/>
        <v>7.9118136439267914</v>
      </c>
    </row>
    <row r="2391" spans="1:23" x14ac:dyDescent="0.25">
      <c r="A2391" s="110">
        <v>42638.479687500003</v>
      </c>
      <c r="B2391">
        <v>270</v>
      </c>
      <c r="C2391">
        <v>26.3782</v>
      </c>
      <c r="E2391" s="95">
        <f t="shared" si="576"/>
        <v>281.94342762063229</v>
      </c>
      <c r="F2391" s="95">
        <f t="shared" si="576"/>
        <v>23.91663793677208</v>
      </c>
      <c r="G2391" s="95"/>
      <c r="H2391" s="95"/>
      <c r="I2391" s="95"/>
      <c r="J2391" s="95"/>
      <c r="K2391" s="95"/>
      <c r="L2391" s="95">
        <f t="shared" ref="L2391:L2454" si="577">L2390+1</f>
        <v>2388</v>
      </c>
      <c r="M2391" s="95">
        <f t="shared" si="568"/>
        <v>-1422</v>
      </c>
      <c r="N2391" s="95">
        <f t="shared" si="569"/>
        <v>271.55862646566106</v>
      </c>
      <c r="O2391" s="95">
        <f t="shared" si="570"/>
        <v>2044580.7922948222</v>
      </c>
      <c r="P2391" s="95">
        <f t="shared" ref="P2391:P2454" si="578">SQRT(O2391/L2391)</f>
        <v>29.260717891291467</v>
      </c>
      <c r="Q2391" s="113">
        <f t="shared" si="564"/>
        <v>29.59623116884147</v>
      </c>
      <c r="R2391" s="95">
        <f t="shared" si="571"/>
        <v>348.53494775052559</v>
      </c>
      <c r="S2391" s="95">
        <f t="shared" si="572"/>
        <v>215.35190749073899</v>
      </c>
      <c r="T2391">
        <f t="shared" si="573"/>
        <v>0</v>
      </c>
      <c r="U2391" s="102">
        <f>IF(W2391&lt;180,V2391,IF(#REF!&gt;T2391,W2391-360,360-W2391))</f>
        <v>-11.943427620632292</v>
      </c>
      <c r="V2391" s="102">
        <f t="shared" si="574"/>
        <v>-11.943427620632292</v>
      </c>
      <c r="W2391" s="102">
        <f t="shared" si="575"/>
        <v>11.943427620632292</v>
      </c>
    </row>
    <row r="2392" spans="1:23" x14ac:dyDescent="0.25">
      <c r="A2392" s="110">
        <v>42638.479733796295</v>
      </c>
      <c r="B2392">
        <v>268</v>
      </c>
      <c r="C2392">
        <v>21.715399999999999</v>
      </c>
      <c r="E2392" s="95">
        <f t="shared" si="576"/>
        <v>281.90682196339435</v>
      </c>
      <c r="F2392" s="95">
        <f t="shared" si="576"/>
        <v>23.915863560732149</v>
      </c>
      <c r="G2392" s="95"/>
      <c r="H2392" s="95"/>
      <c r="I2392" s="95"/>
      <c r="J2392" s="95"/>
      <c r="K2392" s="95"/>
      <c r="L2392" s="95">
        <f t="shared" si="577"/>
        <v>2389</v>
      </c>
      <c r="M2392" s="95">
        <f t="shared" si="568"/>
        <v>1690</v>
      </c>
      <c r="N2392" s="95">
        <f t="shared" si="569"/>
        <v>271.55713687735397</v>
      </c>
      <c r="O2392" s="95">
        <f t="shared" si="570"/>
        <v>2044593.450816256</v>
      </c>
      <c r="P2392" s="95">
        <f t="shared" si="578"/>
        <v>29.254683760020541</v>
      </c>
      <c r="Q2392" s="113">
        <f t="shared" si="564"/>
        <v>29.599848844724402</v>
      </c>
      <c r="R2392" s="95">
        <f t="shared" si="571"/>
        <v>348.50648186402424</v>
      </c>
      <c r="S2392" s="95">
        <f t="shared" si="572"/>
        <v>215.30716206276446</v>
      </c>
      <c r="T2392">
        <f t="shared" si="573"/>
        <v>0</v>
      </c>
      <c r="U2392" s="102">
        <f>IF(W2392&lt;180,V2392,IF(#REF!&gt;T2392,W2392-360,360-W2392))</f>
        <v>-13.90682196339435</v>
      </c>
      <c r="V2392" s="102">
        <f t="shared" si="574"/>
        <v>-13.90682196339435</v>
      </c>
      <c r="W2392" s="102">
        <f t="shared" si="575"/>
        <v>13.90682196339435</v>
      </c>
    </row>
    <row r="2393" spans="1:23" x14ac:dyDescent="0.25">
      <c r="A2393" s="110">
        <v>42638.479780092595</v>
      </c>
      <c r="B2393">
        <v>311</v>
      </c>
      <c r="C2393">
        <v>24.5532</v>
      </c>
      <c r="E2393" s="95">
        <f t="shared" si="576"/>
        <v>281.9351081530782</v>
      </c>
      <c r="F2393" s="95">
        <f t="shared" si="576"/>
        <v>23.918369717138141</v>
      </c>
      <c r="G2393" s="95"/>
      <c r="H2393" s="95"/>
      <c r="I2393" s="95"/>
      <c r="J2393" s="95"/>
      <c r="K2393" s="95"/>
      <c r="L2393" s="95">
        <f t="shared" si="577"/>
        <v>2390</v>
      </c>
      <c r="M2393" s="95">
        <f t="shared" si="568"/>
        <v>-1379</v>
      </c>
      <c r="N2393" s="95">
        <f t="shared" si="569"/>
        <v>271.57364016736346</v>
      </c>
      <c r="O2393" s="95">
        <f t="shared" si="570"/>
        <v>2046148.5393305589</v>
      </c>
      <c r="P2393" s="95">
        <f t="shared" si="578"/>
        <v>29.259683797919088</v>
      </c>
      <c r="Q2393" s="113">
        <f t="shared" si="564"/>
        <v>29.619508041192709</v>
      </c>
      <c r="R2393" s="95">
        <f t="shared" si="571"/>
        <v>348.57900124576179</v>
      </c>
      <c r="S2393" s="95">
        <f t="shared" si="572"/>
        <v>215.29121506039462</v>
      </c>
      <c r="T2393">
        <f t="shared" si="573"/>
        <v>0</v>
      </c>
      <c r="U2393" s="102">
        <f>IF(W2393&lt;180,V2393,IF(#REF!&gt;T2393,W2393-360,360-W2393))</f>
        <v>29.064891846921796</v>
      </c>
      <c r="V2393" s="102">
        <f t="shared" si="574"/>
        <v>29.064891846921796</v>
      </c>
      <c r="W2393" s="102">
        <f t="shared" si="575"/>
        <v>29.064891846921796</v>
      </c>
    </row>
    <row r="2394" spans="1:23" x14ac:dyDescent="0.25">
      <c r="A2394" s="110">
        <v>42638.479826388888</v>
      </c>
      <c r="B2394">
        <v>269</v>
      </c>
      <c r="C2394">
        <v>21.8232</v>
      </c>
      <c r="E2394" s="95">
        <f t="shared" si="576"/>
        <v>281.8785357737105</v>
      </c>
      <c r="F2394" s="95">
        <f t="shared" si="576"/>
        <v>23.91495274542433</v>
      </c>
      <c r="G2394" s="95"/>
      <c r="H2394" s="95"/>
      <c r="I2394" s="95"/>
      <c r="J2394" s="95"/>
      <c r="K2394" s="95"/>
      <c r="L2394" s="95">
        <f t="shared" si="577"/>
        <v>2391</v>
      </c>
      <c r="M2394" s="95">
        <f t="shared" si="568"/>
        <v>1648</v>
      </c>
      <c r="N2394" s="95">
        <f t="shared" si="569"/>
        <v>271.57256378084429</v>
      </c>
      <c r="O2394" s="95">
        <f t="shared" si="570"/>
        <v>2046155.1601840383</v>
      </c>
      <c r="P2394" s="95">
        <f t="shared" si="578"/>
        <v>29.253611774164888</v>
      </c>
      <c r="Q2394" s="113">
        <f t="shared" si="564"/>
        <v>29.611689160884872</v>
      </c>
      <c r="R2394" s="95">
        <f t="shared" si="571"/>
        <v>348.50483638570142</v>
      </c>
      <c r="S2394" s="95">
        <f t="shared" si="572"/>
        <v>215.25223516171954</v>
      </c>
      <c r="T2394">
        <f t="shared" si="573"/>
        <v>0</v>
      </c>
      <c r="U2394" s="102">
        <f>IF(W2394&lt;180,V2394,IF(#REF!&gt;T2394,W2394-360,360-W2394))</f>
        <v>-12.878535773710496</v>
      </c>
      <c r="V2394" s="102">
        <f t="shared" si="574"/>
        <v>-12.878535773710496</v>
      </c>
      <c r="W2394" s="102">
        <f t="shared" si="575"/>
        <v>12.878535773710496</v>
      </c>
    </row>
    <row r="2395" spans="1:23" x14ac:dyDescent="0.25">
      <c r="A2395" s="110">
        <v>42638.479872685188</v>
      </c>
      <c r="B2395">
        <v>248</v>
      </c>
      <c r="C2395">
        <v>21.518000000000001</v>
      </c>
      <c r="E2395" s="95">
        <f t="shared" si="576"/>
        <v>281.77870216306155</v>
      </c>
      <c r="F2395" s="95">
        <f t="shared" si="576"/>
        <v>23.911678369384401</v>
      </c>
      <c r="G2395" s="95"/>
      <c r="H2395" s="95"/>
      <c r="I2395" s="95"/>
      <c r="J2395" s="95"/>
      <c r="K2395" s="95"/>
      <c r="L2395" s="95">
        <f t="shared" si="577"/>
        <v>2392</v>
      </c>
      <c r="M2395" s="95">
        <f t="shared" si="568"/>
        <v>-1400</v>
      </c>
      <c r="N2395" s="95">
        <f t="shared" si="569"/>
        <v>271.56270903009977</v>
      </c>
      <c r="O2395" s="95">
        <f t="shared" si="570"/>
        <v>2046710.5936454998</v>
      </c>
      <c r="P2395" s="95">
        <f t="shared" si="578"/>
        <v>29.251465629786715</v>
      </c>
      <c r="Q2395" s="113">
        <f t="shared" si="564"/>
        <v>29.62459425328375</v>
      </c>
      <c r="R2395" s="95">
        <f t="shared" si="571"/>
        <v>348.43403923295</v>
      </c>
      <c r="S2395" s="95">
        <f t="shared" si="572"/>
        <v>215.12336509317311</v>
      </c>
      <c r="T2395">
        <f t="shared" si="573"/>
        <v>0</v>
      </c>
      <c r="U2395" s="102">
        <f>IF(W2395&lt;180,V2395,IF(#REF!&gt;T2395,W2395-360,360-W2395))</f>
        <v>-33.778702163061553</v>
      </c>
      <c r="V2395" s="102">
        <f t="shared" si="574"/>
        <v>-33.778702163061553</v>
      </c>
      <c r="W2395" s="102">
        <f t="shared" si="575"/>
        <v>33.778702163061553</v>
      </c>
    </row>
    <row r="2396" spans="1:23" x14ac:dyDescent="0.25">
      <c r="A2396" s="110">
        <v>42638.47991898148</v>
      </c>
      <c r="B2396">
        <v>343</v>
      </c>
      <c r="C2396">
        <v>30.668700000000001</v>
      </c>
      <c r="E2396" s="95">
        <f t="shared" si="576"/>
        <v>281.8718801996672</v>
      </c>
      <c r="F2396" s="95">
        <f t="shared" si="576"/>
        <v>23.927793011647296</v>
      </c>
      <c r="G2396" s="95"/>
      <c r="H2396" s="95"/>
      <c r="I2396" s="95"/>
      <c r="J2396" s="95"/>
      <c r="K2396" s="95"/>
      <c r="L2396" s="95">
        <f t="shared" si="577"/>
        <v>2393</v>
      </c>
      <c r="M2396" s="95">
        <f t="shared" si="568"/>
        <v>1743</v>
      </c>
      <c r="N2396" s="95">
        <f t="shared" si="569"/>
        <v>271.59256163811057</v>
      </c>
      <c r="O2396" s="95">
        <f t="shared" si="570"/>
        <v>2051811.7475971733</v>
      </c>
      <c r="P2396" s="95">
        <f t="shared" si="578"/>
        <v>29.281775505668794</v>
      </c>
      <c r="Q2396" s="113">
        <f t="shared" ref="Q2396:Q2459" si="579">_xlfn.STDEV.P(B1796:B2396)</f>
        <v>29.728755324383531</v>
      </c>
      <c r="R2396" s="95">
        <f t="shared" si="571"/>
        <v>348.76157967953014</v>
      </c>
      <c r="S2396" s="95">
        <f t="shared" si="572"/>
        <v>214.98218071980426</v>
      </c>
      <c r="T2396">
        <f t="shared" si="573"/>
        <v>0</v>
      </c>
      <c r="U2396" s="102">
        <f>IF(W2396&lt;180,V2396,IF(#REF!&gt;T2396,W2396-360,360-W2396))</f>
        <v>61.128119800332797</v>
      </c>
      <c r="V2396" s="102">
        <f t="shared" si="574"/>
        <v>61.128119800332797</v>
      </c>
      <c r="W2396" s="102">
        <f t="shared" si="575"/>
        <v>61.128119800332797</v>
      </c>
    </row>
    <row r="2397" spans="1:23" x14ac:dyDescent="0.25">
      <c r="A2397" s="110">
        <v>42638.47996527778</v>
      </c>
      <c r="B2397">
        <v>261</v>
      </c>
      <c r="C2397">
        <v>22.317299999999999</v>
      </c>
      <c r="E2397" s="95">
        <f t="shared" ref="E2397:F2412" si="580">AVERAGE(B1797:B2397)</f>
        <v>281.91680532445923</v>
      </c>
      <c r="F2397" s="95">
        <f t="shared" si="580"/>
        <v>23.931071381031657</v>
      </c>
      <c r="G2397" s="95"/>
      <c r="H2397" s="95"/>
      <c r="I2397" s="95"/>
      <c r="J2397" s="95"/>
      <c r="K2397" s="95"/>
      <c r="L2397" s="95">
        <f t="shared" si="577"/>
        <v>2394</v>
      </c>
      <c r="M2397" s="95">
        <f t="shared" si="568"/>
        <v>-1482</v>
      </c>
      <c r="N2397" s="95">
        <f t="shared" si="569"/>
        <v>271.58813700918904</v>
      </c>
      <c r="O2397" s="95">
        <f t="shared" si="570"/>
        <v>2051923.9030910758</v>
      </c>
      <c r="P2397" s="95">
        <f t="shared" si="578"/>
        <v>29.27645932538962</v>
      </c>
      <c r="Q2397" s="113">
        <f t="shared" si="579"/>
        <v>29.676734201316901</v>
      </c>
      <c r="R2397" s="95">
        <f t="shared" si="571"/>
        <v>348.68945727742226</v>
      </c>
      <c r="S2397" s="95">
        <f t="shared" si="572"/>
        <v>215.1441533714962</v>
      </c>
      <c r="T2397">
        <f t="shared" si="573"/>
        <v>0</v>
      </c>
      <c r="U2397" s="102">
        <f>IF(W2397&lt;180,V2397,IF(#REF!&gt;T2397,W2397-360,360-W2397))</f>
        <v>-20.916805324459233</v>
      </c>
      <c r="V2397" s="102">
        <f t="shared" si="574"/>
        <v>-20.916805324459233</v>
      </c>
      <c r="W2397" s="102">
        <f t="shared" si="575"/>
        <v>20.916805324459233</v>
      </c>
    </row>
    <row r="2398" spans="1:23" x14ac:dyDescent="0.25">
      <c r="A2398" s="110">
        <v>42638.480011574073</v>
      </c>
      <c r="B2398">
        <v>261</v>
      </c>
      <c r="C2398">
        <v>23.0716</v>
      </c>
      <c r="E2398" s="95">
        <f t="shared" si="580"/>
        <v>281.94342762063229</v>
      </c>
      <c r="F2398" s="95">
        <f t="shared" si="580"/>
        <v>23.926273044925164</v>
      </c>
      <c r="G2398" s="95"/>
      <c r="H2398" s="95"/>
      <c r="I2398" s="95"/>
      <c r="J2398" s="95"/>
      <c r="K2398" s="95"/>
      <c r="L2398" s="95">
        <f t="shared" si="577"/>
        <v>2395</v>
      </c>
      <c r="M2398" s="95">
        <f t="shared" si="568"/>
        <v>1743</v>
      </c>
      <c r="N2398" s="95">
        <f t="shared" si="569"/>
        <v>271.58371607515596</v>
      </c>
      <c r="O2398" s="95">
        <f t="shared" si="570"/>
        <v>2052035.964926946</v>
      </c>
      <c r="P2398" s="95">
        <f t="shared" si="578"/>
        <v>29.271145952212368</v>
      </c>
      <c r="Q2398" s="113">
        <f t="shared" si="579"/>
        <v>29.650770320474081</v>
      </c>
      <c r="R2398" s="95">
        <f t="shared" si="571"/>
        <v>348.657660841699</v>
      </c>
      <c r="S2398" s="95">
        <f t="shared" si="572"/>
        <v>215.22919439956561</v>
      </c>
      <c r="T2398">
        <f t="shared" si="573"/>
        <v>0</v>
      </c>
      <c r="U2398" s="102">
        <f>IF(W2398&lt;180,V2398,IF(#REF!&gt;T2398,W2398-360,360-W2398))</f>
        <v>-20.943427620632292</v>
      </c>
      <c r="V2398" s="102">
        <f t="shared" si="574"/>
        <v>-20.943427620632292</v>
      </c>
      <c r="W2398" s="102">
        <f t="shared" si="575"/>
        <v>20.943427620632292</v>
      </c>
    </row>
    <row r="2399" spans="1:23" x14ac:dyDescent="0.25">
      <c r="A2399" s="110">
        <v>42638.480057870373</v>
      </c>
      <c r="B2399">
        <v>279</v>
      </c>
      <c r="C2399">
        <v>26.855599999999999</v>
      </c>
      <c r="E2399" s="95">
        <f t="shared" si="580"/>
        <v>282.00332778702165</v>
      </c>
      <c r="F2399" s="95">
        <f t="shared" si="580"/>
        <v>23.928472046589061</v>
      </c>
      <c r="G2399" s="95"/>
      <c r="H2399" s="95"/>
      <c r="I2399" s="95"/>
      <c r="J2399" s="95"/>
      <c r="K2399" s="95"/>
      <c r="L2399" s="95">
        <f t="shared" si="577"/>
        <v>2396</v>
      </c>
      <c r="M2399" s="95">
        <f t="shared" si="568"/>
        <v>-1464</v>
      </c>
      <c r="N2399" s="95">
        <f t="shared" si="569"/>
        <v>271.58681135225316</v>
      </c>
      <c r="O2399" s="95">
        <f t="shared" si="570"/>
        <v>2052090.9432387461</v>
      </c>
      <c r="P2399" s="95">
        <f t="shared" si="578"/>
        <v>29.26542901174604</v>
      </c>
      <c r="Q2399" s="113">
        <f t="shared" si="579"/>
        <v>29.608369812758937</v>
      </c>
      <c r="R2399" s="95">
        <f t="shared" si="571"/>
        <v>348.62215986572926</v>
      </c>
      <c r="S2399" s="95">
        <f t="shared" si="572"/>
        <v>215.38449570831403</v>
      </c>
      <c r="T2399">
        <f t="shared" si="573"/>
        <v>0</v>
      </c>
      <c r="U2399" s="102">
        <f>IF(W2399&lt;180,V2399,IF(#REF!&gt;T2399,W2399-360,360-W2399))</f>
        <v>-3.0033277870216466</v>
      </c>
      <c r="V2399" s="102">
        <f t="shared" si="574"/>
        <v>-3.0033277870216466</v>
      </c>
      <c r="W2399" s="102">
        <f t="shared" si="575"/>
        <v>3.0033277870216466</v>
      </c>
    </row>
    <row r="2400" spans="1:23" x14ac:dyDescent="0.25">
      <c r="A2400" s="110">
        <v>42638.480104166665</v>
      </c>
      <c r="B2400">
        <v>315</v>
      </c>
      <c r="C2400">
        <v>31.9635</v>
      </c>
      <c r="E2400" s="95">
        <f t="shared" si="580"/>
        <v>282.13643926788683</v>
      </c>
      <c r="F2400" s="95">
        <f t="shared" si="580"/>
        <v>23.941648252911854</v>
      </c>
      <c r="G2400" s="95"/>
      <c r="H2400" s="95"/>
      <c r="I2400" s="95"/>
      <c r="J2400" s="95"/>
      <c r="K2400" s="95"/>
      <c r="L2400" s="95">
        <f t="shared" si="577"/>
        <v>2397</v>
      </c>
      <c r="M2400" s="95">
        <f t="shared" si="568"/>
        <v>1779</v>
      </c>
      <c r="N2400" s="95">
        <f t="shared" si="569"/>
        <v>271.60492282019129</v>
      </c>
      <c r="O2400" s="95">
        <f t="shared" si="570"/>
        <v>2053974.8619107367</v>
      </c>
      <c r="P2400" s="95">
        <f t="shared" si="578"/>
        <v>29.27275143542581</v>
      </c>
      <c r="Q2400" s="113">
        <f t="shared" si="579"/>
        <v>29.576568388461272</v>
      </c>
      <c r="R2400" s="95">
        <f t="shared" si="571"/>
        <v>348.68371814192471</v>
      </c>
      <c r="S2400" s="95">
        <f t="shared" si="572"/>
        <v>215.58916039384897</v>
      </c>
      <c r="T2400">
        <f t="shared" si="573"/>
        <v>0</v>
      </c>
      <c r="U2400" s="102">
        <f>IF(W2400&lt;180,V2400,IF(#REF!&gt;T2400,W2400-360,360-W2400))</f>
        <v>32.863560732113172</v>
      </c>
      <c r="V2400" s="102">
        <f t="shared" si="574"/>
        <v>32.863560732113172</v>
      </c>
      <c r="W2400" s="102">
        <f t="shared" si="575"/>
        <v>32.863560732113172</v>
      </c>
    </row>
    <row r="2401" spans="1:23" x14ac:dyDescent="0.25">
      <c r="A2401" s="110">
        <v>42638.480150462965</v>
      </c>
      <c r="B2401">
        <v>269</v>
      </c>
      <c r="C2401">
        <v>28.3337</v>
      </c>
      <c r="E2401" s="95">
        <f t="shared" si="580"/>
        <v>282.09317803660565</v>
      </c>
      <c r="F2401" s="95">
        <f t="shared" si="580"/>
        <v>23.940409650582403</v>
      </c>
      <c r="G2401" s="95"/>
      <c r="H2401" s="95"/>
      <c r="I2401" s="95"/>
      <c r="J2401" s="95"/>
      <c r="K2401" s="95"/>
      <c r="L2401" s="95">
        <f t="shared" si="577"/>
        <v>2398</v>
      </c>
      <c r="M2401" s="95">
        <f t="shared" si="568"/>
        <v>-1510</v>
      </c>
      <c r="N2401" s="95">
        <f t="shared" si="569"/>
        <v>271.60383653044141</v>
      </c>
      <c r="O2401" s="95">
        <f t="shared" si="570"/>
        <v>2053981.6447039349</v>
      </c>
      <c r="P2401" s="95">
        <f t="shared" si="578"/>
        <v>29.26669554602055</v>
      </c>
      <c r="Q2401" s="113">
        <f t="shared" si="579"/>
        <v>29.576736316988093</v>
      </c>
      <c r="R2401" s="95">
        <f t="shared" si="571"/>
        <v>348.64083474982885</v>
      </c>
      <c r="S2401" s="95">
        <f t="shared" si="572"/>
        <v>215.54552132338245</v>
      </c>
      <c r="T2401">
        <f t="shared" si="573"/>
        <v>0</v>
      </c>
      <c r="U2401" s="102">
        <f>IF(W2401&lt;180,V2401,IF(#REF!&gt;T2401,W2401-360,360-W2401))</f>
        <v>-13.09317803660565</v>
      </c>
      <c r="V2401" s="102">
        <f t="shared" si="574"/>
        <v>-13.09317803660565</v>
      </c>
      <c r="W2401" s="102">
        <f t="shared" si="575"/>
        <v>13.09317803660565</v>
      </c>
    </row>
    <row r="2402" spans="1:23" x14ac:dyDescent="0.25">
      <c r="A2402" s="110">
        <v>42638.480196759258</v>
      </c>
      <c r="B2402">
        <v>285</v>
      </c>
      <c r="C2402">
        <v>29.107900000000001</v>
      </c>
      <c r="E2402" s="95">
        <f t="shared" si="580"/>
        <v>282.08153078202997</v>
      </c>
      <c r="F2402" s="95">
        <f t="shared" si="580"/>
        <v>23.940523627287892</v>
      </c>
      <c r="G2402" s="95"/>
      <c r="H2402" s="95"/>
      <c r="I2402" s="95"/>
      <c r="J2402" s="95"/>
      <c r="K2402" s="95"/>
      <c r="L2402" s="95">
        <f t="shared" si="577"/>
        <v>2399</v>
      </c>
      <c r="M2402" s="95">
        <f t="shared" si="568"/>
        <v>1795</v>
      </c>
      <c r="N2402" s="95">
        <f t="shared" si="569"/>
        <v>271.60942059191268</v>
      </c>
      <c r="O2402" s="95">
        <f t="shared" si="570"/>
        <v>2054161.0270946377</v>
      </c>
      <c r="P2402" s="95">
        <f t="shared" si="578"/>
        <v>29.261872834632072</v>
      </c>
      <c r="Q2402" s="113">
        <f t="shared" si="579"/>
        <v>29.574210923256185</v>
      </c>
      <c r="R2402" s="95">
        <f t="shared" si="571"/>
        <v>348.62350535935639</v>
      </c>
      <c r="S2402" s="95">
        <f t="shared" si="572"/>
        <v>215.53955620470356</v>
      </c>
      <c r="T2402">
        <f t="shared" si="573"/>
        <v>0</v>
      </c>
      <c r="U2402" s="102">
        <f>IF(W2402&lt;180,V2402,IF(#REF!&gt;T2402,W2402-360,360-W2402))</f>
        <v>2.9184692179700278</v>
      </c>
      <c r="V2402" s="102">
        <f t="shared" si="574"/>
        <v>2.9184692179700278</v>
      </c>
      <c r="W2402" s="102">
        <f t="shared" si="575"/>
        <v>2.9184692179700278</v>
      </c>
    </row>
    <row r="2403" spans="1:23" x14ac:dyDescent="0.25">
      <c r="A2403" s="110">
        <v>42638.480243055557</v>
      </c>
      <c r="B2403">
        <v>320</v>
      </c>
      <c r="C2403">
        <v>30.676600000000001</v>
      </c>
      <c r="E2403" s="95">
        <f t="shared" si="580"/>
        <v>282.13311148086524</v>
      </c>
      <c r="F2403" s="95">
        <f t="shared" si="580"/>
        <v>23.94530449251252</v>
      </c>
      <c r="G2403" s="95"/>
      <c r="H2403" s="95"/>
      <c r="I2403" s="95"/>
      <c r="J2403" s="95"/>
      <c r="K2403" s="95"/>
      <c r="L2403" s="95">
        <f t="shared" si="577"/>
        <v>2400</v>
      </c>
      <c r="M2403" s="95">
        <f t="shared" si="568"/>
        <v>-1475</v>
      </c>
      <c r="N2403" s="95">
        <f t="shared" si="569"/>
        <v>271.62958333333273</v>
      </c>
      <c r="O2403" s="95">
        <f t="shared" si="570"/>
        <v>2056501.6995833484</v>
      </c>
      <c r="P2403" s="95">
        <f t="shared" si="578"/>
        <v>29.272439395440355</v>
      </c>
      <c r="Q2403" s="113">
        <f t="shared" si="579"/>
        <v>29.613240480955696</v>
      </c>
      <c r="R2403" s="95">
        <f t="shared" si="571"/>
        <v>348.76290256301559</v>
      </c>
      <c r="S2403" s="95">
        <f t="shared" si="572"/>
        <v>215.50332039871492</v>
      </c>
      <c r="T2403">
        <f t="shared" si="573"/>
        <v>0</v>
      </c>
      <c r="U2403" s="102">
        <f>IF(W2403&lt;180,V2403,IF(#REF!&gt;T2403,W2403-360,360-W2403))</f>
        <v>37.866888519134761</v>
      </c>
      <c r="V2403" s="102">
        <f t="shared" si="574"/>
        <v>37.866888519134761</v>
      </c>
      <c r="W2403" s="102">
        <f t="shared" si="575"/>
        <v>37.866888519134761</v>
      </c>
    </row>
    <row r="2404" spans="1:23" x14ac:dyDescent="0.25">
      <c r="A2404" s="110">
        <v>42638.48028935185</v>
      </c>
      <c r="B2404">
        <v>270</v>
      </c>
      <c r="C2404">
        <v>24.202200000000001</v>
      </c>
      <c r="E2404" s="95">
        <f t="shared" si="580"/>
        <v>281.99833610648921</v>
      </c>
      <c r="F2404" s="95">
        <f t="shared" si="580"/>
        <v>23.928780366056618</v>
      </c>
      <c r="G2404" s="95"/>
      <c r="H2404" s="95"/>
      <c r="I2404" s="95"/>
      <c r="J2404" s="95"/>
      <c r="K2404" s="95"/>
      <c r="L2404" s="95">
        <f t="shared" si="577"/>
        <v>2401</v>
      </c>
      <c r="M2404" s="95">
        <f t="shared" si="568"/>
        <v>1745</v>
      </c>
      <c r="N2404" s="95">
        <f t="shared" si="569"/>
        <v>271.62890462307314</v>
      </c>
      <c r="O2404" s="95">
        <f t="shared" si="570"/>
        <v>2056504.3540191737</v>
      </c>
      <c r="P2404" s="95">
        <f t="shared" si="578"/>
        <v>29.266361763467057</v>
      </c>
      <c r="Q2404" s="113">
        <f t="shared" si="579"/>
        <v>29.483546790392694</v>
      </c>
      <c r="R2404" s="95">
        <f t="shared" si="571"/>
        <v>348.33631638487276</v>
      </c>
      <c r="S2404" s="95">
        <f t="shared" si="572"/>
        <v>215.66035582810565</v>
      </c>
      <c r="T2404">
        <f t="shared" si="573"/>
        <v>0</v>
      </c>
      <c r="U2404" s="102">
        <f>IF(W2404&lt;180,V2404,IF(#REF!&gt;T2404,W2404-360,360-W2404))</f>
        <v>-11.998336106489205</v>
      </c>
      <c r="V2404" s="102">
        <f t="shared" si="574"/>
        <v>-11.998336106489205</v>
      </c>
      <c r="W2404" s="102">
        <f t="shared" si="575"/>
        <v>11.998336106489205</v>
      </c>
    </row>
    <row r="2405" spans="1:23" x14ac:dyDescent="0.25">
      <c r="A2405" s="110">
        <v>42638.48033564815</v>
      </c>
      <c r="B2405">
        <v>246</v>
      </c>
      <c r="C2405">
        <v>27.6126</v>
      </c>
      <c r="E2405" s="95">
        <f t="shared" si="580"/>
        <v>281.84359400998335</v>
      </c>
      <c r="F2405" s="95">
        <f t="shared" si="580"/>
        <v>23.921035773710528</v>
      </c>
      <c r="G2405" s="95"/>
      <c r="H2405" s="95"/>
      <c r="I2405" s="95"/>
      <c r="J2405" s="95"/>
      <c r="K2405" s="95"/>
      <c r="L2405" s="95">
        <f t="shared" si="577"/>
        <v>2402</v>
      </c>
      <c r="M2405" s="95">
        <f t="shared" si="568"/>
        <v>-1499</v>
      </c>
      <c r="N2405" s="95">
        <f t="shared" si="569"/>
        <v>271.61823480432912</v>
      </c>
      <c r="O2405" s="95">
        <f t="shared" si="570"/>
        <v>2057160.9213155853</v>
      </c>
      <c r="P2405" s="95">
        <f t="shared" si="578"/>
        <v>29.264939546198022</v>
      </c>
      <c r="Q2405" s="113">
        <f t="shared" si="579"/>
        <v>29.427971171140587</v>
      </c>
      <c r="R2405" s="95">
        <f t="shared" si="571"/>
        <v>348.05652914504969</v>
      </c>
      <c r="S2405" s="95">
        <f t="shared" si="572"/>
        <v>215.63065887491703</v>
      </c>
      <c r="T2405">
        <f t="shared" si="573"/>
        <v>0</v>
      </c>
      <c r="U2405" s="102">
        <f>IF(W2405&lt;180,V2405,IF(#REF!&gt;T2405,W2405-360,360-W2405))</f>
        <v>-35.843594009983349</v>
      </c>
      <c r="V2405" s="102">
        <f t="shared" si="574"/>
        <v>-35.843594009983349</v>
      </c>
      <c r="W2405" s="102">
        <f t="shared" si="575"/>
        <v>35.843594009983349</v>
      </c>
    </row>
    <row r="2406" spans="1:23" x14ac:dyDescent="0.25">
      <c r="A2406" s="110">
        <v>42638.480381944442</v>
      </c>
      <c r="B2406">
        <v>274</v>
      </c>
      <c r="C2406">
        <v>30.304400000000001</v>
      </c>
      <c r="E2406" s="95">
        <f t="shared" si="580"/>
        <v>281.87021630615641</v>
      </c>
      <c r="F2406" s="95">
        <f t="shared" si="580"/>
        <v>23.931295507487569</v>
      </c>
      <c r="G2406" s="95"/>
      <c r="H2406" s="95"/>
      <c r="I2406" s="95"/>
      <c r="J2406" s="95"/>
      <c r="K2406" s="95"/>
      <c r="L2406" s="95">
        <f t="shared" si="577"/>
        <v>2403</v>
      </c>
      <c r="M2406" s="95">
        <f t="shared" si="568"/>
        <v>1773</v>
      </c>
      <c r="N2406" s="95">
        <f t="shared" si="569"/>
        <v>271.61922596753999</v>
      </c>
      <c r="O2406" s="95">
        <f t="shared" si="570"/>
        <v>2057166.5917603145</v>
      </c>
      <c r="P2406" s="95">
        <f t="shared" si="578"/>
        <v>29.258889986852189</v>
      </c>
      <c r="Q2406" s="113">
        <f t="shared" si="579"/>
        <v>29.413622571836839</v>
      </c>
      <c r="R2406" s="95">
        <f t="shared" si="571"/>
        <v>348.0508670927893</v>
      </c>
      <c r="S2406" s="95">
        <f t="shared" si="572"/>
        <v>215.68956551952351</v>
      </c>
      <c r="T2406">
        <f t="shared" si="573"/>
        <v>0</v>
      </c>
      <c r="U2406" s="102">
        <f>IF(W2406&lt;180,V2406,IF(#REF!&gt;T2406,W2406-360,360-W2406))</f>
        <v>-7.8702163061564079</v>
      </c>
      <c r="V2406" s="102">
        <f t="shared" si="574"/>
        <v>-7.8702163061564079</v>
      </c>
      <c r="W2406" s="102">
        <f t="shared" si="575"/>
        <v>7.8702163061564079</v>
      </c>
    </row>
    <row r="2407" spans="1:23" x14ac:dyDescent="0.25">
      <c r="A2407" s="110">
        <v>42638.480428240742</v>
      </c>
      <c r="B2407">
        <v>242</v>
      </c>
      <c r="C2407">
        <v>30.564699999999998</v>
      </c>
      <c r="E2407" s="95">
        <f t="shared" si="580"/>
        <v>281.86189683860232</v>
      </c>
      <c r="F2407" s="95">
        <f t="shared" si="580"/>
        <v>23.93681530782035</v>
      </c>
      <c r="G2407" s="95"/>
      <c r="H2407" s="95"/>
      <c r="I2407" s="95"/>
      <c r="J2407" s="95"/>
      <c r="K2407" s="95"/>
      <c r="L2407" s="95">
        <f t="shared" si="577"/>
        <v>2404</v>
      </c>
      <c r="M2407" s="95">
        <f t="shared" si="568"/>
        <v>-1531</v>
      </c>
      <c r="N2407" s="95">
        <f t="shared" si="569"/>
        <v>271.60690515806931</v>
      </c>
      <c r="O2407" s="95">
        <f t="shared" si="570"/>
        <v>2058043.5253743909</v>
      </c>
      <c r="P2407" s="95">
        <f t="shared" si="578"/>
        <v>29.259038205509711</v>
      </c>
      <c r="Q2407" s="113">
        <f t="shared" si="579"/>
        <v>29.424189439796383</v>
      </c>
      <c r="R2407" s="95">
        <f t="shared" si="571"/>
        <v>348.06632307814419</v>
      </c>
      <c r="S2407" s="95">
        <f t="shared" si="572"/>
        <v>215.65747059906045</v>
      </c>
      <c r="T2407">
        <f t="shared" si="573"/>
        <v>0</v>
      </c>
      <c r="U2407" s="102">
        <f>IF(W2407&lt;180,V2407,IF(#REF!&gt;T2407,W2407-360,360-W2407))</f>
        <v>-39.86189683860232</v>
      </c>
      <c r="V2407" s="102">
        <f t="shared" si="574"/>
        <v>-39.86189683860232</v>
      </c>
      <c r="W2407" s="102">
        <f t="shared" si="575"/>
        <v>39.86189683860232</v>
      </c>
    </row>
    <row r="2408" spans="1:23" x14ac:dyDescent="0.25">
      <c r="A2408" s="110">
        <v>42638.480474537035</v>
      </c>
      <c r="B2408">
        <v>286</v>
      </c>
      <c r="C2408">
        <v>31.679200000000002</v>
      </c>
      <c r="E2408" s="95">
        <f t="shared" si="580"/>
        <v>281.92179700499167</v>
      </c>
      <c r="F2408" s="95">
        <f t="shared" si="580"/>
        <v>23.946599833610701</v>
      </c>
      <c r="G2408" s="95"/>
      <c r="H2408" s="95"/>
      <c r="I2408" s="95"/>
      <c r="J2408" s="95"/>
      <c r="K2408" s="95"/>
      <c r="L2408" s="95">
        <f t="shared" si="577"/>
        <v>2405</v>
      </c>
      <c r="M2408" s="95">
        <f t="shared" si="568"/>
        <v>1817</v>
      </c>
      <c r="N2408" s="95">
        <f t="shared" si="569"/>
        <v>271.61288981288925</v>
      </c>
      <c r="O2408" s="95">
        <f t="shared" si="570"/>
        <v>2058250.6004158154</v>
      </c>
      <c r="P2408" s="95">
        <f t="shared" si="578"/>
        <v>29.254426254403821</v>
      </c>
      <c r="Q2408" s="113">
        <f t="shared" si="579"/>
        <v>29.395895569022606</v>
      </c>
      <c r="R2408" s="95">
        <f t="shared" si="571"/>
        <v>348.06256203529256</v>
      </c>
      <c r="S2408" s="95">
        <f t="shared" si="572"/>
        <v>215.78103197469079</v>
      </c>
      <c r="T2408">
        <f t="shared" si="573"/>
        <v>0</v>
      </c>
      <c r="U2408" s="102">
        <f>IF(W2408&lt;180,V2408,IF(#REF!&gt;T2408,W2408-360,360-W2408))</f>
        <v>4.0782029950083256</v>
      </c>
      <c r="V2408" s="102">
        <f t="shared" si="574"/>
        <v>4.0782029950083256</v>
      </c>
      <c r="W2408" s="102">
        <f t="shared" si="575"/>
        <v>4.0782029950083256</v>
      </c>
    </row>
    <row r="2409" spans="1:23" x14ac:dyDescent="0.25">
      <c r="A2409" s="110">
        <v>42638.480520833335</v>
      </c>
      <c r="B2409">
        <v>292</v>
      </c>
      <c r="C2409">
        <v>31.010400000000001</v>
      </c>
      <c r="E2409" s="95">
        <f t="shared" si="580"/>
        <v>281.9683860232945</v>
      </c>
      <c r="F2409" s="95">
        <f t="shared" si="580"/>
        <v>23.956149584026672</v>
      </c>
      <c r="G2409" s="95"/>
      <c r="H2409" s="95"/>
      <c r="I2409" s="95"/>
      <c r="J2409" s="95"/>
      <c r="K2409" s="95"/>
      <c r="L2409" s="95">
        <f t="shared" si="577"/>
        <v>2406</v>
      </c>
      <c r="M2409" s="95">
        <f t="shared" si="568"/>
        <v>-1525</v>
      </c>
      <c r="N2409" s="95">
        <f t="shared" si="569"/>
        <v>271.62136325851981</v>
      </c>
      <c r="O2409" s="95">
        <f t="shared" si="570"/>
        <v>2058666.061928527</v>
      </c>
      <c r="P2409" s="95">
        <f t="shared" si="578"/>
        <v>29.25129791529309</v>
      </c>
      <c r="Q2409" s="113">
        <f t="shared" si="579"/>
        <v>29.389642400399591</v>
      </c>
      <c r="R2409" s="95">
        <f t="shared" si="571"/>
        <v>348.09508142419361</v>
      </c>
      <c r="S2409" s="95">
        <f t="shared" si="572"/>
        <v>215.84169062239542</v>
      </c>
      <c r="T2409">
        <f t="shared" si="573"/>
        <v>0</v>
      </c>
      <c r="U2409" s="102">
        <f>IF(W2409&lt;180,V2409,IF(#REF!&gt;T2409,W2409-360,360-W2409))</f>
        <v>10.031613976705501</v>
      </c>
      <c r="V2409" s="102">
        <f t="shared" si="574"/>
        <v>10.031613976705501</v>
      </c>
      <c r="W2409" s="102">
        <f t="shared" si="575"/>
        <v>10.031613976705501</v>
      </c>
    </row>
    <row r="2410" spans="1:23" x14ac:dyDescent="0.25">
      <c r="A2410" s="110">
        <v>42638.480567129627</v>
      </c>
      <c r="B2410">
        <v>322</v>
      </c>
      <c r="C2410">
        <v>35.944200000000002</v>
      </c>
      <c r="E2410" s="95">
        <f t="shared" si="580"/>
        <v>282.05657237936771</v>
      </c>
      <c r="F2410" s="95">
        <f t="shared" si="580"/>
        <v>23.969515973377753</v>
      </c>
      <c r="G2410" s="95"/>
      <c r="H2410" s="95"/>
      <c r="I2410" s="95"/>
      <c r="J2410" s="95"/>
      <c r="K2410" s="95"/>
      <c r="L2410" s="95">
        <f t="shared" si="577"/>
        <v>2407</v>
      </c>
      <c r="M2410" s="95">
        <f t="shared" si="568"/>
        <v>1847</v>
      </c>
      <c r="N2410" s="95">
        <f t="shared" si="569"/>
        <v>271.64229331117519</v>
      </c>
      <c r="O2410" s="95">
        <f t="shared" si="570"/>
        <v>2061203.0145409373</v>
      </c>
      <c r="P2410" s="95">
        <f t="shared" si="578"/>
        <v>29.263235295909631</v>
      </c>
      <c r="Q2410" s="113">
        <f t="shared" si="579"/>
        <v>29.430085134888039</v>
      </c>
      <c r="R2410" s="95">
        <f t="shared" si="571"/>
        <v>348.27426393286578</v>
      </c>
      <c r="S2410" s="95">
        <f t="shared" si="572"/>
        <v>215.83888082586964</v>
      </c>
      <c r="T2410">
        <f t="shared" si="573"/>
        <v>0</v>
      </c>
      <c r="U2410" s="102">
        <f>IF(W2410&lt;180,V2410,IF(#REF!&gt;T2410,W2410-360,360-W2410))</f>
        <v>39.943427620632292</v>
      </c>
      <c r="V2410" s="102">
        <f t="shared" si="574"/>
        <v>39.943427620632292</v>
      </c>
      <c r="W2410" s="102">
        <f t="shared" si="575"/>
        <v>39.943427620632292</v>
      </c>
    </row>
    <row r="2411" spans="1:23" x14ac:dyDescent="0.25">
      <c r="A2411" s="110">
        <v>42638.480613425927</v>
      </c>
      <c r="B2411">
        <v>283</v>
      </c>
      <c r="C2411">
        <v>32.692100000000003</v>
      </c>
      <c r="E2411" s="95">
        <f t="shared" si="580"/>
        <v>282.05324459234612</v>
      </c>
      <c r="F2411" s="95">
        <f t="shared" si="580"/>
        <v>23.969986688851968</v>
      </c>
      <c r="G2411" s="95"/>
      <c r="H2411" s="95"/>
      <c r="I2411" s="95"/>
      <c r="J2411" s="95"/>
      <c r="K2411" s="95"/>
      <c r="L2411" s="95">
        <f t="shared" si="577"/>
        <v>2408</v>
      </c>
      <c r="M2411" s="95">
        <f t="shared" si="568"/>
        <v>-1564</v>
      </c>
      <c r="N2411" s="95">
        <f t="shared" si="569"/>
        <v>271.64700996677686</v>
      </c>
      <c r="O2411" s="95">
        <f t="shared" si="570"/>
        <v>2061331.9584717758</v>
      </c>
      <c r="P2411" s="95">
        <f t="shared" si="578"/>
        <v>29.258073526378833</v>
      </c>
      <c r="Q2411" s="113">
        <f t="shared" si="579"/>
        <v>29.429865194155489</v>
      </c>
      <c r="R2411" s="95">
        <f t="shared" si="571"/>
        <v>348.27044127919595</v>
      </c>
      <c r="S2411" s="95">
        <f t="shared" si="572"/>
        <v>215.83604790549629</v>
      </c>
      <c r="T2411">
        <f t="shared" si="573"/>
        <v>0</v>
      </c>
      <c r="U2411" s="102">
        <f>IF(W2411&lt;180,V2411,IF(#REF!&gt;T2411,W2411-360,360-W2411))</f>
        <v>0.94675540765388178</v>
      </c>
      <c r="V2411" s="102">
        <f t="shared" si="574"/>
        <v>0.94675540765388178</v>
      </c>
      <c r="W2411" s="102">
        <f t="shared" si="575"/>
        <v>0.94675540765388178</v>
      </c>
    </row>
    <row r="2412" spans="1:23" x14ac:dyDescent="0.25">
      <c r="A2412" s="110">
        <v>42638.48065972222</v>
      </c>
      <c r="B2412">
        <v>341</v>
      </c>
      <c r="C2412">
        <v>39.269599999999997</v>
      </c>
      <c r="E2412" s="95">
        <f t="shared" si="580"/>
        <v>282.1214642262895</v>
      </c>
      <c r="F2412" s="95">
        <f t="shared" si="580"/>
        <v>23.980874376039989</v>
      </c>
      <c r="G2412" s="95"/>
      <c r="H2412" s="95"/>
      <c r="I2412" s="95"/>
      <c r="J2412" s="95"/>
      <c r="K2412" s="95"/>
      <c r="L2412" s="95">
        <f t="shared" si="577"/>
        <v>2409</v>
      </c>
      <c r="M2412" s="95">
        <f t="shared" si="568"/>
        <v>1905</v>
      </c>
      <c r="N2412" s="95">
        <f t="shared" si="569"/>
        <v>271.67579908675742</v>
      </c>
      <c r="O2412" s="95">
        <f t="shared" si="570"/>
        <v>2066139.7990867731</v>
      </c>
      <c r="P2412" s="95">
        <f t="shared" si="578"/>
        <v>29.286093979492442</v>
      </c>
      <c r="Q2412" s="113">
        <f t="shared" si="579"/>
        <v>29.518772985816238</v>
      </c>
      <c r="R2412" s="95">
        <f t="shared" si="571"/>
        <v>348.53870344437604</v>
      </c>
      <c r="S2412" s="95">
        <f t="shared" si="572"/>
        <v>215.70422500820297</v>
      </c>
      <c r="T2412">
        <f t="shared" si="573"/>
        <v>0</v>
      </c>
      <c r="U2412" s="102">
        <f>IF(W2412&lt;180,V2412,IF(#REF!&gt;T2412,W2412-360,360-W2412))</f>
        <v>58.878535773710496</v>
      </c>
      <c r="V2412" s="102">
        <f t="shared" si="574"/>
        <v>58.878535773710496</v>
      </c>
      <c r="W2412" s="102">
        <f t="shared" si="575"/>
        <v>58.878535773710496</v>
      </c>
    </row>
    <row r="2413" spans="1:23" x14ac:dyDescent="0.25">
      <c r="A2413" s="110">
        <v>42638.480706018519</v>
      </c>
      <c r="B2413">
        <v>355</v>
      </c>
      <c r="C2413">
        <v>39.638500000000001</v>
      </c>
      <c r="E2413" s="95">
        <f t="shared" ref="E2413:F2428" si="581">AVERAGE(B1813:B2413)</f>
        <v>282.12312811980036</v>
      </c>
      <c r="F2413" s="95">
        <f t="shared" si="581"/>
        <v>23.985081364392727</v>
      </c>
      <c r="G2413" s="95"/>
      <c r="H2413" s="95"/>
      <c r="I2413" s="95"/>
      <c r="J2413" s="95"/>
      <c r="K2413" s="95"/>
      <c r="L2413" s="95">
        <f t="shared" si="577"/>
        <v>2410</v>
      </c>
      <c r="M2413" s="95">
        <f t="shared" si="568"/>
        <v>-1550</v>
      </c>
      <c r="N2413" s="95">
        <f t="shared" si="569"/>
        <v>271.71037344398286</v>
      </c>
      <c r="O2413" s="95">
        <f t="shared" si="570"/>
        <v>2073079.8406639155</v>
      </c>
      <c r="P2413" s="95">
        <f t="shared" si="578"/>
        <v>29.329151095964633</v>
      </c>
      <c r="Q2413" s="113">
        <f t="shared" si="579"/>
        <v>29.522852439620486</v>
      </c>
      <c r="R2413" s="95">
        <f t="shared" si="571"/>
        <v>348.54954610894646</v>
      </c>
      <c r="S2413" s="95">
        <f t="shared" si="572"/>
        <v>215.69671013065425</v>
      </c>
      <c r="T2413">
        <f t="shared" si="573"/>
        <v>1</v>
      </c>
      <c r="U2413" s="102">
        <f>IF(W2413&lt;180,V2413,IF(#REF!&gt;T2413,W2413-360,360-W2413))</f>
        <v>72.876871880199644</v>
      </c>
      <c r="V2413" s="102">
        <f t="shared" si="574"/>
        <v>72.876871880199644</v>
      </c>
      <c r="W2413" s="102">
        <f t="shared" si="575"/>
        <v>72.876871880199644</v>
      </c>
    </row>
    <row r="2414" spans="1:23" x14ac:dyDescent="0.25">
      <c r="A2414" s="110">
        <v>42638.480752314812</v>
      </c>
      <c r="B2414">
        <v>328</v>
      </c>
      <c r="C2414">
        <v>32.366500000000002</v>
      </c>
      <c r="E2414" s="95">
        <f t="shared" si="581"/>
        <v>282.14309484193012</v>
      </c>
      <c r="F2414" s="95">
        <f t="shared" si="581"/>
        <v>23.984926622296221</v>
      </c>
      <c r="G2414" s="95"/>
      <c r="H2414" s="95"/>
      <c r="I2414" s="95"/>
      <c r="J2414" s="95"/>
      <c r="K2414" s="95"/>
      <c r="L2414" s="95">
        <f t="shared" si="577"/>
        <v>2411</v>
      </c>
      <c r="M2414" s="95">
        <f t="shared" si="568"/>
        <v>1878</v>
      </c>
      <c r="N2414" s="95">
        <f t="shared" si="569"/>
        <v>271.73372044794638</v>
      </c>
      <c r="O2414" s="95">
        <f t="shared" si="570"/>
        <v>2076247.048527597</v>
      </c>
      <c r="P2414" s="95">
        <f t="shared" si="578"/>
        <v>29.345459137910321</v>
      </c>
      <c r="Q2414" s="113">
        <f t="shared" si="579"/>
        <v>29.549802678564312</v>
      </c>
      <c r="R2414" s="95">
        <f t="shared" si="571"/>
        <v>348.63015086869984</v>
      </c>
      <c r="S2414" s="95">
        <f t="shared" si="572"/>
        <v>215.6560388151604</v>
      </c>
      <c r="T2414">
        <f t="shared" si="573"/>
        <v>0</v>
      </c>
      <c r="U2414" s="102">
        <f>IF(W2414&lt;180,V2414,IF(#REF!&gt;T2414,W2414-360,360-W2414))</f>
        <v>45.856905158069878</v>
      </c>
      <c r="V2414" s="102">
        <f t="shared" si="574"/>
        <v>45.856905158069878</v>
      </c>
      <c r="W2414" s="102">
        <f t="shared" si="575"/>
        <v>45.856905158069878</v>
      </c>
    </row>
    <row r="2415" spans="1:23" x14ac:dyDescent="0.25">
      <c r="A2415" s="110">
        <v>42638.480798611112</v>
      </c>
      <c r="B2415">
        <v>255</v>
      </c>
      <c r="C2415">
        <v>26.3308</v>
      </c>
      <c r="E2415" s="95">
        <f t="shared" si="581"/>
        <v>282.10815307820297</v>
      </c>
      <c r="F2415" s="95">
        <f t="shared" si="581"/>
        <v>23.982902662229662</v>
      </c>
      <c r="G2415" s="95"/>
      <c r="H2415" s="95"/>
      <c r="I2415" s="95"/>
      <c r="J2415" s="95"/>
      <c r="K2415" s="95"/>
      <c r="L2415" s="95">
        <f t="shared" si="577"/>
        <v>2412</v>
      </c>
      <c r="M2415" s="95">
        <f t="shared" si="568"/>
        <v>-1623</v>
      </c>
      <c r="N2415" s="95">
        <f t="shared" si="569"/>
        <v>271.72678275290161</v>
      </c>
      <c r="O2415" s="95">
        <f t="shared" si="570"/>
        <v>2076526.9498341775</v>
      </c>
      <c r="P2415" s="95">
        <f t="shared" si="578"/>
        <v>29.341352857246378</v>
      </c>
      <c r="Q2415" s="113">
        <f t="shared" si="579"/>
        <v>29.569455449678877</v>
      </c>
      <c r="R2415" s="95">
        <f t="shared" si="571"/>
        <v>348.63942783998044</v>
      </c>
      <c r="S2415" s="95">
        <f t="shared" si="572"/>
        <v>215.57687831642551</v>
      </c>
      <c r="T2415">
        <f t="shared" si="573"/>
        <v>0</v>
      </c>
      <c r="U2415" s="102">
        <f>IF(W2415&lt;180,V2415,IF(#REF!&gt;T2415,W2415-360,360-W2415))</f>
        <v>-27.108153078202974</v>
      </c>
      <c r="V2415" s="102">
        <f t="shared" si="574"/>
        <v>-27.108153078202974</v>
      </c>
      <c r="W2415" s="102">
        <f t="shared" si="575"/>
        <v>27.108153078202974</v>
      </c>
    </row>
    <row r="2416" spans="1:23" x14ac:dyDescent="0.25">
      <c r="A2416" s="110">
        <v>42638.480844907404</v>
      </c>
      <c r="B2416">
        <v>288</v>
      </c>
      <c r="C2416">
        <v>32.846800000000002</v>
      </c>
      <c r="E2416" s="95">
        <f t="shared" si="581"/>
        <v>282.0965058236273</v>
      </c>
      <c r="F2416" s="95">
        <f t="shared" si="581"/>
        <v>23.994294841930159</v>
      </c>
      <c r="G2416" s="95"/>
      <c r="H2416" s="95"/>
      <c r="I2416" s="95"/>
      <c r="J2416" s="95"/>
      <c r="K2416" s="95"/>
      <c r="L2416" s="95">
        <f t="shared" si="577"/>
        <v>2413</v>
      </c>
      <c r="M2416" s="95">
        <f t="shared" si="568"/>
        <v>1911</v>
      </c>
      <c r="N2416" s="95">
        <f t="shared" si="569"/>
        <v>271.73352673021083</v>
      </c>
      <c r="O2416" s="95">
        <f t="shared" si="570"/>
        <v>2076791.6576875409</v>
      </c>
      <c r="P2416" s="95">
        <f t="shared" si="578"/>
        <v>29.337142093448108</v>
      </c>
      <c r="Q2416" s="113">
        <f t="shared" si="579"/>
        <v>29.565753524439998</v>
      </c>
      <c r="R2416" s="95">
        <f t="shared" si="571"/>
        <v>348.61945125361729</v>
      </c>
      <c r="S2416" s="95">
        <f t="shared" si="572"/>
        <v>215.57356039363731</v>
      </c>
      <c r="T2416">
        <f t="shared" si="573"/>
        <v>0</v>
      </c>
      <c r="U2416" s="102">
        <f>IF(W2416&lt;180,V2416,IF(#REF!&gt;T2416,W2416-360,360-W2416))</f>
        <v>5.9034941763727034</v>
      </c>
      <c r="V2416" s="102">
        <f t="shared" si="574"/>
        <v>5.9034941763727034</v>
      </c>
      <c r="W2416" s="102">
        <f t="shared" si="575"/>
        <v>5.9034941763727034</v>
      </c>
    </row>
    <row r="2417" spans="1:23" x14ac:dyDescent="0.25">
      <c r="A2417" s="110">
        <v>42638.480902777781</v>
      </c>
      <c r="B2417">
        <v>331</v>
      </c>
      <c r="C2417">
        <v>35.2607</v>
      </c>
      <c r="E2417" s="95">
        <f t="shared" si="581"/>
        <v>282.089850249584</v>
      </c>
      <c r="F2417" s="95">
        <f t="shared" si="581"/>
        <v>24.003315307820348</v>
      </c>
      <c r="G2417" s="95"/>
      <c r="H2417" s="95"/>
      <c r="I2417" s="95"/>
      <c r="J2417" s="95"/>
      <c r="K2417" s="95"/>
      <c r="L2417" s="95">
        <f t="shared" si="577"/>
        <v>2414</v>
      </c>
      <c r="M2417" s="95">
        <f t="shared" si="568"/>
        <v>-1580</v>
      </c>
      <c r="N2417" s="95">
        <f t="shared" si="569"/>
        <v>271.75807787903841</v>
      </c>
      <c r="O2417" s="95">
        <f t="shared" si="570"/>
        <v>2080302.7174813738</v>
      </c>
      <c r="P2417" s="95">
        <f t="shared" si="578"/>
        <v>29.355848337249171</v>
      </c>
      <c r="Q2417" s="113">
        <f t="shared" si="579"/>
        <v>29.554291621051707</v>
      </c>
      <c r="R2417" s="95">
        <f t="shared" si="571"/>
        <v>348.58700639695036</v>
      </c>
      <c r="S2417" s="95">
        <f t="shared" si="572"/>
        <v>215.59269410221765</v>
      </c>
      <c r="T2417">
        <f t="shared" si="573"/>
        <v>0</v>
      </c>
      <c r="U2417" s="102">
        <f>IF(W2417&lt;180,V2417,IF(#REF!&gt;T2417,W2417-360,360-W2417))</f>
        <v>48.910149750415997</v>
      </c>
      <c r="V2417" s="102">
        <f t="shared" si="574"/>
        <v>48.910149750415997</v>
      </c>
      <c r="W2417" s="102">
        <f t="shared" si="575"/>
        <v>48.910149750415997</v>
      </c>
    </row>
    <row r="2418" spans="1:23" x14ac:dyDescent="0.25">
      <c r="A2418" s="110">
        <v>42638.480949074074</v>
      </c>
      <c r="B2418">
        <v>305</v>
      </c>
      <c r="C2418">
        <v>32.058</v>
      </c>
      <c r="E2418" s="95">
        <f t="shared" si="581"/>
        <v>282.11980033277871</v>
      </c>
      <c r="F2418" s="95">
        <f t="shared" si="581"/>
        <v>24.013458569051629</v>
      </c>
      <c r="G2418" s="95"/>
      <c r="H2418" s="95"/>
      <c r="I2418" s="95"/>
      <c r="J2418" s="95"/>
      <c r="K2418" s="95"/>
      <c r="L2418" s="95">
        <f t="shared" si="577"/>
        <v>2415</v>
      </c>
      <c r="M2418" s="95">
        <f t="shared" si="568"/>
        <v>1885</v>
      </c>
      <c r="N2418" s="95">
        <f t="shared" si="569"/>
        <v>271.771842650103</v>
      </c>
      <c r="O2418" s="95">
        <f t="shared" si="570"/>
        <v>2081407.2853002222</v>
      </c>
      <c r="P2418" s="95">
        <f t="shared" si="578"/>
        <v>29.357560708014038</v>
      </c>
      <c r="Q2418" s="113">
        <f t="shared" si="579"/>
        <v>29.56836952723695</v>
      </c>
      <c r="R2418" s="95">
        <f t="shared" si="571"/>
        <v>348.64863176906186</v>
      </c>
      <c r="S2418" s="95">
        <f t="shared" si="572"/>
        <v>215.59096889649555</v>
      </c>
      <c r="T2418">
        <f t="shared" si="573"/>
        <v>0</v>
      </c>
      <c r="U2418" s="102">
        <f>IF(W2418&lt;180,V2418,IF(#REF!&gt;T2418,W2418-360,360-W2418))</f>
        <v>22.880199667221291</v>
      </c>
      <c r="V2418" s="102">
        <f t="shared" si="574"/>
        <v>22.880199667221291</v>
      </c>
      <c r="W2418" s="102">
        <f t="shared" si="575"/>
        <v>22.880199667221291</v>
      </c>
    </row>
    <row r="2419" spans="1:23" x14ac:dyDescent="0.25">
      <c r="A2419" s="110">
        <v>42638.480995370373</v>
      </c>
      <c r="B2419">
        <v>336</v>
      </c>
      <c r="C2419">
        <v>33.485799999999998</v>
      </c>
      <c r="E2419" s="95">
        <f t="shared" si="581"/>
        <v>282.15640599001665</v>
      </c>
      <c r="F2419" s="95">
        <f t="shared" si="581"/>
        <v>24.019563727121515</v>
      </c>
      <c r="G2419" s="95"/>
      <c r="H2419" s="95"/>
      <c r="I2419" s="95"/>
      <c r="J2419" s="95"/>
      <c r="K2419" s="95"/>
      <c r="L2419" s="95">
        <f t="shared" si="577"/>
        <v>2416</v>
      </c>
      <c r="M2419" s="95">
        <f t="shared" si="568"/>
        <v>-1549</v>
      </c>
      <c r="N2419" s="95">
        <f t="shared" si="569"/>
        <v>271.79842715231734</v>
      </c>
      <c r="O2419" s="95">
        <f t="shared" si="570"/>
        <v>2085530.8340231942</v>
      </c>
      <c r="P2419" s="95">
        <f t="shared" si="578"/>
        <v>29.380544664980679</v>
      </c>
      <c r="Q2419" s="113">
        <f t="shared" si="579"/>
        <v>29.621385050461733</v>
      </c>
      <c r="R2419" s="95">
        <f t="shared" si="571"/>
        <v>348.80452235355557</v>
      </c>
      <c r="S2419" s="95">
        <f t="shared" si="572"/>
        <v>215.50828962647773</v>
      </c>
      <c r="T2419">
        <f t="shared" si="573"/>
        <v>0</v>
      </c>
      <c r="U2419" s="102">
        <f>IF(W2419&lt;180,V2419,IF(#REF!&gt;T2419,W2419-360,360-W2419))</f>
        <v>53.843594009983349</v>
      </c>
      <c r="V2419" s="102">
        <f t="shared" si="574"/>
        <v>53.843594009983349</v>
      </c>
      <c r="W2419" s="102">
        <f t="shared" si="575"/>
        <v>53.843594009983349</v>
      </c>
    </row>
    <row r="2420" spans="1:23" x14ac:dyDescent="0.25">
      <c r="A2420" s="110">
        <v>42638.481041666666</v>
      </c>
      <c r="B2420">
        <v>324</v>
      </c>
      <c r="C2420">
        <v>31.201499999999999</v>
      </c>
      <c r="E2420" s="95">
        <f t="shared" si="581"/>
        <v>282.14808652246256</v>
      </c>
      <c r="F2420" s="95">
        <f t="shared" si="581"/>
        <v>24.020051747088232</v>
      </c>
      <c r="G2420" s="95"/>
      <c r="H2420" s="95"/>
      <c r="I2420" s="95"/>
      <c r="J2420" s="95"/>
      <c r="K2420" s="95"/>
      <c r="L2420" s="95">
        <f t="shared" si="577"/>
        <v>2417</v>
      </c>
      <c r="M2420" s="95">
        <f t="shared" si="568"/>
        <v>1873</v>
      </c>
      <c r="N2420" s="95">
        <f t="shared" si="569"/>
        <v>271.82002482416164</v>
      </c>
      <c r="O2420" s="95">
        <f t="shared" si="570"/>
        <v>2088254.7107985259</v>
      </c>
      <c r="P2420" s="95">
        <f t="shared" si="578"/>
        <v>29.393642629958723</v>
      </c>
      <c r="Q2420" s="113">
        <f t="shared" si="579"/>
        <v>29.608926912520538</v>
      </c>
      <c r="R2420" s="95">
        <f t="shared" si="571"/>
        <v>348.76817207563374</v>
      </c>
      <c r="S2420" s="95">
        <f t="shared" si="572"/>
        <v>215.52800096929136</v>
      </c>
      <c r="T2420">
        <f t="shared" si="573"/>
        <v>0</v>
      </c>
      <c r="U2420" s="102">
        <f>IF(W2420&lt;180,V2420,IF(#REF!&gt;T2420,W2420-360,360-W2420))</f>
        <v>41.851913477537437</v>
      </c>
      <c r="V2420" s="102">
        <f t="shared" si="574"/>
        <v>41.851913477537437</v>
      </c>
      <c r="W2420" s="102">
        <f t="shared" si="575"/>
        <v>41.851913477537437</v>
      </c>
    </row>
    <row r="2421" spans="1:23" x14ac:dyDescent="0.25">
      <c r="A2421" s="110">
        <v>42638.481087962966</v>
      </c>
      <c r="B2421">
        <v>332</v>
      </c>
      <c r="C2421">
        <v>32.742400000000004</v>
      </c>
      <c r="E2421" s="95">
        <f t="shared" si="581"/>
        <v>282.16306156405989</v>
      </c>
      <c r="F2421" s="95">
        <f t="shared" si="581"/>
        <v>24.024002995008367</v>
      </c>
      <c r="G2421" s="95"/>
      <c r="H2421" s="95"/>
      <c r="I2421" s="95"/>
      <c r="J2421" s="95"/>
      <c r="K2421" s="95"/>
      <c r="L2421" s="95">
        <f t="shared" si="577"/>
        <v>2418</v>
      </c>
      <c r="M2421" s="95">
        <f t="shared" si="568"/>
        <v>-1541</v>
      </c>
      <c r="N2421" s="95">
        <f t="shared" si="569"/>
        <v>271.84491315136421</v>
      </c>
      <c r="O2421" s="95">
        <f t="shared" si="570"/>
        <v>2091874.8424317772</v>
      </c>
      <c r="P2421" s="95">
        <f t="shared" si="578"/>
        <v>29.413025552276419</v>
      </c>
      <c r="Q2421" s="113">
        <f t="shared" si="579"/>
        <v>29.631851481822768</v>
      </c>
      <c r="R2421" s="95">
        <f t="shared" si="571"/>
        <v>348.83472739816114</v>
      </c>
      <c r="S2421" s="95">
        <f t="shared" si="572"/>
        <v>215.49139572995864</v>
      </c>
      <c r="T2421">
        <f t="shared" si="573"/>
        <v>0</v>
      </c>
      <c r="U2421" s="102">
        <f>IF(W2421&lt;180,V2421,IF(#REF!&gt;T2421,W2421-360,360-W2421))</f>
        <v>49.836938435940112</v>
      </c>
      <c r="V2421" s="102">
        <f t="shared" si="574"/>
        <v>49.836938435940112</v>
      </c>
      <c r="W2421" s="102">
        <f t="shared" si="575"/>
        <v>49.836938435940112</v>
      </c>
    </row>
    <row r="2422" spans="1:23" x14ac:dyDescent="0.25">
      <c r="A2422" s="110">
        <v>42638.481134259258</v>
      </c>
      <c r="B2422">
        <v>233</v>
      </c>
      <c r="C2422">
        <v>26.318000000000001</v>
      </c>
      <c r="E2422" s="95">
        <f t="shared" si="581"/>
        <v>282</v>
      </c>
      <c r="F2422" s="95">
        <f t="shared" si="581"/>
        <v>24.01389018302833</v>
      </c>
      <c r="G2422" s="95"/>
      <c r="H2422" s="95"/>
      <c r="I2422" s="95"/>
      <c r="J2422" s="95"/>
      <c r="K2422" s="95"/>
      <c r="L2422" s="95">
        <f t="shared" si="577"/>
        <v>2419</v>
      </c>
      <c r="M2422" s="95">
        <f t="shared" si="568"/>
        <v>1774</v>
      </c>
      <c r="N2422" s="95">
        <f t="shared" si="569"/>
        <v>271.82885489871791</v>
      </c>
      <c r="O2422" s="95">
        <f t="shared" si="570"/>
        <v>2093383.1459280849</v>
      </c>
      <c r="P2422" s="95">
        <f t="shared" si="578"/>
        <v>29.417545067596759</v>
      </c>
      <c r="Q2422" s="113">
        <f t="shared" si="579"/>
        <v>29.632300135400826</v>
      </c>
      <c r="R2422" s="95">
        <f t="shared" si="571"/>
        <v>348.67267530465188</v>
      </c>
      <c r="S2422" s="95">
        <f t="shared" si="572"/>
        <v>215.32732469534812</v>
      </c>
      <c r="T2422">
        <f t="shared" si="573"/>
        <v>0</v>
      </c>
      <c r="U2422" s="102">
        <f>IF(W2422&lt;180,V2422,IF(#REF!&gt;T2422,W2422-360,360-W2422))</f>
        <v>-49</v>
      </c>
      <c r="V2422" s="102">
        <f t="shared" si="574"/>
        <v>-49</v>
      </c>
      <c r="W2422" s="102">
        <f t="shared" si="575"/>
        <v>49</v>
      </c>
    </row>
    <row r="2423" spans="1:23" x14ac:dyDescent="0.25">
      <c r="A2423" s="110">
        <v>42638.481226851851</v>
      </c>
      <c r="B2423">
        <v>319</v>
      </c>
      <c r="C2423">
        <v>33.9587</v>
      </c>
      <c r="E2423" s="95">
        <f t="shared" si="581"/>
        <v>281.98502495840268</v>
      </c>
      <c r="F2423" s="95">
        <f t="shared" si="581"/>
        <v>24.017065890183076</v>
      </c>
      <c r="G2423" s="95"/>
      <c r="H2423" s="95"/>
      <c r="I2423" s="95"/>
      <c r="J2423" s="95"/>
      <c r="K2423" s="95"/>
      <c r="L2423" s="95">
        <f t="shared" si="577"/>
        <v>2420</v>
      </c>
      <c r="M2423" s="95">
        <f t="shared" si="568"/>
        <v>-1455</v>
      </c>
      <c r="N2423" s="95">
        <f t="shared" si="569"/>
        <v>271.84834710743746</v>
      </c>
      <c r="O2423" s="95">
        <f t="shared" si="570"/>
        <v>2095607.3433884452</v>
      </c>
      <c r="P2423" s="95">
        <f t="shared" si="578"/>
        <v>29.427086972399692</v>
      </c>
      <c r="Q2423" s="113">
        <f t="shared" si="579"/>
        <v>29.611316394412896</v>
      </c>
      <c r="R2423" s="95">
        <f t="shared" si="571"/>
        <v>348.6104868458317</v>
      </c>
      <c r="S2423" s="95">
        <f t="shared" si="572"/>
        <v>215.35956307097365</v>
      </c>
      <c r="T2423">
        <f t="shared" si="573"/>
        <v>0</v>
      </c>
      <c r="U2423" s="102">
        <f>IF(W2423&lt;180,V2423,IF(#REF!&gt;T2423,W2423-360,360-W2423))</f>
        <v>37.014975041597324</v>
      </c>
      <c r="V2423" s="102">
        <f t="shared" si="574"/>
        <v>37.014975041597324</v>
      </c>
      <c r="W2423" s="102">
        <f t="shared" si="575"/>
        <v>37.014975041597324</v>
      </c>
    </row>
    <row r="2424" spans="1:23" x14ac:dyDescent="0.25">
      <c r="A2424" s="110">
        <v>42638.481273148151</v>
      </c>
      <c r="B2424">
        <v>279</v>
      </c>
      <c r="C2424">
        <v>30.7148</v>
      </c>
      <c r="E2424" s="95">
        <f t="shared" si="581"/>
        <v>281.91846921797003</v>
      </c>
      <c r="F2424" s="95">
        <f t="shared" si="581"/>
        <v>24.022230449251289</v>
      </c>
      <c r="G2424" s="95"/>
      <c r="H2424" s="95"/>
      <c r="I2424" s="95"/>
      <c r="J2424" s="95"/>
      <c r="K2424" s="95"/>
      <c r="L2424" s="95">
        <f t="shared" si="577"/>
        <v>2421</v>
      </c>
      <c r="M2424" s="95">
        <f t="shared" si="568"/>
        <v>1734</v>
      </c>
      <c r="N2424" s="95">
        <f t="shared" si="569"/>
        <v>271.85130111524109</v>
      </c>
      <c r="O2424" s="95">
        <f t="shared" si="570"/>
        <v>2095658.4684015024</v>
      </c>
      <c r="P2424" s="95">
        <f t="shared" si="578"/>
        <v>29.421367758717153</v>
      </c>
      <c r="Q2424" s="113">
        <f t="shared" si="579"/>
        <v>29.572973141345962</v>
      </c>
      <c r="R2424" s="95">
        <f t="shared" si="571"/>
        <v>348.45765878599843</v>
      </c>
      <c r="S2424" s="95">
        <f t="shared" si="572"/>
        <v>215.37927964994162</v>
      </c>
      <c r="T2424">
        <f t="shared" si="573"/>
        <v>0</v>
      </c>
      <c r="U2424" s="102">
        <f>IF(W2424&lt;180,V2424,IF(#REF!&gt;T2424,W2424-360,360-W2424))</f>
        <v>-2.9184692179700278</v>
      </c>
      <c r="V2424" s="102">
        <f t="shared" si="574"/>
        <v>-2.9184692179700278</v>
      </c>
      <c r="W2424" s="102">
        <f t="shared" si="575"/>
        <v>2.9184692179700278</v>
      </c>
    </row>
    <row r="2425" spans="1:23" x14ac:dyDescent="0.25">
      <c r="A2425" s="110">
        <v>42638.481319444443</v>
      </c>
      <c r="B2425">
        <v>298</v>
      </c>
      <c r="C2425">
        <v>32.3247</v>
      </c>
      <c r="E2425" s="95">
        <f t="shared" si="581"/>
        <v>281.99667221297835</v>
      </c>
      <c r="F2425" s="95">
        <f t="shared" si="581"/>
        <v>24.036072046589062</v>
      </c>
      <c r="G2425" s="95"/>
      <c r="H2425" s="95"/>
      <c r="I2425" s="95"/>
      <c r="J2425" s="95"/>
      <c r="K2425" s="95"/>
      <c r="L2425" s="95">
        <f t="shared" si="577"/>
        <v>2422</v>
      </c>
      <c r="M2425" s="95">
        <f t="shared" si="568"/>
        <v>-1436</v>
      </c>
      <c r="N2425" s="95">
        <f t="shared" si="569"/>
        <v>271.86209744013155</v>
      </c>
      <c r="O2425" s="95">
        <f t="shared" si="570"/>
        <v>2096341.9405450195</v>
      </c>
      <c r="P2425" s="95">
        <f t="shared" si="578"/>
        <v>29.420089675689411</v>
      </c>
      <c r="Q2425" s="113">
        <f t="shared" si="579"/>
        <v>29.553245704793522</v>
      </c>
      <c r="R2425" s="95">
        <f t="shared" si="571"/>
        <v>348.49147504876379</v>
      </c>
      <c r="S2425" s="95">
        <f t="shared" si="572"/>
        <v>215.50186937719292</v>
      </c>
      <c r="T2425">
        <f t="shared" si="573"/>
        <v>0</v>
      </c>
      <c r="U2425" s="102">
        <f>IF(W2425&lt;180,V2425,IF(#REF!&gt;T2425,W2425-360,360-W2425))</f>
        <v>16.003327787021647</v>
      </c>
      <c r="V2425" s="102">
        <f t="shared" si="574"/>
        <v>16.003327787021647</v>
      </c>
      <c r="W2425" s="102">
        <f t="shared" si="575"/>
        <v>16.003327787021647</v>
      </c>
    </row>
    <row r="2426" spans="1:23" x14ac:dyDescent="0.25">
      <c r="A2426" s="110">
        <v>42638.481365740743</v>
      </c>
      <c r="B2426">
        <v>319</v>
      </c>
      <c r="C2426">
        <v>36.2834</v>
      </c>
      <c r="E2426" s="95">
        <f t="shared" si="581"/>
        <v>282.10815307820297</v>
      </c>
      <c r="F2426" s="95">
        <f t="shared" si="581"/>
        <v>24.051151747088227</v>
      </c>
      <c r="G2426" s="95"/>
      <c r="H2426" s="95"/>
      <c r="I2426" s="95"/>
      <c r="J2426" s="95"/>
      <c r="K2426" s="95"/>
      <c r="L2426" s="95">
        <f t="shared" si="577"/>
        <v>2423</v>
      </c>
      <c r="M2426" s="95">
        <f t="shared" si="568"/>
        <v>1755</v>
      </c>
      <c r="N2426" s="95">
        <f t="shared" si="569"/>
        <v>271.88155179529451</v>
      </c>
      <c r="O2426" s="95">
        <f t="shared" si="570"/>
        <v>2098563.0053652651</v>
      </c>
      <c r="P2426" s="95">
        <f t="shared" si="578"/>
        <v>29.429595928850201</v>
      </c>
      <c r="Q2426" s="113">
        <f t="shared" si="579"/>
        <v>29.566247846663106</v>
      </c>
      <c r="R2426" s="95">
        <f t="shared" si="571"/>
        <v>348.63221073319494</v>
      </c>
      <c r="S2426" s="95">
        <f t="shared" si="572"/>
        <v>215.58409542321098</v>
      </c>
      <c r="T2426">
        <f t="shared" si="573"/>
        <v>0</v>
      </c>
      <c r="U2426" s="102">
        <f>IF(W2426&lt;180,V2426,IF(#REF!&gt;T2426,W2426-360,360-W2426))</f>
        <v>36.891846921797026</v>
      </c>
      <c r="V2426" s="102">
        <f t="shared" si="574"/>
        <v>36.891846921797026</v>
      </c>
      <c r="W2426" s="102">
        <f t="shared" si="575"/>
        <v>36.891846921797026</v>
      </c>
    </row>
    <row r="2427" spans="1:23" x14ac:dyDescent="0.25">
      <c r="A2427" s="110">
        <v>42638.481412037036</v>
      </c>
      <c r="B2427">
        <v>281</v>
      </c>
      <c r="C2427">
        <v>29.5428</v>
      </c>
      <c r="E2427" s="95">
        <f t="shared" si="581"/>
        <v>282.05657237936771</v>
      </c>
      <c r="F2427" s="95">
        <f t="shared" si="581"/>
        <v>24.04902296173049</v>
      </c>
      <c r="G2427" s="95"/>
      <c r="H2427" s="95"/>
      <c r="I2427" s="95"/>
      <c r="J2427" s="95"/>
      <c r="K2427" s="95"/>
      <c r="L2427" s="95">
        <f t="shared" si="577"/>
        <v>2424</v>
      </c>
      <c r="M2427" s="95">
        <f t="shared" si="568"/>
        <v>-1474</v>
      </c>
      <c r="N2427" s="95">
        <f t="shared" si="569"/>
        <v>271.88531353135255</v>
      </c>
      <c r="O2427" s="95">
        <f t="shared" si="570"/>
        <v>2098646.1171617317</v>
      </c>
      <c r="P2427" s="95">
        <f t="shared" si="578"/>
        <v>29.424107482459483</v>
      </c>
      <c r="Q2427" s="113">
        <f t="shared" si="579"/>
        <v>29.541084409992557</v>
      </c>
      <c r="R2427" s="95">
        <f t="shared" si="571"/>
        <v>348.52401230185097</v>
      </c>
      <c r="S2427" s="95">
        <f t="shared" si="572"/>
        <v>215.58913245688444</v>
      </c>
      <c r="T2427">
        <f t="shared" si="573"/>
        <v>0</v>
      </c>
      <c r="U2427" s="102">
        <f>IF(W2427&lt;180,V2427,IF(#REF!&gt;T2427,W2427-360,360-W2427))</f>
        <v>-1.056572379367708</v>
      </c>
      <c r="V2427" s="102">
        <f t="shared" si="574"/>
        <v>-1.056572379367708</v>
      </c>
      <c r="W2427" s="102">
        <f t="shared" si="575"/>
        <v>1.056572379367708</v>
      </c>
    </row>
    <row r="2428" spans="1:23" x14ac:dyDescent="0.25">
      <c r="A2428" s="110">
        <v>42638.481458333335</v>
      </c>
      <c r="B2428">
        <v>283</v>
      </c>
      <c r="C2428">
        <v>28.944600000000001</v>
      </c>
      <c r="E2428" s="95">
        <f t="shared" si="581"/>
        <v>282.01996672212977</v>
      </c>
      <c r="F2428" s="95">
        <f t="shared" si="581"/>
        <v>24.044902495840311</v>
      </c>
      <c r="G2428" s="95"/>
      <c r="H2428" s="95"/>
      <c r="I2428" s="95"/>
      <c r="J2428" s="95"/>
      <c r="K2428" s="95"/>
      <c r="L2428" s="95">
        <f t="shared" si="577"/>
        <v>2425</v>
      </c>
      <c r="M2428" s="95">
        <f t="shared" si="568"/>
        <v>1757</v>
      </c>
      <c r="N2428" s="95">
        <f t="shared" si="569"/>
        <v>271.88989690721593</v>
      </c>
      <c r="O2428" s="95">
        <f t="shared" si="570"/>
        <v>2098769.6024742424</v>
      </c>
      <c r="P2428" s="95">
        <f t="shared" si="578"/>
        <v>29.418905503439554</v>
      </c>
      <c r="Q2428" s="113">
        <f t="shared" si="579"/>
        <v>29.526258383152943</v>
      </c>
      <c r="R2428" s="95">
        <f t="shared" si="571"/>
        <v>348.45404808422387</v>
      </c>
      <c r="S2428" s="95">
        <f t="shared" si="572"/>
        <v>215.58588536003566</v>
      </c>
      <c r="T2428">
        <f t="shared" si="573"/>
        <v>0</v>
      </c>
      <c r="U2428" s="102">
        <f>IF(W2428&lt;180,V2428,IF(#REF!&gt;T2428,W2428-360,360-W2428))</f>
        <v>0.98003327787023409</v>
      </c>
      <c r="V2428" s="102">
        <f t="shared" si="574"/>
        <v>0.98003327787023409</v>
      </c>
      <c r="W2428" s="102">
        <f t="shared" si="575"/>
        <v>0.98003327787023409</v>
      </c>
    </row>
    <row r="2429" spans="1:23" x14ac:dyDescent="0.25">
      <c r="A2429" s="110">
        <v>42638.481504629628</v>
      </c>
      <c r="B2429">
        <v>344</v>
      </c>
      <c r="C2429">
        <v>34.876199999999997</v>
      </c>
      <c r="E2429" s="95">
        <f t="shared" ref="E2429:F2444" si="582">AVERAGE(B1829:B2429)</f>
        <v>282.09151414309486</v>
      </c>
      <c r="F2429" s="95">
        <f t="shared" si="582"/>
        <v>24.055480199667269</v>
      </c>
      <c r="G2429" s="95"/>
      <c r="H2429" s="95"/>
      <c r="I2429" s="95"/>
      <c r="J2429" s="95"/>
      <c r="K2429" s="95"/>
      <c r="L2429" s="95">
        <f t="shared" si="577"/>
        <v>2426</v>
      </c>
      <c r="M2429" s="95">
        <f t="shared" si="568"/>
        <v>-1413</v>
      </c>
      <c r="N2429" s="95">
        <f t="shared" si="569"/>
        <v>271.91962077493758</v>
      </c>
      <c r="O2429" s="95">
        <f t="shared" si="570"/>
        <v>2103967.3260511286</v>
      </c>
      <c r="P2429" s="95">
        <f t="shared" si="578"/>
        <v>29.449240399711563</v>
      </c>
      <c r="Q2429" s="113">
        <f t="shared" si="579"/>
        <v>29.624099970100112</v>
      </c>
      <c r="R2429" s="95">
        <f t="shared" si="571"/>
        <v>348.7457390758201</v>
      </c>
      <c r="S2429" s="95">
        <f t="shared" si="572"/>
        <v>215.43728921036961</v>
      </c>
      <c r="T2429">
        <f t="shared" si="573"/>
        <v>0</v>
      </c>
      <c r="U2429" s="102">
        <f>IF(W2429&lt;180,V2429,IF(#REF!&gt;T2429,W2429-360,360-W2429))</f>
        <v>61.908485856905145</v>
      </c>
      <c r="V2429" s="102">
        <f t="shared" si="574"/>
        <v>61.908485856905145</v>
      </c>
      <c r="W2429" s="102">
        <f t="shared" si="575"/>
        <v>61.908485856905145</v>
      </c>
    </row>
    <row r="2430" spans="1:23" x14ac:dyDescent="0.25">
      <c r="A2430" s="110">
        <v>42638.481550925928</v>
      </c>
      <c r="B2430">
        <v>270</v>
      </c>
      <c r="C2430">
        <v>29.607299999999999</v>
      </c>
      <c r="E2430" s="95">
        <f t="shared" si="582"/>
        <v>282.00831946755409</v>
      </c>
      <c r="F2430" s="95">
        <f t="shared" si="582"/>
        <v>24.067524292845302</v>
      </c>
      <c r="G2430" s="95"/>
      <c r="H2430" s="95"/>
      <c r="I2430" s="95"/>
      <c r="J2430" s="95"/>
      <c r="K2430" s="95"/>
      <c r="L2430" s="95">
        <f t="shared" si="577"/>
        <v>2427</v>
      </c>
      <c r="M2430" s="95">
        <f t="shared" si="568"/>
        <v>1683</v>
      </c>
      <c r="N2430" s="95">
        <f t="shared" si="569"/>
        <v>271.9188298310666</v>
      </c>
      <c r="O2430" s="95">
        <f t="shared" si="570"/>
        <v>2103971.0094767357</v>
      </c>
      <c r="P2430" s="95">
        <f t="shared" si="578"/>
        <v>29.443198543159156</v>
      </c>
      <c r="Q2430" s="113">
        <f t="shared" si="579"/>
        <v>29.587709324975997</v>
      </c>
      <c r="R2430" s="95">
        <f t="shared" si="571"/>
        <v>348.5806654487501</v>
      </c>
      <c r="S2430" s="95">
        <f t="shared" si="572"/>
        <v>215.43597348635808</v>
      </c>
      <c r="T2430">
        <f t="shared" si="573"/>
        <v>0</v>
      </c>
      <c r="U2430" s="102">
        <f>IF(W2430&lt;180,V2430,IF(#REF!&gt;T2430,W2430-360,360-W2430))</f>
        <v>-12.008319467554088</v>
      </c>
      <c r="V2430" s="102">
        <f t="shared" si="574"/>
        <v>-12.008319467554088</v>
      </c>
      <c r="W2430" s="102">
        <f t="shared" si="575"/>
        <v>12.008319467554088</v>
      </c>
    </row>
    <row r="2431" spans="1:23" x14ac:dyDescent="0.25">
      <c r="A2431" s="110">
        <v>42638.48159722222</v>
      </c>
      <c r="B2431">
        <v>244</v>
      </c>
      <c r="C2431">
        <v>26.326000000000001</v>
      </c>
      <c r="E2431" s="95">
        <f t="shared" si="582"/>
        <v>281.85690515806988</v>
      </c>
      <c r="F2431" s="95">
        <f t="shared" si="582"/>
        <v>24.070992512479243</v>
      </c>
      <c r="G2431" s="95"/>
      <c r="H2431" s="95"/>
      <c r="I2431" s="95"/>
      <c r="J2431" s="95"/>
      <c r="K2431" s="95"/>
      <c r="L2431" s="95">
        <f t="shared" si="577"/>
        <v>2428</v>
      </c>
      <c r="M2431" s="95">
        <f t="shared" si="568"/>
        <v>-1439</v>
      </c>
      <c r="N2431" s="95">
        <f t="shared" si="569"/>
        <v>271.90733113673753</v>
      </c>
      <c r="O2431" s="95">
        <f t="shared" si="570"/>
        <v>2104750.1495057815</v>
      </c>
      <c r="P2431" s="95">
        <f t="shared" si="578"/>
        <v>29.442584714820239</v>
      </c>
      <c r="Q2431" s="113">
        <f t="shared" si="579"/>
        <v>29.548958044857727</v>
      </c>
      <c r="R2431" s="95">
        <f t="shared" si="571"/>
        <v>348.34206075899976</v>
      </c>
      <c r="S2431" s="95">
        <f t="shared" si="572"/>
        <v>215.37174955713999</v>
      </c>
      <c r="T2431">
        <f t="shared" si="573"/>
        <v>0</v>
      </c>
      <c r="U2431" s="102">
        <f>IF(W2431&lt;180,V2431,IF(#REF!&gt;T2431,W2431-360,360-W2431))</f>
        <v>-37.856905158069878</v>
      </c>
      <c r="V2431" s="102">
        <f t="shared" si="574"/>
        <v>-37.856905158069878</v>
      </c>
      <c r="W2431" s="102">
        <f t="shared" si="575"/>
        <v>37.856905158069878</v>
      </c>
    </row>
    <row r="2432" spans="1:23" x14ac:dyDescent="0.25">
      <c r="A2432" s="110">
        <v>42638.481689814813</v>
      </c>
      <c r="B2432">
        <v>266</v>
      </c>
      <c r="C2432">
        <v>26.8813</v>
      </c>
      <c r="E2432" s="95">
        <f t="shared" si="582"/>
        <v>281.79534109816973</v>
      </c>
      <c r="F2432" s="95">
        <f t="shared" si="582"/>
        <v>24.076997004991721</v>
      </c>
      <c r="G2432" s="95"/>
      <c r="H2432" s="95"/>
      <c r="I2432" s="95"/>
      <c r="J2432" s="95"/>
      <c r="K2432" s="95"/>
      <c r="L2432" s="95">
        <f t="shared" si="577"/>
        <v>2429</v>
      </c>
      <c r="M2432" s="95">
        <f t="shared" si="568"/>
        <v>1705</v>
      </c>
      <c r="N2432" s="95">
        <f t="shared" si="569"/>
        <v>271.90489913544616</v>
      </c>
      <c r="O2432" s="95">
        <f t="shared" si="570"/>
        <v>2104785.0317003038</v>
      </c>
      <c r="P2432" s="95">
        <f t="shared" si="578"/>
        <v>29.436767377751138</v>
      </c>
      <c r="Q2432" s="113">
        <f t="shared" si="579"/>
        <v>29.543386605210816</v>
      </c>
      <c r="R2432" s="95">
        <f t="shared" si="571"/>
        <v>348.26796095989408</v>
      </c>
      <c r="S2432" s="95">
        <f t="shared" si="572"/>
        <v>215.32272123644537</v>
      </c>
      <c r="T2432">
        <f t="shared" si="573"/>
        <v>0</v>
      </c>
      <c r="U2432" s="102">
        <f>IF(W2432&lt;180,V2432,IF(#REF!&gt;T2432,W2432-360,360-W2432))</f>
        <v>-15.795341098169729</v>
      </c>
      <c r="V2432" s="102">
        <f t="shared" si="574"/>
        <v>-15.795341098169729</v>
      </c>
      <c r="W2432" s="102">
        <f t="shared" si="575"/>
        <v>15.795341098169729</v>
      </c>
    </row>
    <row r="2433" spans="1:23" x14ac:dyDescent="0.25">
      <c r="A2433" s="110">
        <v>42638.481736111113</v>
      </c>
      <c r="B2433">
        <v>283</v>
      </c>
      <c r="C2433">
        <v>26.448799999999999</v>
      </c>
      <c r="E2433" s="95">
        <f t="shared" si="582"/>
        <v>281.78702163061564</v>
      </c>
      <c r="F2433" s="95">
        <f t="shared" si="582"/>
        <v>24.083452246256282</v>
      </c>
      <c r="G2433" s="95"/>
      <c r="H2433" s="95"/>
      <c r="I2433" s="95"/>
      <c r="J2433" s="95"/>
      <c r="K2433" s="95"/>
      <c r="L2433" s="95">
        <f t="shared" si="577"/>
        <v>2430</v>
      </c>
      <c r="M2433" s="95">
        <f t="shared" si="568"/>
        <v>-1422</v>
      </c>
      <c r="N2433" s="95">
        <f t="shared" si="569"/>
        <v>271.90946502057562</v>
      </c>
      <c r="O2433" s="95">
        <f t="shared" si="570"/>
        <v>2104908.0823045424</v>
      </c>
      <c r="P2433" s="95">
        <f t="shared" si="578"/>
        <v>29.431570087591307</v>
      </c>
      <c r="Q2433" s="113">
        <f t="shared" si="579"/>
        <v>29.54234217715894</v>
      </c>
      <c r="R2433" s="95">
        <f t="shared" si="571"/>
        <v>348.25729152922327</v>
      </c>
      <c r="S2433" s="95">
        <f t="shared" si="572"/>
        <v>215.31675173200802</v>
      </c>
      <c r="T2433">
        <f t="shared" si="573"/>
        <v>0</v>
      </c>
      <c r="U2433" s="102">
        <f>IF(W2433&lt;180,V2433,IF(#REF!&gt;T2433,W2433-360,360-W2433))</f>
        <v>1.2129783693843592</v>
      </c>
      <c r="V2433" s="102">
        <f t="shared" si="574"/>
        <v>1.2129783693843592</v>
      </c>
      <c r="W2433" s="102">
        <f t="shared" si="575"/>
        <v>1.2129783693843592</v>
      </c>
    </row>
    <row r="2434" spans="1:23" x14ac:dyDescent="0.25">
      <c r="A2434" s="110">
        <v>42638.481782407405</v>
      </c>
      <c r="B2434">
        <v>293</v>
      </c>
      <c r="C2434">
        <v>27.983799999999999</v>
      </c>
      <c r="E2434" s="95">
        <f t="shared" si="582"/>
        <v>281.82529118136438</v>
      </c>
      <c r="F2434" s="95">
        <f t="shared" si="582"/>
        <v>24.091096006655615</v>
      </c>
      <c r="G2434" s="95"/>
      <c r="H2434" s="95"/>
      <c r="I2434" s="95"/>
      <c r="J2434" s="95"/>
      <c r="K2434" s="95"/>
      <c r="L2434" s="95">
        <f t="shared" si="577"/>
        <v>2431</v>
      </c>
      <c r="M2434" s="95">
        <f t="shared" si="568"/>
        <v>1715</v>
      </c>
      <c r="N2434" s="95">
        <f t="shared" si="569"/>
        <v>271.91814068284606</v>
      </c>
      <c r="O2434" s="95">
        <f t="shared" si="570"/>
        <v>2105352.7099959021</v>
      </c>
      <c r="P2434" s="95">
        <f t="shared" si="578"/>
        <v>29.428623744826442</v>
      </c>
      <c r="Q2434" s="113">
        <f t="shared" si="579"/>
        <v>29.541945575335962</v>
      </c>
      <c r="R2434" s="95">
        <f t="shared" si="571"/>
        <v>348.29466872587028</v>
      </c>
      <c r="S2434" s="95">
        <f t="shared" si="572"/>
        <v>215.35591363685847</v>
      </c>
      <c r="T2434">
        <f t="shared" si="573"/>
        <v>0</v>
      </c>
      <c r="U2434" s="102">
        <f>IF(W2434&lt;180,V2434,IF(#REF!&gt;T2434,W2434-360,360-W2434))</f>
        <v>11.174708818635622</v>
      </c>
      <c r="V2434" s="102">
        <f t="shared" si="574"/>
        <v>11.174708818635622</v>
      </c>
      <c r="W2434" s="102">
        <f t="shared" si="575"/>
        <v>11.174708818635622</v>
      </c>
    </row>
    <row r="2435" spans="1:23" x14ac:dyDescent="0.25">
      <c r="A2435" s="110">
        <v>42638.481828703705</v>
      </c>
      <c r="B2435">
        <v>298</v>
      </c>
      <c r="C2435">
        <v>28.2056</v>
      </c>
      <c r="E2435" s="95">
        <f t="shared" si="582"/>
        <v>281.82861896838602</v>
      </c>
      <c r="F2435" s="95">
        <f t="shared" si="582"/>
        <v>24.100272712146463</v>
      </c>
      <c r="G2435" s="95"/>
      <c r="H2435" s="95"/>
      <c r="I2435" s="95"/>
      <c r="J2435" s="95"/>
      <c r="K2435" s="95"/>
      <c r="L2435" s="95">
        <f t="shared" si="577"/>
        <v>2432</v>
      </c>
      <c r="M2435" s="95">
        <f t="shared" si="568"/>
        <v>-1417</v>
      </c>
      <c r="N2435" s="95">
        <f t="shared" si="569"/>
        <v>271.92886513157845</v>
      </c>
      <c r="O2435" s="95">
        <f t="shared" si="570"/>
        <v>2106032.6936677787</v>
      </c>
      <c r="P2435" s="95">
        <f t="shared" si="578"/>
        <v>29.427323875751867</v>
      </c>
      <c r="Q2435" s="113">
        <f t="shared" si="579"/>
        <v>29.543654711292454</v>
      </c>
      <c r="R2435" s="95">
        <f t="shared" si="571"/>
        <v>348.30184206879403</v>
      </c>
      <c r="S2435" s="95">
        <f t="shared" si="572"/>
        <v>215.35539586797802</v>
      </c>
      <c r="T2435">
        <f t="shared" si="573"/>
        <v>0</v>
      </c>
      <c r="U2435" s="102">
        <f>IF(W2435&lt;180,V2435,IF(#REF!&gt;T2435,W2435-360,360-W2435))</f>
        <v>16.171381031613976</v>
      </c>
      <c r="V2435" s="102">
        <f t="shared" si="574"/>
        <v>16.171381031613976</v>
      </c>
      <c r="W2435" s="102">
        <f t="shared" si="575"/>
        <v>16.171381031613976</v>
      </c>
    </row>
    <row r="2436" spans="1:23" x14ac:dyDescent="0.25">
      <c r="A2436" s="110">
        <v>42638.481874999998</v>
      </c>
      <c r="B2436">
        <v>291</v>
      </c>
      <c r="C2436">
        <v>27.5641</v>
      </c>
      <c r="E2436" s="95">
        <f t="shared" si="582"/>
        <v>281.88352745424294</v>
      </c>
      <c r="F2436" s="95">
        <f t="shared" si="582"/>
        <v>24.104725124792054</v>
      </c>
      <c r="G2436" s="95"/>
      <c r="H2436" s="95"/>
      <c r="I2436" s="95"/>
      <c r="J2436" s="95"/>
      <c r="K2436" s="95"/>
      <c r="L2436" s="95">
        <f t="shared" si="577"/>
        <v>2433</v>
      </c>
      <c r="M2436" s="95">
        <f t="shared" ref="M2436:M2499" si="583">B2436-M2435</f>
        <v>1708</v>
      </c>
      <c r="N2436" s="95">
        <f t="shared" ref="N2436:N2499" si="584">N2435+(B2436-N2435)/L2436</f>
        <v>271.93670365803484</v>
      </c>
      <c r="O2436" s="95">
        <f t="shared" ref="O2436:O2499" si="585">O2435+(B2436-N2436)*(B2436-N2435)</f>
        <v>2106396.252363353</v>
      </c>
      <c r="P2436" s="95">
        <f t="shared" si="578"/>
        <v>29.42381506321664</v>
      </c>
      <c r="Q2436" s="113">
        <f t="shared" si="579"/>
        <v>29.529979885132011</v>
      </c>
      <c r="R2436" s="95">
        <f t="shared" ref="R2436:R2499" si="586">E2436+$T$2*Q2436</f>
        <v>348.32598219578995</v>
      </c>
      <c r="S2436" s="95">
        <f t="shared" ref="S2436:S2499" si="587">E2436-$T$2*Q2436</f>
        <v>215.44107271269593</v>
      </c>
      <c r="T2436">
        <f t="shared" si="573"/>
        <v>0</v>
      </c>
      <c r="U2436" s="102">
        <f>IF(W2436&lt;180,V2436,IF(#REF!&gt;T2436,W2436-360,360-W2436))</f>
        <v>9.1164725457570626</v>
      </c>
      <c r="V2436" s="102">
        <f t="shared" si="574"/>
        <v>9.1164725457570626</v>
      </c>
      <c r="W2436" s="102">
        <f t="shared" si="575"/>
        <v>9.1164725457570626</v>
      </c>
    </row>
    <row r="2437" spans="1:23" x14ac:dyDescent="0.25">
      <c r="A2437" s="110">
        <v>42638.481921296298</v>
      </c>
      <c r="B2437">
        <v>292</v>
      </c>
      <c r="C2437">
        <v>29.233699999999999</v>
      </c>
      <c r="E2437" s="95">
        <f t="shared" si="582"/>
        <v>282</v>
      </c>
      <c r="F2437" s="95">
        <f t="shared" si="582"/>
        <v>24.101580366056609</v>
      </c>
      <c r="G2437" s="95"/>
      <c r="H2437" s="95"/>
      <c r="I2437" s="95"/>
      <c r="J2437" s="95"/>
      <c r="K2437" s="95"/>
      <c r="L2437" s="95">
        <f t="shared" si="577"/>
        <v>2434</v>
      </c>
      <c r="M2437" s="95">
        <f t="shared" si="583"/>
        <v>-1416</v>
      </c>
      <c r="N2437" s="95">
        <f t="shared" si="584"/>
        <v>271.94494658997485</v>
      </c>
      <c r="O2437" s="95">
        <f t="shared" si="585"/>
        <v>2106798.6228430723</v>
      </c>
      <c r="P2437" s="95">
        <f t="shared" si="578"/>
        <v>29.420579712465418</v>
      </c>
      <c r="Q2437" s="113">
        <f t="shared" si="579"/>
        <v>29.431439831961377</v>
      </c>
      <c r="R2437" s="95">
        <f t="shared" si="586"/>
        <v>348.22073962191308</v>
      </c>
      <c r="S2437" s="95">
        <f t="shared" si="587"/>
        <v>215.77926037808692</v>
      </c>
      <c r="T2437">
        <f t="shared" si="573"/>
        <v>0</v>
      </c>
      <c r="U2437" s="102">
        <f>IF(W2437&lt;180,V2437,IF(#REF!&gt;T2437,W2437-360,360-W2437))</f>
        <v>10</v>
      </c>
      <c r="V2437" s="102">
        <f t="shared" si="574"/>
        <v>10</v>
      </c>
      <c r="W2437" s="102">
        <f t="shared" si="575"/>
        <v>10</v>
      </c>
    </row>
    <row r="2438" spans="1:23" x14ac:dyDescent="0.25">
      <c r="A2438" s="110">
        <v>42638.48196759259</v>
      </c>
      <c r="B2438">
        <v>262</v>
      </c>
      <c r="C2438">
        <v>29.238</v>
      </c>
      <c r="E2438" s="95">
        <f t="shared" si="582"/>
        <v>281.93011647254576</v>
      </c>
      <c r="F2438" s="95">
        <f t="shared" si="582"/>
        <v>24.108104159733816</v>
      </c>
      <c r="G2438" s="95"/>
      <c r="H2438" s="95"/>
      <c r="I2438" s="95"/>
      <c r="J2438" s="95"/>
      <c r="K2438" s="95"/>
      <c r="L2438" s="95">
        <f t="shared" si="577"/>
        <v>2435</v>
      </c>
      <c r="M2438" s="95">
        <f t="shared" si="583"/>
        <v>1678</v>
      </c>
      <c r="N2438" s="95">
        <f t="shared" si="584"/>
        <v>271.94086242299744</v>
      </c>
      <c r="O2438" s="95">
        <f t="shared" si="585"/>
        <v>2106897.4841889273</v>
      </c>
      <c r="P2438" s="95">
        <f t="shared" si="578"/>
        <v>29.415228034540117</v>
      </c>
      <c r="Q2438" s="113">
        <f t="shared" si="579"/>
        <v>29.428982310301606</v>
      </c>
      <c r="R2438" s="95">
        <f t="shared" si="586"/>
        <v>348.14532667072439</v>
      </c>
      <c r="S2438" s="95">
        <f t="shared" si="587"/>
        <v>215.71490627436714</v>
      </c>
      <c r="T2438">
        <f t="shared" ref="T2438:T2501" si="588">IF(ABS(U2438)&gt;$T$2*Q2438,1,0)</f>
        <v>0</v>
      </c>
      <c r="U2438" s="102">
        <f>IF(W2438&lt;180,V2438,IF(#REF!&gt;T2438,W2438-360,360-W2438))</f>
        <v>-19.930116472545762</v>
      </c>
      <c r="V2438" s="102">
        <f t="shared" ref="V2438:V2501" si="589">$B2438-$E2438</f>
        <v>-19.930116472545762</v>
      </c>
      <c r="W2438" s="102">
        <f t="shared" ref="W2438:W2501" si="590">ABS(V2438)</f>
        <v>19.930116472545762</v>
      </c>
    </row>
    <row r="2439" spans="1:23" x14ac:dyDescent="0.25">
      <c r="A2439" s="110">
        <v>42638.482060185182</v>
      </c>
      <c r="B2439">
        <v>302</v>
      </c>
      <c r="C2439">
        <v>33.395699999999998</v>
      </c>
      <c r="E2439" s="95">
        <f t="shared" si="582"/>
        <v>281.91181364392679</v>
      </c>
      <c r="F2439" s="95">
        <f t="shared" si="582"/>
        <v>24.122298336106525</v>
      </c>
      <c r="G2439" s="95"/>
      <c r="H2439" s="95"/>
      <c r="I2439" s="95"/>
      <c r="J2439" s="95"/>
      <c r="K2439" s="95"/>
      <c r="L2439" s="95">
        <f t="shared" si="577"/>
        <v>2436</v>
      </c>
      <c r="M2439" s="95">
        <f t="shared" si="583"/>
        <v>-1376</v>
      </c>
      <c r="N2439" s="95">
        <f t="shared" si="584"/>
        <v>271.95320197044282</v>
      </c>
      <c r="O2439" s="95">
        <f t="shared" si="585"/>
        <v>2107800.6650246461</v>
      </c>
      <c r="P2439" s="95">
        <f t="shared" si="578"/>
        <v>29.415492668986769</v>
      </c>
      <c r="Q2439" s="113">
        <f t="shared" si="579"/>
        <v>29.413069585381418</v>
      </c>
      <c r="R2439" s="95">
        <f t="shared" si="586"/>
        <v>348.09122021103497</v>
      </c>
      <c r="S2439" s="95">
        <f t="shared" si="587"/>
        <v>215.73240707681862</v>
      </c>
      <c r="T2439">
        <f t="shared" si="588"/>
        <v>0</v>
      </c>
      <c r="U2439" s="102">
        <f>IF(W2439&lt;180,V2439,IF(#REF!&gt;T2439,W2439-360,360-W2439))</f>
        <v>20.088186356073209</v>
      </c>
      <c r="V2439" s="102">
        <f t="shared" si="589"/>
        <v>20.088186356073209</v>
      </c>
      <c r="W2439" s="102">
        <f t="shared" si="590"/>
        <v>20.088186356073209</v>
      </c>
    </row>
    <row r="2440" spans="1:23" x14ac:dyDescent="0.25">
      <c r="A2440" s="110">
        <v>42638.482152777775</v>
      </c>
      <c r="B2440">
        <v>356</v>
      </c>
      <c r="C2440">
        <v>38.112099999999998</v>
      </c>
      <c r="E2440" s="95">
        <f t="shared" si="582"/>
        <v>282.04825291181362</v>
      </c>
      <c r="F2440" s="95">
        <f t="shared" si="582"/>
        <v>24.1438946755408</v>
      </c>
      <c r="G2440" s="95"/>
      <c r="H2440" s="95"/>
      <c r="I2440" s="95"/>
      <c r="J2440" s="95"/>
      <c r="K2440" s="95"/>
      <c r="L2440" s="95">
        <f t="shared" si="577"/>
        <v>2437</v>
      </c>
      <c r="M2440" s="95">
        <f t="shared" si="583"/>
        <v>1732</v>
      </c>
      <c r="N2440" s="95">
        <f t="shared" si="584"/>
        <v>271.98768978251894</v>
      </c>
      <c r="O2440" s="95">
        <f t="shared" si="585"/>
        <v>2114861.6306934911</v>
      </c>
      <c r="P2440" s="95">
        <f t="shared" si="578"/>
        <v>29.45867535776199</v>
      </c>
      <c r="Q2440" s="113">
        <f t="shared" si="579"/>
        <v>29.565843512487866</v>
      </c>
      <c r="R2440" s="95">
        <f t="shared" si="586"/>
        <v>348.57140081491133</v>
      </c>
      <c r="S2440" s="95">
        <f t="shared" si="587"/>
        <v>215.52510500871591</v>
      </c>
      <c r="T2440">
        <f t="shared" si="588"/>
        <v>1</v>
      </c>
      <c r="U2440" s="102">
        <f>IF(W2440&lt;180,V2440,IF(#REF!&gt;T2440,W2440-360,360-W2440))</f>
        <v>73.95174708818638</v>
      </c>
      <c r="V2440" s="102">
        <f t="shared" si="589"/>
        <v>73.95174708818638</v>
      </c>
      <c r="W2440" s="102">
        <f t="shared" si="590"/>
        <v>73.95174708818638</v>
      </c>
    </row>
    <row r="2441" spans="1:23" x14ac:dyDescent="0.25">
      <c r="A2441" s="110">
        <v>42638.482199074075</v>
      </c>
      <c r="B2441">
        <v>332</v>
      </c>
      <c r="C2441">
        <v>37.605400000000003</v>
      </c>
      <c r="E2441" s="95">
        <f t="shared" si="582"/>
        <v>282.14642262895177</v>
      </c>
      <c r="F2441" s="95">
        <f t="shared" si="582"/>
        <v>24.161928618968421</v>
      </c>
      <c r="G2441" s="95"/>
      <c r="H2441" s="95"/>
      <c r="I2441" s="95"/>
      <c r="J2441" s="95"/>
      <c r="K2441" s="95"/>
      <c r="L2441" s="95">
        <f t="shared" si="577"/>
        <v>2438</v>
      </c>
      <c r="M2441" s="95">
        <f t="shared" si="583"/>
        <v>-1400</v>
      </c>
      <c r="N2441" s="95">
        <f t="shared" si="584"/>
        <v>272.01230516817009</v>
      </c>
      <c r="O2441" s="95">
        <f t="shared" si="585"/>
        <v>2118461.6308449702</v>
      </c>
      <c r="P2441" s="95">
        <f t="shared" si="578"/>
        <v>29.477690225308798</v>
      </c>
      <c r="Q2441" s="113">
        <f t="shared" si="579"/>
        <v>29.633510587927521</v>
      </c>
      <c r="R2441" s="95">
        <f t="shared" si="586"/>
        <v>348.82182145178871</v>
      </c>
      <c r="S2441" s="95">
        <f t="shared" si="587"/>
        <v>215.47102380611483</v>
      </c>
      <c r="T2441">
        <f t="shared" si="588"/>
        <v>0</v>
      </c>
      <c r="U2441" s="102">
        <f>IF(W2441&lt;180,V2441,IF(#REF!&gt;T2441,W2441-360,360-W2441))</f>
        <v>49.853577371048232</v>
      </c>
      <c r="V2441" s="102">
        <f t="shared" si="589"/>
        <v>49.853577371048232</v>
      </c>
      <c r="W2441" s="102">
        <f t="shared" si="590"/>
        <v>49.853577371048232</v>
      </c>
    </row>
    <row r="2442" spans="1:23" x14ac:dyDescent="0.25">
      <c r="A2442" s="110">
        <v>42638.482245370367</v>
      </c>
      <c r="B2442">
        <v>278</v>
      </c>
      <c r="C2442">
        <v>30.8995</v>
      </c>
      <c r="E2442" s="95">
        <f t="shared" si="582"/>
        <v>282.20632279534112</v>
      </c>
      <c r="F2442" s="95">
        <f t="shared" si="582"/>
        <v>24.165771547420999</v>
      </c>
      <c r="G2442" s="95"/>
      <c r="H2442" s="95"/>
      <c r="I2442" s="95"/>
      <c r="J2442" s="95"/>
      <c r="K2442" s="95"/>
      <c r="L2442" s="95">
        <f t="shared" si="577"/>
        <v>2439</v>
      </c>
      <c r="M2442" s="95">
        <f t="shared" si="583"/>
        <v>1678</v>
      </c>
      <c r="N2442" s="95">
        <f t="shared" si="584"/>
        <v>272.01476014760095</v>
      </c>
      <c r="O2442" s="95">
        <f t="shared" si="585"/>
        <v>2118497.4686347018</v>
      </c>
      <c r="P2442" s="95">
        <f t="shared" si="578"/>
        <v>29.471895902142236</v>
      </c>
      <c r="Q2442" s="113">
        <f t="shared" si="579"/>
        <v>29.588650069478884</v>
      </c>
      <c r="R2442" s="95">
        <f t="shared" si="586"/>
        <v>348.78078545166863</v>
      </c>
      <c r="S2442" s="95">
        <f t="shared" si="587"/>
        <v>215.63186013901364</v>
      </c>
      <c r="T2442">
        <f t="shared" si="588"/>
        <v>0</v>
      </c>
      <c r="U2442" s="102">
        <f>IF(W2442&lt;180,V2442,IF(#REF!&gt;T2442,W2442-360,360-W2442))</f>
        <v>-4.2063227953411229</v>
      </c>
      <c r="V2442" s="102">
        <f t="shared" si="589"/>
        <v>-4.2063227953411229</v>
      </c>
      <c r="W2442" s="102">
        <f t="shared" si="590"/>
        <v>4.2063227953411229</v>
      </c>
    </row>
    <row r="2443" spans="1:23" x14ac:dyDescent="0.25">
      <c r="A2443" s="110">
        <v>42638.482291666667</v>
      </c>
      <c r="B2443">
        <v>299</v>
      </c>
      <c r="C2443">
        <v>33.572099999999999</v>
      </c>
      <c r="E2443" s="95">
        <f t="shared" si="582"/>
        <v>282.27121464226292</v>
      </c>
      <c r="F2443" s="95">
        <f t="shared" si="582"/>
        <v>24.178059400998364</v>
      </c>
      <c r="G2443" s="95"/>
      <c r="H2443" s="95"/>
      <c r="I2443" s="95"/>
      <c r="J2443" s="95"/>
      <c r="K2443" s="95"/>
      <c r="L2443" s="95">
        <f t="shared" si="577"/>
        <v>2440</v>
      </c>
      <c r="M2443" s="95">
        <f t="shared" si="583"/>
        <v>-1379</v>
      </c>
      <c r="N2443" s="95">
        <f t="shared" si="584"/>
        <v>272.02581967213064</v>
      </c>
      <c r="O2443" s="95">
        <f t="shared" si="585"/>
        <v>2119225.3733606711</v>
      </c>
      <c r="P2443" s="95">
        <f t="shared" si="578"/>
        <v>29.470917683069224</v>
      </c>
      <c r="Q2443" s="113">
        <f t="shared" si="579"/>
        <v>29.582642975453751</v>
      </c>
      <c r="R2443" s="95">
        <f t="shared" si="586"/>
        <v>348.83216133703388</v>
      </c>
      <c r="S2443" s="95">
        <f t="shared" si="587"/>
        <v>215.71026794749199</v>
      </c>
      <c r="T2443">
        <f t="shared" si="588"/>
        <v>0</v>
      </c>
      <c r="U2443" s="102">
        <f>IF(W2443&lt;180,V2443,IF(#REF!&gt;T2443,W2443-360,360-W2443))</f>
        <v>16.728785357737081</v>
      </c>
      <c r="V2443" s="102">
        <f t="shared" si="589"/>
        <v>16.728785357737081</v>
      </c>
      <c r="W2443" s="102">
        <f t="shared" si="590"/>
        <v>16.728785357737081</v>
      </c>
    </row>
    <row r="2444" spans="1:23" x14ac:dyDescent="0.25">
      <c r="A2444" s="110">
        <v>42638.48233796296</v>
      </c>
      <c r="B2444">
        <v>308</v>
      </c>
      <c r="C2444">
        <v>35.1248</v>
      </c>
      <c r="E2444" s="95">
        <f t="shared" si="582"/>
        <v>282.33111480865227</v>
      </c>
      <c r="F2444" s="95">
        <f t="shared" si="582"/>
        <v>24.187609650582392</v>
      </c>
      <c r="G2444" s="95"/>
      <c r="H2444" s="95"/>
      <c r="I2444" s="95"/>
      <c r="J2444" s="95"/>
      <c r="K2444" s="95"/>
      <c r="L2444" s="95">
        <f t="shared" si="577"/>
        <v>2441</v>
      </c>
      <c r="M2444" s="95">
        <f t="shared" si="583"/>
        <v>1687</v>
      </c>
      <c r="N2444" s="95">
        <f t="shared" si="584"/>
        <v>272.04055714870901</v>
      </c>
      <c r="O2444" s="95">
        <f t="shared" si="585"/>
        <v>2120518.984842293</v>
      </c>
      <c r="P2444" s="95">
        <f t="shared" si="578"/>
        <v>29.473871978254465</v>
      </c>
      <c r="Q2444" s="113">
        <f t="shared" si="579"/>
        <v>29.598227792235498</v>
      </c>
      <c r="R2444" s="95">
        <f t="shared" si="586"/>
        <v>348.92712734118214</v>
      </c>
      <c r="S2444" s="95">
        <f t="shared" si="587"/>
        <v>215.7351022761224</v>
      </c>
      <c r="T2444">
        <f t="shared" si="588"/>
        <v>0</v>
      </c>
      <c r="U2444" s="102">
        <f>IF(W2444&lt;180,V2444,IF(#REF!&gt;T2444,W2444-360,360-W2444))</f>
        <v>25.668885191347727</v>
      </c>
      <c r="V2444" s="102">
        <f t="shared" si="589"/>
        <v>25.668885191347727</v>
      </c>
      <c r="W2444" s="102">
        <f t="shared" si="590"/>
        <v>25.668885191347727</v>
      </c>
    </row>
    <row r="2445" spans="1:23" x14ac:dyDescent="0.25">
      <c r="A2445" s="110">
        <v>42638.48238425926</v>
      </c>
      <c r="B2445">
        <v>311</v>
      </c>
      <c r="C2445">
        <v>33.527799999999999</v>
      </c>
      <c r="E2445" s="95">
        <f t="shared" ref="E2445:F2460" si="591">AVERAGE(B1845:B2445)</f>
        <v>282.48086522462563</v>
      </c>
      <c r="F2445" s="95">
        <f t="shared" si="591"/>
        <v>24.190030948419331</v>
      </c>
      <c r="G2445" s="95"/>
      <c r="H2445" s="95"/>
      <c r="I2445" s="95"/>
      <c r="J2445" s="95"/>
      <c r="K2445" s="95"/>
      <c r="L2445" s="95">
        <f t="shared" si="577"/>
        <v>2442</v>
      </c>
      <c r="M2445" s="95">
        <f t="shared" si="583"/>
        <v>-1376</v>
      </c>
      <c r="N2445" s="95">
        <f t="shared" si="584"/>
        <v>272.05651105651054</v>
      </c>
      <c r="O2445" s="95">
        <f t="shared" si="585"/>
        <v>2122036.2014742168</v>
      </c>
      <c r="P2445" s="95">
        <f t="shared" si="578"/>
        <v>29.478376710368316</v>
      </c>
      <c r="Q2445" s="113">
        <f t="shared" si="579"/>
        <v>29.515105976129721</v>
      </c>
      <c r="R2445" s="95">
        <f t="shared" si="586"/>
        <v>348.88985367091749</v>
      </c>
      <c r="S2445" s="95">
        <f t="shared" si="587"/>
        <v>216.07187677833377</v>
      </c>
      <c r="T2445">
        <f t="shared" si="588"/>
        <v>0</v>
      </c>
      <c r="U2445" s="102">
        <f>IF(W2445&lt;180,V2445,IF(#REF!&gt;T2445,W2445-360,360-W2445))</f>
        <v>28.519134775374368</v>
      </c>
      <c r="V2445" s="102">
        <f t="shared" si="589"/>
        <v>28.519134775374368</v>
      </c>
      <c r="W2445" s="102">
        <f t="shared" si="590"/>
        <v>28.519134775374368</v>
      </c>
    </row>
    <row r="2446" spans="1:23" x14ac:dyDescent="0.25">
      <c r="A2446" s="110">
        <v>42638.482430555552</v>
      </c>
      <c r="B2446">
        <v>287</v>
      </c>
      <c r="C2446">
        <v>26.7197</v>
      </c>
      <c r="E2446" s="95">
        <f t="shared" si="591"/>
        <v>282.49084858569051</v>
      </c>
      <c r="F2446" s="95">
        <f t="shared" si="591"/>
        <v>24.188739600665585</v>
      </c>
      <c r="G2446" s="95"/>
      <c r="H2446" s="95"/>
      <c r="I2446" s="95"/>
      <c r="J2446" s="95"/>
      <c r="K2446" s="95"/>
      <c r="L2446" s="95">
        <f t="shared" si="577"/>
        <v>2443</v>
      </c>
      <c r="M2446" s="95">
        <f t="shared" si="583"/>
        <v>1663</v>
      </c>
      <c r="N2446" s="95">
        <f t="shared" si="584"/>
        <v>272.06262791649561</v>
      </c>
      <c r="O2446" s="95">
        <f t="shared" si="585"/>
        <v>2122259.4179287916</v>
      </c>
      <c r="P2446" s="95">
        <f t="shared" si="578"/>
        <v>29.47389291319298</v>
      </c>
      <c r="Q2446" s="113">
        <f t="shared" si="579"/>
        <v>29.515618124250896</v>
      </c>
      <c r="R2446" s="95">
        <f t="shared" si="586"/>
        <v>348.90098936525504</v>
      </c>
      <c r="S2446" s="95">
        <f t="shared" si="587"/>
        <v>216.08070780612599</v>
      </c>
      <c r="T2446">
        <f t="shared" si="588"/>
        <v>0</v>
      </c>
      <c r="U2446" s="102">
        <f>IF(W2446&lt;180,V2446,IF(#REF!&gt;T2446,W2446-360,360-W2446))</f>
        <v>4.5091514143094855</v>
      </c>
      <c r="V2446" s="102">
        <f t="shared" si="589"/>
        <v>4.5091514143094855</v>
      </c>
      <c r="W2446" s="102">
        <f t="shared" si="590"/>
        <v>4.5091514143094855</v>
      </c>
    </row>
    <row r="2447" spans="1:23" x14ac:dyDescent="0.25">
      <c r="A2447" s="110">
        <v>42638.482476851852</v>
      </c>
      <c r="B2447">
        <v>246</v>
      </c>
      <c r="C2447">
        <v>23.285</v>
      </c>
      <c r="E2447" s="95">
        <f t="shared" si="591"/>
        <v>282.47254575707154</v>
      </c>
      <c r="F2447" s="95">
        <f t="shared" si="591"/>
        <v>24.181274708818663</v>
      </c>
      <c r="G2447" s="95"/>
      <c r="H2447" s="95"/>
      <c r="I2447" s="95"/>
      <c r="J2447" s="95"/>
      <c r="K2447" s="95"/>
      <c r="L2447" s="95">
        <f t="shared" si="577"/>
        <v>2444</v>
      </c>
      <c r="M2447" s="95">
        <f t="shared" si="583"/>
        <v>-1417</v>
      </c>
      <c r="N2447" s="95">
        <f t="shared" si="584"/>
        <v>272.05196399345289</v>
      </c>
      <c r="O2447" s="95">
        <f t="shared" si="585"/>
        <v>2122938.4005728471</v>
      </c>
      <c r="P2447" s="95">
        <f t="shared" si="578"/>
        <v>29.472575955600007</v>
      </c>
      <c r="Q2447" s="113">
        <f t="shared" si="579"/>
        <v>29.534823829572996</v>
      </c>
      <c r="R2447" s="95">
        <f t="shared" si="586"/>
        <v>348.92589937361078</v>
      </c>
      <c r="S2447" s="95">
        <f t="shared" si="587"/>
        <v>216.01919214053231</v>
      </c>
      <c r="T2447">
        <f t="shared" si="588"/>
        <v>0</v>
      </c>
      <c r="U2447" s="102">
        <f>IF(W2447&lt;180,V2447,IF(#REF!&gt;T2447,W2447-360,360-W2447))</f>
        <v>-36.472545757071543</v>
      </c>
      <c r="V2447" s="102">
        <f t="shared" si="589"/>
        <v>-36.472545757071543</v>
      </c>
      <c r="W2447" s="102">
        <f t="shared" si="590"/>
        <v>36.472545757071543</v>
      </c>
    </row>
    <row r="2448" spans="1:23" x14ac:dyDescent="0.25">
      <c r="A2448" s="110">
        <v>42638.482523148145</v>
      </c>
      <c r="B2448">
        <v>300</v>
      </c>
      <c r="C2448">
        <v>26.1905</v>
      </c>
      <c r="E2448" s="95">
        <f t="shared" si="591"/>
        <v>282.46422628951746</v>
      </c>
      <c r="F2448" s="95">
        <f t="shared" si="591"/>
        <v>24.180717970049944</v>
      </c>
      <c r="G2448" s="95"/>
      <c r="H2448" s="95"/>
      <c r="I2448" s="95"/>
      <c r="J2448" s="95"/>
      <c r="K2448" s="95"/>
      <c r="L2448" s="95">
        <f t="shared" si="577"/>
        <v>2445</v>
      </c>
      <c r="M2448" s="95">
        <f t="shared" si="583"/>
        <v>1717</v>
      </c>
      <c r="N2448" s="95">
        <f t="shared" si="584"/>
        <v>272.0633946830261</v>
      </c>
      <c r="O2448" s="95">
        <f t="shared" si="585"/>
        <v>2123719.1738241464</v>
      </c>
      <c r="P2448" s="95">
        <f t="shared" si="578"/>
        <v>29.471966325816815</v>
      </c>
      <c r="Q2448" s="113">
        <f t="shared" si="579"/>
        <v>29.529180718720305</v>
      </c>
      <c r="R2448" s="95">
        <f t="shared" si="586"/>
        <v>348.90488290663814</v>
      </c>
      <c r="S2448" s="95">
        <f t="shared" si="587"/>
        <v>216.02356967239677</v>
      </c>
      <c r="T2448">
        <f t="shared" si="588"/>
        <v>0</v>
      </c>
      <c r="U2448" s="102">
        <f>IF(W2448&lt;180,V2448,IF(#REF!&gt;T2448,W2448-360,360-W2448))</f>
        <v>17.535773710482545</v>
      </c>
      <c r="V2448" s="102">
        <f t="shared" si="589"/>
        <v>17.535773710482545</v>
      </c>
      <c r="W2448" s="102">
        <f t="shared" si="590"/>
        <v>17.535773710482545</v>
      </c>
    </row>
    <row r="2449" spans="1:23" x14ac:dyDescent="0.25">
      <c r="A2449" s="110">
        <v>42638.482569444444</v>
      </c>
      <c r="B2449">
        <v>264</v>
      </c>
      <c r="C2449">
        <v>22.515599999999999</v>
      </c>
      <c r="E2449" s="95">
        <f t="shared" si="591"/>
        <v>282.30948419301166</v>
      </c>
      <c r="F2449" s="95">
        <f t="shared" si="591"/>
        <v>24.173884193011677</v>
      </c>
      <c r="G2449" s="95"/>
      <c r="H2449" s="95"/>
      <c r="I2449" s="95"/>
      <c r="J2449" s="95"/>
      <c r="K2449" s="95"/>
      <c r="L2449" s="95">
        <f t="shared" si="577"/>
        <v>2446</v>
      </c>
      <c r="M2449" s="95">
        <f t="shared" si="583"/>
        <v>-1453</v>
      </c>
      <c r="N2449" s="95">
        <f t="shared" si="584"/>
        <v>272.0600981193781</v>
      </c>
      <c r="O2449" s="95">
        <f t="shared" si="585"/>
        <v>2123784.1655764668</v>
      </c>
      <c r="P2449" s="95">
        <f t="shared" si="578"/>
        <v>29.466392053674664</v>
      </c>
      <c r="Q2449" s="113">
        <f t="shared" si="579"/>
        <v>29.381489751205027</v>
      </c>
      <c r="R2449" s="95">
        <f t="shared" si="586"/>
        <v>348.41783613322298</v>
      </c>
      <c r="S2449" s="95">
        <f t="shared" si="587"/>
        <v>216.20113225280033</v>
      </c>
      <c r="T2449">
        <f t="shared" si="588"/>
        <v>0</v>
      </c>
      <c r="U2449" s="102">
        <f>IF(W2449&lt;180,V2449,IF(#REF!&gt;T2449,W2449-360,360-W2449))</f>
        <v>-18.309484193011656</v>
      </c>
      <c r="V2449" s="102">
        <f t="shared" si="589"/>
        <v>-18.309484193011656</v>
      </c>
      <c r="W2449" s="102">
        <f t="shared" si="590"/>
        <v>18.309484193011656</v>
      </c>
    </row>
    <row r="2450" spans="1:23" x14ac:dyDescent="0.25">
      <c r="A2450" s="110">
        <v>42638.482615740744</v>
      </c>
      <c r="B2450">
        <v>300</v>
      </c>
      <c r="C2450">
        <v>25.232399999999998</v>
      </c>
      <c r="E2450" s="95">
        <f t="shared" si="591"/>
        <v>282.34442595673875</v>
      </c>
      <c r="F2450" s="95">
        <f t="shared" si="591"/>
        <v>24.175121630615674</v>
      </c>
      <c r="G2450" s="95"/>
      <c r="H2450" s="95"/>
      <c r="I2450" s="95"/>
      <c r="J2450" s="95"/>
      <c r="K2450" s="95"/>
      <c r="L2450" s="95">
        <f t="shared" si="577"/>
        <v>2447</v>
      </c>
      <c r="M2450" s="95">
        <f t="shared" si="583"/>
        <v>1753</v>
      </c>
      <c r="N2450" s="95">
        <f t="shared" si="584"/>
        <v>272.07151614221448</v>
      </c>
      <c r="O2450" s="95">
        <f t="shared" si="585"/>
        <v>2124564.484675128</v>
      </c>
      <c r="P2450" s="95">
        <f t="shared" si="578"/>
        <v>29.465782172437962</v>
      </c>
      <c r="Q2450" s="113">
        <f t="shared" si="579"/>
        <v>29.390019014660769</v>
      </c>
      <c r="R2450" s="95">
        <f t="shared" si="586"/>
        <v>348.47196873972547</v>
      </c>
      <c r="S2450" s="95">
        <f t="shared" si="587"/>
        <v>216.21688317375202</v>
      </c>
      <c r="T2450">
        <f t="shared" si="588"/>
        <v>0</v>
      </c>
      <c r="U2450" s="102">
        <f>IF(W2450&lt;180,V2450,IF(#REF!&gt;T2450,W2450-360,360-W2450))</f>
        <v>17.655574043261254</v>
      </c>
      <c r="V2450" s="102">
        <f t="shared" si="589"/>
        <v>17.655574043261254</v>
      </c>
      <c r="W2450" s="102">
        <f t="shared" si="590"/>
        <v>17.655574043261254</v>
      </c>
    </row>
    <row r="2451" spans="1:23" x14ac:dyDescent="0.25">
      <c r="A2451" s="110">
        <v>42638.482673611114</v>
      </c>
      <c r="B2451">
        <v>320</v>
      </c>
      <c r="C2451">
        <v>24.9254</v>
      </c>
      <c r="E2451" s="95">
        <f t="shared" si="591"/>
        <v>282.36439267886857</v>
      </c>
      <c r="F2451" s="95">
        <f t="shared" si="591"/>
        <v>24.177091680532477</v>
      </c>
      <c r="G2451" s="95"/>
      <c r="H2451" s="95"/>
      <c r="I2451" s="95"/>
      <c r="J2451" s="95"/>
      <c r="K2451" s="95"/>
      <c r="L2451" s="95">
        <f t="shared" si="577"/>
        <v>2448</v>
      </c>
      <c r="M2451" s="95">
        <f t="shared" si="583"/>
        <v>-1433</v>
      </c>
      <c r="N2451" s="95">
        <f t="shared" si="584"/>
        <v>272.09109477124133</v>
      </c>
      <c r="O2451" s="95">
        <f t="shared" si="585"/>
        <v>2126860.6858660285</v>
      </c>
      <c r="P2451" s="95">
        <f t="shared" si="578"/>
        <v>29.47567878185599</v>
      </c>
      <c r="Q2451" s="113">
        <f t="shared" si="579"/>
        <v>29.411510248773187</v>
      </c>
      <c r="R2451" s="95">
        <f t="shared" si="586"/>
        <v>348.54029073860823</v>
      </c>
      <c r="S2451" s="95">
        <f t="shared" si="587"/>
        <v>216.1884946191289</v>
      </c>
      <c r="T2451">
        <f t="shared" si="588"/>
        <v>0</v>
      </c>
      <c r="U2451" s="102">
        <f>IF(W2451&lt;180,V2451,IF(#REF!&gt;T2451,W2451-360,360-W2451))</f>
        <v>37.635607321131431</v>
      </c>
      <c r="V2451" s="102">
        <f t="shared" si="589"/>
        <v>37.635607321131431</v>
      </c>
      <c r="W2451" s="102">
        <f t="shared" si="590"/>
        <v>37.635607321131431</v>
      </c>
    </row>
    <row r="2452" spans="1:23" x14ac:dyDescent="0.25">
      <c r="A2452" s="110">
        <v>42638.482719907406</v>
      </c>
      <c r="B2452">
        <v>272</v>
      </c>
      <c r="C2452">
        <v>21.927</v>
      </c>
      <c r="E2452" s="95">
        <f t="shared" si="591"/>
        <v>282.33444259567386</v>
      </c>
      <c r="F2452" s="95">
        <f t="shared" si="591"/>
        <v>24.171158402662265</v>
      </c>
      <c r="G2452" s="95"/>
      <c r="H2452" s="95"/>
      <c r="I2452" s="95"/>
      <c r="J2452" s="95"/>
      <c r="K2452" s="95"/>
      <c r="L2452" s="95">
        <f t="shared" si="577"/>
        <v>2449</v>
      </c>
      <c r="M2452" s="95">
        <f t="shared" si="583"/>
        <v>1705</v>
      </c>
      <c r="N2452" s="95">
        <f t="shared" si="584"/>
        <v>272.09105757451971</v>
      </c>
      <c r="O2452" s="95">
        <f t="shared" si="585"/>
        <v>2126860.6941608973</v>
      </c>
      <c r="P2452" s="95">
        <f t="shared" si="578"/>
        <v>29.469660323939426</v>
      </c>
      <c r="Q2452" s="113">
        <f t="shared" si="579"/>
        <v>29.412884344359895</v>
      </c>
      <c r="R2452" s="95">
        <f t="shared" si="586"/>
        <v>348.51343237048366</v>
      </c>
      <c r="S2452" s="95">
        <f t="shared" si="587"/>
        <v>216.1554528208641</v>
      </c>
      <c r="T2452">
        <f t="shared" si="588"/>
        <v>0</v>
      </c>
      <c r="U2452" s="102">
        <f>IF(W2452&lt;180,V2452,IF(#REF!&gt;T2452,W2452-360,360-W2452))</f>
        <v>-10.334442595673863</v>
      </c>
      <c r="V2452" s="102">
        <f t="shared" si="589"/>
        <v>-10.334442595673863</v>
      </c>
      <c r="W2452" s="102">
        <f t="shared" si="590"/>
        <v>10.334442595673863</v>
      </c>
    </row>
    <row r="2453" spans="1:23" x14ac:dyDescent="0.25">
      <c r="A2453" s="110">
        <v>42638.482766203706</v>
      </c>
      <c r="B2453">
        <v>265</v>
      </c>
      <c r="C2453">
        <v>21.498100000000001</v>
      </c>
      <c r="E2453" s="95">
        <f t="shared" si="591"/>
        <v>282.3128119800333</v>
      </c>
      <c r="F2453" s="95">
        <f t="shared" si="591"/>
        <v>24.163832945091546</v>
      </c>
      <c r="G2453" s="95"/>
      <c r="H2453" s="95"/>
      <c r="I2453" s="95"/>
      <c r="J2453" s="95"/>
      <c r="K2453" s="95"/>
      <c r="L2453" s="95">
        <f t="shared" si="577"/>
        <v>2450</v>
      </c>
      <c r="M2453" s="95">
        <f t="shared" si="583"/>
        <v>-1440</v>
      </c>
      <c r="N2453" s="95">
        <f t="shared" si="584"/>
        <v>272.08816326530564</v>
      </c>
      <c r="O2453" s="95">
        <f t="shared" si="585"/>
        <v>2126910.956734709</v>
      </c>
      <c r="P2453" s="95">
        <f t="shared" si="578"/>
        <v>29.463993638273269</v>
      </c>
      <c r="Q2453" s="113">
        <f t="shared" si="579"/>
        <v>29.420843103114716</v>
      </c>
      <c r="R2453" s="95">
        <f t="shared" si="586"/>
        <v>348.50970896204143</v>
      </c>
      <c r="S2453" s="95">
        <f t="shared" si="587"/>
        <v>216.11591499802518</v>
      </c>
      <c r="T2453">
        <f t="shared" si="588"/>
        <v>0</v>
      </c>
      <c r="U2453" s="102">
        <f>IF(W2453&lt;180,V2453,IF(#REF!&gt;T2453,W2453-360,360-W2453))</f>
        <v>-17.312811980033302</v>
      </c>
      <c r="V2453" s="102">
        <f t="shared" si="589"/>
        <v>-17.312811980033302</v>
      </c>
      <c r="W2453" s="102">
        <f t="shared" si="590"/>
        <v>17.312811980033302</v>
      </c>
    </row>
    <row r="2454" spans="1:23" x14ac:dyDescent="0.25">
      <c r="A2454" s="110">
        <v>42638.482812499999</v>
      </c>
      <c r="B2454">
        <v>352</v>
      </c>
      <c r="C2454">
        <v>29.105699999999999</v>
      </c>
      <c r="E2454" s="95">
        <f t="shared" si="591"/>
        <v>282.41597337770384</v>
      </c>
      <c r="F2454" s="95">
        <f t="shared" si="591"/>
        <v>24.170589850249616</v>
      </c>
      <c r="G2454" s="95"/>
      <c r="H2454" s="95"/>
      <c r="I2454" s="95"/>
      <c r="J2454" s="95"/>
      <c r="K2454" s="95"/>
      <c r="L2454" s="95">
        <f t="shared" si="577"/>
        <v>2451</v>
      </c>
      <c r="M2454" s="95">
        <f t="shared" si="583"/>
        <v>1792</v>
      </c>
      <c r="N2454" s="95">
        <f t="shared" si="584"/>
        <v>272.12076703386322</v>
      </c>
      <c r="O2454" s="95">
        <f t="shared" si="585"/>
        <v>2133294.2529579913</v>
      </c>
      <c r="P2454" s="95">
        <f t="shared" si="578"/>
        <v>29.502154026276166</v>
      </c>
      <c r="Q2454" s="113">
        <f t="shared" si="579"/>
        <v>29.556004726625176</v>
      </c>
      <c r="R2454" s="95">
        <f t="shared" si="586"/>
        <v>348.9169840126105</v>
      </c>
      <c r="S2454" s="95">
        <f t="shared" si="587"/>
        <v>215.91496274279717</v>
      </c>
      <c r="T2454">
        <f t="shared" si="588"/>
        <v>1</v>
      </c>
      <c r="U2454" s="102">
        <f>IF(W2454&lt;180,V2454,IF(#REF!&gt;T2454,W2454-360,360-W2454))</f>
        <v>69.584026622296165</v>
      </c>
      <c r="V2454" s="102">
        <f t="shared" si="589"/>
        <v>69.584026622296165</v>
      </c>
      <c r="W2454" s="102">
        <f t="shared" si="590"/>
        <v>69.584026622296165</v>
      </c>
    </row>
    <row r="2455" spans="1:23" x14ac:dyDescent="0.25">
      <c r="A2455" s="110">
        <v>42638.482858796298</v>
      </c>
      <c r="B2455">
        <v>317</v>
      </c>
      <c r="C2455">
        <v>23.448499999999999</v>
      </c>
      <c r="E2455" s="95">
        <f t="shared" si="591"/>
        <v>282.5307820299501</v>
      </c>
      <c r="F2455" s="95">
        <f t="shared" si="591"/>
        <v>24.167787354409352</v>
      </c>
      <c r="G2455" s="95"/>
      <c r="H2455" s="95"/>
      <c r="I2455" s="95"/>
      <c r="J2455" s="95"/>
      <c r="K2455" s="95"/>
      <c r="L2455" s="95">
        <f t="shared" ref="L2455:L2518" si="592">L2454+1</f>
        <v>2452</v>
      </c>
      <c r="M2455" s="95">
        <f t="shared" si="583"/>
        <v>-1475</v>
      </c>
      <c r="N2455" s="95">
        <f t="shared" si="584"/>
        <v>272.13907014681843</v>
      </c>
      <c r="O2455" s="95">
        <f t="shared" si="585"/>
        <v>2135307.5770799499</v>
      </c>
      <c r="P2455" s="95">
        <f t="shared" ref="P2455:P2518" si="593">SQRT(O2455/L2455)</f>
        <v>29.510052874720866</v>
      </c>
      <c r="Q2455" s="113">
        <f t="shared" si="579"/>
        <v>29.55610813926922</v>
      </c>
      <c r="R2455" s="95">
        <f t="shared" si="586"/>
        <v>349.03202534330586</v>
      </c>
      <c r="S2455" s="95">
        <f t="shared" si="587"/>
        <v>216.02953871659435</v>
      </c>
      <c r="T2455">
        <f t="shared" si="588"/>
        <v>0</v>
      </c>
      <c r="U2455" s="102">
        <f>IF(W2455&lt;180,V2455,IF(#REF!&gt;T2455,W2455-360,360-W2455))</f>
        <v>34.469217970049897</v>
      </c>
      <c r="V2455" s="102">
        <f t="shared" si="589"/>
        <v>34.469217970049897</v>
      </c>
      <c r="W2455" s="102">
        <f t="shared" si="590"/>
        <v>34.469217970049897</v>
      </c>
    </row>
    <row r="2456" spans="1:23" x14ac:dyDescent="0.25">
      <c r="A2456" s="110">
        <v>42638.482905092591</v>
      </c>
      <c r="B2456">
        <v>253</v>
      </c>
      <c r="C2456">
        <v>19.739699999999999</v>
      </c>
      <c r="E2456" s="95">
        <f t="shared" si="591"/>
        <v>282.47920133111484</v>
      </c>
      <c r="F2456" s="95">
        <f t="shared" si="591"/>
        <v>24.156089517470914</v>
      </c>
      <c r="G2456" s="95"/>
      <c r="H2456" s="95"/>
      <c r="I2456" s="95"/>
      <c r="J2456" s="95"/>
      <c r="K2456" s="95"/>
      <c r="L2456" s="95">
        <f t="shared" si="592"/>
        <v>2453</v>
      </c>
      <c r="M2456" s="95">
        <f t="shared" si="583"/>
        <v>1728</v>
      </c>
      <c r="N2456" s="95">
        <f t="shared" si="584"/>
        <v>272.13126783530322</v>
      </c>
      <c r="O2456" s="95">
        <f t="shared" si="585"/>
        <v>2135673.7317570471</v>
      </c>
      <c r="P2456" s="95">
        <f t="shared" si="593"/>
        <v>29.506566680581461</v>
      </c>
      <c r="Q2456" s="113">
        <f t="shared" si="579"/>
        <v>29.580539259051793</v>
      </c>
      <c r="R2456" s="95">
        <f t="shared" si="586"/>
        <v>349.03541466398138</v>
      </c>
      <c r="S2456" s="95">
        <f t="shared" si="587"/>
        <v>215.92298799824829</v>
      </c>
      <c r="T2456">
        <f t="shared" si="588"/>
        <v>0</v>
      </c>
      <c r="U2456" s="102">
        <f>IF(W2456&lt;180,V2456,IF(#REF!&gt;T2456,W2456-360,360-W2456))</f>
        <v>-29.479201331114837</v>
      </c>
      <c r="V2456" s="102">
        <f t="shared" si="589"/>
        <v>-29.479201331114837</v>
      </c>
      <c r="W2456" s="102">
        <f t="shared" si="590"/>
        <v>29.479201331114837</v>
      </c>
    </row>
    <row r="2457" spans="1:23" x14ac:dyDescent="0.25">
      <c r="A2457" s="110">
        <v>42638.482951388891</v>
      </c>
      <c r="B2457">
        <v>303</v>
      </c>
      <c r="C2457">
        <v>29.4358</v>
      </c>
      <c r="E2457" s="95">
        <f t="shared" si="591"/>
        <v>282.50415973377704</v>
      </c>
      <c r="F2457" s="95">
        <f t="shared" si="591"/>
        <v>24.158719800332811</v>
      </c>
      <c r="G2457" s="95"/>
      <c r="H2457" s="95"/>
      <c r="I2457" s="95"/>
      <c r="J2457" s="95"/>
      <c r="K2457" s="95"/>
      <c r="L2457" s="95">
        <f t="shared" si="592"/>
        <v>2454</v>
      </c>
      <c r="M2457" s="95">
        <f t="shared" si="583"/>
        <v>-1425</v>
      </c>
      <c r="N2457" s="95">
        <f t="shared" si="584"/>
        <v>272.14384678076561</v>
      </c>
      <c r="O2457" s="95">
        <f t="shared" si="585"/>
        <v>2136626.2220864045</v>
      </c>
      <c r="P2457" s="95">
        <f t="shared" si="593"/>
        <v>29.507131886139817</v>
      </c>
      <c r="Q2457" s="113">
        <f t="shared" si="579"/>
        <v>29.591512915137756</v>
      </c>
      <c r="R2457" s="95">
        <f t="shared" si="586"/>
        <v>349.08506379283699</v>
      </c>
      <c r="S2457" s="95">
        <f t="shared" si="587"/>
        <v>215.9232556747171</v>
      </c>
      <c r="T2457">
        <f t="shared" si="588"/>
        <v>0</v>
      </c>
      <c r="U2457" s="102">
        <f>IF(W2457&lt;180,V2457,IF(#REF!&gt;T2457,W2457-360,360-W2457))</f>
        <v>20.495840266222956</v>
      </c>
      <c r="V2457" s="102">
        <f t="shared" si="589"/>
        <v>20.495840266222956</v>
      </c>
      <c r="W2457" s="102">
        <f t="shared" si="590"/>
        <v>20.495840266222956</v>
      </c>
    </row>
    <row r="2458" spans="1:23" x14ac:dyDescent="0.25">
      <c r="A2458" s="110">
        <v>42638.482997685183</v>
      </c>
      <c r="B2458">
        <v>285</v>
      </c>
      <c r="C2458">
        <v>26.857399999999998</v>
      </c>
      <c r="E2458" s="95">
        <f t="shared" si="591"/>
        <v>282.50415973377704</v>
      </c>
      <c r="F2458" s="95">
        <f t="shared" si="591"/>
        <v>24.159554409317835</v>
      </c>
      <c r="G2458" s="95"/>
      <c r="H2458" s="95"/>
      <c r="I2458" s="95"/>
      <c r="J2458" s="95"/>
      <c r="K2458" s="95"/>
      <c r="L2458" s="95">
        <f t="shared" si="592"/>
        <v>2455</v>
      </c>
      <c r="M2458" s="95">
        <f t="shared" si="583"/>
        <v>1710</v>
      </c>
      <c r="N2458" s="95">
        <f t="shared" si="584"/>
        <v>272.1490835030545</v>
      </c>
      <c r="O2458" s="95">
        <f t="shared" si="585"/>
        <v>2136791.4354378968</v>
      </c>
      <c r="P2458" s="95">
        <f t="shared" si="593"/>
        <v>29.502262231171031</v>
      </c>
      <c r="Q2458" s="113">
        <f t="shared" si="579"/>
        <v>29.591512915137756</v>
      </c>
      <c r="R2458" s="95">
        <f t="shared" si="586"/>
        <v>349.08506379283699</v>
      </c>
      <c r="S2458" s="95">
        <f t="shared" si="587"/>
        <v>215.9232556747171</v>
      </c>
      <c r="T2458">
        <f t="shared" si="588"/>
        <v>0</v>
      </c>
      <c r="U2458" s="102">
        <f>IF(W2458&lt;180,V2458,IF(#REF!&gt;T2458,W2458-360,360-W2458))</f>
        <v>2.495840266222956</v>
      </c>
      <c r="V2458" s="102">
        <f t="shared" si="589"/>
        <v>2.495840266222956</v>
      </c>
      <c r="W2458" s="102">
        <f t="shared" si="590"/>
        <v>2.495840266222956</v>
      </c>
    </row>
    <row r="2459" spans="1:23" x14ac:dyDescent="0.25">
      <c r="A2459" s="110">
        <v>42638.483043981483</v>
      </c>
      <c r="B2459">
        <v>354</v>
      </c>
      <c r="C2459">
        <v>37.482799999999997</v>
      </c>
      <c r="E2459" s="95">
        <f t="shared" si="591"/>
        <v>282.64059900166387</v>
      </c>
      <c r="F2459" s="95">
        <f t="shared" si="591"/>
        <v>24.178445757071575</v>
      </c>
      <c r="G2459" s="95"/>
      <c r="H2459" s="95"/>
      <c r="I2459" s="95"/>
      <c r="J2459" s="95"/>
      <c r="K2459" s="95"/>
      <c r="L2459" s="95">
        <f t="shared" si="592"/>
        <v>2456</v>
      </c>
      <c r="M2459" s="95">
        <f t="shared" si="583"/>
        <v>-1356</v>
      </c>
      <c r="N2459" s="95">
        <f t="shared" si="584"/>
        <v>272.18241042345227</v>
      </c>
      <c r="O2459" s="95">
        <f t="shared" si="585"/>
        <v>2143488.2801303081</v>
      </c>
      <c r="P2459" s="95">
        <f t="shared" si="593"/>
        <v>29.542440900936139</v>
      </c>
      <c r="Q2459" s="113">
        <f t="shared" si="579"/>
        <v>29.731476269636847</v>
      </c>
      <c r="R2459" s="95">
        <f t="shared" si="586"/>
        <v>349.53642060834676</v>
      </c>
      <c r="S2459" s="95">
        <f t="shared" si="587"/>
        <v>215.74477739498099</v>
      </c>
      <c r="T2459">
        <f t="shared" si="588"/>
        <v>1</v>
      </c>
      <c r="U2459" s="102">
        <f>IF(W2459&lt;180,V2459,IF(#REF!&gt;T2459,W2459-360,360-W2459))</f>
        <v>71.359400998336127</v>
      </c>
      <c r="V2459" s="102">
        <f t="shared" si="589"/>
        <v>71.359400998336127</v>
      </c>
      <c r="W2459" s="102">
        <f t="shared" si="590"/>
        <v>71.359400998336127</v>
      </c>
    </row>
    <row r="2460" spans="1:23" x14ac:dyDescent="0.25">
      <c r="A2460" s="110">
        <v>42638.483090277776</v>
      </c>
      <c r="B2460">
        <v>353</v>
      </c>
      <c r="C2460">
        <v>37.713200000000001</v>
      </c>
      <c r="E2460" s="95">
        <f t="shared" si="591"/>
        <v>282.75540765391014</v>
      </c>
      <c r="F2460" s="95">
        <f t="shared" si="591"/>
        <v>24.200172712146447</v>
      </c>
      <c r="G2460" s="95"/>
      <c r="H2460" s="95"/>
      <c r="I2460" s="95"/>
      <c r="J2460" s="95"/>
      <c r="K2460" s="95"/>
      <c r="L2460" s="95">
        <f t="shared" si="592"/>
        <v>2457</v>
      </c>
      <c r="M2460" s="95">
        <f t="shared" si="583"/>
        <v>1709</v>
      </c>
      <c r="N2460" s="95">
        <f t="shared" si="584"/>
        <v>272.2153032153027</v>
      </c>
      <c r="O2460" s="95">
        <f t="shared" si="585"/>
        <v>2150017.1045991196</v>
      </c>
      <c r="P2460" s="95">
        <f t="shared" si="593"/>
        <v>29.581376516816764</v>
      </c>
      <c r="Q2460" s="113">
        <f t="shared" ref="Q2460:Q2523" si="594">_xlfn.STDEV.P(B1860:B2460)</f>
        <v>29.869406407615511</v>
      </c>
      <c r="R2460" s="95">
        <f t="shared" si="586"/>
        <v>349.96157207104505</v>
      </c>
      <c r="S2460" s="95">
        <f t="shared" si="587"/>
        <v>215.54924323677523</v>
      </c>
      <c r="T2460">
        <f t="shared" si="588"/>
        <v>1</v>
      </c>
      <c r="U2460" s="102">
        <f>IF(W2460&lt;180,V2460,IF(#REF!&gt;T2460,W2460-360,360-W2460))</f>
        <v>70.24459234608986</v>
      </c>
      <c r="V2460" s="102">
        <f t="shared" si="589"/>
        <v>70.24459234608986</v>
      </c>
      <c r="W2460" s="102">
        <f t="shared" si="590"/>
        <v>70.24459234608986</v>
      </c>
    </row>
    <row r="2461" spans="1:23" x14ac:dyDescent="0.25">
      <c r="A2461" s="110">
        <v>42638.483136574076</v>
      </c>
      <c r="B2461">
        <v>303</v>
      </c>
      <c r="C2461">
        <v>31.327000000000002</v>
      </c>
      <c r="E2461" s="95">
        <f t="shared" ref="E2461:F2476" si="595">AVERAGE(B1861:B2461)</f>
        <v>282.78702163061564</v>
      </c>
      <c r="F2461" s="95">
        <f t="shared" si="595"/>
        <v>24.212507154742116</v>
      </c>
      <c r="G2461" s="95"/>
      <c r="H2461" s="95"/>
      <c r="I2461" s="95"/>
      <c r="J2461" s="95"/>
      <c r="K2461" s="95"/>
      <c r="L2461" s="95">
        <f t="shared" si="592"/>
        <v>2458</v>
      </c>
      <c r="M2461" s="95">
        <f t="shared" si="583"/>
        <v>-1406</v>
      </c>
      <c r="N2461" s="95">
        <f t="shared" si="584"/>
        <v>272.22782750203368</v>
      </c>
      <c r="O2461" s="95">
        <f t="shared" si="585"/>
        <v>2150964.416598876</v>
      </c>
      <c r="P2461" s="95">
        <f t="shared" si="593"/>
        <v>29.581873371027299</v>
      </c>
      <c r="Q2461" s="113">
        <f t="shared" si="594"/>
        <v>29.880759667117868</v>
      </c>
      <c r="R2461" s="95">
        <f t="shared" si="586"/>
        <v>350.01873088163086</v>
      </c>
      <c r="S2461" s="95">
        <f t="shared" si="587"/>
        <v>215.55531237960042</v>
      </c>
      <c r="T2461">
        <f t="shared" si="588"/>
        <v>0</v>
      </c>
      <c r="U2461" s="102">
        <f>IF(W2461&lt;180,V2461,IF(#REF!&gt;T2461,W2461-360,360-W2461))</f>
        <v>20.212978369384359</v>
      </c>
      <c r="V2461" s="102">
        <f t="shared" si="589"/>
        <v>20.212978369384359</v>
      </c>
      <c r="W2461" s="102">
        <f t="shared" si="590"/>
        <v>20.212978369384359</v>
      </c>
    </row>
    <row r="2462" spans="1:23" x14ac:dyDescent="0.25">
      <c r="A2462" s="110">
        <v>42638.483229166668</v>
      </c>
      <c r="B2462">
        <v>258</v>
      </c>
      <c r="C2462">
        <v>28.872399999999999</v>
      </c>
      <c r="E2462" s="95">
        <f t="shared" si="595"/>
        <v>282.76871880199667</v>
      </c>
      <c r="F2462" s="95">
        <f t="shared" si="595"/>
        <v>24.218890016638962</v>
      </c>
      <c r="G2462" s="95"/>
      <c r="H2462" s="95"/>
      <c r="I2462" s="95"/>
      <c r="J2462" s="95"/>
      <c r="K2462" s="95"/>
      <c r="L2462" s="95">
        <f t="shared" si="592"/>
        <v>2459</v>
      </c>
      <c r="M2462" s="95">
        <f t="shared" si="583"/>
        <v>1664</v>
      </c>
      <c r="N2462" s="95">
        <f t="shared" si="584"/>
        <v>272.22204148027606</v>
      </c>
      <c r="O2462" s="95">
        <f t="shared" si="585"/>
        <v>2151166.7653517839</v>
      </c>
      <c r="P2462" s="95">
        <f t="shared" si="593"/>
        <v>29.577248857875972</v>
      </c>
      <c r="Q2462" s="113">
        <f t="shared" si="594"/>
        <v>29.892565587340833</v>
      </c>
      <c r="R2462" s="95">
        <f t="shared" si="586"/>
        <v>350.02699137351351</v>
      </c>
      <c r="S2462" s="95">
        <f t="shared" si="587"/>
        <v>215.5104462304798</v>
      </c>
      <c r="T2462">
        <f t="shared" si="588"/>
        <v>0</v>
      </c>
      <c r="U2462" s="102">
        <f>IF(W2462&lt;180,V2462,IF(#REF!&gt;T2462,W2462-360,360-W2462))</f>
        <v>-24.76871880199667</v>
      </c>
      <c r="V2462" s="102">
        <f t="shared" si="589"/>
        <v>-24.76871880199667</v>
      </c>
      <c r="W2462" s="102">
        <f t="shared" si="590"/>
        <v>24.76871880199667</v>
      </c>
    </row>
    <row r="2463" spans="1:23" x14ac:dyDescent="0.25">
      <c r="A2463" s="110">
        <v>42638.483275462961</v>
      </c>
      <c r="B2463">
        <v>289</v>
      </c>
      <c r="C2463">
        <v>31.6677</v>
      </c>
      <c r="E2463" s="95">
        <f t="shared" si="595"/>
        <v>282.76705490848587</v>
      </c>
      <c r="F2463" s="95">
        <f t="shared" si="595"/>
        <v>24.229261564059925</v>
      </c>
      <c r="G2463" s="95"/>
      <c r="H2463" s="95"/>
      <c r="I2463" s="95"/>
      <c r="J2463" s="95"/>
      <c r="K2463" s="95"/>
      <c r="L2463" s="95">
        <f t="shared" si="592"/>
        <v>2460</v>
      </c>
      <c r="M2463" s="95">
        <f t="shared" si="583"/>
        <v>-1375</v>
      </c>
      <c r="N2463" s="95">
        <f t="shared" si="584"/>
        <v>272.22886178861739</v>
      </c>
      <c r="O2463" s="95">
        <f t="shared" si="585"/>
        <v>2151448.1508130231</v>
      </c>
      <c r="P2463" s="95">
        <f t="shared" si="593"/>
        <v>29.573170594809142</v>
      </c>
      <c r="Q2463" s="113">
        <f t="shared" si="594"/>
        <v>29.892190859064215</v>
      </c>
      <c r="R2463" s="95">
        <f t="shared" si="586"/>
        <v>350.02448434138034</v>
      </c>
      <c r="S2463" s="95">
        <f t="shared" si="587"/>
        <v>215.50962547559141</v>
      </c>
      <c r="T2463">
        <f t="shared" si="588"/>
        <v>0</v>
      </c>
      <c r="U2463" s="102">
        <f>IF(W2463&lt;180,V2463,IF(#REF!&gt;T2463,W2463-360,360-W2463))</f>
        <v>6.2329450915141251</v>
      </c>
      <c r="V2463" s="102">
        <f t="shared" si="589"/>
        <v>6.2329450915141251</v>
      </c>
      <c r="W2463" s="102">
        <f t="shared" si="590"/>
        <v>6.2329450915141251</v>
      </c>
    </row>
    <row r="2464" spans="1:23" x14ac:dyDescent="0.25">
      <c r="A2464" s="110">
        <v>42638.48332175926</v>
      </c>
      <c r="B2464">
        <v>349</v>
      </c>
      <c r="C2464">
        <v>36.784100000000002</v>
      </c>
      <c r="E2464" s="95">
        <f t="shared" si="595"/>
        <v>282.94176372712144</v>
      </c>
      <c r="F2464" s="95">
        <f t="shared" si="595"/>
        <v>24.244238435940126</v>
      </c>
      <c r="G2464" s="95"/>
      <c r="H2464" s="95"/>
      <c r="I2464" s="95"/>
      <c r="J2464" s="95"/>
      <c r="K2464" s="95"/>
      <c r="L2464" s="95">
        <f t="shared" si="592"/>
        <v>2461</v>
      </c>
      <c r="M2464" s="95">
        <f t="shared" si="583"/>
        <v>1724</v>
      </c>
      <c r="N2464" s="95">
        <f t="shared" si="584"/>
        <v>272.26005688744362</v>
      </c>
      <c r="O2464" s="95">
        <f t="shared" si="585"/>
        <v>2157339.5635920507</v>
      </c>
      <c r="P2464" s="95">
        <f t="shared" si="593"/>
        <v>29.60761652608959</v>
      </c>
      <c r="Q2464" s="113">
        <f t="shared" si="594"/>
        <v>29.971838188707501</v>
      </c>
      <c r="R2464" s="95">
        <f t="shared" si="586"/>
        <v>350.37839965171332</v>
      </c>
      <c r="S2464" s="95">
        <f t="shared" si="587"/>
        <v>215.50512780252956</v>
      </c>
      <c r="T2464">
        <f t="shared" si="588"/>
        <v>0</v>
      </c>
      <c r="U2464" s="102">
        <f>IF(W2464&lt;180,V2464,IF(#REF!&gt;T2464,W2464-360,360-W2464))</f>
        <v>66.05823627287856</v>
      </c>
      <c r="V2464" s="102">
        <f t="shared" si="589"/>
        <v>66.05823627287856</v>
      </c>
      <c r="W2464" s="102">
        <f t="shared" si="590"/>
        <v>66.05823627287856</v>
      </c>
    </row>
    <row r="2465" spans="1:23" x14ac:dyDescent="0.25">
      <c r="A2465" s="110">
        <v>42638.483368055553</v>
      </c>
      <c r="B2465">
        <v>347</v>
      </c>
      <c r="C2465">
        <v>37.652900000000002</v>
      </c>
      <c r="E2465" s="95">
        <f t="shared" si="595"/>
        <v>283.01331114808653</v>
      </c>
      <c r="F2465" s="95">
        <f t="shared" si="595"/>
        <v>24.261169717138134</v>
      </c>
      <c r="G2465" s="95"/>
      <c r="H2465" s="95"/>
      <c r="I2465" s="95"/>
      <c r="J2465" s="95"/>
      <c r="K2465" s="95"/>
      <c r="L2465" s="95">
        <f t="shared" si="592"/>
        <v>2462</v>
      </c>
      <c r="M2465" s="95">
        <f t="shared" si="583"/>
        <v>-1377</v>
      </c>
      <c r="N2465" s="95">
        <f t="shared" si="584"/>
        <v>272.29041429731876</v>
      </c>
      <c r="O2465" s="95">
        <f t="shared" si="585"/>
        <v>2162923.3537774319</v>
      </c>
      <c r="P2465" s="95">
        <f t="shared" si="593"/>
        <v>29.639886798540804</v>
      </c>
      <c r="Q2465" s="113">
        <f t="shared" si="594"/>
        <v>30.073174582489802</v>
      </c>
      <c r="R2465" s="95">
        <f t="shared" si="586"/>
        <v>350.67795395868859</v>
      </c>
      <c r="S2465" s="95">
        <f t="shared" si="587"/>
        <v>215.34866833748447</v>
      </c>
      <c r="T2465">
        <f t="shared" si="588"/>
        <v>0</v>
      </c>
      <c r="U2465" s="102">
        <f>IF(W2465&lt;180,V2465,IF(#REF!&gt;T2465,W2465-360,360-W2465))</f>
        <v>63.98668885191347</v>
      </c>
      <c r="V2465" s="102">
        <f t="shared" si="589"/>
        <v>63.98668885191347</v>
      </c>
      <c r="W2465" s="102">
        <f t="shared" si="590"/>
        <v>63.98668885191347</v>
      </c>
    </row>
    <row r="2466" spans="1:23" x14ac:dyDescent="0.25">
      <c r="A2466" s="110">
        <v>42638.483414351853</v>
      </c>
      <c r="B2466">
        <v>312</v>
      </c>
      <c r="C2466">
        <v>34.325899999999997</v>
      </c>
      <c r="E2466" s="95">
        <f t="shared" si="595"/>
        <v>283.04658901830283</v>
      </c>
      <c r="F2466" s="95">
        <f t="shared" si="595"/>
        <v>24.276461231281228</v>
      </c>
      <c r="G2466" s="95"/>
      <c r="H2466" s="95"/>
      <c r="I2466" s="95"/>
      <c r="J2466" s="95"/>
      <c r="K2466" s="95"/>
      <c r="L2466" s="95">
        <f t="shared" si="592"/>
        <v>2463</v>
      </c>
      <c r="M2466" s="95">
        <f t="shared" si="583"/>
        <v>1689</v>
      </c>
      <c r="N2466" s="95">
        <f t="shared" si="584"/>
        <v>272.3065367438079</v>
      </c>
      <c r="O2466" s="95">
        <f t="shared" si="585"/>
        <v>2164499.56475844</v>
      </c>
      <c r="P2466" s="95">
        <f t="shared" si="593"/>
        <v>29.644664899900306</v>
      </c>
      <c r="Q2466" s="113">
        <f t="shared" si="594"/>
        <v>30.094158821724314</v>
      </c>
      <c r="R2466" s="95">
        <f t="shared" si="586"/>
        <v>350.7584463671825</v>
      </c>
      <c r="S2466" s="95">
        <f t="shared" si="587"/>
        <v>215.33473166942312</v>
      </c>
      <c r="T2466">
        <f t="shared" si="588"/>
        <v>0</v>
      </c>
      <c r="U2466" s="102">
        <f>IF(W2466&lt;180,V2466,IF(#REF!&gt;T2466,W2466-360,360-W2466))</f>
        <v>28.953410981697175</v>
      </c>
      <c r="V2466" s="102">
        <f t="shared" si="589"/>
        <v>28.953410981697175</v>
      </c>
      <c r="W2466" s="102">
        <f t="shared" si="590"/>
        <v>28.953410981697175</v>
      </c>
    </row>
    <row r="2467" spans="1:23" x14ac:dyDescent="0.25">
      <c r="A2467" s="110">
        <v>42638.483460648145</v>
      </c>
      <c r="B2467">
        <v>284</v>
      </c>
      <c r="C2467">
        <v>30.8903</v>
      </c>
      <c r="E2467" s="95">
        <f t="shared" si="595"/>
        <v>282.98169717138103</v>
      </c>
      <c r="F2467" s="95">
        <f t="shared" si="595"/>
        <v>24.284046089850278</v>
      </c>
      <c r="G2467" s="95"/>
      <c r="H2467" s="95"/>
      <c r="I2467" s="95"/>
      <c r="J2467" s="95"/>
      <c r="K2467" s="95"/>
      <c r="L2467" s="95">
        <f t="shared" si="592"/>
        <v>2464</v>
      </c>
      <c r="M2467" s="95">
        <f t="shared" si="583"/>
        <v>-1405</v>
      </c>
      <c r="N2467" s="95">
        <f t="shared" si="584"/>
        <v>272.31128246753201</v>
      </c>
      <c r="O2467" s="95">
        <f t="shared" si="585"/>
        <v>2164636.2463474181</v>
      </c>
      <c r="P2467" s="95">
        <f t="shared" si="593"/>
        <v>29.639584513088742</v>
      </c>
      <c r="Q2467" s="113">
        <f t="shared" si="594"/>
        <v>30.049952828689506</v>
      </c>
      <c r="R2467" s="95">
        <f t="shared" si="586"/>
        <v>350.59409103593242</v>
      </c>
      <c r="S2467" s="95">
        <f t="shared" si="587"/>
        <v>215.36930330682964</v>
      </c>
      <c r="T2467">
        <f t="shared" si="588"/>
        <v>0</v>
      </c>
      <c r="U2467" s="102">
        <f>IF(W2467&lt;180,V2467,IF(#REF!&gt;T2467,W2467-360,360-W2467))</f>
        <v>1.018302828618971</v>
      </c>
      <c r="V2467" s="102">
        <f t="shared" si="589"/>
        <v>1.018302828618971</v>
      </c>
      <c r="W2467" s="102">
        <f t="shared" si="590"/>
        <v>1.018302828618971</v>
      </c>
    </row>
    <row r="2468" spans="1:23" x14ac:dyDescent="0.25">
      <c r="A2468" s="110">
        <v>42638.483506944445</v>
      </c>
      <c r="B2468">
        <v>338</v>
      </c>
      <c r="C2468">
        <v>34.247599999999998</v>
      </c>
      <c r="E2468" s="95">
        <f t="shared" si="595"/>
        <v>283</v>
      </c>
      <c r="F2468" s="95">
        <f t="shared" si="595"/>
        <v>24.299471214642288</v>
      </c>
      <c r="G2468" s="95"/>
      <c r="H2468" s="95"/>
      <c r="I2468" s="95"/>
      <c r="J2468" s="95"/>
      <c r="K2468" s="95"/>
      <c r="L2468" s="95">
        <f t="shared" si="592"/>
        <v>2465</v>
      </c>
      <c r="M2468" s="95">
        <f t="shared" si="583"/>
        <v>1743</v>
      </c>
      <c r="N2468" s="95">
        <f t="shared" si="584"/>
        <v>272.33793103448232</v>
      </c>
      <c r="O2468" s="95">
        <f t="shared" si="585"/>
        <v>2168949.5034482912</v>
      </c>
      <c r="P2468" s="95">
        <f t="shared" si="593"/>
        <v>29.663081071946124</v>
      </c>
      <c r="Q2468" s="113">
        <f t="shared" si="594"/>
        <v>30.080092753069728</v>
      </c>
      <c r="R2468" s="95">
        <f t="shared" si="586"/>
        <v>350.68020869440687</v>
      </c>
      <c r="S2468" s="95">
        <f t="shared" si="587"/>
        <v>215.31979130559313</v>
      </c>
      <c r="T2468">
        <f t="shared" si="588"/>
        <v>0</v>
      </c>
      <c r="U2468" s="102">
        <f>IF(W2468&lt;180,V2468,IF(#REF!&gt;T2468,W2468-360,360-W2468))</f>
        <v>55</v>
      </c>
      <c r="V2468" s="102">
        <f t="shared" si="589"/>
        <v>55</v>
      </c>
      <c r="W2468" s="102">
        <f t="shared" si="590"/>
        <v>55</v>
      </c>
    </row>
    <row r="2469" spans="1:23" x14ac:dyDescent="0.25">
      <c r="A2469" s="110">
        <v>42638.483553240738</v>
      </c>
      <c r="B2469">
        <v>309</v>
      </c>
      <c r="C2469">
        <v>29.698399999999999</v>
      </c>
      <c r="E2469" s="95">
        <f t="shared" si="595"/>
        <v>283.089850249584</v>
      </c>
      <c r="F2469" s="95">
        <f t="shared" si="595"/>
        <v>24.305243594010012</v>
      </c>
      <c r="G2469" s="95"/>
      <c r="H2469" s="95"/>
      <c r="I2469" s="95"/>
      <c r="J2469" s="95"/>
      <c r="K2469" s="95"/>
      <c r="L2469" s="95">
        <f t="shared" si="592"/>
        <v>2466</v>
      </c>
      <c r="M2469" s="95">
        <f t="shared" si="583"/>
        <v>-1434</v>
      </c>
      <c r="N2469" s="95">
        <f t="shared" si="584"/>
        <v>272.35279805352752</v>
      </c>
      <c r="O2469" s="95">
        <f t="shared" si="585"/>
        <v>2170293.065693446</v>
      </c>
      <c r="P2469" s="95">
        <f t="shared" si="593"/>
        <v>29.666250206851924</v>
      </c>
      <c r="Q2469" s="113">
        <f t="shared" si="594"/>
        <v>30.076971364596528</v>
      </c>
      <c r="R2469" s="95">
        <f t="shared" si="586"/>
        <v>350.76303581992619</v>
      </c>
      <c r="S2469" s="95">
        <f t="shared" si="587"/>
        <v>215.41666467924182</v>
      </c>
      <c r="T2469">
        <f t="shared" si="588"/>
        <v>0</v>
      </c>
      <c r="U2469" s="102">
        <f>IF(W2469&lt;180,V2469,IF(#REF!&gt;T2469,W2469-360,360-W2469))</f>
        <v>25.910149750415997</v>
      </c>
      <c r="V2469" s="102">
        <f t="shared" si="589"/>
        <v>25.910149750415997</v>
      </c>
      <c r="W2469" s="102">
        <f t="shared" si="590"/>
        <v>25.910149750415997</v>
      </c>
    </row>
    <row r="2470" spans="1:23" x14ac:dyDescent="0.25">
      <c r="A2470" s="110">
        <v>42638.483599537038</v>
      </c>
      <c r="B2470">
        <v>312</v>
      </c>
      <c r="C2470">
        <v>30.308399999999999</v>
      </c>
      <c r="E2470" s="95">
        <f t="shared" si="595"/>
        <v>283.20965058236271</v>
      </c>
      <c r="F2470" s="95">
        <f t="shared" si="595"/>
        <v>24.309395507487547</v>
      </c>
      <c r="G2470" s="95"/>
      <c r="H2470" s="95"/>
      <c r="I2470" s="95"/>
      <c r="J2470" s="95"/>
      <c r="K2470" s="95"/>
      <c r="L2470" s="95">
        <f t="shared" si="592"/>
        <v>2467</v>
      </c>
      <c r="M2470" s="95">
        <f t="shared" si="583"/>
        <v>1746</v>
      </c>
      <c r="N2470" s="95">
        <f t="shared" si="584"/>
        <v>272.36886907174659</v>
      </c>
      <c r="O2470" s="95">
        <f t="shared" si="585"/>
        <v>2171864.3291447256</v>
      </c>
      <c r="P2470" s="95">
        <f t="shared" si="593"/>
        <v>29.670971847699878</v>
      </c>
      <c r="Q2470" s="113">
        <f t="shared" si="594"/>
        <v>30.048479520743189</v>
      </c>
      <c r="R2470" s="95">
        <f t="shared" si="586"/>
        <v>350.81872950403488</v>
      </c>
      <c r="S2470" s="95">
        <f t="shared" si="587"/>
        <v>215.60057166069055</v>
      </c>
      <c r="T2470">
        <f t="shared" si="588"/>
        <v>0</v>
      </c>
      <c r="U2470" s="102">
        <f>IF(W2470&lt;180,V2470,IF(#REF!&gt;T2470,W2470-360,360-W2470))</f>
        <v>28.790349417637287</v>
      </c>
      <c r="V2470" s="102">
        <f t="shared" si="589"/>
        <v>28.790349417637287</v>
      </c>
      <c r="W2470" s="102">
        <f t="shared" si="590"/>
        <v>28.790349417637287</v>
      </c>
    </row>
    <row r="2471" spans="1:23" x14ac:dyDescent="0.25">
      <c r="A2471" s="110">
        <v>42638.48364583333</v>
      </c>
      <c r="B2471">
        <v>286</v>
      </c>
      <c r="C2471">
        <v>24.825500000000002</v>
      </c>
      <c r="E2471" s="95">
        <f t="shared" si="595"/>
        <v>283.25457570715474</v>
      </c>
      <c r="F2471" s="95">
        <f t="shared" si="595"/>
        <v>24.31092545757074</v>
      </c>
      <c r="G2471" s="95"/>
      <c r="H2471" s="95"/>
      <c r="I2471" s="95"/>
      <c r="J2471" s="95"/>
      <c r="K2471" s="95"/>
      <c r="L2471" s="95">
        <f t="shared" si="592"/>
        <v>2468</v>
      </c>
      <c r="M2471" s="95">
        <f t="shared" si="583"/>
        <v>-1460</v>
      </c>
      <c r="N2471" s="95">
        <f t="shared" si="584"/>
        <v>272.37439222042093</v>
      </c>
      <c r="O2471" s="95">
        <f t="shared" si="585"/>
        <v>2172050.061588346</v>
      </c>
      <c r="P2471" s="95">
        <f t="shared" si="593"/>
        <v>29.666228511486999</v>
      </c>
      <c r="Q2471" s="113">
        <f t="shared" si="594"/>
        <v>30.032429779555006</v>
      </c>
      <c r="R2471" s="95">
        <f t="shared" si="586"/>
        <v>350.82754271115351</v>
      </c>
      <c r="S2471" s="95">
        <f t="shared" si="587"/>
        <v>215.68160870315597</v>
      </c>
      <c r="T2471">
        <f t="shared" si="588"/>
        <v>0</v>
      </c>
      <c r="U2471" s="102">
        <f>IF(W2471&lt;180,V2471,IF(#REF!&gt;T2471,W2471-360,360-W2471))</f>
        <v>2.7454242928452572</v>
      </c>
      <c r="V2471" s="102">
        <f t="shared" si="589"/>
        <v>2.7454242928452572</v>
      </c>
      <c r="W2471" s="102">
        <f t="shared" si="590"/>
        <v>2.7454242928452572</v>
      </c>
    </row>
    <row r="2472" spans="1:23" x14ac:dyDescent="0.25">
      <c r="A2472" s="110">
        <v>42638.48369212963</v>
      </c>
      <c r="B2472">
        <v>293</v>
      </c>
      <c r="C2472">
        <v>25.641300000000001</v>
      </c>
      <c r="E2472" s="95">
        <f t="shared" si="595"/>
        <v>283.29450915141433</v>
      </c>
      <c r="F2472" s="95">
        <f t="shared" si="595"/>
        <v>24.318472379367744</v>
      </c>
      <c r="G2472" s="95"/>
      <c r="H2472" s="95"/>
      <c r="I2472" s="95"/>
      <c r="J2472" s="95"/>
      <c r="K2472" s="95"/>
      <c r="L2472" s="95">
        <f t="shared" si="592"/>
        <v>2469</v>
      </c>
      <c r="M2472" s="95">
        <f t="shared" si="583"/>
        <v>1753</v>
      </c>
      <c r="N2472" s="95">
        <f t="shared" si="584"/>
        <v>272.38274605103237</v>
      </c>
      <c r="O2472" s="95">
        <f t="shared" si="585"/>
        <v>2172475.3049817896</v>
      </c>
      <c r="P2472" s="95">
        <f t="shared" si="593"/>
        <v>29.663123454328666</v>
      </c>
      <c r="Q2472" s="113">
        <f t="shared" si="594"/>
        <v>30.029405219505609</v>
      </c>
      <c r="R2472" s="95">
        <f t="shared" si="586"/>
        <v>350.86067089530195</v>
      </c>
      <c r="S2472" s="95">
        <f t="shared" si="587"/>
        <v>215.72834740752671</v>
      </c>
      <c r="T2472">
        <f t="shared" si="588"/>
        <v>0</v>
      </c>
      <c r="U2472" s="102">
        <f>IF(W2472&lt;180,V2472,IF(#REF!&gt;T2472,W2472-360,360-W2472))</f>
        <v>9.7054908485856686</v>
      </c>
      <c r="V2472" s="102">
        <f t="shared" si="589"/>
        <v>9.7054908485856686</v>
      </c>
      <c r="W2472" s="102">
        <f t="shared" si="590"/>
        <v>9.7054908485856686</v>
      </c>
    </row>
    <row r="2473" spans="1:23" x14ac:dyDescent="0.25">
      <c r="A2473" s="110">
        <v>42638.483738425923</v>
      </c>
      <c r="B2473">
        <v>287</v>
      </c>
      <c r="C2473">
        <v>23.086300000000001</v>
      </c>
      <c r="E2473" s="95">
        <f t="shared" si="595"/>
        <v>283.27787021630616</v>
      </c>
      <c r="F2473" s="95">
        <f t="shared" si="595"/>
        <v>24.323160732113173</v>
      </c>
      <c r="G2473" s="95"/>
      <c r="H2473" s="95"/>
      <c r="I2473" s="95"/>
      <c r="J2473" s="95"/>
      <c r="K2473" s="95"/>
      <c r="L2473" s="95">
        <f t="shared" si="592"/>
        <v>2470</v>
      </c>
      <c r="M2473" s="95">
        <f t="shared" si="583"/>
        <v>-1466</v>
      </c>
      <c r="N2473" s="95">
        <f t="shared" si="584"/>
        <v>272.38866396761091</v>
      </c>
      <c r="O2473" s="95">
        <f t="shared" si="585"/>
        <v>2172688.8825911088</v>
      </c>
      <c r="P2473" s="95">
        <f t="shared" si="593"/>
        <v>29.658575936061137</v>
      </c>
      <c r="Q2473" s="113">
        <f t="shared" si="594"/>
        <v>30.024576612976254</v>
      </c>
      <c r="R2473" s="95">
        <f t="shared" si="586"/>
        <v>350.83316759550274</v>
      </c>
      <c r="S2473" s="95">
        <f t="shared" si="587"/>
        <v>215.72257283710957</v>
      </c>
      <c r="T2473">
        <f t="shared" si="588"/>
        <v>0</v>
      </c>
      <c r="U2473" s="102">
        <f>IF(W2473&lt;180,V2473,IF(#REF!&gt;T2473,W2473-360,360-W2473))</f>
        <v>3.7221297836938447</v>
      </c>
      <c r="V2473" s="102">
        <f t="shared" si="589"/>
        <v>3.7221297836938447</v>
      </c>
      <c r="W2473" s="102">
        <f t="shared" si="590"/>
        <v>3.7221297836938447</v>
      </c>
    </row>
    <row r="2474" spans="1:23" x14ac:dyDescent="0.25">
      <c r="A2474" s="110">
        <v>42638.483784722222</v>
      </c>
      <c r="B2474">
        <v>279</v>
      </c>
      <c r="C2474">
        <v>23.187000000000001</v>
      </c>
      <c r="E2474" s="95">
        <f t="shared" si="595"/>
        <v>283.1597337770383</v>
      </c>
      <c r="F2474" s="95">
        <f t="shared" si="595"/>
        <v>24.322955407653936</v>
      </c>
      <c r="G2474" s="95"/>
      <c r="H2474" s="95"/>
      <c r="I2474" s="95"/>
      <c r="J2474" s="95"/>
      <c r="K2474" s="95"/>
      <c r="L2474" s="95">
        <f t="shared" si="592"/>
        <v>2471</v>
      </c>
      <c r="M2474" s="95">
        <f t="shared" si="583"/>
        <v>1745</v>
      </c>
      <c r="N2474" s="95">
        <f t="shared" si="584"/>
        <v>272.39133953864791</v>
      </c>
      <c r="O2474" s="95">
        <f t="shared" si="585"/>
        <v>2172732.5746661429</v>
      </c>
      <c r="P2474" s="95">
        <f t="shared" si="593"/>
        <v>29.65287214850634</v>
      </c>
      <c r="Q2474" s="113">
        <f t="shared" si="594"/>
        <v>29.901242484087295</v>
      </c>
      <c r="R2474" s="95">
        <f t="shared" si="586"/>
        <v>350.43752936623468</v>
      </c>
      <c r="S2474" s="95">
        <f t="shared" si="587"/>
        <v>215.88193818784188</v>
      </c>
      <c r="T2474">
        <f t="shared" si="588"/>
        <v>0</v>
      </c>
      <c r="U2474" s="102">
        <f>IF(W2474&lt;180,V2474,IF(#REF!&gt;T2474,W2474-360,360-W2474))</f>
        <v>-4.1597337770382978</v>
      </c>
      <c r="V2474" s="102">
        <f t="shared" si="589"/>
        <v>-4.1597337770382978</v>
      </c>
      <c r="W2474" s="102">
        <f t="shared" si="590"/>
        <v>4.1597337770382978</v>
      </c>
    </row>
    <row r="2475" spans="1:23" x14ac:dyDescent="0.25">
      <c r="A2475" s="110">
        <v>42638.483831018515</v>
      </c>
      <c r="B2475">
        <v>257</v>
      </c>
      <c r="C2475">
        <v>19.6037</v>
      </c>
      <c r="E2475" s="95">
        <f t="shared" si="595"/>
        <v>283.0648918469218</v>
      </c>
      <c r="F2475" s="95">
        <f t="shared" si="595"/>
        <v>24.316590848585719</v>
      </c>
      <c r="G2475" s="95"/>
      <c r="H2475" s="95"/>
      <c r="I2475" s="95"/>
      <c r="J2475" s="95"/>
      <c r="K2475" s="95"/>
      <c r="L2475" s="95">
        <f t="shared" si="592"/>
        <v>2472</v>
      </c>
      <c r="M2475" s="95">
        <f t="shared" si="583"/>
        <v>-1488</v>
      </c>
      <c r="N2475" s="95">
        <f t="shared" si="584"/>
        <v>272.38511326860799</v>
      </c>
      <c r="O2475" s="95">
        <f t="shared" si="585"/>
        <v>2172969.3721683007</v>
      </c>
      <c r="P2475" s="95">
        <f t="shared" si="593"/>
        <v>29.648489296148142</v>
      </c>
      <c r="Q2475" s="113">
        <f t="shared" si="594"/>
        <v>29.893668165170606</v>
      </c>
      <c r="R2475" s="95">
        <f t="shared" si="586"/>
        <v>350.32564521855568</v>
      </c>
      <c r="S2475" s="95">
        <f t="shared" si="587"/>
        <v>215.80413847528791</v>
      </c>
      <c r="T2475">
        <f t="shared" si="588"/>
        <v>0</v>
      </c>
      <c r="U2475" s="102">
        <f>IF(W2475&lt;180,V2475,IF(#REF!&gt;T2475,W2475-360,360-W2475))</f>
        <v>-26.064891846921796</v>
      </c>
      <c r="V2475" s="102">
        <f t="shared" si="589"/>
        <v>-26.064891846921796</v>
      </c>
      <c r="W2475" s="102">
        <f t="shared" si="590"/>
        <v>26.064891846921796</v>
      </c>
    </row>
    <row r="2476" spans="1:23" x14ac:dyDescent="0.25">
      <c r="A2476" s="110">
        <v>42638.483877314815</v>
      </c>
      <c r="B2476">
        <v>308</v>
      </c>
      <c r="C2476">
        <v>25.7911</v>
      </c>
      <c r="E2476" s="95">
        <f t="shared" si="595"/>
        <v>283.11980033277871</v>
      </c>
      <c r="F2476" s="95">
        <f t="shared" si="595"/>
        <v>24.323376705490876</v>
      </c>
      <c r="G2476" s="95"/>
      <c r="H2476" s="95"/>
      <c r="I2476" s="95"/>
      <c r="J2476" s="95"/>
      <c r="K2476" s="95"/>
      <c r="L2476" s="95">
        <f t="shared" si="592"/>
        <v>2473</v>
      </c>
      <c r="M2476" s="95">
        <f t="shared" si="583"/>
        <v>1796</v>
      </c>
      <c r="N2476" s="95">
        <f t="shared" si="584"/>
        <v>272.39951475940114</v>
      </c>
      <c r="O2476" s="95">
        <f t="shared" si="585"/>
        <v>2174237.2794177271</v>
      </c>
      <c r="P2476" s="95">
        <f t="shared" si="593"/>
        <v>29.651141049799175</v>
      </c>
      <c r="Q2476" s="113">
        <f t="shared" si="594"/>
        <v>29.909107299633082</v>
      </c>
      <c r="R2476" s="95">
        <f t="shared" si="586"/>
        <v>350.41529175695314</v>
      </c>
      <c r="S2476" s="95">
        <f t="shared" si="587"/>
        <v>215.82430890860428</v>
      </c>
      <c r="T2476">
        <f t="shared" si="588"/>
        <v>0</v>
      </c>
      <c r="U2476" s="102">
        <f>IF(W2476&lt;180,V2476,IF(#REF!&gt;T2476,W2476-360,360-W2476))</f>
        <v>24.880199667221291</v>
      </c>
      <c r="V2476" s="102">
        <f t="shared" si="589"/>
        <v>24.880199667221291</v>
      </c>
      <c r="W2476" s="102">
        <f t="shared" si="590"/>
        <v>24.880199667221291</v>
      </c>
    </row>
    <row r="2477" spans="1:23" x14ac:dyDescent="0.25">
      <c r="A2477" s="110">
        <v>42638.483923611115</v>
      </c>
      <c r="B2477">
        <v>349</v>
      </c>
      <c r="C2477">
        <v>31.895099999999999</v>
      </c>
      <c r="E2477" s="95">
        <f t="shared" ref="E2477:F2492" si="596">AVERAGE(B1877:B2477)</f>
        <v>283.24625623960065</v>
      </c>
      <c r="F2477" s="95">
        <f t="shared" si="596"/>
        <v>24.343762728785382</v>
      </c>
      <c r="G2477" s="95"/>
      <c r="H2477" s="95"/>
      <c r="I2477" s="95"/>
      <c r="J2477" s="95"/>
      <c r="K2477" s="95"/>
      <c r="L2477" s="95">
        <f t="shared" si="592"/>
        <v>2474</v>
      </c>
      <c r="M2477" s="95">
        <f t="shared" si="583"/>
        <v>-1447</v>
      </c>
      <c r="N2477" s="95">
        <f t="shared" si="584"/>
        <v>272.43047696038764</v>
      </c>
      <c r="O2477" s="95">
        <f t="shared" si="585"/>
        <v>2180102.5420372025</v>
      </c>
      <c r="P2477" s="95">
        <f t="shared" si="593"/>
        <v>29.685106612281846</v>
      </c>
      <c r="Q2477" s="113">
        <f t="shared" si="594"/>
        <v>30.026487310825861</v>
      </c>
      <c r="R2477" s="95">
        <f t="shared" si="586"/>
        <v>350.80585268895885</v>
      </c>
      <c r="S2477" s="95">
        <f t="shared" si="587"/>
        <v>215.68665979024246</v>
      </c>
      <c r="T2477">
        <f t="shared" si="588"/>
        <v>0</v>
      </c>
      <c r="U2477" s="102">
        <f>IF(W2477&lt;180,V2477,IF(#REF!&gt;T2477,W2477-360,360-W2477))</f>
        <v>65.753743760399345</v>
      </c>
      <c r="V2477" s="102">
        <f t="shared" si="589"/>
        <v>65.753743760399345</v>
      </c>
      <c r="W2477" s="102">
        <f t="shared" si="590"/>
        <v>65.753743760399345</v>
      </c>
    </row>
    <row r="2478" spans="1:23" x14ac:dyDescent="0.25">
      <c r="A2478" s="110">
        <v>42638.483969907407</v>
      </c>
      <c r="B2478">
        <v>309</v>
      </c>
      <c r="C2478">
        <v>26.156300000000002</v>
      </c>
      <c r="E2478" s="95">
        <f t="shared" si="596"/>
        <v>283.23294509151413</v>
      </c>
      <c r="F2478" s="95">
        <f t="shared" si="596"/>
        <v>24.351990349417665</v>
      </c>
      <c r="G2478" s="95"/>
      <c r="H2478" s="95"/>
      <c r="I2478" s="95"/>
      <c r="J2478" s="95"/>
      <c r="K2478" s="95"/>
      <c r="L2478" s="95">
        <f t="shared" si="592"/>
        <v>2475</v>
      </c>
      <c r="M2478" s="95">
        <f t="shared" si="583"/>
        <v>1756</v>
      </c>
      <c r="N2478" s="95">
        <f t="shared" si="584"/>
        <v>272.4452525252521</v>
      </c>
      <c r="O2478" s="95">
        <f t="shared" si="585"/>
        <v>2181439.3317171875</v>
      </c>
      <c r="P2478" s="95">
        <f t="shared" si="593"/>
        <v>29.688206900664134</v>
      </c>
      <c r="Q2478" s="113">
        <f t="shared" si="594"/>
        <v>30.013291223420946</v>
      </c>
      <c r="R2478" s="95">
        <f t="shared" si="586"/>
        <v>350.76285034421124</v>
      </c>
      <c r="S2478" s="95">
        <f t="shared" si="587"/>
        <v>215.70303983881701</v>
      </c>
      <c r="T2478">
        <f t="shared" si="588"/>
        <v>0</v>
      </c>
      <c r="U2478" s="102">
        <f>IF(W2478&lt;180,V2478,IF(#REF!&gt;T2478,W2478-360,360-W2478))</f>
        <v>25.767054908485875</v>
      </c>
      <c r="V2478" s="102">
        <f t="shared" si="589"/>
        <v>25.767054908485875</v>
      </c>
      <c r="W2478" s="102">
        <f t="shared" si="590"/>
        <v>25.767054908485875</v>
      </c>
    </row>
    <row r="2479" spans="1:23" x14ac:dyDescent="0.25">
      <c r="A2479" s="110">
        <v>42638.484016203707</v>
      </c>
      <c r="B2479">
        <v>297</v>
      </c>
      <c r="C2479">
        <v>20.895700000000001</v>
      </c>
      <c r="E2479" s="95">
        <f t="shared" si="596"/>
        <v>283.32279534109819</v>
      </c>
      <c r="F2479" s="95">
        <f t="shared" si="596"/>
        <v>24.34532346089853</v>
      </c>
      <c r="G2479" s="95"/>
      <c r="H2479" s="95"/>
      <c r="I2479" s="95"/>
      <c r="J2479" s="95"/>
      <c r="K2479" s="95"/>
      <c r="L2479" s="95">
        <f t="shared" si="592"/>
        <v>2476</v>
      </c>
      <c r="M2479" s="95">
        <f t="shared" si="583"/>
        <v>-1459</v>
      </c>
      <c r="N2479" s="95">
        <f t="shared" si="584"/>
        <v>272.45516962843254</v>
      </c>
      <c r="O2479" s="95">
        <f t="shared" si="585"/>
        <v>2182042.0238287719</v>
      </c>
      <c r="P2479" s="95">
        <f t="shared" si="593"/>
        <v>29.686311144999589</v>
      </c>
      <c r="Q2479" s="113">
        <f t="shared" si="594"/>
        <v>29.973515145143022</v>
      </c>
      <c r="R2479" s="95">
        <f t="shared" si="586"/>
        <v>350.76320441766995</v>
      </c>
      <c r="S2479" s="95">
        <f t="shared" si="587"/>
        <v>215.88238626452639</v>
      </c>
      <c r="T2479">
        <f t="shared" si="588"/>
        <v>0</v>
      </c>
      <c r="U2479" s="102">
        <f>IF(W2479&lt;180,V2479,IF(#REF!&gt;T2479,W2479-360,360-W2479))</f>
        <v>13.677204658901815</v>
      </c>
      <c r="V2479" s="102">
        <f t="shared" si="589"/>
        <v>13.677204658901815</v>
      </c>
      <c r="W2479" s="102">
        <f t="shared" si="590"/>
        <v>13.677204658901815</v>
      </c>
    </row>
    <row r="2480" spans="1:23" x14ac:dyDescent="0.25">
      <c r="A2480" s="110">
        <v>42638.4840625</v>
      </c>
      <c r="B2480">
        <v>264</v>
      </c>
      <c r="C2480">
        <v>17.957100000000001</v>
      </c>
      <c r="E2480" s="95">
        <f t="shared" si="596"/>
        <v>283.29118136439268</v>
      </c>
      <c r="F2480" s="95">
        <f t="shared" si="596"/>
        <v>24.339768053244615</v>
      </c>
      <c r="G2480" s="95"/>
      <c r="H2480" s="95"/>
      <c r="I2480" s="95"/>
      <c r="J2480" s="95"/>
      <c r="K2480" s="95"/>
      <c r="L2480" s="95">
        <f t="shared" si="592"/>
        <v>2477</v>
      </c>
      <c r="M2480" s="95">
        <f t="shared" si="583"/>
        <v>1723</v>
      </c>
      <c r="N2480" s="95">
        <f t="shared" si="584"/>
        <v>272.45175615664067</v>
      </c>
      <c r="O2480" s="95">
        <f t="shared" si="585"/>
        <v>2182113.4848607345</v>
      </c>
      <c r="P2480" s="95">
        <f t="shared" si="593"/>
        <v>29.680804153324814</v>
      </c>
      <c r="Q2480" s="113">
        <f t="shared" si="594"/>
        <v>29.983857089420425</v>
      </c>
      <c r="R2480" s="95">
        <f t="shared" si="586"/>
        <v>350.75485981558865</v>
      </c>
      <c r="S2480" s="95">
        <f t="shared" si="587"/>
        <v>215.82750291319672</v>
      </c>
      <c r="T2480">
        <f t="shared" si="588"/>
        <v>0</v>
      </c>
      <c r="U2480" s="102">
        <f>IF(W2480&lt;180,V2480,IF(#REF!&gt;T2480,W2480-360,360-W2480))</f>
        <v>-19.291181364392685</v>
      </c>
      <c r="V2480" s="102">
        <f t="shared" si="589"/>
        <v>-19.291181364392685</v>
      </c>
      <c r="W2480" s="102">
        <f t="shared" si="590"/>
        <v>19.291181364392685</v>
      </c>
    </row>
    <row r="2481" spans="1:23" x14ac:dyDescent="0.25">
      <c r="A2481" s="110">
        <v>42638.4841087963</v>
      </c>
      <c r="B2481">
        <v>279</v>
      </c>
      <c r="C2481">
        <v>18.687200000000001</v>
      </c>
      <c r="E2481" s="95">
        <f t="shared" si="596"/>
        <v>283.24126455906821</v>
      </c>
      <c r="F2481" s="95">
        <f t="shared" si="596"/>
        <v>24.334912811980054</v>
      </c>
      <c r="G2481" s="95"/>
      <c r="H2481" s="95"/>
      <c r="I2481" s="95"/>
      <c r="J2481" s="95"/>
      <c r="K2481" s="95"/>
      <c r="L2481" s="95">
        <f t="shared" si="592"/>
        <v>2478</v>
      </c>
      <c r="M2481" s="95">
        <f t="shared" si="583"/>
        <v>-1444</v>
      </c>
      <c r="N2481" s="95">
        <f t="shared" si="584"/>
        <v>272.45439870863555</v>
      </c>
      <c r="O2481" s="95">
        <f t="shared" si="585"/>
        <v>2182156.3470540917</v>
      </c>
      <c r="P2481" s="95">
        <f t="shared" si="593"/>
        <v>29.675106128717424</v>
      </c>
      <c r="Q2481" s="113">
        <f t="shared" si="594"/>
        <v>29.965982283935841</v>
      </c>
      <c r="R2481" s="95">
        <f t="shared" si="586"/>
        <v>350.66472469792387</v>
      </c>
      <c r="S2481" s="95">
        <f t="shared" si="587"/>
        <v>215.81780442021255</v>
      </c>
      <c r="T2481">
        <f t="shared" si="588"/>
        <v>0</v>
      </c>
      <c r="U2481" s="102">
        <f>IF(W2481&lt;180,V2481,IF(#REF!&gt;T2481,W2481-360,360-W2481))</f>
        <v>-4.2412645590682132</v>
      </c>
      <c r="V2481" s="102">
        <f t="shared" si="589"/>
        <v>-4.2412645590682132</v>
      </c>
      <c r="W2481" s="102">
        <f t="shared" si="590"/>
        <v>4.2412645590682132</v>
      </c>
    </row>
    <row r="2482" spans="1:23" x14ac:dyDescent="0.25">
      <c r="A2482" s="110">
        <v>42638.484155092592</v>
      </c>
      <c r="B2482">
        <v>275</v>
      </c>
      <c r="C2482">
        <v>21.448799999999999</v>
      </c>
      <c r="E2482" s="95">
        <f t="shared" si="596"/>
        <v>283.23627287853577</v>
      </c>
      <c r="F2482" s="95">
        <f t="shared" si="596"/>
        <v>24.332245257903516</v>
      </c>
      <c r="G2482" s="95"/>
      <c r="H2482" s="95"/>
      <c r="I2482" s="95"/>
      <c r="J2482" s="95"/>
      <c r="K2482" s="95"/>
      <c r="L2482" s="95">
        <f t="shared" si="592"/>
        <v>2479</v>
      </c>
      <c r="M2482" s="95">
        <f t="shared" si="583"/>
        <v>1719</v>
      </c>
      <c r="N2482" s="95">
        <f t="shared" si="584"/>
        <v>272.4554255748281</v>
      </c>
      <c r="O2482" s="95">
        <f t="shared" si="585"/>
        <v>2182162.8245260343</v>
      </c>
      <c r="P2482" s="95">
        <f t="shared" si="593"/>
        <v>29.669164261866115</v>
      </c>
      <c r="Q2482" s="113">
        <f t="shared" si="594"/>
        <v>29.967104795131764</v>
      </c>
      <c r="R2482" s="95">
        <f t="shared" si="586"/>
        <v>350.66225866758225</v>
      </c>
      <c r="S2482" s="95">
        <f t="shared" si="587"/>
        <v>215.81028708948929</v>
      </c>
      <c r="T2482">
        <f t="shared" si="588"/>
        <v>0</v>
      </c>
      <c r="U2482" s="102">
        <f>IF(W2482&lt;180,V2482,IF(#REF!&gt;T2482,W2482-360,360-W2482))</f>
        <v>-8.2362728785357717</v>
      </c>
      <c r="V2482" s="102">
        <f t="shared" si="589"/>
        <v>-8.2362728785357717</v>
      </c>
      <c r="W2482" s="102">
        <f t="shared" si="590"/>
        <v>8.2362728785357717</v>
      </c>
    </row>
    <row r="2483" spans="1:23" x14ac:dyDescent="0.25">
      <c r="A2483" s="110">
        <v>42638.484201388892</v>
      </c>
      <c r="B2483">
        <v>249</v>
      </c>
      <c r="C2483">
        <v>22.084499999999998</v>
      </c>
      <c r="E2483" s="95">
        <f t="shared" si="596"/>
        <v>283.19800332778703</v>
      </c>
      <c r="F2483" s="95">
        <f t="shared" si="596"/>
        <v>24.328149251247943</v>
      </c>
      <c r="G2483" s="95"/>
      <c r="H2483" s="95"/>
      <c r="I2483" s="95"/>
      <c r="J2483" s="95"/>
      <c r="K2483" s="95"/>
      <c r="L2483" s="95">
        <f t="shared" si="592"/>
        <v>2480</v>
      </c>
      <c r="M2483" s="95">
        <f t="shared" si="583"/>
        <v>-1470</v>
      </c>
      <c r="N2483" s="95">
        <f t="shared" si="584"/>
        <v>272.44596774193502</v>
      </c>
      <c r="O2483" s="95">
        <f t="shared" si="585"/>
        <v>2182712.7596774353</v>
      </c>
      <c r="P2483" s="95">
        <f t="shared" si="593"/>
        <v>29.666919502590076</v>
      </c>
      <c r="Q2483" s="113">
        <f t="shared" si="594"/>
        <v>29.996101732415493</v>
      </c>
      <c r="R2483" s="95">
        <f t="shared" si="586"/>
        <v>350.68923222572187</v>
      </c>
      <c r="S2483" s="95">
        <f t="shared" si="587"/>
        <v>215.70677442985217</v>
      </c>
      <c r="T2483">
        <f t="shared" si="588"/>
        <v>0</v>
      </c>
      <c r="U2483" s="102">
        <f>IF(W2483&lt;180,V2483,IF(#REF!&gt;T2483,W2483-360,360-W2483))</f>
        <v>-34.198003327787035</v>
      </c>
      <c r="V2483" s="102">
        <f t="shared" si="589"/>
        <v>-34.198003327787035</v>
      </c>
      <c r="W2483" s="102">
        <f t="shared" si="590"/>
        <v>34.198003327787035</v>
      </c>
    </row>
    <row r="2484" spans="1:23" x14ac:dyDescent="0.25">
      <c r="A2484" s="110">
        <v>42638.484247685185</v>
      </c>
      <c r="B2484">
        <v>249</v>
      </c>
      <c r="C2484">
        <v>22.2361</v>
      </c>
      <c r="E2484" s="95">
        <f t="shared" si="596"/>
        <v>283.17970049916806</v>
      </c>
      <c r="F2484" s="95">
        <f t="shared" si="596"/>
        <v>24.324980366056597</v>
      </c>
      <c r="G2484" s="95"/>
      <c r="H2484" s="95"/>
      <c r="I2484" s="95"/>
      <c r="J2484" s="95"/>
      <c r="K2484" s="95"/>
      <c r="L2484" s="95">
        <f t="shared" si="592"/>
        <v>2481</v>
      </c>
      <c r="M2484" s="95">
        <f t="shared" si="583"/>
        <v>1719</v>
      </c>
      <c r="N2484" s="95">
        <f t="shared" si="584"/>
        <v>272.43651753325224</v>
      </c>
      <c r="O2484" s="95">
        <f t="shared" si="585"/>
        <v>2183262.251511503</v>
      </c>
      <c r="P2484" s="95">
        <f t="shared" si="593"/>
        <v>29.664673371469888</v>
      </c>
      <c r="Q2484" s="113">
        <f t="shared" si="594"/>
        <v>30.013601806866074</v>
      </c>
      <c r="R2484" s="95">
        <f t="shared" si="586"/>
        <v>350.71030456461676</v>
      </c>
      <c r="S2484" s="95">
        <f t="shared" si="587"/>
        <v>215.64909643371939</v>
      </c>
      <c r="T2484">
        <f t="shared" si="588"/>
        <v>0</v>
      </c>
      <c r="U2484" s="102">
        <f>IF(W2484&lt;180,V2484,IF(#REF!&gt;T2484,W2484-360,360-W2484))</f>
        <v>-34.179700499168064</v>
      </c>
      <c r="V2484" s="102">
        <f t="shared" si="589"/>
        <v>-34.179700499168064</v>
      </c>
      <c r="W2484" s="102">
        <f t="shared" si="590"/>
        <v>34.179700499168064</v>
      </c>
    </row>
    <row r="2485" spans="1:23" x14ac:dyDescent="0.25">
      <c r="A2485" s="110">
        <v>42638.484293981484</v>
      </c>
      <c r="B2485">
        <v>275</v>
      </c>
      <c r="C2485">
        <v>21.5168</v>
      </c>
      <c r="E2485" s="95">
        <f t="shared" si="596"/>
        <v>283.19633943427618</v>
      </c>
      <c r="F2485" s="95">
        <f t="shared" si="596"/>
        <v>24.320400665557429</v>
      </c>
      <c r="G2485" s="95"/>
      <c r="H2485" s="95"/>
      <c r="I2485" s="95"/>
      <c r="J2485" s="95"/>
      <c r="K2485" s="95"/>
      <c r="L2485" s="95">
        <f t="shared" si="592"/>
        <v>2482</v>
      </c>
      <c r="M2485" s="95">
        <f t="shared" si="583"/>
        <v>-1444</v>
      </c>
      <c r="N2485" s="95">
        <f t="shared" si="584"/>
        <v>272.4375503626103</v>
      </c>
      <c r="O2485" s="95">
        <f t="shared" si="585"/>
        <v>2183268.8203062206</v>
      </c>
      <c r="P2485" s="95">
        <f t="shared" si="593"/>
        <v>29.658741424939979</v>
      </c>
      <c r="Q2485" s="113">
        <f t="shared" si="594"/>
        <v>30.006289744056193</v>
      </c>
      <c r="R2485" s="95">
        <f t="shared" si="586"/>
        <v>350.71049135840263</v>
      </c>
      <c r="S2485" s="95">
        <f t="shared" si="587"/>
        <v>215.68218751014973</v>
      </c>
      <c r="T2485">
        <f t="shared" si="588"/>
        <v>0</v>
      </c>
      <c r="U2485" s="102">
        <f>IF(W2485&lt;180,V2485,IF(#REF!&gt;T2485,W2485-360,360-W2485))</f>
        <v>-8.1963394342761831</v>
      </c>
      <c r="V2485" s="102">
        <f t="shared" si="589"/>
        <v>-8.1963394342761831</v>
      </c>
      <c r="W2485" s="102">
        <f t="shared" si="590"/>
        <v>8.1963394342761831</v>
      </c>
    </row>
    <row r="2486" spans="1:23" x14ac:dyDescent="0.25">
      <c r="A2486" s="110">
        <v>42638.484340277777</v>
      </c>
      <c r="B2486">
        <v>258</v>
      </c>
      <c r="C2486">
        <v>25.0517</v>
      </c>
      <c r="E2486" s="95">
        <f t="shared" si="596"/>
        <v>283.23294509151413</v>
      </c>
      <c r="F2486" s="95">
        <f t="shared" si="596"/>
        <v>24.317580199667248</v>
      </c>
      <c r="G2486" s="95"/>
      <c r="H2486" s="95"/>
      <c r="I2486" s="95"/>
      <c r="J2486" s="95"/>
      <c r="K2486" s="95"/>
      <c r="L2486" s="95">
        <f t="shared" si="592"/>
        <v>2483</v>
      </c>
      <c r="M2486" s="95">
        <f t="shared" si="583"/>
        <v>1702</v>
      </c>
      <c r="N2486" s="95">
        <f t="shared" si="584"/>
        <v>272.43173580346303</v>
      </c>
      <c r="O2486" s="95">
        <f t="shared" si="585"/>
        <v>2183477.1792187029</v>
      </c>
      <c r="P2486" s="95">
        <f t="shared" si="593"/>
        <v>29.654183376230691</v>
      </c>
      <c r="Q2486" s="113">
        <f t="shared" si="594"/>
        <v>29.962077742388157</v>
      </c>
      <c r="R2486" s="95">
        <f t="shared" si="586"/>
        <v>350.64762001188751</v>
      </c>
      <c r="S2486" s="95">
        <f t="shared" si="587"/>
        <v>215.81827017114077</v>
      </c>
      <c r="T2486">
        <f t="shared" si="588"/>
        <v>0</v>
      </c>
      <c r="U2486" s="102">
        <f>IF(W2486&lt;180,V2486,IF(#REF!&gt;T2486,W2486-360,360-W2486))</f>
        <v>-25.232945091514125</v>
      </c>
      <c r="V2486" s="102">
        <f t="shared" si="589"/>
        <v>-25.232945091514125</v>
      </c>
      <c r="W2486" s="102">
        <f t="shared" si="590"/>
        <v>25.232945091514125</v>
      </c>
    </row>
    <row r="2487" spans="1:23" x14ac:dyDescent="0.25">
      <c r="A2487" s="110">
        <v>42638.484398148146</v>
      </c>
      <c r="B2487">
        <v>320</v>
      </c>
      <c r="C2487">
        <v>24.933900000000001</v>
      </c>
      <c r="E2487" s="95">
        <f t="shared" si="596"/>
        <v>283.33444259567386</v>
      </c>
      <c r="F2487" s="95">
        <f t="shared" si="596"/>
        <v>24.316880865224647</v>
      </c>
      <c r="G2487" s="95"/>
      <c r="H2487" s="95"/>
      <c r="I2487" s="95"/>
      <c r="J2487" s="95"/>
      <c r="K2487" s="95"/>
      <c r="L2487" s="95">
        <f t="shared" si="592"/>
        <v>2484</v>
      </c>
      <c r="M2487" s="95">
        <f t="shared" si="583"/>
        <v>-1382</v>
      </c>
      <c r="N2487" s="95">
        <f t="shared" si="584"/>
        <v>272.45088566827644</v>
      </c>
      <c r="O2487" s="95">
        <f t="shared" si="585"/>
        <v>2185739.0080515458</v>
      </c>
      <c r="P2487" s="95">
        <f t="shared" si="593"/>
        <v>29.663565815605473</v>
      </c>
      <c r="Q2487" s="113">
        <f t="shared" si="594"/>
        <v>29.983128285101404</v>
      </c>
      <c r="R2487" s="95">
        <f t="shared" si="586"/>
        <v>350.79648123715202</v>
      </c>
      <c r="S2487" s="95">
        <f t="shared" si="587"/>
        <v>215.8724039541957</v>
      </c>
      <c r="T2487">
        <f t="shared" si="588"/>
        <v>0</v>
      </c>
      <c r="U2487" s="102">
        <f>IF(W2487&lt;180,V2487,IF(#REF!&gt;T2487,W2487-360,360-W2487))</f>
        <v>36.665557404326137</v>
      </c>
      <c r="V2487" s="102">
        <f t="shared" si="589"/>
        <v>36.665557404326137</v>
      </c>
      <c r="W2487" s="102">
        <f t="shared" si="590"/>
        <v>36.665557404326137</v>
      </c>
    </row>
    <row r="2488" spans="1:23" x14ac:dyDescent="0.25">
      <c r="A2488" s="110">
        <v>42638.484444444446</v>
      </c>
      <c r="B2488">
        <v>269</v>
      </c>
      <c r="C2488">
        <v>22.780899999999999</v>
      </c>
      <c r="E2488" s="95">
        <f t="shared" si="596"/>
        <v>283.27620632279536</v>
      </c>
      <c r="F2488" s="95">
        <f t="shared" si="596"/>
        <v>24.315000332778727</v>
      </c>
      <c r="G2488" s="95"/>
      <c r="H2488" s="95"/>
      <c r="I2488" s="95"/>
      <c r="J2488" s="95"/>
      <c r="K2488" s="95"/>
      <c r="L2488" s="95">
        <f t="shared" si="592"/>
        <v>2485</v>
      </c>
      <c r="M2488" s="95">
        <f t="shared" si="583"/>
        <v>1651</v>
      </c>
      <c r="N2488" s="95">
        <f t="shared" si="584"/>
        <v>272.44949698189083</v>
      </c>
      <c r="O2488" s="95">
        <f t="shared" si="585"/>
        <v>2185750.9118712433</v>
      </c>
      <c r="P2488" s="95">
        <f t="shared" si="593"/>
        <v>29.657677450180262</v>
      </c>
      <c r="Q2488" s="113">
        <f t="shared" si="594"/>
        <v>29.976922620038017</v>
      </c>
      <c r="R2488" s="95">
        <f t="shared" si="586"/>
        <v>350.7242822178809</v>
      </c>
      <c r="S2488" s="95">
        <f t="shared" si="587"/>
        <v>215.82813042770982</v>
      </c>
      <c r="T2488">
        <f t="shared" si="588"/>
        <v>0</v>
      </c>
      <c r="U2488" s="102">
        <f>IF(W2488&lt;180,V2488,IF(#REF!&gt;T2488,W2488-360,360-W2488))</f>
        <v>-14.27620632279536</v>
      </c>
      <c r="V2488" s="102">
        <f t="shared" si="589"/>
        <v>-14.27620632279536</v>
      </c>
      <c r="W2488" s="102">
        <f t="shared" si="590"/>
        <v>14.27620632279536</v>
      </c>
    </row>
    <row r="2489" spans="1:23" x14ac:dyDescent="0.25">
      <c r="A2489" s="110">
        <v>42638.484490740739</v>
      </c>
      <c r="B2489">
        <v>324</v>
      </c>
      <c r="C2489">
        <v>23.546399999999998</v>
      </c>
      <c r="E2489" s="95">
        <f t="shared" si="596"/>
        <v>283.35773710482528</v>
      </c>
      <c r="F2489" s="95">
        <f t="shared" si="596"/>
        <v>24.314911480865248</v>
      </c>
      <c r="G2489" s="95"/>
      <c r="H2489" s="95"/>
      <c r="I2489" s="95"/>
      <c r="J2489" s="95"/>
      <c r="K2489" s="95"/>
      <c r="L2489" s="95">
        <f t="shared" si="592"/>
        <v>2486</v>
      </c>
      <c r="M2489" s="95">
        <f t="shared" si="583"/>
        <v>-1327</v>
      </c>
      <c r="N2489" s="95">
        <f t="shared" si="584"/>
        <v>272.47023330651598</v>
      </c>
      <c r="O2489" s="95">
        <f t="shared" si="585"/>
        <v>2188407.297264698</v>
      </c>
      <c r="P2489" s="95">
        <f t="shared" si="593"/>
        <v>29.669724589661204</v>
      </c>
      <c r="Q2489" s="113">
        <f t="shared" si="594"/>
        <v>30.020904711072895</v>
      </c>
      <c r="R2489" s="95">
        <f t="shared" si="586"/>
        <v>350.90477270473929</v>
      </c>
      <c r="S2489" s="95">
        <f t="shared" si="587"/>
        <v>215.81070150491126</v>
      </c>
      <c r="T2489">
        <f t="shared" si="588"/>
        <v>0</v>
      </c>
      <c r="U2489" s="102">
        <f>IF(W2489&lt;180,V2489,IF(#REF!&gt;T2489,W2489-360,360-W2489))</f>
        <v>40.642262895174724</v>
      </c>
      <c r="V2489" s="102">
        <f t="shared" si="589"/>
        <v>40.642262895174724</v>
      </c>
      <c r="W2489" s="102">
        <f t="shared" si="590"/>
        <v>40.642262895174724</v>
      </c>
    </row>
    <row r="2490" spans="1:23" x14ac:dyDescent="0.25">
      <c r="A2490" s="110">
        <v>42638.484537037039</v>
      </c>
      <c r="B2490">
        <v>265</v>
      </c>
      <c r="C2490">
        <v>20.834199999999999</v>
      </c>
      <c r="E2490" s="95">
        <f t="shared" si="596"/>
        <v>283.38768718801998</v>
      </c>
      <c r="F2490" s="95">
        <f t="shared" si="596"/>
        <v>24.309143926788707</v>
      </c>
      <c r="G2490" s="95"/>
      <c r="H2490" s="95"/>
      <c r="I2490" s="95"/>
      <c r="J2490" s="95"/>
      <c r="K2490" s="95"/>
      <c r="L2490" s="95">
        <f t="shared" si="592"/>
        <v>2487</v>
      </c>
      <c r="M2490" s="95">
        <f t="shared" si="583"/>
        <v>1592</v>
      </c>
      <c r="N2490" s="95">
        <f t="shared" si="584"/>
        <v>272.46722959388768</v>
      </c>
      <c r="O2490" s="95">
        <f t="shared" si="585"/>
        <v>2188463.0792119177</v>
      </c>
      <c r="P2490" s="95">
        <f t="shared" si="593"/>
        <v>29.664137085641865</v>
      </c>
      <c r="Q2490" s="113">
        <f t="shared" si="594"/>
        <v>29.993584141599687</v>
      </c>
      <c r="R2490" s="95">
        <f t="shared" si="586"/>
        <v>350.87325150661928</v>
      </c>
      <c r="S2490" s="95">
        <f t="shared" si="587"/>
        <v>215.90212286942068</v>
      </c>
      <c r="T2490">
        <f t="shared" si="588"/>
        <v>0</v>
      </c>
      <c r="U2490" s="102">
        <f>IF(W2490&lt;180,V2490,IF(#REF!&gt;T2490,W2490-360,360-W2490))</f>
        <v>-18.387687188019981</v>
      </c>
      <c r="V2490" s="102">
        <f t="shared" si="589"/>
        <v>-18.387687188019981</v>
      </c>
      <c r="W2490" s="102">
        <f t="shared" si="590"/>
        <v>18.387687188019981</v>
      </c>
    </row>
    <row r="2491" spans="1:23" x14ac:dyDescent="0.25">
      <c r="A2491" s="110">
        <v>42638.484583333331</v>
      </c>
      <c r="B2491">
        <v>292</v>
      </c>
      <c r="C2491">
        <v>20.3583</v>
      </c>
      <c r="E2491" s="95">
        <f t="shared" si="596"/>
        <v>283.43261231281195</v>
      </c>
      <c r="F2491" s="95">
        <f t="shared" si="596"/>
        <v>24.304964891846939</v>
      </c>
      <c r="G2491" s="95"/>
      <c r="H2491" s="95"/>
      <c r="I2491" s="95"/>
      <c r="J2491" s="95"/>
      <c r="K2491" s="95"/>
      <c r="L2491" s="95">
        <f t="shared" si="592"/>
        <v>2488</v>
      </c>
      <c r="M2491" s="95">
        <f t="shared" si="583"/>
        <v>-1300</v>
      </c>
      <c r="N2491" s="95">
        <f t="shared" si="584"/>
        <v>272.47508038585153</v>
      </c>
      <c r="O2491" s="95">
        <f t="shared" si="585"/>
        <v>2188844.4549839385</v>
      </c>
      <c r="P2491" s="95">
        <f t="shared" si="593"/>
        <v>29.660759144568932</v>
      </c>
      <c r="Q2491" s="113">
        <f t="shared" si="594"/>
        <v>29.986228697164478</v>
      </c>
      <c r="R2491" s="95">
        <f t="shared" si="586"/>
        <v>350.90162688143204</v>
      </c>
      <c r="S2491" s="95">
        <f t="shared" si="587"/>
        <v>215.96359774419187</v>
      </c>
      <c r="T2491">
        <f t="shared" si="588"/>
        <v>0</v>
      </c>
      <c r="U2491" s="102">
        <f>IF(W2491&lt;180,V2491,IF(#REF!&gt;T2491,W2491-360,360-W2491))</f>
        <v>8.5673876871880452</v>
      </c>
      <c r="V2491" s="102">
        <f t="shared" si="589"/>
        <v>8.5673876871880452</v>
      </c>
      <c r="W2491" s="102">
        <f t="shared" si="590"/>
        <v>8.5673876871880452</v>
      </c>
    </row>
    <row r="2492" spans="1:23" x14ac:dyDescent="0.25">
      <c r="A2492" s="110">
        <v>42638.484629629631</v>
      </c>
      <c r="B2492">
        <v>269</v>
      </c>
      <c r="C2492">
        <v>21.382100000000001</v>
      </c>
      <c r="E2492" s="95">
        <f t="shared" si="596"/>
        <v>283.37104825291181</v>
      </c>
      <c r="F2492" s="95">
        <f t="shared" si="596"/>
        <v>24.303380865224646</v>
      </c>
      <c r="G2492" s="95"/>
      <c r="H2492" s="95"/>
      <c r="I2492" s="95"/>
      <c r="J2492" s="95"/>
      <c r="K2492" s="95"/>
      <c r="L2492" s="95">
        <f t="shared" si="592"/>
        <v>2489</v>
      </c>
      <c r="M2492" s="95">
        <f t="shared" si="583"/>
        <v>1569</v>
      </c>
      <c r="N2492" s="95">
        <f t="shared" si="584"/>
        <v>272.47368421052573</v>
      </c>
      <c r="O2492" s="95">
        <f t="shared" si="585"/>
        <v>2188856.526315805</v>
      </c>
      <c r="P2492" s="95">
        <f t="shared" si="593"/>
        <v>29.654881949342023</v>
      </c>
      <c r="Q2492" s="113">
        <f t="shared" si="594"/>
        <v>29.977813655214359</v>
      </c>
      <c r="R2492" s="95">
        <f t="shared" si="586"/>
        <v>350.8211289771441</v>
      </c>
      <c r="S2492" s="95">
        <f t="shared" si="587"/>
        <v>215.92096752867951</v>
      </c>
      <c r="T2492">
        <f t="shared" si="588"/>
        <v>0</v>
      </c>
      <c r="U2492" s="102">
        <f>IF(W2492&lt;180,V2492,IF(#REF!&gt;T2492,W2492-360,360-W2492))</f>
        <v>-14.371048252911805</v>
      </c>
      <c r="V2492" s="102">
        <f t="shared" si="589"/>
        <v>-14.371048252911805</v>
      </c>
      <c r="W2492" s="102">
        <f t="shared" si="590"/>
        <v>14.371048252911805</v>
      </c>
    </row>
    <row r="2493" spans="1:23" x14ac:dyDescent="0.25">
      <c r="A2493" s="110">
        <v>42638.484675925924</v>
      </c>
      <c r="B2493">
        <v>274</v>
      </c>
      <c r="C2493">
        <v>21.1418</v>
      </c>
      <c r="E2493" s="95">
        <f t="shared" ref="E2493:F2508" si="597">AVERAGE(B1893:B2493)</f>
        <v>283.43427620632281</v>
      </c>
      <c r="F2493" s="95">
        <f t="shared" si="597"/>
        <v>24.300700998336122</v>
      </c>
      <c r="G2493" s="95"/>
      <c r="H2493" s="95"/>
      <c r="I2493" s="95"/>
      <c r="J2493" s="95"/>
      <c r="K2493" s="95"/>
      <c r="L2493" s="95">
        <f t="shared" si="592"/>
        <v>2490</v>
      </c>
      <c r="M2493" s="95">
        <f t="shared" si="583"/>
        <v>-1295</v>
      </c>
      <c r="N2493" s="95">
        <f t="shared" si="584"/>
        <v>272.47429718875446</v>
      </c>
      <c r="O2493" s="95">
        <f t="shared" si="585"/>
        <v>2188858.8550200961</v>
      </c>
      <c r="P2493" s="95">
        <f t="shared" si="593"/>
        <v>29.648942327384439</v>
      </c>
      <c r="Q2493" s="113">
        <f t="shared" si="594"/>
        <v>29.917847969704511</v>
      </c>
      <c r="R2493" s="95">
        <f t="shared" si="586"/>
        <v>350.74943413815794</v>
      </c>
      <c r="S2493" s="95">
        <f t="shared" si="587"/>
        <v>216.11911827448768</v>
      </c>
      <c r="T2493">
        <f t="shared" si="588"/>
        <v>0</v>
      </c>
      <c r="U2493" s="102">
        <f>IF(W2493&lt;180,V2493,IF(#REF!&gt;T2493,W2493-360,360-W2493))</f>
        <v>-9.4342762063228065</v>
      </c>
      <c r="V2493" s="102">
        <f t="shared" si="589"/>
        <v>-9.4342762063228065</v>
      </c>
      <c r="W2493" s="102">
        <f t="shared" si="590"/>
        <v>9.4342762063228065</v>
      </c>
    </row>
    <row r="2494" spans="1:23" x14ac:dyDescent="0.25">
      <c r="A2494" s="110">
        <v>42638.484722222223</v>
      </c>
      <c r="B2494">
        <v>357</v>
      </c>
      <c r="C2494">
        <v>21.172799999999999</v>
      </c>
      <c r="E2494" s="95">
        <f t="shared" si="597"/>
        <v>283.62728785357734</v>
      </c>
      <c r="F2494" s="95">
        <f t="shared" si="597"/>
        <v>24.296045091514159</v>
      </c>
      <c r="G2494" s="95"/>
      <c r="H2494" s="95"/>
      <c r="I2494" s="95"/>
      <c r="J2494" s="95"/>
      <c r="K2494" s="95"/>
      <c r="L2494" s="95">
        <f t="shared" si="592"/>
        <v>2491</v>
      </c>
      <c r="M2494" s="95">
        <f t="shared" si="583"/>
        <v>1652</v>
      </c>
      <c r="N2494" s="95">
        <f t="shared" si="584"/>
        <v>272.50822962665541</v>
      </c>
      <c r="O2494" s="95">
        <f t="shared" si="585"/>
        <v>2196000.5812926693</v>
      </c>
      <c r="P2494" s="95">
        <f t="shared" si="593"/>
        <v>29.691310152161599</v>
      </c>
      <c r="Q2494" s="113">
        <f t="shared" si="594"/>
        <v>30.01748000120315</v>
      </c>
      <c r="R2494" s="95">
        <f t="shared" si="586"/>
        <v>351.16661785628446</v>
      </c>
      <c r="S2494" s="95">
        <f t="shared" si="587"/>
        <v>216.08795785087025</v>
      </c>
      <c r="T2494">
        <f t="shared" si="588"/>
        <v>1</v>
      </c>
      <c r="U2494" s="102">
        <f>IF(W2494&lt;180,V2494,IF(#REF!&gt;T2494,W2494-360,360-W2494))</f>
        <v>73.372712146422657</v>
      </c>
      <c r="V2494" s="102">
        <f t="shared" si="589"/>
        <v>73.372712146422657</v>
      </c>
      <c r="W2494" s="102">
        <f t="shared" si="590"/>
        <v>73.372712146422657</v>
      </c>
    </row>
    <row r="2495" spans="1:23" x14ac:dyDescent="0.25">
      <c r="A2495" s="110">
        <v>42638.484768518516</v>
      </c>
      <c r="B2495">
        <v>261</v>
      </c>
      <c r="C2495">
        <v>18.1509</v>
      </c>
      <c r="E2495" s="95">
        <f t="shared" si="597"/>
        <v>283.63560732113143</v>
      </c>
      <c r="F2495" s="95">
        <f t="shared" si="597"/>
        <v>24.28425673876874</v>
      </c>
      <c r="G2495" s="95"/>
      <c r="H2495" s="95"/>
      <c r="I2495" s="95"/>
      <c r="J2495" s="95"/>
      <c r="K2495" s="95"/>
      <c r="L2495" s="95">
        <f t="shared" si="592"/>
        <v>2492</v>
      </c>
      <c r="M2495" s="95">
        <f t="shared" si="583"/>
        <v>-1391</v>
      </c>
      <c r="N2495" s="95">
        <f t="shared" si="584"/>
        <v>272.50361155698181</v>
      </c>
      <c r="O2495" s="95">
        <f t="shared" si="585"/>
        <v>2196132.967496003</v>
      </c>
      <c r="P2495" s="95">
        <f t="shared" si="593"/>
        <v>29.686247008252714</v>
      </c>
      <c r="Q2495" s="113">
        <f t="shared" si="594"/>
        <v>30.010513909246061</v>
      </c>
      <c r="R2495" s="95">
        <f t="shared" si="586"/>
        <v>351.15926361693505</v>
      </c>
      <c r="S2495" s="95">
        <f t="shared" si="587"/>
        <v>216.11195102532781</v>
      </c>
      <c r="T2495">
        <f t="shared" si="588"/>
        <v>0</v>
      </c>
      <c r="U2495" s="102">
        <f>IF(W2495&lt;180,V2495,IF(#REF!&gt;T2495,W2495-360,360-W2495))</f>
        <v>-22.635607321131431</v>
      </c>
      <c r="V2495" s="102">
        <f t="shared" si="589"/>
        <v>-22.635607321131431</v>
      </c>
      <c r="W2495" s="102">
        <f t="shared" si="590"/>
        <v>22.635607321131431</v>
      </c>
    </row>
    <row r="2496" spans="1:23" x14ac:dyDescent="0.25">
      <c r="A2496" s="110">
        <v>42638.484814814816</v>
      </c>
      <c r="B2496">
        <v>273</v>
      </c>
      <c r="C2496">
        <v>18.561399999999999</v>
      </c>
      <c r="E2496" s="95">
        <f t="shared" si="597"/>
        <v>283.66555740432614</v>
      </c>
      <c r="F2496" s="95">
        <f t="shared" si="597"/>
        <v>24.273371880199687</v>
      </c>
      <c r="G2496" s="95"/>
      <c r="H2496" s="95"/>
      <c r="I2496" s="95"/>
      <c r="J2496" s="95"/>
      <c r="K2496" s="95"/>
      <c r="L2496" s="95">
        <f t="shared" si="592"/>
        <v>2493</v>
      </c>
      <c r="M2496" s="95">
        <f t="shared" si="583"/>
        <v>1664</v>
      </c>
      <c r="N2496" s="95">
        <f t="shared" si="584"/>
        <v>272.50381066987512</v>
      </c>
      <c r="O2496" s="95">
        <f t="shared" si="585"/>
        <v>2196133.2137986519</v>
      </c>
      <c r="P2496" s="95">
        <f t="shared" si="593"/>
        <v>29.680294155055581</v>
      </c>
      <c r="Q2496" s="113">
        <f t="shared" si="594"/>
        <v>29.990896484498027</v>
      </c>
      <c r="R2496" s="95">
        <f t="shared" si="586"/>
        <v>351.1450744944467</v>
      </c>
      <c r="S2496" s="95">
        <f t="shared" si="587"/>
        <v>216.18604031420557</v>
      </c>
      <c r="T2496">
        <f t="shared" si="588"/>
        <v>0</v>
      </c>
      <c r="U2496" s="102">
        <f>IF(W2496&lt;180,V2496,IF(#REF!&gt;T2496,W2496-360,360-W2496))</f>
        <v>-10.665557404326137</v>
      </c>
      <c r="V2496" s="102">
        <f t="shared" si="589"/>
        <v>-10.665557404326137</v>
      </c>
      <c r="W2496" s="102">
        <f t="shared" si="590"/>
        <v>10.665557404326137</v>
      </c>
    </row>
    <row r="2497" spans="1:23" x14ac:dyDescent="0.25">
      <c r="A2497" s="110">
        <v>42638.484907407408</v>
      </c>
      <c r="B2497">
        <v>273</v>
      </c>
      <c r="C2497">
        <v>18.888000000000002</v>
      </c>
      <c r="E2497" s="95">
        <f t="shared" si="597"/>
        <v>283.6871880199667</v>
      </c>
      <c r="F2497" s="95">
        <f t="shared" si="597"/>
        <v>24.262473044925144</v>
      </c>
      <c r="G2497" s="95"/>
      <c r="H2497" s="95"/>
      <c r="I2497" s="95"/>
      <c r="J2497" s="95"/>
      <c r="K2497" s="95"/>
      <c r="L2497" s="95">
        <f t="shared" si="592"/>
        <v>2494</v>
      </c>
      <c r="M2497" s="95">
        <f t="shared" si="583"/>
        <v>-1391</v>
      </c>
      <c r="N2497" s="95">
        <f t="shared" si="584"/>
        <v>272.50400962309487</v>
      </c>
      <c r="O2497" s="95">
        <f t="shared" si="585"/>
        <v>2196133.459903785</v>
      </c>
      <c r="P2497" s="95">
        <f t="shared" si="593"/>
        <v>29.674344881521275</v>
      </c>
      <c r="Q2497" s="113">
        <f t="shared" si="594"/>
        <v>29.978505648404223</v>
      </c>
      <c r="R2497" s="95">
        <f t="shared" si="586"/>
        <v>351.13882572887621</v>
      </c>
      <c r="S2497" s="95">
        <f t="shared" si="587"/>
        <v>216.23555031105718</v>
      </c>
      <c r="T2497">
        <f t="shared" si="588"/>
        <v>0</v>
      </c>
      <c r="U2497" s="102">
        <f>IF(W2497&lt;180,V2497,IF(#REF!&gt;T2497,W2497-360,360-W2497))</f>
        <v>-10.687188019966698</v>
      </c>
      <c r="V2497" s="102">
        <f t="shared" si="589"/>
        <v>-10.687188019966698</v>
      </c>
      <c r="W2497" s="102">
        <f t="shared" si="590"/>
        <v>10.687188019966698</v>
      </c>
    </row>
    <row r="2498" spans="1:23" x14ac:dyDescent="0.25">
      <c r="A2498" s="110">
        <v>42638.484953703701</v>
      </c>
      <c r="B2498">
        <v>260</v>
      </c>
      <c r="C2498">
        <v>20.104700000000001</v>
      </c>
      <c r="E2498" s="95">
        <f t="shared" si="597"/>
        <v>283.65723793677205</v>
      </c>
      <c r="F2498" s="95">
        <f t="shared" si="597"/>
        <v>24.255752745424321</v>
      </c>
      <c r="G2498" s="95"/>
      <c r="H2498" s="95"/>
      <c r="I2498" s="95"/>
      <c r="J2498" s="95"/>
      <c r="K2498" s="95"/>
      <c r="L2498" s="95">
        <f t="shared" si="592"/>
        <v>2495</v>
      </c>
      <c r="M2498" s="95">
        <f t="shared" si="583"/>
        <v>1651</v>
      </c>
      <c r="N2498" s="95">
        <f t="shared" si="584"/>
        <v>272.49899799599143</v>
      </c>
      <c r="O2498" s="95">
        <f t="shared" si="585"/>
        <v>2196289.7474950058</v>
      </c>
      <c r="P2498" s="95">
        <f t="shared" si="593"/>
        <v>29.669453178341623</v>
      </c>
      <c r="Q2498" s="113">
        <f t="shared" si="594"/>
        <v>29.993160368825894</v>
      </c>
      <c r="R2498" s="95">
        <f t="shared" si="586"/>
        <v>351.14184876663029</v>
      </c>
      <c r="S2498" s="95">
        <f t="shared" si="587"/>
        <v>216.17262710691381</v>
      </c>
      <c r="T2498">
        <f t="shared" si="588"/>
        <v>0</v>
      </c>
      <c r="U2498" s="102">
        <f>IF(W2498&lt;180,V2498,IF(#REF!&gt;T2498,W2498-360,360-W2498))</f>
        <v>-23.657237936772049</v>
      </c>
      <c r="V2498" s="102">
        <f t="shared" si="589"/>
        <v>-23.657237936772049</v>
      </c>
      <c r="W2498" s="102">
        <f t="shared" si="590"/>
        <v>23.657237936772049</v>
      </c>
    </row>
    <row r="2499" spans="1:23" x14ac:dyDescent="0.25">
      <c r="A2499" s="110">
        <v>42638.485000000001</v>
      </c>
      <c r="B2499">
        <v>251</v>
      </c>
      <c r="C2499">
        <v>20.479299999999999</v>
      </c>
      <c r="E2499" s="95">
        <f t="shared" si="597"/>
        <v>283.67387687188022</v>
      </c>
      <c r="F2499" s="95">
        <f t="shared" si="597"/>
        <v>24.252398336106513</v>
      </c>
      <c r="G2499" s="95"/>
      <c r="H2499" s="95"/>
      <c r="I2499" s="95"/>
      <c r="J2499" s="95"/>
      <c r="K2499" s="95"/>
      <c r="L2499" s="95">
        <f t="shared" si="592"/>
        <v>2496</v>
      </c>
      <c r="M2499" s="95">
        <f t="shared" si="583"/>
        <v>-1400</v>
      </c>
      <c r="N2499" s="95">
        <f t="shared" si="584"/>
        <v>272.49038461538407</v>
      </c>
      <c r="O2499" s="95">
        <f t="shared" si="585"/>
        <v>2196751.7692307848</v>
      </c>
      <c r="P2499" s="95">
        <f t="shared" si="593"/>
        <v>29.66662909572571</v>
      </c>
      <c r="Q2499" s="113">
        <f t="shared" si="594"/>
        <v>29.972257829185679</v>
      </c>
      <c r="R2499" s="95">
        <f t="shared" si="586"/>
        <v>351.11145698754797</v>
      </c>
      <c r="S2499" s="95">
        <f t="shared" si="587"/>
        <v>216.23629675621245</v>
      </c>
      <c r="T2499">
        <f t="shared" si="588"/>
        <v>0</v>
      </c>
      <c r="U2499" s="102">
        <f>IF(W2499&lt;180,V2499,IF(#REF!&gt;T2499,W2499-360,360-W2499))</f>
        <v>-32.673876871880225</v>
      </c>
      <c r="V2499" s="102">
        <f t="shared" si="589"/>
        <v>-32.673876871880225</v>
      </c>
      <c r="W2499" s="102">
        <f t="shared" si="590"/>
        <v>32.673876871880225</v>
      </c>
    </row>
    <row r="2500" spans="1:23" x14ac:dyDescent="0.25">
      <c r="A2500" s="110">
        <v>42638.485046296293</v>
      </c>
      <c r="B2500">
        <v>285</v>
      </c>
      <c r="C2500">
        <v>23.3337</v>
      </c>
      <c r="E2500" s="95">
        <f t="shared" si="597"/>
        <v>283.64725457570717</v>
      </c>
      <c r="F2500" s="95">
        <f t="shared" si="597"/>
        <v>24.252659234609009</v>
      </c>
      <c r="G2500" s="95"/>
      <c r="H2500" s="95"/>
      <c r="I2500" s="95"/>
      <c r="J2500" s="95"/>
      <c r="K2500" s="95"/>
      <c r="L2500" s="95">
        <f t="shared" si="592"/>
        <v>2497</v>
      </c>
      <c r="M2500" s="95">
        <f t="shared" ref="M2500:M2563" si="598">B2500-M2499</f>
        <v>1685</v>
      </c>
      <c r="N2500" s="95">
        <f t="shared" ref="N2500:N2563" si="599">N2499+(B2500-N2499)/L2500</f>
        <v>272.49539447336753</v>
      </c>
      <c r="O2500" s="95">
        <f t="shared" ref="O2500:O2563" si="600">O2499+(B2500-N2500)*(B2500-N2499)</f>
        <v>2196908.1970364596</v>
      </c>
      <c r="P2500" s="95">
        <f t="shared" si="593"/>
        <v>29.661744076985936</v>
      </c>
      <c r="Q2500" s="113">
        <f t="shared" si="594"/>
        <v>29.963961103438955</v>
      </c>
      <c r="R2500" s="95">
        <f t="shared" ref="R2500:R2563" si="601">E2500+$T$2*Q2500</f>
        <v>351.06616705844482</v>
      </c>
      <c r="S2500" s="95">
        <f t="shared" ref="S2500:S2563" si="602">E2500-$T$2*Q2500</f>
        <v>216.22834209296951</v>
      </c>
      <c r="T2500">
        <f t="shared" si="588"/>
        <v>0</v>
      </c>
      <c r="U2500" s="102">
        <f>IF(W2500&lt;180,V2500,IF(#REF!&gt;T2500,W2500-360,360-W2500))</f>
        <v>1.3527454242928343</v>
      </c>
      <c r="V2500" s="102">
        <f t="shared" si="589"/>
        <v>1.3527454242928343</v>
      </c>
      <c r="W2500" s="102">
        <f t="shared" si="590"/>
        <v>1.3527454242928343</v>
      </c>
    </row>
    <row r="2501" spans="1:23" x14ac:dyDescent="0.25">
      <c r="A2501" s="110">
        <v>42638.485092592593</v>
      </c>
      <c r="B2501">
        <v>265</v>
      </c>
      <c r="C2501">
        <v>26.0761</v>
      </c>
      <c r="E2501" s="95">
        <f t="shared" si="597"/>
        <v>283.56073211314475</v>
      </c>
      <c r="F2501" s="95">
        <f t="shared" si="597"/>
        <v>24.25441031613979</v>
      </c>
      <c r="G2501" s="95"/>
      <c r="H2501" s="95"/>
      <c r="I2501" s="95"/>
      <c r="J2501" s="95"/>
      <c r="K2501" s="95"/>
      <c r="L2501" s="95">
        <f t="shared" si="592"/>
        <v>2498</v>
      </c>
      <c r="M2501" s="95">
        <f t="shared" si="598"/>
        <v>-1420</v>
      </c>
      <c r="N2501" s="95">
        <f t="shared" si="599"/>
        <v>272.49239391513157</v>
      </c>
      <c r="O2501" s="95">
        <f t="shared" si="600"/>
        <v>2196964.3554844032</v>
      </c>
      <c r="P2501" s="95">
        <f t="shared" si="593"/>
        <v>29.656185419920238</v>
      </c>
      <c r="Q2501" s="113">
        <f t="shared" si="594"/>
        <v>29.942597141705431</v>
      </c>
      <c r="R2501" s="95">
        <f t="shared" si="601"/>
        <v>350.93157568198194</v>
      </c>
      <c r="S2501" s="95">
        <f t="shared" si="602"/>
        <v>216.18988854430754</v>
      </c>
      <c r="T2501">
        <f t="shared" si="588"/>
        <v>0</v>
      </c>
      <c r="U2501" s="102">
        <f>IF(W2501&lt;180,V2501,IF(#REF!&gt;T2501,W2501-360,360-W2501))</f>
        <v>-18.560732113144752</v>
      </c>
      <c r="V2501" s="102">
        <f t="shared" si="589"/>
        <v>-18.560732113144752</v>
      </c>
      <c r="W2501" s="102">
        <f t="shared" si="590"/>
        <v>18.560732113144752</v>
      </c>
    </row>
    <row r="2502" spans="1:23" x14ac:dyDescent="0.25">
      <c r="A2502" s="110">
        <v>42638.485138888886</v>
      </c>
      <c r="B2502">
        <v>272</v>
      </c>
      <c r="C2502">
        <v>25.0015</v>
      </c>
      <c r="E2502" s="95">
        <f t="shared" si="597"/>
        <v>283.52412645590681</v>
      </c>
      <c r="F2502" s="95">
        <f t="shared" si="597"/>
        <v>24.255294009983388</v>
      </c>
      <c r="G2502" s="95"/>
      <c r="H2502" s="95"/>
      <c r="I2502" s="95"/>
      <c r="J2502" s="95"/>
      <c r="K2502" s="95"/>
      <c r="L2502" s="95">
        <f t="shared" si="592"/>
        <v>2499</v>
      </c>
      <c r="M2502" s="95">
        <f t="shared" si="598"/>
        <v>1692</v>
      </c>
      <c r="N2502" s="95">
        <f t="shared" si="599"/>
        <v>272.49219687875097</v>
      </c>
      <c r="O2502" s="95">
        <f t="shared" si="600"/>
        <v>2196964.5978391515</v>
      </c>
      <c r="P2502" s="95">
        <f t="shared" si="593"/>
        <v>29.650252851085671</v>
      </c>
      <c r="Q2502" s="113">
        <f t="shared" si="594"/>
        <v>29.943260269239165</v>
      </c>
      <c r="R2502" s="95">
        <f t="shared" si="601"/>
        <v>350.89646206169493</v>
      </c>
      <c r="S2502" s="95">
        <f t="shared" si="602"/>
        <v>216.15179085011869</v>
      </c>
      <c r="T2502">
        <f t="shared" ref="T2502:T2565" si="603">IF(ABS(U2502)&gt;$T$2*Q2502,1,0)</f>
        <v>0</v>
      </c>
      <c r="U2502" s="102">
        <f>IF(W2502&lt;180,V2502,IF(#REF!&gt;T2502,W2502-360,360-W2502))</f>
        <v>-11.52412645590681</v>
      </c>
      <c r="V2502" s="102">
        <f t="shared" ref="V2502:V2565" si="604">$B2502-$E2502</f>
        <v>-11.52412645590681</v>
      </c>
      <c r="W2502" s="102">
        <f t="shared" ref="W2502:W2565" si="605">ABS(V2502)</f>
        <v>11.52412645590681</v>
      </c>
    </row>
    <row r="2503" spans="1:23" x14ac:dyDescent="0.25">
      <c r="A2503" s="110">
        <v>42638.485185185185</v>
      </c>
      <c r="B2503">
        <v>338</v>
      </c>
      <c r="C2503">
        <v>23.115100000000002</v>
      </c>
      <c r="E2503" s="95">
        <f t="shared" si="597"/>
        <v>283.58569051580702</v>
      </c>
      <c r="F2503" s="95">
        <f t="shared" si="597"/>
        <v>24.249776705490873</v>
      </c>
      <c r="G2503" s="95"/>
      <c r="H2503" s="95"/>
      <c r="I2503" s="95"/>
      <c r="J2503" s="95"/>
      <c r="K2503" s="95"/>
      <c r="L2503" s="95">
        <f t="shared" si="592"/>
        <v>2500</v>
      </c>
      <c r="M2503" s="95">
        <f t="shared" si="598"/>
        <v>-1354</v>
      </c>
      <c r="N2503" s="95">
        <f t="shared" si="599"/>
        <v>272.51839999999947</v>
      </c>
      <c r="O2503" s="95">
        <f t="shared" si="600"/>
        <v>2201254.1536000161</v>
      </c>
      <c r="P2503" s="95">
        <f t="shared" si="593"/>
        <v>29.673248245515801</v>
      </c>
      <c r="Q2503" s="113">
        <f t="shared" si="594"/>
        <v>30.017073259823047</v>
      </c>
      <c r="R2503" s="95">
        <f t="shared" si="601"/>
        <v>351.12410535040885</v>
      </c>
      <c r="S2503" s="95">
        <f t="shared" si="602"/>
        <v>216.04727568120518</v>
      </c>
      <c r="T2503">
        <f t="shared" si="603"/>
        <v>0</v>
      </c>
      <c r="U2503" s="102">
        <f>IF(W2503&lt;180,V2503,IF(#REF!&gt;T2503,W2503-360,360-W2503))</f>
        <v>54.414309484192984</v>
      </c>
      <c r="V2503" s="102">
        <f t="shared" si="604"/>
        <v>54.414309484192984</v>
      </c>
      <c r="W2503" s="102">
        <f t="shared" si="605"/>
        <v>54.414309484192984</v>
      </c>
    </row>
    <row r="2504" spans="1:23" x14ac:dyDescent="0.25">
      <c r="A2504" s="110">
        <v>42638.485231481478</v>
      </c>
      <c r="B2504">
        <v>295</v>
      </c>
      <c r="C2504">
        <v>20.896799999999999</v>
      </c>
      <c r="E2504" s="95">
        <f t="shared" si="597"/>
        <v>283.63061564059899</v>
      </c>
      <c r="F2504" s="95">
        <f t="shared" si="597"/>
        <v>24.244979201331141</v>
      </c>
      <c r="G2504" s="95"/>
      <c r="H2504" s="95"/>
      <c r="I2504" s="95"/>
      <c r="J2504" s="95"/>
      <c r="K2504" s="95"/>
      <c r="L2504" s="95">
        <f t="shared" si="592"/>
        <v>2501</v>
      </c>
      <c r="M2504" s="95">
        <f t="shared" si="598"/>
        <v>1649</v>
      </c>
      <c r="N2504" s="95">
        <f t="shared" si="599"/>
        <v>272.52738904438172</v>
      </c>
      <c r="O2504" s="95">
        <f t="shared" si="600"/>
        <v>2201759.373850476</v>
      </c>
      <c r="P2504" s="95">
        <f t="shared" si="593"/>
        <v>29.670719723266433</v>
      </c>
      <c r="Q2504" s="113">
        <f t="shared" si="594"/>
        <v>30.013917921613402</v>
      </c>
      <c r="R2504" s="95">
        <f t="shared" si="601"/>
        <v>351.16193096422916</v>
      </c>
      <c r="S2504" s="95">
        <f t="shared" si="602"/>
        <v>216.09930031696882</v>
      </c>
      <c r="T2504">
        <f t="shared" si="603"/>
        <v>0</v>
      </c>
      <c r="U2504" s="102">
        <f>IF(W2504&lt;180,V2504,IF(#REF!&gt;T2504,W2504-360,360-W2504))</f>
        <v>11.36938435940101</v>
      </c>
      <c r="V2504" s="102">
        <f t="shared" si="604"/>
        <v>11.36938435940101</v>
      </c>
      <c r="W2504" s="102">
        <f t="shared" si="605"/>
        <v>11.36938435940101</v>
      </c>
    </row>
    <row r="2505" spans="1:23" x14ac:dyDescent="0.25">
      <c r="A2505" s="110">
        <v>42638.485277777778</v>
      </c>
      <c r="B2505">
        <v>235</v>
      </c>
      <c r="C2505">
        <v>22.002400000000002</v>
      </c>
      <c r="E2505" s="95">
        <f t="shared" si="597"/>
        <v>283.56905158069884</v>
      </c>
      <c r="F2505" s="95">
        <f t="shared" si="597"/>
        <v>24.239875707154763</v>
      </c>
      <c r="G2505" s="95"/>
      <c r="H2505" s="95"/>
      <c r="I2505" s="95"/>
      <c r="J2505" s="95"/>
      <c r="K2505" s="95"/>
      <c r="L2505" s="95">
        <f t="shared" si="592"/>
        <v>2502</v>
      </c>
      <c r="M2505" s="95">
        <f t="shared" si="598"/>
        <v>-1414</v>
      </c>
      <c r="N2505" s="95">
        <f t="shared" si="599"/>
        <v>272.51239008792913</v>
      </c>
      <c r="O2505" s="95">
        <f t="shared" si="600"/>
        <v>2203167.1159072905</v>
      </c>
      <c r="P2505" s="95">
        <f t="shared" si="593"/>
        <v>29.674271624519438</v>
      </c>
      <c r="Q2505" s="113">
        <f t="shared" si="594"/>
        <v>30.07559483907389</v>
      </c>
      <c r="R2505" s="95">
        <f t="shared" si="601"/>
        <v>351.23913996861506</v>
      </c>
      <c r="S2505" s="95">
        <f t="shared" si="602"/>
        <v>215.89896319278259</v>
      </c>
      <c r="T2505">
        <f t="shared" si="603"/>
        <v>0</v>
      </c>
      <c r="U2505" s="102">
        <f>IF(W2505&lt;180,V2505,IF(#REF!&gt;T2505,W2505-360,360-W2505))</f>
        <v>-48.56905158069884</v>
      </c>
      <c r="V2505" s="102">
        <f t="shared" si="604"/>
        <v>-48.56905158069884</v>
      </c>
      <c r="W2505" s="102">
        <f t="shared" si="605"/>
        <v>48.56905158069884</v>
      </c>
    </row>
    <row r="2506" spans="1:23" x14ac:dyDescent="0.25">
      <c r="A2506" s="110">
        <v>42638.485324074078</v>
      </c>
      <c r="B2506">
        <v>244</v>
      </c>
      <c r="C2506">
        <v>21.160799999999998</v>
      </c>
      <c r="E2506" s="95">
        <f t="shared" si="597"/>
        <v>283.53410981697169</v>
      </c>
      <c r="F2506" s="95">
        <f t="shared" si="597"/>
        <v>24.233327287853601</v>
      </c>
      <c r="G2506" s="95"/>
      <c r="H2506" s="95"/>
      <c r="I2506" s="95"/>
      <c r="J2506" s="95"/>
      <c r="K2506" s="95"/>
      <c r="L2506" s="95">
        <f t="shared" si="592"/>
        <v>2503</v>
      </c>
      <c r="M2506" s="95">
        <f t="shared" si="598"/>
        <v>1658</v>
      </c>
      <c r="N2506" s="95">
        <f t="shared" si="599"/>
        <v>272.50099880143773</v>
      </c>
      <c r="O2506" s="95">
        <f t="shared" si="600"/>
        <v>2203979.7475030129</v>
      </c>
      <c r="P2506" s="95">
        <f t="shared" si="593"/>
        <v>29.673814326661365</v>
      </c>
      <c r="Q2506" s="113">
        <f t="shared" si="594"/>
        <v>30.109327987543733</v>
      </c>
      <c r="R2506" s="95">
        <f t="shared" si="601"/>
        <v>351.28009778894511</v>
      </c>
      <c r="S2506" s="95">
        <f t="shared" si="602"/>
        <v>215.7881218449983</v>
      </c>
      <c r="T2506">
        <f t="shared" si="603"/>
        <v>0</v>
      </c>
      <c r="U2506" s="102">
        <f>IF(W2506&lt;180,V2506,IF(#REF!&gt;T2506,W2506-360,360-W2506))</f>
        <v>-39.534109816971693</v>
      </c>
      <c r="V2506" s="102">
        <f t="shared" si="604"/>
        <v>-39.534109816971693</v>
      </c>
      <c r="W2506" s="102">
        <f t="shared" si="605"/>
        <v>39.534109816971693</v>
      </c>
    </row>
    <row r="2507" spans="1:23" x14ac:dyDescent="0.25">
      <c r="A2507" s="110">
        <v>42638.48537037037</v>
      </c>
      <c r="B2507">
        <v>251</v>
      </c>
      <c r="C2507">
        <v>21.7971</v>
      </c>
      <c r="E2507" s="95">
        <f t="shared" si="597"/>
        <v>283.55241264559066</v>
      </c>
      <c r="F2507" s="95">
        <f t="shared" si="597"/>
        <v>24.231985357737123</v>
      </c>
      <c r="G2507" s="95"/>
      <c r="H2507" s="95"/>
      <c r="I2507" s="95"/>
      <c r="J2507" s="95"/>
      <c r="K2507" s="95"/>
      <c r="L2507" s="95">
        <f t="shared" si="592"/>
        <v>2504</v>
      </c>
      <c r="M2507" s="95">
        <f t="shared" si="598"/>
        <v>-1407</v>
      </c>
      <c r="N2507" s="95">
        <f t="shared" si="599"/>
        <v>272.49241214057452</v>
      </c>
      <c r="O2507" s="95">
        <f t="shared" si="600"/>
        <v>2204441.8558306876</v>
      </c>
      <c r="P2507" s="95">
        <f t="shared" si="593"/>
        <v>29.670998521907144</v>
      </c>
      <c r="Q2507" s="113">
        <f t="shared" si="594"/>
        <v>30.086193399641616</v>
      </c>
      <c r="R2507" s="95">
        <f t="shared" si="601"/>
        <v>351.2463477947843</v>
      </c>
      <c r="S2507" s="95">
        <f t="shared" si="602"/>
        <v>215.85847749639703</v>
      </c>
      <c r="T2507">
        <f t="shared" si="603"/>
        <v>0</v>
      </c>
      <c r="U2507" s="102">
        <f>IF(W2507&lt;180,V2507,IF(#REF!&gt;T2507,W2507-360,360-W2507))</f>
        <v>-32.552412645590664</v>
      </c>
      <c r="V2507" s="102">
        <f t="shared" si="604"/>
        <v>-32.552412645590664</v>
      </c>
      <c r="W2507" s="102">
        <f t="shared" si="605"/>
        <v>32.552412645590664</v>
      </c>
    </row>
    <row r="2508" spans="1:23" x14ac:dyDescent="0.25">
      <c r="A2508" s="110">
        <v>42638.48541666667</v>
      </c>
      <c r="B2508">
        <v>305</v>
      </c>
      <c r="C2508">
        <v>22.1845</v>
      </c>
      <c r="E2508" s="95">
        <f t="shared" si="597"/>
        <v>283.47254575707154</v>
      </c>
      <c r="F2508" s="95">
        <f t="shared" si="597"/>
        <v>24.21500931780368</v>
      </c>
      <c r="G2508" s="95"/>
      <c r="H2508" s="95"/>
      <c r="I2508" s="95"/>
      <c r="J2508" s="95"/>
      <c r="K2508" s="95"/>
      <c r="L2508" s="95">
        <f t="shared" si="592"/>
        <v>2505</v>
      </c>
      <c r="M2508" s="95">
        <f t="shared" si="598"/>
        <v>1712</v>
      </c>
      <c r="N2508" s="95">
        <f t="shared" si="599"/>
        <v>272.5053892215563</v>
      </c>
      <c r="O2508" s="95">
        <f t="shared" si="600"/>
        <v>2205498.1772455256</v>
      </c>
      <c r="P2508" s="95">
        <f t="shared" si="593"/>
        <v>29.67218215955797</v>
      </c>
      <c r="Q2508" s="113">
        <f t="shared" si="594"/>
        <v>29.965198810876601</v>
      </c>
      <c r="R2508" s="95">
        <f t="shared" si="601"/>
        <v>350.89424308154389</v>
      </c>
      <c r="S2508" s="95">
        <f t="shared" si="602"/>
        <v>216.0508484325992</v>
      </c>
      <c r="T2508">
        <f t="shared" si="603"/>
        <v>0</v>
      </c>
      <c r="U2508" s="102">
        <f>IF(W2508&lt;180,V2508,IF(#REF!&gt;T2508,W2508-360,360-W2508))</f>
        <v>21.527454242928457</v>
      </c>
      <c r="V2508" s="102">
        <f t="shared" si="604"/>
        <v>21.527454242928457</v>
      </c>
      <c r="W2508" s="102">
        <f t="shared" si="605"/>
        <v>21.527454242928457</v>
      </c>
    </row>
    <row r="2509" spans="1:23" x14ac:dyDescent="0.25">
      <c r="A2509" s="110">
        <v>42638.485462962963</v>
      </c>
      <c r="B2509">
        <v>315</v>
      </c>
      <c r="C2509">
        <v>25.010200000000001</v>
      </c>
      <c r="E2509" s="95">
        <f t="shared" ref="E2509:F2524" si="606">AVERAGE(B1909:B2509)</f>
        <v>283.4692179700499</v>
      </c>
      <c r="F2509" s="95">
        <f t="shared" si="606"/>
        <v>24.203284359401017</v>
      </c>
      <c r="G2509" s="95"/>
      <c r="H2509" s="95"/>
      <c r="I2509" s="95"/>
      <c r="J2509" s="95"/>
      <c r="K2509" s="95"/>
      <c r="L2509" s="95">
        <f t="shared" si="592"/>
        <v>2506</v>
      </c>
      <c r="M2509" s="95">
        <f t="shared" si="598"/>
        <v>-1397</v>
      </c>
      <c r="N2509" s="95">
        <f t="shared" si="599"/>
        <v>272.52234636871452</v>
      </c>
      <c r="O2509" s="95">
        <f t="shared" si="600"/>
        <v>2207303.2486033686</v>
      </c>
      <c r="P2509" s="95">
        <f t="shared" si="593"/>
        <v>29.678398908517487</v>
      </c>
      <c r="Q2509" s="113">
        <f t="shared" si="594"/>
        <v>29.961586069850199</v>
      </c>
      <c r="R2509" s="95">
        <f t="shared" si="601"/>
        <v>350.88278662721285</v>
      </c>
      <c r="S2509" s="95">
        <f t="shared" si="602"/>
        <v>216.05564931288694</v>
      </c>
      <c r="T2509">
        <f t="shared" si="603"/>
        <v>0</v>
      </c>
      <c r="U2509" s="102">
        <f>IF(W2509&lt;180,V2509,IF(#REF!&gt;T2509,W2509-360,360-W2509))</f>
        <v>31.530782029950103</v>
      </c>
      <c r="V2509" s="102">
        <f t="shared" si="604"/>
        <v>31.530782029950103</v>
      </c>
      <c r="W2509" s="102">
        <f t="shared" si="605"/>
        <v>31.530782029950103</v>
      </c>
    </row>
    <row r="2510" spans="1:23" x14ac:dyDescent="0.25">
      <c r="A2510" s="110">
        <v>42638.485509259262</v>
      </c>
      <c r="B2510">
        <v>337</v>
      </c>
      <c r="C2510">
        <v>27.079799999999999</v>
      </c>
      <c r="E2510" s="95">
        <f t="shared" si="606"/>
        <v>283.54742096505822</v>
      </c>
      <c r="F2510" s="95">
        <f t="shared" si="606"/>
        <v>24.195470049916825</v>
      </c>
      <c r="G2510" s="95"/>
      <c r="H2510" s="95"/>
      <c r="I2510" s="95"/>
      <c r="J2510" s="95"/>
      <c r="K2510" s="95"/>
      <c r="L2510" s="95">
        <f t="shared" si="592"/>
        <v>2507</v>
      </c>
      <c r="M2510" s="95">
        <f t="shared" si="598"/>
        <v>1734</v>
      </c>
      <c r="N2510" s="95">
        <f t="shared" si="599"/>
        <v>272.54806541683229</v>
      </c>
      <c r="O2510" s="95">
        <f t="shared" si="600"/>
        <v>2211458.9581172885</v>
      </c>
      <c r="P2510" s="95">
        <f t="shared" si="593"/>
        <v>29.700398397748092</v>
      </c>
      <c r="Q2510" s="113">
        <f t="shared" si="594"/>
        <v>30.039765616711815</v>
      </c>
      <c r="R2510" s="95">
        <f t="shared" si="601"/>
        <v>351.13689360265982</v>
      </c>
      <c r="S2510" s="95">
        <f t="shared" si="602"/>
        <v>215.95794832745662</v>
      </c>
      <c r="T2510">
        <f t="shared" si="603"/>
        <v>0</v>
      </c>
      <c r="U2510" s="102">
        <f>IF(W2510&lt;180,V2510,IF(#REF!&gt;T2510,W2510-360,360-W2510))</f>
        <v>53.452579034941778</v>
      </c>
      <c r="V2510" s="102">
        <f t="shared" si="604"/>
        <v>53.452579034941778</v>
      </c>
      <c r="W2510" s="102">
        <f t="shared" si="605"/>
        <v>53.452579034941778</v>
      </c>
    </row>
    <row r="2511" spans="1:23" x14ac:dyDescent="0.25">
      <c r="A2511" s="110">
        <v>42638.485555555555</v>
      </c>
      <c r="B2511">
        <v>279</v>
      </c>
      <c r="C2511">
        <v>26.062999999999999</v>
      </c>
      <c r="E2511" s="95">
        <f t="shared" si="606"/>
        <v>283.55740432612311</v>
      </c>
      <c r="F2511" s="95">
        <f t="shared" si="606"/>
        <v>24.190491514143112</v>
      </c>
      <c r="G2511" s="95"/>
      <c r="H2511" s="95"/>
      <c r="I2511" s="95"/>
      <c r="J2511" s="95"/>
      <c r="K2511" s="95"/>
      <c r="L2511" s="95">
        <f t="shared" si="592"/>
        <v>2508</v>
      </c>
      <c r="M2511" s="95">
        <f t="shared" si="598"/>
        <v>-1455</v>
      </c>
      <c r="N2511" s="95">
        <f t="shared" si="599"/>
        <v>272.55063795853209</v>
      </c>
      <c r="O2511" s="95">
        <f t="shared" si="600"/>
        <v>2211500.5689792833</v>
      </c>
      <c r="P2511" s="95">
        <f t="shared" si="593"/>
        <v>29.694756040008667</v>
      </c>
      <c r="Q2511" s="113">
        <f t="shared" si="594"/>
        <v>30.037255556762794</v>
      </c>
      <c r="R2511" s="95">
        <f t="shared" si="601"/>
        <v>351.14122932883936</v>
      </c>
      <c r="S2511" s="95">
        <f t="shared" si="602"/>
        <v>215.97357932340682</v>
      </c>
      <c r="T2511">
        <f t="shared" si="603"/>
        <v>0</v>
      </c>
      <c r="U2511" s="102">
        <f>IF(W2511&lt;180,V2511,IF(#REF!&gt;T2511,W2511-360,360-W2511))</f>
        <v>-4.5574043261231054</v>
      </c>
      <c r="V2511" s="102">
        <f t="shared" si="604"/>
        <v>-4.5574043261231054</v>
      </c>
      <c r="W2511" s="102">
        <f t="shared" si="605"/>
        <v>4.5574043261231054</v>
      </c>
    </row>
    <row r="2512" spans="1:23" x14ac:dyDescent="0.25">
      <c r="A2512" s="110">
        <v>42638.485601851855</v>
      </c>
      <c r="B2512">
        <v>321</v>
      </c>
      <c r="C2512">
        <v>26.439800000000002</v>
      </c>
      <c r="E2512" s="95">
        <f t="shared" si="606"/>
        <v>283.64891846921796</v>
      </c>
      <c r="F2512" s="95">
        <f t="shared" si="606"/>
        <v>24.189525457570731</v>
      </c>
      <c r="G2512" s="95"/>
      <c r="H2512" s="95"/>
      <c r="I2512" s="95"/>
      <c r="J2512" s="95"/>
      <c r="K2512" s="95"/>
      <c r="L2512" s="95">
        <f t="shared" si="592"/>
        <v>2509</v>
      </c>
      <c r="M2512" s="95">
        <f t="shared" si="598"/>
        <v>1776</v>
      </c>
      <c r="N2512" s="95">
        <f t="shared" si="599"/>
        <v>272.56994818652788</v>
      </c>
      <c r="O2512" s="95">
        <f t="shared" si="600"/>
        <v>2213846.9740932812</v>
      </c>
      <c r="P2512" s="95">
        <f t="shared" si="593"/>
        <v>29.704583575768861</v>
      </c>
      <c r="Q2512" s="113">
        <f t="shared" si="594"/>
        <v>30.067393016195432</v>
      </c>
      <c r="R2512" s="95">
        <f t="shared" si="601"/>
        <v>351.30055275565769</v>
      </c>
      <c r="S2512" s="95">
        <f t="shared" si="602"/>
        <v>215.99728418277823</v>
      </c>
      <c r="T2512">
        <f t="shared" si="603"/>
        <v>0</v>
      </c>
      <c r="U2512" s="102">
        <f>IF(W2512&lt;180,V2512,IF(#REF!&gt;T2512,W2512-360,360-W2512))</f>
        <v>37.351081530782039</v>
      </c>
      <c r="V2512" s="102">
        <f t="shared" si="604"/>
        <v>37.351081530782039</v>
      </c>
      <c r="W2512" s="102">
        <f t="shared" si="605"/>
        <v>37.351081530782039</v>
      </c>
    </row>
    <row r="2513" spans="1:23" x14ac:dyDescent="0.25">
      <c r="A2513" s="110">
        <v>42638.485648148147</v>
      </c>
      <c r="B2513">
        <v>343</v>
      </c>
      <c r="C2513">
        <v>26.08</v>
      </c>
      <c r="E2513" s="95">
        <f t="shared" si="606"/>
        <v>283.80033277870217</v>
      </c>
      <c r="F2513" s="95">
        <f t="shared" si="606"/>
        <v>24.187349584026638</v>
      </c>
      <c r="G2513" s="95"/>
      <c r="H2513" s="95"/>
      <c r="I2513" s="95"/>
      <c r="J2513" s="95"/>
      <c r="K2513" s="95"/>
      <c r="L2513" s="95">
        <f t="shared" si="592"/>
        <v>2510</v>
      </c>
      <c r="M2513" s="95">
        <f t="shared" si="598"/>
        <v>-1433</v>
      </c>
      <c r="N2513" s="95">
        <f t="shared" si="599"/>
        <v>272.59800796812686</v>
      </c>
      <c r="O2513" s="95">
        <f t="shared" si="600"/>
        <v>2218805.3900398575</v>
      </c>
      <c r="P2513" s="95">
        <f t="shared" si="593"/>
        <v>29.731905609483864</v>
      </c>
      <c r="Q2513" s="113">
        <f t="shared" si="594"/>
        <v>30.136683632882143</v>
      </c>
      <c r="R2513" s="95">
        <f t="shared" si="601"/>
        <v>351.60787095268699</v>
      </c>
      <c r="S2513" s="95">
        <f t="shared" si="602"/>
        <v>215.99279460471735</v>
      </c>
      <c r="T2513">
        <f t="shared" si="603"/>
        <v>0</v>
      </c>
      <c r="U2513" s="102">
        <f>IF(W2513&lt;180,V2513,IF(#REF!&gt;T2513,W2513-360,360-W2513))</f>
        <v>59.19966722129783</v>
      </c>
      <c r="V2513" s="102">
        <f t="shared" si="604"/>
        <v>59.19966722129783</v>
      </c>
      <c r="W2513" s="102">
        <f t="shared" si="605"/>
        <v>59.19966722129783</v>
      </c>
    </row>
    <row r="2514" spans="1:23" x14ac:dyDescent="0.25">
      <c r="A2514" s="110">
        <v>42638.485694444447</v>
      </c>
      <c r="B2514">
        <v>295</v>
      </c>
      <c r="C2514">
        <v>26.289000000000001</v>
      </c>
      <c r="E2514" s="95">
        <f t="shared" si="606"/>
        <v>283.87520798668885</v>
      </c>
      <c r="F2514" s="95">
        <f t="shared" si="606"/>
        <v>24.183270715474222</v>
      </c>
      <c r="G2514" s="95"/>
      <c r="H2514" s="95"/>
      <c r="I2514" s="95"/>
      <c r="J2514" s="95"/>
      <c r="K2514" s="95"/>
      <c r="L2514" s="95">
        <f t="shared" si="592"/>
        <v>2511</v>
      </c>
      <c r="M2514" s="95">
        <f t="shared" si="598"/>
        <v>1728</v>
      </c>
      <c r="N2514" s="95">
        <f t="shared" si="599"/>
        <v>272.60692951015471</v>
      </c>
      <c r="O2514" s="95">
        <f t="shared" si="600"/>
        <v>2219307.03942654</v>
      </c>
      <c r="P2514" s="95">
        <f t="shared" si="593"/>
        <v>29.729344870118272</v>
      </c>
      <c r="Q2514" s="113">
        <f t="shared" si="594"/>
        <v>30.108501532912712</v>
      </c>
      <c r="R2514" s="95">
        <f t="shared" si="601"/>
        <v>351.61933643574247</v>
      </c>
      <c r="S2514" s="95">
        <f t="shared" si="602"/>
        <v>216.13107953763523</v>
      </c>
      <c r="T2514">
        <f t="shared" si="603"/>
        <v>0</v>
      </c>
      <c r="U2514" s="102">
        <f>IF(W2514&lt;180,V2514,IF(#REF!&gt;T2514,W2514-360,360-W2514))</f>
        <v>11.124792013311151</v>
      </c>
      <c r="V2514" s="102">
        <f t="shared" si="604"/>
        <v>11.124792013311151</v>
      </c>
      <c r="W2514" s="102">
        <f t="shared" si="605"/>
        <v>11.124792013311151</v>
      </c>
    </row>
    <row r="2515" spans="1:23" x14ac:dyDescent="0.25">
      <c r="A2515" s="110">
        <v>42638.48574074074</v>
      </c>
      <c r="B2515">
        <v>292</v>
      </c>
      <c r="C2515">
        <v>28.983799999999999</v>
      </c>
      <c r="E2515" s="95">
        <f t="shared" si="606"/>
        <v>283.97836938435938</v>
      </c>
      <c r="F2515" s="95">
        <f t="shared" si="606"/>
        <v>24.193175041597353</v>
      </c>
      <c r="G2515" s="95"/>
      <c r="H2515" s="95"/>
      <c r="I2515" s="95"/>
      <c r="J2515" s="95"/>
      <c r="K2515" s="95"/>
      <c r="L2515" s="95">
        <f t="shared" si="592"/>
        <v>2512</v>
      </c>
      <c r="M2515" s="95">
        <f t="shared" si="598"/>
        <v>-1436</v>
      </c>
      <c r="N2515" s="95">
        <f t="shared" si="599"/>
        <v>272.61464968152808</v>
      </c>
      <c r="O2515" s="95">
        <f t="shared" si="600"/>
        <v>2219682.9808917367</v>
      </c>
      <c r="P2515" s="95">
        <f t="shared" si="593"/>
        <v>29.725944222330952</v>
      </c>
      <c r="Q2515" s="113">
        <f t="shared" si="594"/>
        <v>30.029844245810118</v>
      </c>
      <c r="R2515" s="95">
        <f t="shared" si="601"/>
        <v>351.54551893743212</v>
      </c>
      <c r="S2515" s="95">
        <f t="shared" si="602"/>
        <v>216.41121983128662</v>
      </c>
      <c r="T2515">
        <f t="shared" si="603"/>
        <v>0</v>
      </c>
      <c r="U2515" s="102">
        <f>IF(W2515&lt;180,V2515,IF(#REF!&gt;T2515,W2515-360,360-W2515))</f>
        <v>8.0216306156406176</v>
      </c>
      <c r="V2515" s="102">
        <f t="shared" si="604"/>
        <v>8.0216306156406176</v>
      </c>
      <c r="W2515" s="102">
        <f t="shared" si="605"/>
        <v>8.0216306156406176</v>
      </c>
    </row>
    <row r="2516" spans="1:23" x14ac:dyDescent="0.25">
      <c r="A2516" s="110">
        <v>42638.48578703704</v>
      </c>
      <c r="B2516">
        <v>321</v>
      </c>
      <c r="C2516">
        <v>27.402799999999999</v>
      </c>
      <c r="E2516" s="95">
        <f t="shared" si="606"/>
        <v>284.13643926788683</v>
      </c>
      <c r="F2516" s="95">
        <f t="shared" si="606"/>
        <v>24.20173111480867</v>
      </c>
      <c r="G2516" s="95"/>
      <c r="H2516" s="95"/>
      <c r="I2516" s="95"/>
      <c r="J2516" s="95"/>
      <c r="K2516" s="95"/>
      <c r="L2516" s="95">
        <f t="shared" si="592"/>
        <v>2513</v>
      </c>
      <c r="M2516" s="95">
        <f t="shared" si="598"/>
        <v>1757</v>
      </c>
      <c r="N2516" s="95">
        <f t="shared" si="599"/>
        <v>272.63390370075547</v>
      </c>
      <c r="O2516" s="95">
        <f t="shared" si="600"/>
        <v>2222023.1914047124</v>
      </c>
      <c r="P2516" s="95">
        <f t="shared" si="593"/>
        <v>29.735691977813598</v>
      </c>
      <c r="Q2516" s="113">
        <f t="shared" si="594"/>
        <v>29.974221092186031</v>
      </c>
      <c r="R2516" s="95">
        <f t="shared" si="601"/>
        <v>351.57843672530538</v>
      </c>
      <c r="S2516" s="95">
        <f t="shared" si="602"/>
        <v>216.69444181046828</v>
      </c>
      <c r="T2516">
        <f t="shared" si="603"/>
        <v>0</v>
      </c>
      <c r="U2516" s="102">
        <f>IF(W2516&lt;180,V2516,IF(#REF!&gt;T2516,W2516-360,360-W2516))</f>
        <v>36.863560732113172</v>
      </c>
      <c r="V2516" s="102">
        <f t="shared" si="604"/>
        <v>36.863560732113172</v>
      </c>
      <c r="W2516" s="102">
        <f t="shared" si="605"/>
        <v>36.863560732113172</v>
      </c>
    </row>
    <row r="2517" spans="1:23" x14ac:dyDescent="0.25">
      <c r="A2517" s="110">
        <v>42638.485833333332</v>
      </c>
      <c r="B2517">
        <v>284</v>
      </c>
      <c r="C2517">
        <v>24.737400000000001</v>
      </c>
      <c r="E2517" s="95">
        <f t="shared" si="606"/>
        <v>284.22961730449254</v>
      </c>
      <c r="F2517" s="95">
        <f t="shared" si="606"/>
        <v>24.201824625623981</v>
      </c>
      <c r="G2517" s="95"/>
      <c r="H2517" s="95"/>
      <c r="I2517" s="95"/>
      <c r="J2517" s="95"/>
      <c r="K2517" s="95"/>
      <c r="L2517" s="95">
        <f t="shared" si="592"/>
        <v>2514</v>
      </c>
      <c r="M2517" s="95">
        <f t="shared" si="598"/>
        <v>-1473</v>
      </c>
      <c r="N2517" s="95">
        <f t="shared" si="599"/>
        <v>272.63842482100176</v>
      </c>
      <c r="O2517" s="95">
        <f t="shared" si="600"/>
        <v>2222152.3281623079</v>
      </c>
      <c r="P2517" s="95">
        <f t="shared" si="593"/>
        <v>29.730641256113611</v>
      </c>
      <c r="Q2517" s="113">
        <f t="shared" si="594"/>
        <v>29.886482757270592</v>
      </c>
      <c r="R2517" s="95">
        <f t="shared" si="601"/>
        <v>351.47420350835137</v>
      </c>
      <c r="S2517" s="95">
        <f t="shared" si="602"/>
        <v>216.98503110063371</v>
      </c>
      <c r="T2517">
        <f t="shared" si="603"/>
        <v>0</v>
      </c>
      <c r="U2517" s="102">
        <f>IF(W2517&lt;180,V2517,IF(#REF!&gt;T2517,W2517-360,360-W2517))</f>
        <v>-0.22961730449253537</v>
      </c>
      <c r="V2517" s="102">
        <f t="shared" si="604"/>
        <v>-0.22961730449253537</v>
      </c>
      <c r="W2517" s="102">
        <f t="shared" si="605"/>
        <v>0.22961730449253537</v>
      </c>
    </row>
    <row r="2518" spans="1:23" x14ac:dyDescent="0.25">
      <c r="A2518" s="110">
        <v>42638.485879629632</v>
      </c>
      <c r="B2518">
        <v>302</v>
      </c>
      <c r="C2518">
        <v>23.9313</v>
      </c>
      <c r="E2518" s="95">
        <f t="shared" si="606"/>
        <v>284.24292845257901</v>
      </c>
      <c r="F2518" s="95">
        <f t="shared" si="606"/>
        <v>24.186802495840283</v>
      </c>
      <c r="G2518" s="95"/>
      <c r="H2518" s="95"/>
      <c r="I2518" s="95"/>
      <c r="J2518" s="95"/>
      <c r="K2518" s="95"/>
      <c r="L2518" s="95">
        <f t="shared" si="592"/>
        <v>2515</v>
      </c>
      <c r="M2518" s="95">
        <f t="shared" si="598"/>
        <v>1775</v>
      </c>
      <c r="N2518" s="95">
        <f t="shared" si="599"/>
        <v>272.65009940357788</v>
      </c>
      <c r="O2518" s="95">
        <f t="shared" si="600"/>
        <v>2223014.0874751657</v>
      </c>
      <c r="P2518" s="95">
        <f t="shared" si="593"/>
        <v>29.730493128438109</v>
      </c>
      <c r="Q2518" s="113">
        <f t="shared" si="594"/>
        <v>29.89261235858293</v>
      </c>
      <c r="R2518" s="95">
        <f t="shared" si="601"/>
        <v>351.50130625939062</v>
      </c>
      <c r="S2518" s="95">
        <f t="shared" si="602"/>
        <v>216.9845506457674</v>
      </c>
      <c r="T2518">
        <f t="shared" si="603"/>
        <v>0</v>
      </c>
      <c r="U2518" s="102">
        <f>IF(W2518&lt;180,V2518,IF(#REF!&gt;T2518,W2518-360,360-W2518))</f>
        <v>17.757071547420992</v>
      </c>
      <c r="V2518" s="102">
        <f t="shared" si="604"/>
        <v>17.757071547420992</v>
      </c>
      <c r="W2518" s="102">
        <f t="shared" si="605"/>
        <v>17.757071547420992</v>
      </c>
    </row>
    <row r="2519" spans="1:23" x14ac:dyDescent="0.25">
      <c r="A2519" s="110">
        <v>42638.485925925925</v>
      </c>
      <c r="B2519">
        <v>322</v>
      </c>
      <c r="C2519">
        <v>23.236000000000001</v>
      </c>
      <c r="E2519" s="95">
        <f t="shared" si="606"/>
        <v>284.33610648918471</v>
      </c>
      <c r="F2519" s="95">
        <f t="shared" si="606"/>
        <v>24.174588019966741</v>
      </c>
      <c r="G2519" s="95"/>
      <c r="H2519" s="95"/>
      <c r="I2519" s="95"/>
      <c r="J2519" s="95"/>
      <c r="K2519" s="95"/>
      <c r="L2519" s="95">
        <f t="shared" ref="L2519:L2582" si="607">L2518+1</f>
        <v>2516</v>
      </c>
      <c r="M2519" s="95">
        <f t="shared" si="598"/>
        <v>-1453</v>
      </c>
      <c r="N2519" s="95">
        <f t="shared" si="599"/>
        <v>272.66971383147791</v>
      </c>
      <c r="O2519" s="95">
        <f t="shared" si="600"/>
        <v>2225448.5321939755</v>
      </c>
      <c r="P2519" s="95">
        <f t="shared" ref="P2519:P2582" si="608">SQRT(O2519/L2519)</f>
        <v>29.740855645268663</v>
      </c>
      <c r="Q2519" s="113">
        <f t="shared" si="594"/>
        <v>29.92286552143057</v>
      </c>
      <c r="R2519" s="95">
        <f t="shared" si="601"/>
        <v>351.6625539124035</v>
      </c>
      <c r="S2519" s="95">
        <f t="shared" si="602"/>
        <v>217.00965906596593</v>
      </c>
      <c r="T2519">
        <f t="shared" si="603"/>
        <v>0</v>
      </c>
      <c r="U2519" s="102">
        <f>IF(W2519&lt;180,V2519,IF(#REF!&gt;T2519,W2519-360,360-W2519))</f>
        <v>37.663893510815285</v>
      </c>
      <c r="V2519" s="102">
        <f t="shared" si="604"/>
        <v>37.663893510815285</v>
      </c>
      <c r="W2519" s="102">
        <f t="shared" si="605"/>
        <v>37.663893510815285</v>
      </c>
    </row>
    <row r="2520" spans="1:23" x14ac:dyDescent="0.25">
      <c r="A2520" s="110">
        <v>42638.485972222225</v>
      </c>
      <c r="B2520">
        <v>318</v>
      </c>
      <c r="C2520">
        <v>21.632400000000001</v>
      </c>
      <c r="E2520" s="95">
        <f t="shared" si="606"/>
        <v>284.43760399334445</v>
      </c>
      <c r="F2520" s="95">
        <f t="shared" si="606"/>
        <v>24.158105158069905</v>
      </c>
      <c r="G2520" s="95"/>
      <c r="H2520" s="95"/>
      <c r="I2520" s="95"/>
      <c r="J2520" s="95"/>
      <c r="K2520" s="95"/>
      <c r="L2520" s="95">
        <f t="shared" si="607"/>
        <v>2517</v>
      </c>
      <c r="M2520" s="95">
        <f t="shared" si="598"/>
        <v>1771</v>
      </c>
      <c r="N2520" s="95">
        <f t="shared" si="599"/>
        <v>272.68772348033309</v>
      </c>
      <c r="O2520" s="95">
        <f t="shared" si="600"/>
        <v>2227502.5506555592</v>
      </c>
      <c r="P2520" s="95">
        <f t="shared" si="608"/>
        <v>29.748666103618838</v>
      </c>
      <c r="Q2520" s="113">
        <f t="shared" si="594"/>
        <v>29.933423356840056</v>
      </c>
      <c r="R2520" s="95">
        <f t="shared" si="601"/>
        <v>351.78780654623461</v>
      </c>
      <c r="S2520" s="95">
        <f t="shared" si="602"/>
        <v>217.08740144045433</v>
      </c>
      <c r="T2520">
        <f t="shared" si="603"/>
        <v>0</v>
      </c>
      <c r="U2520" s="102">
        <f>IF(W2520&lt;180,V2520,IF(#REF!&gt;T2520,W2520-360,360-W2520))</f>
        <v>33.562396006655547</v>
      </c>
      <c r="V2520" s="102">
        <f t="shared" si="604"/>
        <v>33.562396006655547</v>
      </c>
      <c r="W2520" s="102">
        <f t="shared" si="605"/>
        <v>33.562396006655547</v>
      </c>
    </row>
    <row r="2521" spans="1:23" x14ac:dyDescent="0.25">
      <c r="A2521" s="110">
        <v>42638.486018518517</v>
      </c>
      <c r="B2521">
        <v>315</v>
      </c>
      <c r="C2521">
        <v>21.599599999999999</v>
      </c>
      <c r="E2521" s="95">
        <f t="shared" si="606"/>
        <v>284.51747088186357</v>
      </c>
      <c r="F2521" s="95">
        <f t="shared" si="606"/>
        <v>24.149048752079885</v>
      </c>
      <c r="G2521" s="95"/>
      <c r="H2521" s="95"/>
      <c r="I2521" s="95"/>
      <c r="J2521" s="95"/>
      <c r="K2521" s="95"/>
      <c r="L2521" s="95">
        <f t="shared" si="607"/>
        <v>2518</v>
      </c>
      <c r="M2521" s="95">
        <f t="shared" si="598"/>
        <v>-1456</v>
      </c>
      <c r="N2521" s="95">
        <f t="shared" si="599"/>
        <v>272.70452740269991</v>
      </c>
      <c r="O2521" s="95">
        <f t="shared" si="600"/>
        <v>2229292.1683876263</v>
      </c>
      <c r="P2521" s="95">
        <f t="shared" si="608"/>
        <v>29.754703864434898</v>
      </c>
      <c r="Q2521" s="113">
        <f t="shared" si="594"/>
        <v>29.950821214793091</v>
      </c>
      <c r="R2521" s="95">
        <f t="shared" si="601"/>
        <v>351.90681861514804</v>
      </c>
      <c r="S2521" s="95">
        <f t="shared" si="602"/>
        <v>217.12812314857911</v>
      </c>
      <c r="T2521">
        <f t="shared" si="603"/>
        <v>0</v>
      </c>
      <c r="U2521" s="102">
        <f>IF(W2521&lt;180,V2521,IF(#REF!&gt;T2521,W2521-360,360-W2521))</f>
        <v>30.482529118136426</v>
      </c>
      <c r="V2521" s="102">
        <f t="shared" si="604"/>
        <v>30.482529118136426</v>
      </c>
      <c r="W2521" s="102">
        <f t="shared" si="605"/>
        <v>30.482529118136426</v>
      </c>
    </row>
    <row r="2522" spans="1:23" x14ac:dyDescent="0.25">
      <c r="A2522" s="110">
        <v>42638.486064814817</v>
      </c>
      <c r="B2522">
        <v>265</v>
      </c>
      <c r="C2522">
        <v>22.565999999999999</v>
      </c>
      <c r="E2522" s="95">
        <f t="shared" si="606"/>
        <v>284.49251247920131</v>
      </c>
      <c r="F2522" s="95">
        <f t="shared" si="606"/>
        <v>24.143268885191368</v>
      </c>
      <c r="G2522" s="95"/>
      <c r="H2522" s="95"/>
      <c r="I2522" s="95"/>
      <c r="J2522" s="95"/>
      <c r="K2522" s="95"/>
      <c r="L2522" s="95">
        <f t="shared" si="607"/>
        <v>2519</v>
      </c>
      <c r="M2522" s="95">
        <f t="shared" si="598"/>
        <v>1721</v>
      </c>
      <c r="N2522" s="95">
        <f t="shared" si="599"/>
        <v>272.70146883683935</v>
      </c>
      <c r="O2522" s="95">
        <f t="shared" si="600"/>
        <v>2229351.5045653209</v>
      </c>
      <c r="P2522" s="95">
        <f t="shared" si="608"/>
        <v>29.749193126693196</v>
      </c>
      <c r="Q2522" s="113">
        <f t="shared" si="594"/>
        <v>29.960823457861412</v>
      </c>
      <c r="R2522" s="95">
        <f t="shared" si="601"/>
        <v>351.90436525938946</v>
      </c>
      <c r="S2522" s="95">
        <f t="shared" si="602"/>
        <v>217.08065969901313</v>
      </c>
      <c r="T2522">
        <f t="shared" si="603"/>
        <v>0</v>
      </c>
      <c r="U2522" s="102">
        <f>IF(W2522&lt;180,V2522,IF(#REF!&gt;T2522,W2522-360,360-W2522))</f>
        <v>-19.492512479201309</v>
      </c>
      <c r="V2522" s="102">
        <f t="shared" si="604"/>
        <v>-19.492512479201309</v>
      </c>
      <c r="W2522" s="102">
        <f t="shared" si="605"/>
        <v>19.492512479201309</v>
      </c>
    </row>
    <row r="2523" spans="1:23" x14ac:dyDescent="0.25">
      <c r="A2523" s="110">
        <v>42638.486122685186</v>
      </c>
      <c r="B2523">
        <v>281</v>
      </c>
      <c r="C2523">
        <v>21.678899999999999</v>
      </c>
      <c r="E2523" s="95">
        <f t="shared" si="606"/>
        <v>284.48585690515807</v>
      </c>
      <c r="F2523" s="95">
        <f t="shared" si="606"/>
        <v>24.14086888519137</v>
      </c>
      <c r="G2523" s="95"/>
      <c r="H2523" s="95"/>
      <c r="I2523" s="95"/>
      <c r="J2523" s="95"/>
      <c r="K2523" s="95"/>
      <c r="L2523" s="95">
        <f t="shared" si="607"/>
        <v>2520</v>
      </c>
      <c r="M2523" s="95">
        <f t="shared" si="598"/>
        <v>-1440</v>
      </c>
      <c r="N2523" s="95">
        <f t="shared" si="599"/>
        <v>272.70476190476126</v>
      </c>
      <c r="O2523" s="95">
        <f t="shared" si="600"/>
        <v>2229420.3428571601</v>
      </c>
      <c r="P2523" s="95">
        <f t="shared" si="608"/>
        <v>29.74374912893304</v>
      </c>
      <c r="Q2523" s="113">
        <f t="shared" si="594"/>
        <v>29.961154267335974</v>
      </c>
      <c r="R2523" s="95">
        <f t="shared" si="601"/>
        <v>351.898454006664</v>
      </c>
      <c r="S2523" s="95">
        <f t="shared" si="602"/>
        <v>217.07325980365215</v>
      </c>
      <c r="T2523">
        <f t="shared" si="603"/>
        <v>0</v>
      </c>
      <c r="U2523" s="102">
        <f>IF(W2523&lt;180,V2523,IF(#REF!&gt;T2523,W2523-360,360-W2523))</f>
        <v>-3.485856905158073</v>
      </c>
      <c r="V2523" s="102">
        <f t="shared" si="604"/>
        <v>-3.485856905158073</v>
      </c>
      <c r="W2523" s="102">
        <f t="shared" si="605"/>
        <v>3.485856905158073</v>
      </c>
    </row>
    <row r="2524" spans="1:23" x14ac:dyDescent="0.25">
      <c r="A2524" s="110">
        <v>42638.486168981479</v>
      </c>
      <c r="B2524">
        <v>237</v>
      </c>
      <c r="C2524">
        <v>25.0246</v>
      </c>
      <c r="E2524" s="95">
        <f t="shared" si="606"/>
        <v>284.41597337770384</v>
      </c>
      <c r="F2524" s="95">
        <f t="shared" si="606"/>
        <v>24.148623460898527</v>
      </c>
      <c r="G2524" s="95"/>
      <c r="H2524" s="95"/>
      <c r="I2524" s="95"/>
      <c r="J2524" s="95"/>
      <c r="K2524" s="95"/>
      <c r="L2524" s="95">
        <f t="shared" si="607"/>
        <v>2521</v>
      </c>
      <c r="M2524" s="95">
        <f t="shared" si="598"/>
        <v>1677</v>
      </c>
      <c r="N2524" s="95">
        <f t="shared" si="599"/>
        <v>272.69059896866258</v>
      </c>
      <c r="O2524" s="95">
        <f t="shared" si="600"/>
        <v>2230694.6671955744</v>
      </c>
      <c r="P2524" s="95">
        <f t="shared" si="608"/>
        <v>29.746347128201631</v>
      </c>
      <c r="Q2524" s="113">
        <f t="shared" ref="Q2524:Q2587" si="609">_xlfn.STDEV.P(B1924:B2524)</f>
        <v>30.022786871642289</v>
      </c>
      <c r="R2524" s="95">
        <f t="shared" si="601"/>
        <v>351.96724383889898</v>
      </c>
      <c r="S2524" s="95">
        <f t="shared" si="602"/>
        <v>216.86470291650869</v>
      </c>
      <c r="T2524">
        <f t="shared" si="603"/>
        <v>0</v>
      </c>
      <c r="U2524" s="102">
        <f>IF(W2524&lt;180,V2524,IF(#REF!&gt;T2524,W2524-360,360-W2524))</f>
        <v>-47.415973377703835</v>
      </c>
      <c r="V2524" s="102">
        <f t="shared" si="604"/>
        <v>-47.415973377703835</v>
      </c>
      <c r="W2524" s="102">
        <f t="shared" si="605"/>
        <v>47.415973377703835</v>
      </c>
    </row>
    <row r="2525" spans="1:23" x14ac:dyDescent="0.25">
      <c r="A2525" s="110">
        <v>42638.486215277779</v>
      </c>
      <c r="B2525">
        <v>289</v>
      </c>
      <c r="C2525">
        <v>22.831399999999999</v>
      </c>
      <c r="E2525" s="95">
        <f t="shared" ref="E2525:F2540" si="610">AVERAGE(B1925:B2525)</f>
        <v>284.41264559068219</v>
      </c>
      <c r="F2525" s="95">
        <f t="shared" si="610"/>
        <v>24.152796006655596</v>
      </c>
      <c r="G2525" s="95"/>
      <c r="H2525" s="95"/>
      <c r="I2525" s="95"/>
      <c r="J2525" s="95"/>
      <c r="K2525" s="95"/>
      <c r="L2525" s="95">
        <f t="shared" si="607"/>
        <v>2522</v>
      </c>
      <c r="M2525" s="95">
        <f t="shared" si="598"/>
        <v>-1388</v>
      </c>
      <c r="N2525" s="95">
        <f t="shared" si="599"/>
        <v>272.69706582077652</v>
      </c>
      <c r="O2525" s="95">
        <f t="shared" si="600"/>
        <v>2230960.5582870906</v>
      </c>
      <c r="P2525" s="95">
        <f t="shared" si="608"/>
        <v>29.74222159748598</v>
      </c>
      <c r="Q2525" s="113">
        <f t="shared" si="609"/>
        <v>30.022167735912173</v>
      </c>
      <c r="R2525" s="95">
        <f t="shared" si="601"/>
        <v>351.96252299648461</v>
      </c>
      <c r="S2525" s="95">
        <f t="shared" si="602"/>
        <v>216.8627681848798</v>
      </c>
      <c r="T2525">
        <f t="shared" si="603"/>
        <v>0</v>
      </c>
      <c r="U2525" s="102">
        <f>IF(W2525&lt;180,V2525,IF(#REF!&gt;T2525,W2525-360,360-W2525))</f>
        <v>4.5873544093178111</v>
      </c>
      <c r="V2525" s="102">
        <f t="shared" si="604"/>
        <v>4.5873544093178111</v>
      </c>
      <c r="W2525" s="102">
        <f t="shared" si="605"/>
        <v>4.5873544093178111</v>
      </c>
    </row>
    <row r="2526" spans="1:23" x14ac:dyDescent="0.25">
      <c r="A2526" s="110">
        <v>42638.486261574071</v>
      </c>
      <c r="B2526">
        <v>260</v>
      </c>
      <c r="C2526">
        <v>21.104900000000001</v>
      </c>
      <c r="E2526" s="95">
        <f t="shared" si="610"/>
        <v>284.3777038269551</v>
      </c>
      <c r="F2526" s="95">
        <f t="shared" si="610"/>
        <v>24.152799334442616</v>
      </c>
      <c r="G2526" s="95"/>
      <c r="H2526" s="95"/>
      <c r="I2526" s="95"/>
      <c r="J2526" s="95"/>
      <c r="K2526" s="95"/>
      <c r="L2526" s="95">
        <f t="shared" si="607"/>
        <v>2523</v>
      </c>
      <c r="M2526" s="95">
        <f t="shared" si="598"/>
        <v>1648</v>
      </c>
      <c r="N2526" s="95">
        <f t="shared" si="599"/>
        <v>272.69203329369731</v>
      </c>
      <c r="O2526" s="95">
        <f t="shared" si="600"/>
        <v>2231121.7098692204</v>
      </c>
      <c r="P2526" s="95">
        <f t="shared" si="608"/>
        <v>29.737400765837858</v>
      </c>
      <c r="Q2526" s="113">
        <f t="shared" si="609"/>
        <v>30.038335496270282</v>
      </c>
      <c r="R2526" s="95">
        <f t="shared" si="601"/>
        <v>351.9639586935632</v>
      </c>
      <c r="S2526" s="95">
        <f t="shared" si="602"/>
        <v>216.79144896034697</v>
      </c>
      <c r="T2526">
        <f t="shared" si="603"/>
        <v>0</v>
      </c>
      <c r="U2526" s="102">
        <f>IF(W2526&lt;180,V2526,IF(#REF!&gt;T2526,W2526-360,360-W2526))</f>
        <v>-24.377703826955099</v>
      </c>
      <c r="V2526" s="102">
        <f t="shared" si="604"/>
        <v>-24.377703826955099</v>
      </c>
      <c r="W2526" s="102">
        <f t="shared" si="605"/>
        <v>24.377703826955099</v>
      </c>
    </row>
    <row r="2527" spans="1:23" x14ac:dyDescent="0.25">
      <c r="A2527" s="110">
        <v>42638.486307870371</v>
      </c>
      <c r="B2527">
        <v>289</v>
      </c>
      <c r="C2527">
        <v>18.604800000000001</v>
      </c>
      <c r="E2527" s="95">
        <f t="shared" si="610"/>
        <v>284.41098169717139</v>
      </c>
      <c r="F2527" s="95">
        <f t="shared" si="610"/>
        <v>24.146832778702183</v>
      </c>
      <c r="G2527" s="95"/>
      <c r="H2527" s="95"/>
      <c r="I2527" s="95"/>
      <c r="J2527" s="95"/>
      <c r="K2527" s="95"/>
      <c r="L2527" s="95">
        <f t="shared" si="607"/>
        <v>2524</v>
      </c>
      <c r="M2527" s="95">
        <f t="shared" si="598"/>
        <v>-1359</v>
      </c>
      <c r="N2527" s="95">
        <f t="shared" si="599"/>
        <v>272.69849445324814</v>
      </c>
      <c r="O2527" s="95">
        <f t="shared" si="600"/>
        <v>2231387.5542789395</v>
      </c>
      <c r="P2527" s="95">
        <f t="shared" si="608"/>
        <v>29.733280498579145</v>
      </c>
      <c r="Q2527" s="113">
        <f t="shared" si="609"/>
        <v>30.032358796967891</v>
      </c>
      <c r="R2527" s="95">
        <f t="shared" si="601"/>
        <v>351.98378899034913</v>
      </c>
      <c r="S2527" s="95">
        <f t="shared" si="602"/>
        <v>216.83817440399363</v>
      </c>
      <c r="T2527">
        <f t="shared" si="603"/>
        <v>0</v>
      </c>
      <c r="U2527" s="102">
        <f>IF(W2527&lt;180,V2527,IF(#REF!&gt;T2527,W2527-360,360-W2527))</f>
        <v>4.589018302828606</v>
      </c>
      <c r="V2527" s="102">
        <f t="shared" si="604"/>
        <v>4.589018302828606</v>
      </c>
      <c r="W2527" s="102">
        <f t="shared" si="605"/>
        <v>4.589018302828606</v>
      </c>
    </row>
    <row r="2528" spans="1:23" x14ac:dyDescent="0.25">
      <c r="A2528" s="110">
        <v>42638.486354166664</v>
      </c>
      <c r="B2528">
        <v>320</v>
      </c>
      <c r="C2528">
        <v>18.265000000000001</v>
      </c>
      <c r="E2528" s="95">
        <f t="shared" si="610"/>
        <v>284.49417637271216</v>
      </c>
      <c r="F2528" s="95">
        <f t="shared" si="610"/>
        <v>24.140576539101513</v>
      </c>
      <c r="G2528" s="95"/>
      <c r="H2528" s="95"/>
      <c r="I2528" s="95"/>
      <c r="J2528" s="95"/>
      <c r="K2528" s="95"/>
      <c r="L2528" s="95">
        <f t="shared" si="607"/>
        <v>2525</v>
      </c>
      <c r="M2528" s="95">
        <f t="shared" si="598"/>
        <v>1679</v>
      </c>
      <c r="N2528" s="95">
        <f t="shared" si="599"/>
        <v>272.71722772277161</v>
      </c>
      <c r="O2528" s="95">
        <f t="shared" si="600"/>
        <v>2233624.1005940768</v>
      </c>
      <c r="P2528" s="95">
        <f t="shared" si="608"/>
        <v>29.742286465496797</v>
      </c>
      <c r="Q2528" s="113">
        <f t="shared" si="609"/>
        <v>30.061562724512086</v>
      </c>
      <c r="R2528" s="95">
        <f t="shared" si="601"/>
        <v>352.13269250286436</v>
      </c>
      <c r="S2528" s="95">
        <f t="shared" si="602"/>
        <v>216.85566024255996</v>
      </c>
      <c r="T2528">
        <f t="shared" si="603"/>
        <v>0</v>
      </c>
      <c r="U2528" s="102">
        <f>IF(W2528&lt;180,V2528,IF(#REF!&gt;T2528,W2528-360,360-W2528))</f>
        <v>35.505823627287839</v>
      </c>
      <c r="V2528" s="102">
        <f t="shared" si="604"/>
        <v>35.505823627287839</v>
      </c>
      <c r="W2528" s="102">
        <f t="shared" si="605"/>
        <v>35.505823627287839</v>
      </c>
    </row>
    <row r="2529" spans="1:23" x14ac:dyDescent="0.25">
      <c r="A2529" s="110">
        <v>42638.486400462964</v>
      </c>
      <c r="B2529">
        <v>297</v>
      </c>
      <c r="C2529">
        <v>18.869499999999999</v>
      </c>
      <c r="E2529" s="95">
        <f t="shared" si="610"/>
        <v>284.54575707154743</v>
      </c>
      <c r="F2529" s="95">
        <f t="shared" si="610"/>
        <v>24.135304658901845</v>
      </c>
      <c r="G2529" s="95"/>
      <c r="H2529" s="95"/>
      <c r="I2529" s="95"/>
      <c r="J2529" s="95"/>
      <c r="K2529" s="95"/>
      <c r="L2529" s="95">
        <f t="shared" si="607"/>
        <v>2526</v>
      </c>
      <c r="M2529" s="95">
        <f t="shared" si="598"/>
        <v>-1382</v>
      </c>
      <c r="N2529" s="95">
        <f t="shared" si="599"/>
        <v>272.72684085510622</v>
      </c>
      <c r="O2529" s="95">
        <f t="shared" si="600"/>
        <v>2234213.520190041</v>
      </c>
      <c r="P2529" s="95">
        <f t="shared" si="608"/>
        <v>29.740321886598075</v>
      </c>
      <c r="Q2529" s="113">
        <f t="shared" si="609"/>
        <v>30.056380511495409</v>
      </c>
      <c r="R2529" s="95">
        <f t="shared" si="601"/>
        <v>352.17261322241211</v>
      </c>
      <c r="S2529" s="95">
        <f t="shared" si="602"/>
        <v>216.91890092068274</v>
      </c>
      <c r="T2529">
        <f t="shared" si="603"/>
        <v>0</v>
      </c>
      <c r="U2529" s="102">
        <f>IF(W2529&lt;180,V2529,IF(#REF!&gt;T2529,W2529-360,360-W2529))</f>
        <v>12.454242928452572</v>
      </c>
      <c r="V2529" s="102">
        <f t="shared" si="604"/>
        <v>12.454242928452572</v>
      </c>
      <c r="W2529" s="102">
        <f t="shared" si="605"/>
        <v>12.454242928452572</v>
      </c>
    </row>
    <row r="2530" spans="1:23" x14ac:dyDescent="0.25">
      <c r="A2530" s="110">
        <v>42638.486446759256</v>
      </c>
      <c r="B2530">
        <v>281</v>
      </c>
      <c r="C2530">
        <v>20.932500000000001</v>
      </c>
      <c r="E2530" s="95">
        <f t="shared" si="610"/>
        <v>284.59733777038269</v>
      </c>
      <c r="F2530" s="95">
        <f t="shared" si="610"/>
        <v>24.133272046589031</v>
      </c>
      <c r="G2530" s="95"/>
      <c r="H2530" s="95"/>
      <c r="I2530" s="95"/>
      <c r="J2530" s="95"/>
      <c r="K2530" s="95"/>
      <c r="L2530" s="95">
        <f t="shared" si="607"/>
        <v>2527</v>
      </c>
      <c r="M2530" s="95">
        <f t="shared" si="598"/>
        <v>1663</v>
      </c>
      <c r="N2530" s="95">
        <f t="shared" si="599"/>
        <v>272.73011476058502</v>
      </c>
      <c r="O2530" s="95">
        <f t="shared" si="600"/>
        <v>2234281.9382667369</v>
      </c>
      <c r="P2530" s="95">
        <f t="shared" si="608"/>
        <v>29.734892066387893</v>
      </c>
      <c r="Q2530" s="113">
        <f t="shared" si="609"/>
        <v>30.023633390449501</v>
      </c>
      <c r="R2530" s="95">
        <f t="shared" si="601"/>
        <v>352.15051289889408</v>
      </c>
      <c r="S2530" s="95">
        <f t="shared" si="602"/>
        <v>217.04416264187131</v>
      </c>
      <c r="T2530">
        <f t="shared" si="603"/>
        <v>0</v>
      </c>
      <c r="U2530" s="102">
        <f>IF(W2530&lt;180,V2530,IF(#REF!&gt;T2530,W2530-360,360-W2530))</f>
        <v>-3.5973377703826941</v>
      </c>
      <c r="V2530" s="102">
        <f t="shared" si="604"/>
        <v>-3.5973377703826941</v>
      </c>
      <c r="W2530" s="102">
        <f t="shared" si="605"/>
        <v>3.5973377703826941</v>
      </c>
    </row>
    <row r="2531" spans="1:23" x14ac:dyDescent="0.25">
      <c r="A2531" s="110">
        <v>42638.486539351848</v>
      </c>
      <c r="B2531">
        <v>270</v>
      </c>
      <c r="C2531">
        <v>25.110299999999999</v>
      </c>
      <c r="E2531" s="95">
        <f t="shared" si="610"/>
        <v>284.62396006655575</v>
      </c>
      <c r="F2531" s="95">
        <f t="shared" si="610"/>
        <v>24.14272678868554</v>
      </c>
      <c r="G2531" s="95"/>
      <c r="H2531" s="95"/>
      <c r="I2531" s="95"/>
      <c r="J2531" s="95"/>
      <c r="K2531" s="95"/>
      <c r="L2531" s="95">
        <f t="shared" si="607"/>
        <v>2528</v>
      </c>
      <c r="M2531" s="95">
        <f t="shared" si="598"/>
        <v>-1393</v>
      </c>
      <c r="N2531" s="95">
        <f t="shared" si="599"/>
        <v>272.72903481012594</v>
      </c>
      <c r="O2531" s="95">
        <f t="shared" si="600"/>
        <v>2234289.3888449543</v>
      </c>
      <c r="P2531" s="95">
        <f t="shared" si="608"/>
        <v>29.729059942774406</v>
      </c>
      <c r="Q2531" s="113">
        <f t="shared" si="609"/>
        <v>30.00357757301235</v>
      </c>
      <c r="R2531" s="95">
        <f t="shared" si="601"/>
        <v>352.13200960583356</v>
      </c>
      <c r="S2531" s="95">
        <f t="shared" si="602"/>
        <v>217.11591052727795</v>
      </c>
      <c r="T2531">
        <f t="shared" si="603"/>
        <v>0</v>
      </c>
      <c r="U2531" s="102">
        <f>IF(W2531&lt;180,V2531,IF(#REF!&gt;T2531,W2531-360,360-W2531))</f>
        <v>-14.623960066555753</v>
      </c>
      <c r="V2531" s="102">
        <f t="shared" si="604"/>
        <v>-14.623960066555753</v>
      </c>
      <c r="W2531" s="102">
        <f t="shared" si="605"/>
        <v>14.623960066555753</v>
      </c>
    </row>
    <row r="2532" spans="1:23" x14ac:dyDescent="0.25">
      <c r="A2532" s="110">
        <v>42638.486585648148</v>
      </c>
      <c r="B2532">
        <v>269</v>
      </c>
      <c r="C2532">
        <v>28.116599999999998</v>
      </c>
      <c r="E2532" s="95">
        <f t="shared" si="610"/>
        <v>284.64725457570717</v>
      </c>
      <c r="F2532" s="95">
        <f t="shared" si="610"/>
        <v>24.159637271214653</v>
      </c>
      <c r="G2532" s="95"/>
      <c r="H2532" s="95"/>
      <c r="I2532" s="95"/>
      <c r="J2532" s="95"/>
      <c r="K2532" s="95"/>
      <c r="L2532" s="95">
        <f t="shared" si="607"/>
        <v>2529</v>
      </c>
      <c r="M2532" s="95">
        <f t="shared" si="598"/>
        <v>1662</v>
      </c>
      <c r="N2532" s="95">
        <f t="shared" si="599"/>
        <v>272.7275603005134</v>
      </c>
      <c r="O2532" s="95">
        <f t="shared" si="600"/>
        <v>2234303.2890470717</v>
      </c>
      <c r="P2532" s="95">
        <f t="shared" si="608"/>
        <v>29.723274188560783</v>
      </c>
      <c r="Q2532" s="113">
        <f t="shared" si="609"/>
        <v>29.985998340158527</v>
      </c>
      <c r="R2532" s="95">
        <f t="shared" si="601"/>
        <v>352.11575084106386</v>
      </c>
      <c r="S2532" s="95">
        <f t="shared" si="602"/>
        <v>217.17875831035047</v>
      </c>
      <c r="T2532">
        <f t="shared" si="603"/>
        <v>0</v>
      </c>
      <c r="U2532" s="102">
        <f>IF(W2532&lt;180,V2532,IF(#REF!&gt;T2532,W2532-360,360-W2532))</f>
        <v>-15.647254575707166</v>
      </c>
      <c r="V2532" s="102">
        <f t="shared" si="604"/>
        <v>-15.647254575707166</v>
      </c>
      <c r="W2532" s="102">
        <f t="shared" si="605"/>
        <v>15.647254575707166</v>
      </c>
    </row>
    <row r="2533" spans="1:23" x14ac:dyDescent="0.25">
      <c r="A2533" s="110">
        <v>42638.486631944441</v>
      </c>
      <c r="B2533">
        <v>345</v>
      </c>
      <c r="C2533">
        <v>34.320500000000003</v>
      </c>
      <c r="E2533" s="95">
        <f t="shared" si="610"/>
        <v>284.80033277870217</v>
      </c>
      <c r="F2533" s="95">
        <f t="shared" si="610"/>
        <v>24.184684359401011</v>
      </c>
      <c r="G2533" s="95"/>
      <c r="H2533" s="95"/>
      <c r="I2533" s="95"/>
      <c r="J2533" s="95"/>
      <c r="K2533" s="95"/>
      <c r="L2533" s="95">
        <f t="shared" si="607"/>
        <v>2530</v>
      </c>
      <c r="M2533" s="95">
        <f t="shared" si="598"/>
        <v>-1317</v>
      </c>
      <c r="N2533" s="95">
        <f t="shared" si="599"/>
        <v>272.75612648221278</v>
      </c>
      <c r="O2533" s="95">
        <f t="shared" si="600"/>
        <v>2239524.5300395433</v>
      </c>
      <c r="P2533" s="95">
        <f t="shared" si="608"/>
        <v>29.752101796015218</v>
      </c>
      <c r="Q2533" s="113">
        <f t="shared" si="609"/>
        <v>30.058789870434719</v>
      </c>
      <c r="R2533" s="95">
        <f t="shared" si="601"/>
        <v>352.43260998718029</v>
      </c>
      <c r="S2533" s="95">
        <f t="shared" si="602"/>
        <v>217.16805557022406</v>
      </c>
      <c r="T2533">
        <f t="shared" si="603"/>
        <v>0</v>
      </c>
      <c r="U2533" s="102">
        <f>IF(W2533&lt;180,V2533,IF(#REF!&gt;T2533,W2533-360,360-W2533))</f>
        <v>60.19966722129783</v>
      </c>
      <c r="V2533" s="102">
        <f t="shared" si="604"/>
        <v>60.19966722129783</v>
      </c>
      <c r="W2533" s="102">
        <f t="shared" si="605"/>
        <v>60.19966722129783</v>
      </c>
    </row>
    <row r="2534" spans="1:23" x14ac:dyDescent="0.25">
      <c r="A2534" s="110">
        <v>42638.486678240741</v>
      </c>
      <c r="B2534">
        <v>324</v>
      </c>
      <c r="C2534">
        <v>33.087899999999998</v>
      </c>
      <c r="E2534" s="95">
        <f t="shared" si="610"/>
        <v>284.92845257903497</v>
      </c>
      <c r="F2534" s="95">
        <f t="shared" si="610"/>
        <v>24.209691846921814</v>
      </c>
      <c r="G2534" s="95"/>
      <c r="H2534" s="95"/>
      <c r="I2534" s="95"/>
      <c r="J2534" s="95"/>
      <c r="K2534" s="95"/>
      <c r="L2534" s="95">
        <f t="shared" si="607"/>
        <v>2531</v>
      </c>
      <c r="M2534" s="95">
        <f t="shared" si="598"/>
        <v>1641</v>
      </c>
      <c r="N2534" s="95">
        <f t="shared" si="599"/>
        <v>272.77637297510802</v>
      </c>
      <c r="O2534" s="95">
        <f t="shared" si="600"/>
        <v>2242149.4271039292</v>
      </c>
      <c r="P2534" s="95">
        <f t="shared" si="608"/>
        <v>29.763651016149108</v>
      </c>
      <c r="Q2534" s="113">
        <f t="shared" si="609"/>
        <v>30.061498902102265</v>
      </c>
      <c r="R2534" s="95">
        <f t="shared" si="601"/>
        <v>352.56682510876504</v>
      </c>
      <c r="S2534" s="95">
        <f t="shared" si="602"/>
        <v>217.29008004930489</v>
      </c>
      <c r="T2534">
        <f t="shared" si="603"/>
        <v>0</v>
      </c>
      <c r="U2534" s="102">
        <f>IF(W2534&lt;180,V2534,IF(#REF!&gt;T2534,W2534-360,360-W2534))</f>
        <v>39.071547420965032</v>
      </c>
      <c r="V2534" s="102">
        <f t="shared" si="604"/>
        <v>39.071547420965032</v>
      </c>
      <c r="W2534" s="102">
        <f t="shared" si="605"/>
        <v>39.071547420965032</v>
      </c>
    </row>
    <row r="2535" spans="1:23" x14ac:dyDescent="0.25">
      <c r="A2535" s="110">
        <v>42638.486724537041</v>
      </c>
      <c r="B2535">
        <v>317</v>
      </c>
      <c r="C2535">
        <v>32.161700000000003</v>
      </c>
      <c r="E2535" s="95">
        <f t="shared" si="610"/>
        <v>285.03826955074874</v>
      </c>
      <c r="F2535" s="95">
        <f t="shared" si="610"/>
        <v>24.231055407653923</v>
      </c>
      <c r="G2535" s="95"/>
      <c r="H2535" s="95"/>
      <c r="I2535" s="95"/>
      <c r="J2535" s="95"/>
      <c r="K2535" s="95"/>
      <c r="L2535" s="95">
        <f t="shared" si="607"/>
        <v>2532</v>
      </c>
      <c r="M2535" s="95">
        <f t="shared" si="598"/>
        <v>-1324</v>
      </c>
      <c r="N2535" s="95">
        <f t="shared" si="599"/>
        <v>272.79383886255863</v>
      </c>
      <c r="O2535" s="95">
        <f t="shared" si="600"/>
        <v>2244104.3838862735</v>
      </c>
      <c r="P2535" s="95">
        <f t="shared" si="608"/>
        <v>29.770743189145836</v>
      </c>
      <c r="Q2535" s="113">
        <f t="shared" si="609"/>
        <v>30.057906393702812</v>
      </c>
      <c r="R2535" s="95">
        <f t="shared" si="601"/>
        <v>352.6685589365801</v>
      </c>
      <c r="S2535" s="95">
        <f t="shared" si="602"/>
        <v>217.4079801649174</v>
      </c>
      <c r="T2535">
        <f t="shared" si="603"/>
        <v>0</v>
      </c>
      <c r="U2535" s="102">
        <f>IF(W2535&lt;180,V2535,IF(#REF!&gt;T2535,W2535-360,360-W2535))</f>
        <v>31.961730449251263</v>
      </c>
      <c r="V2535" s="102">
        <f t="shared" si="604"/>
        <v>31.961730449251263</v>
      </c>
      <c r="W2535" s="102">
        <f t="shared" si="605"/>
        <v>31.961730449251263</v>
      </c>
    </row>
    <row r="2536" spans="1:23" x14ac:dyDescent="0.25">
      <c r="A2536" s="110">
        <v>42638.486770833333</v>
      </c>
      <c r="B2536">
        <v>333</v>
      </c>
      <c r="C2536">
        <v>36.811900000000001</v>
      </c>
      <c r="E2536" s="95">
        <f t="shared" si="610"/>
        <v>285.17304492512477</v>
      </c>
      <c r="F2536" s="95">
        <f t="shared" si="610"/>
        <v>24.260438269550765</v>
      </c>
      <c r="G2536" s="95"/>
      <c r="H2536" s="95"/>
      <c r="I2536" s="95"/>
      <c r="J2536" s="95"/>
      <c r="K2536" s="95"/>
      <c r="L2536" s="95">
        <f t="shared" si="607"/>
        <v>2533</v>
      </c>
      <c r="M2536" s="95">
        <f t="shared" si="598"/>
        <v>1657</v>
      </c>
      <c r="N2536" s="95">
        <f t="shared" si="599"/>
        <v>272.81760757994414</v>
      </c>
      <c r="O2536" s="95">
        <f t="shared" si="600"/>
        <v>2247727.734701952</v>
      </c>
      <c r="P2536" s="95">
        <f t="shared" si="608"/>
        <v>29.788885647728076</v>
      </c>
      <c r="Q2536" s="113">
        <f t="shared" si="609"/>
        <v>30.091043308610022</v>
      </c>
      <c r="R2536" s="95">
        <f t="shared" si="601"/>
        <v>352.87789236949732</v>
      </c>
      <c r="S2536" s="95">
        <f t="shared" si="602"/>
        <v>217.46819748075222</v>
      </c>
      <c r="T2536">
        <f t="shared" si="603"/>
        <v>0</v>
      </c>
      <c r="U2536" s="102">
        <f>IF(W2536&lt;180,V2536,IF(#REF!&gt;T2536,W2536-360,360-W2536))</f>
        <v>47.826955074875229</v>
      </c>
      <c r="V2536" s="102">
        <f t="shared" si="604"/>
        <v>47.826955074875229</v>
      </c>
      <c r="W2536" s="102">
        <f t="shared" si="605"/>
        <v>47.826955074875229</v>
      </c>
    </row>
    <row r="2537" spans="1:23" x14ac:dyDescent="0.25">
      <c r="A2537" s="110">
        <v>42638.486817129633</v>
      </c>
      <c r="B2537">
        <v>324</v>
      </c>
      <c r="C2537">
        <v>34.136000000000003</v>
      </c>
      <c r="E2537" s="95">
        <f t="shared" si="610"/>
        <v>285.30116472545757</v>
      </c>
      <c r="F2537" s="95">
        <f t="shared" si="610"/>
        <v>24.284990848585707</v>
      </c>
      <c r="G2537" s="95"/>
      <c r="H2537" s="95"/>
      <c r="I2537" s="95"/>
      <c r="J2537" s="95"/>
      <c r="K2537" s="95"/>
      <c r="L2537" s="95">
        <f t="shared" si="607"/>
        <v>2534</v>
      </c>
      <c r="M2537" s="95">
        <f t="shared" si="598"/>
        <v>-1333</v>
      </c>
      <c r="N2537" s="95">
        <f t="shared" si="599"/>
        <v>272.83780584056768</v>
      </c>
      <c r="O2537" s="95">
        <f t="shared" si="600"/>
        <v>2250346.3382004909</v>
      </c>
      <c r="P2537" s="95">
        <f t="shared" si="608"/>
        <v>29.8003507856155</v>
      </c>
      <c r="Q2537" s="113">
        <f t="shared" si="609"/>
        <v>30.092162626757624</v>
      </c>
      <c r="R2537" s="95">
        <f t="shared" si="601"/>
        <v>353.00853063566223</v>
      </c>
      <c r="S2537" s="95">
        <f t="shared" si="602"/>
        <v>217.59379881525291</v>
      </c>
      <c r="T2537">
        <f t="shared" si="603"/>
        <v>0</v>
      </c>
      <c r="U2537" s="102">
        <f>IF(W2537&lt;180,V2537,IF(#REF!&gt;T2537,W2537-360,360-W2537))</f>
        <v>38.698835274542432</v>
      </c>
      <c r="V2537" s="102">
        <f t="shared" si="604"/>
        <v>38.698835274542432</v>
      </c>
      <c r="W2537" s="102">
        <f t="shared" si="605"/>
        <v>38.698835274542432</v>
      </c>
    </row>
    <row r="2538" spans="1:23" x14ac:dyDescent="0.25">
      <c r="A2538" s="110">
        <v>42638.486863425926</v>
      </c>
      <c r="B2538">
        <v>265</v>
      </c>
      <c r="C2538">
        <v>21.905999999999999</v>
      </c>
      <c r="E2538" s="95">
        <f t="shared" si="610"/>
        <v>285.31780366056574</v>
      </c>
      <c r="F2538" s="95">
        <f t="shared" si="610"/>
        <v>24.288750915141449</v>
      </c>
      <c r="G2538" s="95"/>
      <c r="H2538" s="95"/>
      <c r="I2538" s="95"/>
      <c r="J2538" s="95"/>
      <c r="K2538" s="95"/>
      <c r="L2538" s="95">
        <f t="shared" si="607"/>
        <v>2535</v>
      </c>
      <c r="M2538" s="95">
        <f t="shared" si="598"/>
        <v>1598</v>
      </c>
      <c r="N2538" s="95">
        <f t="shared" si="599"/>
        <v>272.83471400394416</v>
      </c>
      <c r="O2538" s="95">
        <f t="shared" si="600"/>
        <v>2250407.7451676703</v>
      </c>
      <c r="P2538" s="95">
        <f t="shared" si="608"/>
        <v>29.794878934424784</v>
      </c>
      <c r="Q2538" s="113">
        <f t="shared" si="609"/>
        <v>30.078164934467189</v>
      </c>
      <c r="R2538" s="95">
        <f t="shared" si="601"/>
        <v>352.99367476311693</v>
      </c>
      <c r="S2538" s="95">
        <f t="shared" si="602"/>
        <v>217.64193255801456</v>
      </c>
      <c r="T2538">
        <f t="shared" si="603"/>
        <v>0</v>
      </c>
      <c r="U2538" s="102">
        <f>IF(W2538&lt;180,V2538,IF(#REF!&gt;T2538,W2538-360,360-W2538))</f>
        <v>-20.317803660565744</v>
      </c>
      <c r="V2538" s="102">
        <f t="shared" si="604"/>
        <v>-20.317803660565744</v>
      </c>
      <c r="W2538" s="102">
        <f t="shared" si="605"/>
        <v>20.317803660565744</v>
      </c>
    </row>
    <row r="2539" spans="1:23" x14ac:dyDescent="0.25">
      <c r="A2539" s="110">
        <v>42638.486909722225</v>
      </c>
      <c r="B2539">
        <v>339</v>
      </c>
      <c r="C2539">
        <v>25.360600000000002</v>
      </c>
      <c r="E2539" s="95">
        <f t="shared" si="610"/>
        <v>285.44592346089848</v>
      </c>
      <c r="F2539" s="95">
        <f t="shared" si="610"/>
        <v>24.301976039933457</v>
      </c>
      <c r="G2539" s="95"/>
      <c r="H2539" s="95"/>
      <c r="I2539" s="95"/>
      <c r="J2539" s="95"/>
      <c r="K2539" s="95"/>
      <c r="L2539" s="95">
        <f t="shared" si="607"/>
        <v>2536</v>
      </c>
      <c r="M2539" s="95">
        <f t="shared" si="598"/>
        <v>-1259</v>
      </c>
      <c r="N2539" s="95">
        <f t="shared" si="599"/>
        <v>272.86080441640314</v>
      </c>
      <c r="O2539" s="95">
        <f t="shared" si="600"/>
        <v>2254783.8639590079</v>
      </c>
      <c r="P2539" s="95">
        <f t="shared" si="608"/>
        <v>29.817953592604454</v>
      </c>
      <c r="Q2539" s="113">
        <f t="shared" si="609"/>
        <v>30.142492781271706</v>
      </c>
      <c r="R2539" s="95">
        <f t="shared" si="601"/>
        <v>353.26653221875983</v>
      </c>
      <c r="S2539" s="95">
        <f t="shared" si="602"/>
        <v>217.62531470303713</v>
      </c>
      <c r="T2539">
        <f t="shared" si="603"/>
        <v>0</v>
      </c>
      <c r="U2539" s="102">
        <f>IF(W2539&lt;180,V2539,IF(#REF!&gt;T2539,W2539-360,360-W2539))</f>
        <v>53.554076539101516</v>
      </c>
      <c r="V2539" s="102">
        <f t="shared" si="604"/>
        <v>53.554076539101516</v>
      </c>
      <c r="W2539" s="102">
        <f t="shared" si="605"/>
        <v>53.554076539101516</v>
      </c>
    </row>
    <row r="2540" spans="1:23" x14ac:dyDescent="0.25">
      <c r="A2540" s="110">
        <v>42638.487002314818</v>
      </c>
      <c r="B2540">
        <v>309</v>
      </c>
      <c r="C2540">
        <v>19.4496</v>
      </c>
      <c r="E2540" s="95">
        <f t="shared" si="610"/>
        <v>285.52745424292846</v>
      </c>
      <c r="F2540" s="95">
        <f t="shared" si="610"/>
        <v>24.304916638935119</v>
      </c>
      <c r="G2540" s="95"/>
      <c r="H2540" s="95"/>
      <c r="I2540" s="95"/>
      <c r="J2540" s="95"/>
      <c r="K2540" s="95"/>
      <c r="L2540" s="95">
        <f t="shared" si="607"/>
        <v>2537</v>
      </c>
      <c r="M2540" s="95">
        <f t="shared" si="598"/>
        <v>1568</v>
      </c>
      <c r="N2540" s="95">
        <f t="shared" si="599"/>
        <v>272.87504927079164</v>
      </c>
      <c r="O2540" s="95">
        <f t="shared" si="600"/>
        <v>2256089.3906188584</v>
      </c>
      <c r="P2540" s="95">
        <f t="shared" si="608"/>
        <v>29.82070578876678</v>
      </c>
      <c r="Q2540" s="113">
        <f t="shared" si="609"/>
        <v>30.139823822338172</v>
      </c>
      <c r="R2540" s="95">
        <f t="shared" si="601"/>
        <v>353.34205784318931</v>
      </c>
      <c r="S2540" s="95">
        <f t="shared" si="602"/>
        <v>217.71285064266758</v>
      </c>
      <c r="T2540">
        <f t="shared" si="603"/>
        <v>0</v>
      </c>
      <c r="U2540" s="102">
        <f>IF(W2540&lt;180,V2540,IF(#REF!&gt;T2540,W2540-360,360-W2540))</f>
        <v>23.472545757071543</v>
      </c>
      <c r="V2540" s="102">
        <f t="shared" si="604"/>
        <v>23.472545757071543</v>
      </c>
      <c r="W2540" s="102">
        <f t="shared" si="605"/>
        <v>23.472545757071543</v>
      </c>
    </row>
    <row r="2541" spans="1:23" x14ac:dyDescent="0.25">
      <c r="A2541" s="110">
        <v>42638.48704861111</v>
      </c>
      <c r="B2541">
        <v>281</v>
      </c>
      <c r="C2541">
        <v>19.491499999999998</v>
      </c>
      <c r="E2541" s="95">
        <f t="shared" ref="E2541:F2556" si="611">AVERAGE(B1941:B2541)</f>
        <v>285.56905158069884</v>
      </c>
      <c r="F2541" s="95">
        <f t="shared" si="611"/>
        <v>24.307048086522475</v>
      </c>
      <c r="G2541" s="95"/>
      <c r="H2541" s="95"/>
      <c r="I2541" s="95"/>
      <c r="J2541" s="95"/>
      <c r="K2541" s="95"/>
      <c r="L2541" s="95">
        <f t="shared" si="607"/>
        <v>2538</v>
      </c>
      <c r="M2541" s="95">
        <f t="shared" si="598"/>
        <v>-1287</v>
      </c>
      <c r="N2541" s="95">
        <f t="shared" si="599"/>
        <v>272.8782505910159</v>
      </c>
      <c r="O2541" s="95">
        <f t="shared" si="600"/>
        <v>2256155.3794326414</v>
      </c>
      <c r="P2541" s="95">
        <f t="shared" si="608"/>
        <v>29.815266393234584</v>
      </c>
      <c r="Q2541" s="113">
        <f t="shared" si="609"/>
        <v>30.116285563994246</v>
      </c>
      <c r="R2541" s="95">
        <f t="shared" si="601"/>
        <v>353.3306940996859</v>
      </c>
      <c r="S2541" s="95">
        <f t="shared" si="602"/>
        <v>217.80740906171178</v>
      </c>
      <c r="T2541">
        <f t="shared" si="603"/>
        <v>0</v>
      </c>
      <c r="U2541" s="102">
        <f>IF(W2541&lt;180,V2541,IF(#REF!&gt;T2541,W2541-360,360-W2541))</f>
        <v>-4.5690515806988401</v>
      </c>
      <c r="V2541" s="102">
        <f t="shared" si="604"/>
        <v>-4.5690515806988401</v>
      </c>
      <c r="W2541" s="102">
        <f t="shared" si="605"/>
        <v>4.5690515806988401</v>
      </c>
    </row>
    <row r="2542" spans="1:23" x14ac:dyDescent="0.25">
      <c r="A2542" s="110">
        <v>42638.48709490741</v>
      </c>
      <c r="B2542">
        <v>311</v>
      </c>
      <c r="C2542">
        <v>23.896599999999999</v>
      </c>
      <c r="E2542" s="95">
        <f t="shared" si="611"/>
        <v>285.64226289517472</v>
      </c>
      <c r="F2542" s="95">
        <f t="shared" si="611"/>
        <v>24.314553577371058</v>
      </c>
      <c r="G2542" s="95"/>
      <c r="H2542" s="95"/>
      <c r="I2542" s="95"/>
      <c r="J2542" s="95"/>
      <c r="K2542" s="95"/>
      <c r="L2542" s="95">
        <f t="shared" si="607"/>
        <v>2539</v>
      </c>
      <c r="M2542" s="95">
        <f t="shared" si="598"/>
        <v>1598</v>
      </c>
      <c r="N2542" s="95">
        <f t="shared" si="599"/>
        <v>272.89326506498554</v>
      </c>
      <c r="O2542" s="95">
        <f t="shared" si="600"/>
        <v>2257608.0748326285</v>
      </c>
      <c r="P2542" s="95">
        <f t="shared" si="608"/>
        <v>29.818989662280249</v>
      </c>
      <c r="Q2542" s="113">
        <f t="shared" si="609"/>
        <v>30.12453592609906</v>
      </c>
      <c r="R2542" s="95">
        <f t="shared" si="601"/>
        <v>353.42246872889763</v>
      </c>
      <c r="S2542" s="95">
        <f t="shared" si="602"/>
        <v>217.86205706145182</v>
      </c>
      <c r="T2542">
        <f t="shared" si="603"/>
        <v>0</v>
      </c>
      <c r="U2542" s="102">
        <f>IF(W2542&lt;180,V2542,IF(#REF!&gt;T2542,W2542-360,360-W2542))</f>
        <v>25.357737104825276</v>
      </c>
      <c r="V2542" s="102">
        <f t="shared" si="604"/>
        <v>25.357737104825276</v>
      </c>
      <c r="W2542" s="102">
        <f t="shared" si="605"/>
        <v>25.357737104825276</v>
      </c>
    </row>
    <row r="2543" spans="1:23" x14ac:dyDescent="0.25">
      <c r="A2543" s="110">
        <v>42638.487141203703</v>
      </c>
      <c r="B2543">
        <v>290</v>
      </c>
      <c r="C2543">
        <v>23.1143</v>
      </c>
      <c r="E2543" s="95">
        <f t="shared" si="611"/>
        <v>285.67054908485858</v>
      </c>
      <c r="F2543" s="95">
        <f t="shared" si="611"/>
        <v>24.325560732113161</v>
      </c>
      <c r="G2543" s="95"/>
      <c r="H2543" s="95"/>
      <c r="I2543" s="95"/>
      <c r="J2543" s="95"/>
      <c r="K2543" s="95"/>
      <c r="L2543" s="95">
        <f t="shared" si="607"/>
        <v>2540</v>
      </c>
      <c r="M2543" s="95">
        <f t="shared" si="598"/>
        <v>-1308</v>
      </c>
      <c r="N2543" s="95">
        <f t="shared" si="599"/>
        <v>272.89999999999935</v>
      </c>
      <c r="O2543" s="95">
        <f t="shared" si="600"/>
        <v>2257900.6000000173</v>
      </c>
      <c r="P2543" s="95">
        <f t="shared" si="608"/>
        <v>29.81505063041978</v>
      </c>
      <c r="Q2543" s="113">
        <f t="shared" si="609"/>
        <v>30.120632911450571</v>
      </c>
      <c r="R2543" s="95">
        <f t="shared" si="601"/>
        <v>353.44197313562233</v>
      </c>
      <c r="S2543" s="95">
        <f t="shared" si="602"/>
        <v>217.89912503409479</v>
      </c>
      <c r="T2543">
        <f t="shared" si="603"/>
        <v>0</v>
      </c>
      <c r="U2543" s="102">
        <f>IF(W2543&lt;180,V2543,IF(#REF!&gt;T2543,W2543-360,360-W2543))</f>
        <v>4.3294509151414218</v>
      </c>
      <c r="V2543" s="102">
        <f t="shared" si="604"/>
        <v>4.3294509151414218</v>
      </c>
      <c r="W2543" s="102">
        <f t="shared" si="605"/>
        <v>4.3294509151414218</v>
      </c>
    </row>
    <row r="2544" spans="1:23" x14ac:dyDescent="0.25">
      <c r="A2544" s="110">
        <v>42638.487187500003</v>
      </c>
      <c r="B2544">
        <v>264</v>
      </c>
      <c r="C2544">
        <v>21.195900000000002</v>
      </c>
      <c r="E2544" s="95">
        <f t="shared" si="611"/>
        <v>285.66222961730449</v>
      </c>
      <c r="F2544" s="95">
        <f t="shared" si="611"/>
        <v>24.332932113144775</v>
      </c>
      <c r="G2544" s="95"/>
      <c r="H2544" s="95"/>
      <c r="I2544" s="95"/>
      <c r="J2544" s="95"/>
      <c r="K2544" s="95"/>
      <c r="L2544" s="95">
        <f t="shared" si="607"/>
        <v>2541</v>
      </c>
      <c r="M2544" s="95">
        <f t="shared" si="598"/>
        <v>1572</v>
      </c>
      <c r="N2544" s="95">
        <f t="shared" si="599"/>
        <v>272.89649744195134</v>
      </c>
      <c r="O2544" s="95">
        <f t="shared" si="600"/>
        <v>2257979.7788272505</v>
      </c>
      <c r="P2544" s="95">
        <f t="shared" si="608"/>
        <v>29.809705919911089</v>
      </c>
      <c r="Q2544" s="113">
        <f t="shared" si="609"/>
        <v>30.125926297709579</v>
      </c>
      <c r="R2544" s="95">
        <f t="shared" si="601"/>
        <v>353.44556378715106</v>
      </c>
      <c r="S2544" s="95">
        <f t="shared" si="602"/>
        <v>217.87889544745792</v>
      </c>
      <c r="T2544">
        <f t="shared" si="603"/>
        <v>0</v>
      </c>
      <c r="U2544" s="102">
        <f>IF(W2544&lt;180,V2544,IF(#REF!&gt;T2544,W2544-360,360-W2544))</f>
        <v>-21.66222961730449</v>
      </c>
      <c r="V2544" s="102">
        <f t="shared" si="604"/>
        <v>-21.66222961730449</v>
      </c>
      <c r="W2544" s="102">
        <f t="shared" si="605"/>
        <v>21.66222961730449</v>
      </c>
    </row>
    <row r="2545" spans="1:23" x14ac:dyDescent="0.25">
      <c r="A2545" s="110">
        <v>42638.487233796295</v>
      </c>
      <c r="B2545">
        <v>284</v>
      </c>
      <c r="C2545">
        <v>24.8828</v>
      </c>
      <c r="E2545" s="95">
        <f t="shared" si="611"/>
        <v>285.6871880199667</v>
      </c>
      <c r="F2545" s="95">
        <f t="shared" si="611"/>
        <v>24.3436289517471</v>
      </c>
      <c r="G2545" s="95"/>
      <c r="H2545" s="95"/>
      <c r="I2545" s="95"/>
      <c r="J2545" s="95"/>
      <c r="K2545" s="95"/>
      <c r="L2545" s="95">
        <f t="shared" si="607"/>
        <v>2542</v>
      </c>
      <c r="M2545" s="95">
        <f t="shared" si="598"/>
        <v>-1288</v>
      </c>
      <c r="N2545" s="95">
        <f t="shared" si="599"/>
        <v>272.90086546026686</v>
      </c>
      <c r="O2545" s="95">
        <f t="shared" si="600"/>
        <v>2258103.0180960046</v>
      </c>
      <c r="P2545" s="95">
        <f t="shared" si="608"/>
        <v>29.804655235056288</v>
      </c>
      <c r="Q2545" s="113">
        <f t="shared" si="609"/>
        <v>30.118324374722793</v>
      </c>
      <c r="R2545" s="95">
        <f t="shared" si="601"/>
        <v>353.45341786309297</v>
      </c>
      <c r="S2545" s="95">
        <f t="shared" si="602"/>
        <v>217.92095817684043</v>
      </c>
      <c r="T2545">
        <f t="shared" si="603"/>
        <v>0</v>
      </c>
      <c r="U2545" s="102">
        <f>IF(W2545&lt;180,V2545,IF(#REF!&gt;T2545,W2545-360,360-W2545))</f>
        <v>-1.6871880199666975</v>
      </c>
      <c r="V2545" s="102">
        <f t="shared" si="604"/>
        <v>-1.6871880199666975</v>
      </c>
      <c r="W2545" s="102">
        <f t="shared" si="605"/>
        <v>1.6871880199666975</v>
      </c>
    </row>
    <row r="2546" spans="1:23" x14ac:dyDescent="0.25">
      <c r="A2546" s="110">
        <v>42638.487280092595</v>
      </c>
      <c r="B2546">
        <v>260</v>
      </c>
      <c r="C2546">
        <v>22.020700000000001</v>
      </c>
      <c r="E2546" s="95">
        <f t="shared" si="611"/>
        <v>285.66389351081529</v>
      </c>
      <c r="F2546" s="95">
        <f t="shared" si="611"/>
        <v>24.34658402662231</v>
      </c>
      <c r="G2546" s="95"/>
      <c r="H2546" s="95"/>
      <c r="I2546" s="95"/>
      <c r="J2546" s="95"/>
      <c r="K2546" s="95"/>
      <c r="L2546" s="95">
        <f t="shared" si="607"/>
        <v>2543</v>
      </c>
      <c r="M2546" s="95">
        <f t="shared" si="598"/>
        <v>1548</v>
      </c>
      <c r="N2546" s="95">
        <f t="shared" si="599"/>
        <v>272.89579237121444</v>
      </c>
      <c r="O2546" s="95">
        <f t="shared" si="600"/>
        <v>2258269.3849783894</v>
      </c>
      <c r="P2546" s="95">
        <f t="shared" si="608"/>
        <v>29.799892222556259</v>
      </c>
      <c r="Q2546" s="113">
        <f t="shared" si="609"/>
        <v>30.13276519424587</v>
      </c>
      <c r="R2546" s="95">
        <f t="shared" si="601"/>
        <v>353.4626151978685</v>
      </c>
      <c r="S2546" s="95">
        <f t="shared" si="602"/>
        <v>217.86517182376207</v>
      </c>
      <c r="T2546">
        <f t="shared" si="603"/>
        <v>0</v>
      </c>
      <c r="U2546" s="102">
        <f>IF(W2546&lt;180,V2546,IF(#REF!&gt;T2546,W2546-360,360-W2546))</f>
        <v>-25.663893510815285</v>
      </c>
      <c r="V2546" s="102">
        <f t="shared" si="604"/>
        <v>-25.663893510815285</v>
      </c>
      <c r="W2546" s="102">
        <f t="shared" si="605"/>
        <v>25.663893510815285</v>
      </c>
    </row>
    <row r="2547" spans="1:23" x14ac:dyDescent="0.25">
      <c r="A2547" s="110">
        <v>42638.487326388888</v>
      </c>
      <c r="B2547">
        <v>270</v>
      </c>
      <c r="C2547">
        <v>24.680900000000001</v>
      </c>
      <c r="E2547" s="95">
        <f t="shared" si="611"/>
        <v>285.6605657237937</v>
      </c>
      <c r="F2547" s="95">
        <f t="shared" si="611"/>
        <v>24.351184525790366</v>
      </c>
      <c r="G2547" s="95"/>
      <c r="H2547" s="95"/>
      <c r="I2547" s="95"/>
      <c r="J2547" s="95"/>
      <c r="K2547" s="95"/>
      <c r="L2547" s="95">
        <f t="shared" si="607"/>
        <v>2544</v>
      </c>
      <c r="M2547" s="95">
        <f t="shared" si="598"/>
        <v>-1278</v>
      </c>
      <c r="N2547" s="95">
        <f t="shared" si="599"/>
        <v>272.89465408804966</v>
      </c>
      <c r="O2547" s="95">
        <f t="shared" si="600"/>
        <v>2258277.7672956148</v>
      </c>
      <c r="P2547" s="95">
        <f t="shared" si="608"/>
        <v>29.794090045005763</v>
      </c>
      <c r="Q2547" s="113">
        <f t="shared" si="609"/>
        <v>30.134384410609957</v>
      </c>
      <c r="R2547" s="95">
        <f t="shared" si="601"/>
        <v>353.4629306476661</v>
      </c>
      <c r="S2547" s="95">
        <f t="shared" si="602"/>
        <v>217.85820079992129</v>
      </c>
      <c r="T2547">
        <f t="shared" si="603"/>
        <v>0</v>
      </c>
      <c r="U2547" s="102">
        <f>IF(W2547&lt;180,V2547,IF(#REF!&gt;T2547,W2547-360,360-W2547))</f>
        <v>-15.660565723793695</v>
      </c>
      <c r="V2547" s="102">
        <f t="shared" si="604"/>
        <v>-15.660565723793695</v>
      </c>
      <c r="W2547" s="102">
        <f t="shared" si="605"/>
        <v>15.660565723793695</v>
      </c>
    </row>
    <row r="2548" spans="1:23" x14ac:dyDescent="0.25">
      <c r="A2548" s="110">
        <v>42638.487372685187</v>
      </c>
      <c r="B2548">
        <v>281</v>
      </c>
      <c r="C2548">
        <v>27.5304</v>
      </c>
      <c r="E2548" s="95">
        <f t="shared" si="611"/>
        <v>285.68219633943426</v>
      </c>
      <c r="F2548" s="95">
        <f t="shared" si="611"/>
        <v>24.360600000000016</v>
      </c>
      <c r="G2548" s="95"/>
      <c r="H2548" s="95"/>
      <c r="I2548" s="95"/>
      <c r="J2548" s="95"/>
      <c r="K2548" s="95"/>
      <c r="L2548" s="95">
        <f t="shared" si="607"/>
        <v>2545</v>
      </c>
      <c r="M2548" s="95">
        <f t="shared" si="598"/>
        <v>1559</v>
      </c>
      <c r="N2548" s="95">
        <f t="shared" si="599"/>
        <v>272.89783889980288</v>
      </c>
      <c r="O2548" s="95">
        <f t="shared" si="600"/>
        <v>2258343.4381139665</v>
      </c>
      <c r="P2548" s="95">
        <f t="shared" si="608"/>
        <v>29.788669132560813</v>
      </c>
      <c r="Q2548" s="113">
        <f t="shared" si="609"/>
        <v>30.126364468814909</v>
      </c>
      <c r="R2548" s="95">
        <f t="shared" si="601"/>
        <v>353.46651639426779</v>
      </c>
      <c r="S2548" s="95">
        <f t="shared" si="602"/>
        <v>217.89787628460073</v>
      </c>
      <c r="T2548">
        <f t="shared" si="603"/>
        <v>0</v>
      </c>
      <c r="U2548" s="102">
        <f>IF(W2548&lt;180,V2548,IF(#REF!&gt;T2548,W2548-360,360-W2548))</f>
        <v>-4.6821963394342561</v>
      </c>
      <c r="V2548" s="102">
        <f t="shared" si="604"/>
        <v>-4.6821963394342561</v>
      </c>
      <c r="W2548" s="102">
        <f t="shared" si="605"/>
        <v>4.6821963394342561</v>
      </c>
    </row>
    <row r="2549" spans="1:23" x14ac:dyDescent="0.25">
      <c r="A2549" s="110">
        <v>42638.48741898148</v>
      </c>
      <c r="B2549">
        <v>325</v>
      </c>
      <c r="C2549">
        <v>30.694600000000001</v>
      </c>
      <c r="E2549" s="95">
        <f t="shared" si="611"/>
        <v>285.77870216306155</v>
      </c>
      <c r="F2549" s="95">
        <f t="shared" si="611"/>
        <v>24.375517803660586</v>
      </c>
      <c r="G2549" s="95"/>
      <c r="H2549" s="95"/>
      <c r="I2549" s="95"/>
      <c r="J2549" s="95"/>
      <c r="K2549" s="95"/>
      <c r="L2549" s="95">
        <f t="shared" si="607"/>
        <v>2546</v>
      </c>
      <c r="M2549" s="95">
        <f t="shared" si="598"/>
        <v>-1234</v>
      </c>
      <c r="N2549" s="95">
        <f t="shared" si="599"/>
        <v>272.91830322073776</v>
      </c>
      <c r="O2549" s="95">
        <f t="shared" si="600"/>
        <v>2261057.0070699314</v>
      </c>
      <c r="P2549" s="95">
        <f t="shared" si="608"/>
        <v>29.800706238764153</v>
      </c>
      <c r="Q2549" s="113">
        <f t="shared" si="609"/>
        <v>30.159243674443406</v>
      </c>
      <c r="R2549" s="95">
        <f t="shared" si="601"/>
        <v>353.63700043055923</v>
      </c>
      <c r="S2549" s="95">
        <f t="shared" si="602"/>
        <v>217.92040389556388</v>
      </c>
      <c r="T2549">
        <f t="shared" si="603"/>
        <v>0</v>
      </c>
      <c r="U2549" s="102">
        <f>IF(W2549&lt;180,V2549,IF(#REF!&gt;T2549,W2549-360,360-W2549))</f>
        <v>39.221297836938447</v>
      </c>
      <c r="V2549" s="102">
        <f t="shared" si="604"/>
        <v>39.221297836938447</v>
      </c>
      <c r="W2549" s="102">
        <f t="shared" si="605"/>
        <v>39.221297836938447</v>
      </c>
    </row>
    <row r="2550" spans="1:23" x14ac:dyDescent="0.25">
      <c r="A2550" s="110">
        <v>42638.48746527778</v>
      </c>
      <c r="B2550">
        <v>324</v>
      </c>
      <c r="C2550">
        <v>26.209700000000002</v>
      </c>
      <c r="E2550" s="95">
        <f t="shared" si="611"/>
        <v>285.8718801996672</v>
      </c>
      <c r="F2550" s="95">
        <f t="shared" si="611"/>
        <v>24.384282362728801</v>
      </c>
      <c r="G2550" s="95"/>
      <c r="H2550" s="95"/>
      <c r="I2550" s="95"/>
      <c r="J2550" s="95"/>
      <c r="K2550" s="95"/>
      <c r="L2550" s="95">
        <f t="shared" si="607"/>
        <v>2547</v>
      </c>
      <c r="M2550" s="95">
        <f t="shared" si="598"/>
        <v>1558</v>
      </c>
      <c r="N2550" s="95">
        <f t="shared" si="599"/>
        <v>272.93835885355253</v>
      </c>
      <c r="O2550" s="95">
        <f t="shared" si="600"/>
        <v>2263665.3223400256</v>
      </c>
      <c r="P2550" s="95">
        <f t="shared" si="608"/>
        <v>29.812035961313143</v>
      </c>
      <c r="Q2550" s="113">
        <f t="shared" si="609"/>
        <v>30.190662427246675</v>
      </c>
      <c r="R2550" s="95">
        <f t="shared" si="601"/>
        <v>353.80087066097224</v>
      </c>
      <c r="S2550" s="95">
        <f t="shared" si="602"/>
        <v>217.94288973836217</v>
      </c>
      <c r="T2550">
        <f t="shared" si="603"/>
        <v>0</v>
      </c>
      <c r="U2550" s="102">
        <f>IF(W2550&lt;180,V2550,IF(#REF!&gt;T2550,W2550-360,360-W2550))</f>
        <v>38.128119800332797</v>
      </c>
      <c r="V2550" s="102">
        <f t="shared" si="604"/>
        <v>38.128119800332797</v>
      </c>
      <c r="W2550" s="102">
        <f t="shared" si="605"/>
        <v>38.128119800332797</v>
      </c>
    </row>
    <row r="2551" spans="1:23" x14ac:dyDescent="0.25">
      <c r="A2551" s="110">
        <v>42638.487511574072</v>
      </c>
      <c r="B2551">
        <v>335</v>
      </c>
      <c r="C2551">
        <v>22.7349</v>
      </c>
      <c r="E2551" s="95">
        <f t="shared" si="611"/>
        <v>285.97836938435938</v>
      </c>
      <c r="F2551" s="95">
        <f t="shared" si="611"/>
        <v>24.390501497504179</v>
      </c>
      <c r="G2551" s="95"/>
      <c r="H2551" s="95"/>
      <c r="I2551" s="95"/>
      <c r="J2551" s="95"/>
      <c r="K2551" s="95"/>
      <c r="L2551" s="95">
        <f t="shared" si="607"/>
        <v>2548</v>
      </c>
      <c r="M2551" s="95">
        <f t="shared" si="598"/>
        <v>-1223</v>
      </c>
      <c r="N2551" s="95">
        <f t="shared" si="599"/>
        <v>272.96271585557236</v>
      </c>
      <c r="O2551" s="95">
        <f t="shared" si="600"/>
        <v>2267515.4580062972</v>
      </c>
      <c r="P2551" s="95">
        <f t="shared" si="608"/>
        <v>29.831522329446539</v>
      </c>
      <c r="Q2551" s="113">
        <f t="shared" si="609"/>
        <v>30.250829358468874</v>
      </c>
      <c r="R2551" s="95">
        <f t="shared" si="601"/>
        <v>354.04273544091433</v>
      </c>
      <c r="S2551" s="95">
        <f t="shared" si="602"/>
        <v>217.91400332780444</v>
      </c>
      <c r="T2551">
        <f t="shared" si="603"/>
        <v>0</v>
      </c>
      <c r="U2551" s="102">
        <f>IF(W2551&lt;180,V2551,IF(#REF!&gt;T2551,W2551-360,360-W2551))</f>
        <v>49.021630615640618</v>
      </c>
      <c r="V2551" s="102">
        <f t="shared" si="604"/>
        <v>49.021630615640618</v>
      </c>
      <c r="W2551" s="102">
        <f t="shared" si="605"/>
        <v>49.021630615640618</v>
      </c>
    </row>
    <row r="2552" spans="1:23" x14ac:dyDescent="0.25">
      <c r="A2552" s="110">
        <v>42638.487557870372</v>
      </c>
      <c r="B2552">
        <v>318</v>
      </c>
      <c r="C2552">
        <v>23.475200000000001</v>
      </c>
      <c r="E2552" s="95">
        <f t="shared" si="611"/>
        <v>286.05990016638935</v>
      </c>
      <c r="F2552" s="95">
        <f t="shared" si="611"/>
        <v>24.398377038269565</v>
      </c>
      <c r="G2552" s="95"/>
      <c r="H2552" s="95"/>
      <c r="I2552" s="95"/>
      <c r="J2552" s="95"/>
      <c r="K2552" s="95"/>
      <c r="L2552" s="95">
        <f t="shared" si="607"/>
        <v>2549</v>
      </c>
      <c r="M2552" s="95">
        <f t="shared" si="598"/>
        <v>1541</v>
      </c>
      <c r="N2552" s="95">
        <f t="shared" si="599"/>
        <v>272.98038446449522</v>
      </c>
      <c r="O2552" s="95">
        <f t="shared" si="600"/>
        <v>2269543.0192232425</v>
      </c>
      <c r="P2552" s="95">
        <f t="shared" si="608"/>
        <v>29.839001884010646</v>
      </c>
      <c r="Q2552" s="113">
        <f t="shared" si="609"/>
        <v>30.270984761967213</v>
      </c>
      <c r="R2552" s="95">
        <f t="shared" si="601"/>
        <v>354.16961588081557</v>
      </c>
      <c r="S2552" s="95">
        <f t="shared" si="602"/>
        <v>217.95018445196314</v>
      </c>
      <c r="T2552">
        <f t="shared" si="603"/>
        <v>0</v>
      </c>
      <c r="U2552" s="102">
        <f>IF(W2552&lt;180,V2552,IF(#REF!&gt;T2552,W2552-360,360-W2552))</f>
        <v>31.940099833610645</v>
      </c>
      <c r="V2552" s="102">
        <f t="shared" si="604"/>
        <v>31.940099833610645</v>
      </c>
      <c r="W2552" s="102">
        <f t="shared" si="605"/>
        <v>31.940099833610645</v>
      </c>
    </row>
    <row r="2553" spans="1:23" x14ac:dyDescent="0.25">
      <c r="A2553" s="110">
        <v>42638.487604166665</v>
      </c>
      <c r="B2553">
        <v>275</v>
      </c>
      <c r="C2553">
        <v>20.1783</v>
      </c>
      <c r="E2553" s="95">
        <f t="shared" si="611"/>
        <v>286.08485856905156</v>
      </c>
      <c r="F2553" s="95">
        <f t="shared" si="611"/>
        <v>24.402328785357753</v>
      </c>
      <c r="G2553" s="95"/>
      <c r="H2553" s="95"/>
      <c r="I2553" s="95"/>
      <c r="J2553" s="95"/>
      <c r="K2553" s="95"/>
      <c r="L2553" s="95">
        <f t="shared" si="607"/>
        <v>2550</v>
      </c>
      <c r="M2553" s="95">
        <f t="shared" si="598"/>
        <v>-1266</v>
      </c>
      <c r="N2553" s="95">
        <f t="shared" si="599"/>
        <v>272.98117647058757</v>
      </c>
      <c r="O2553" s="95">
        <f t="shared" si="600"/>
        <v>2269547.096470606</v>
      </c>
      <c r="P2553" s="95">
        <f t="shared" si="608"/>
        <v>29.833177323311698</v>
      </c>
      <c r="Q2553" s="113">
        <f t="shared" si="609"/>
        <v>30.255667975008265</v>
      </c>
      <c r="R2553" s="95">
        <f t="shared" si="601"/>
        <v>354.16011151282015</v>
      </c>
      <c r="S2553" s="95">
        <f t="shared" si="602"/>
        <v>218.00960562528297</v>
      </c>
      <c r="T2553">
        <f t="shared" si="603"/>
        <v>0</v>
      </c>
      <c r="U2553" s="102">
        <f>IF(W2553&lt;180,V2553,IF(#REF!&gt;T2553,W2553-360,360-W2553))</f>
        <v>-11.084858569051562</v>
      </c>
      <c r="V2553" s="102">
        <f t="shared" si="604"/>
        <v>-11.084858569051562</v>
      </c>
      <c r="W2553" s="102">
        <f t="shared" si="605"/>
        <v>11.084858569051562</v>
      </c>
    </row>
    <row r="2554" spans="1:23" x14ac:dyDescent="0.25">
      <c r="A2554" s="110">
        <v>42638.487650462965</v>
      </c>
      <c r="B2554">
        <v>284</v>
      </c>
      <c r="C2554">
        <v>19.650700000000001</v>
      </c>
      <c r="E2554" s="95">
        <f t="shared" si="611"/>
        <v>286.08818635607321</v>
      </c>
      <c r="F2554" s="95">
        <f t="shared" si="611"/>
        <v>24.404999168053262</v>
      </c>
      <c r="G2554" s="95"/>
      <c r="H2554" s="95"/>
      <c r="I2554" s="95"/>
      <c r="J2554" s="95"/>
      <c r="K2554" s="95"/>
      <c r="L2554" s="95">
        <f t="shared" si="607"/>
        <v>2551</v>
      </c>
      <c r="M2554" s="95">
        <f t="shared" si="598"/>
        <v>1550</v>
      </c>
      <c r="N2554" s="95">
        <f t="shared" si="599"/>
        <v>272.98549588396639</v>
      </c>
      <c r="O2554" s="95">
        <f t="shared" si="600"/>
        <v>2269668.4633477246</v>
      </c>
      <c r="P2554" s="95">
        <f t="shared" si="608"/>
        <v>29.828126916880837</v>
      </c>
      <c r="Q2554" s="113">
        <f t="shared" si="609"/>
        <v>30.255328489956195</v>
      </c>
      <c r="R2554" s="95">
        <f t="shared" si="601"/>
        <v>354.16267545847467</v>
      </c>
      <c r="S2554" s="95">
        <f t="shared" si="602"/>
        <v>218.01369725367175</v>
      </c>
      <c r="T2554">
        <f t="shared" si="603"/>
        <v>0</v>
      </c>
      <c r="U2554" s="102">
        <f>IF(W2554&lt;180,V2554,IF(#REF!&gt;T2554,W2554-360,360-W2554))</f>
        <v>-2.0881863560732086</v>
      </c>
      <c r="V2554" s="102">
        <f t="shared" si="604"/>
        <v>-2.0881863560732086</v>
      </c>
      <c r="W2554" s="102">
        <f t="shared" si="605"/>
        <v>2.0881863560732086</v>
      </c>
    </row>
    <row r="2555" spans="1:23" x14ac:dyDescent="0.25">
      <c r="A2555" s="110">
        <v>42638.487696759257</v>
      </c>
      <c r="B2555">
        <v>270</v>
      </c>
      <c r="C2555">
        <v>18.731000000000002</v>
      </c>
      <c r="E2555" s="95">
        <f t="shared" si="611"/>
        <v>286.0648918469218</v>
      </c>
      <c r="F2555" s="95">
        <f t="shared" si="611"/>
        <v>24.40501913477539</v>
      </c>
      <c r="G2555" s="95"/>
      <c r="H2555" s="95"/>
      <c r="I2555" s="95"/>
      <c r="J2555" s="95"/>
      <c r="K2555" s="95"/>
      <c r="L2555" s="95">
        <f t="shared" si="607"/>
        <v>2552</v>
      </c>
      <c r="M2555" s="95">
        <f t="shared" si="598"/>
        <v>-1280</v>
      </c>
      <c r="N2555" s="95">
        <f t="shared" si="599"/>
        <v>272.98432601880808</v>
      </c>
      <c r="O2555" s="95">
        <f t="shared" si="600"/>
        <v>2269677.3730407702</v>
      </c>
      <c r="P2555" s="95">
        <f t="shared" si="608"/>
        <v>29.822340809862865</v>
      </c>
      <c r="Q2555" s="113">
        <f t="shared" si="609"/>
        <v>30.262315990047441</v>
      </c>
      <c r="R2555" s="95">
        <f t="shared" si="601"/>
        <v>354.15510282452851</v>
      </c>
      <c r="S2555" s="95">
        <f t="shared" si="602"/>
        <v>217.97468086931505</v>
      </c>
      <c r="T2555">
        <f t="shared" si="603"/>
        <v>0</v>
      </c>
      <c r="U2555" s="102">
        <f>IF(W2555&lt;180,V2555,IF(#REF!&gt;T2555,W2555-360,360-W2555))</f>
        <v>-16.064891846921796</v>
      </c>
      <c r="V2555" s="102">
        <f t="shared" si="604"/>
        <v>-16.064891846921796</v>
      </c>
      <c r="W2555" s="102">
        <f t="shared" si="605"/>
        <v>16.064891846921796</v>
      </c>
    </row>
    <row r="2556" spans="1:23" x14ac:dyDescent="0.25">
      <c r="A2556" s="110">
        <v>42638.487743055557</v>
      </c>
      <c r="B2556">
        <v>260</v>
      </c>
      <c r="C2556">
        <v>20.359300000000001</v>
      </c>
      <c r="E2556" s="95">
        <f t="shared" si="611"/>
        <v>286.03660565723794</v>
      </c>
      <c r="F2556" s="95">
        <f t="shared" si="611"/>
        <v>24.4073214642263</v>
      </c>
      <c r="G2556" s="95"/>
      <c r="H2556" s="95"/>
      <c r="I2556" s="95"/>
      <c r="J2556" s="95"/>
      <c r="K2556" s="95"/>
      <c r="L2556" s="95">
        <f t="shared" si="607"/>
        <v>2553</v>
      </c>
      <c r="M2556" s="95">
        <f t="shared" si="598"/>
        <v>1540</v>
      </c>
      <c r="N2556" s="95">
        <f t="shared" si="599"/>
        <v>272.97924010967421</v>
      </c>
      <c r="O2556" s="95">
        <f t="shared" si="600"/>
        <v>2269845.8997258306</v>
      </c>
      <c r="P2556" s="95">
        <f t="shared" si="608"/>
        <v>29.817606528979667</v>
      </c>
      <c r="Q2556" s="113">
        <f t="shared" si="609"/>
        <v>30.278716232662031</v>
      </c>
      <c r="R2556" s="95">
        <f t="shared" si="601"/>
        <v>354.16371718072753</v>
      </c>
      <c r="S2556" s="95">
        <f t="shared" si="602"/>
        <v>217.90949413374835</v>
      </c>
      <c r="T2556">
        <f t="shared" si="603"/>
        <v>0</v>
      </c>
      <c r="U2556" s="102">
        <f>IF(W2556&lt;180,V2556,IF(#REF!&gt;T2556,W2556-360,360-W2556))</f>
        <v>-26.036605657237942</v>
      </c>
      <c r="V2556" s="102">
        <f t="shared" si="604"/>
        <v>-26.036605657237942</v>
      </c>
      <c r="W2556" s="102">
        <f t="shared" si="605"/>
        <v>26.036605657237942</v>
      </c>
    </row>
    <row r="2557" spans="1:23" x14ac:dyDescent="0.25">
      <c r="A2557" s="110">
        <v>42638.48778935185</v>
      </c>
      <c r="B2557">
        <v>284</v>
      </c>
      <c r="C2557">
        <v>23.6875</v>
      </c>
      <c r="E2557" s="95">
        <f t="shared" ref="E2557:F2572" si="612">AVERAGE(B1957:B2557)</f>
        <v>286.06156405990015</v>
      </c>
      <c r="F2557" s="95">
        <f t="shared" si="612"/>
        <v>24.409977038269563</v>
      </c>
      <c r="G2557" s="95"/>
      <c r="H2557" s="95"/>
      <c r="I2557" s="95"/>
      <c r="J2557" s="95"/>
      <c r="K2557" s="95"/>
      <c r="L2557" s="95">
        <f t="shared" si="607"/>
        <v>2554</v>
      </c>
      <c r="M2557" s="95">
        <f t="shared" si="598"/>
        <v>-1256</v>
      </c>
      <c r="N2557" s="95">
        <f t="shared" si="599"/>
        <v>272.98355520751693</v>
      </c>
      <c r="O2557" s="95">
        <f t="shared" si="600"/>
        <v>2269967.3093187334</v>
      </c>
      <c r="P2557" s="95">
        <f t="shared" si="608"/>
        <v>29.812565800480197</v>
      </c>
      <c r="Q2557" s="113">
        <f t="shared" si="609"/>
        <v>30.270844006868376</v>
      </c>
      <c r="R2557" s="95">
        <f t="shared" si="601"/>
        <v>354.170963075354</v>
      </c>
      <c r="S2557" s="95">
        <f t="shared" si="602"/>
        <v>217.9521650444463</v>
      </c>
      <c r="T2557">
        <f t="shared" si="603"/>
        <v>0</v>
      </c>
      <c r="U2557" s="102">
        <f>IF(W2557&lt;180,V2557,IF(#REF!&gt;T2557,W2557-360,360-W2557))</f>
        <v>-2.0615640599001495</v>
      </c>
      <c r="V2557" s="102">
        <f t="shared" si="604"/>
        <v>-2.0615640599001495</v>
      </c>
      <c r="W2557" s="102">
        <f t="shared" si="605"/>
        <v>2.0615640599001495</v>
      </c>
    </row>
    <row r="2558" spans="1:23" x14ac:dyDescent="0.25">
      <c r="A2558" s="110">
        <v>42638.487847222219</v>
      </c>
      <c r="B2558">
        <v>284</v>
      </c>
      <c r="C2558">
        <v>23.8307</v>
      </c>
      <c r="E2558" s="95">
        <f t="shared" si="612"/>
        <v>286.07986688851912</v>
      </c>
      <c r="F2558" s="95">
        <f t="shared" si="612"/>
        <v>24.416943427620641</v>
      </c>
      <c r="G2558" s="95"/>
      <c r="H2558" s="95"/>
      <c r="I2558" s="95"/>
      <c r="J2558" s="95"/>
      <c r="K2558" s="95"/>
      <c r="L2558" s="95">
        <f t="shared" si="607"/>
        <v>2555</v>
      </c>
      <c r="M2558" s="95">
        <f t="shared" si="598"/>
        <v>1540</v>
      </c>
      <c r="N2558" s="95">
        <f t="shared" si="599"/>
        <v>272.98786692759228</v>
      </c>
      <c r="O2558" s="95">
        <f t="shared" si="600"/>
        <v>2270088.6238747733</v>
      </c>
      <c r="P2558" s="95">
        <f t="shared" si="608"/>
        <v>29.80752754237988</v>
      </c>
      <c r="Q2558" s="113">
        <f t="shared" si="609"/>
        <v>30.266266136946331</v>
      </c>
      <c r="R2558" s="95">
        <f t="shared" si="601"/>
        <v>354.17896569664833</v>
      </c>
      <c r="S2558" s="95">
        <f t="shared" si="602"/>
        <v>217.98076808038988</v>
      </c>
      <c r="T2558">
        <f t="shared" si="603"/>
        <v>0</v>
      </c>
      <c r="U2558" s="102">
        <f>IF(W2558&lt;180,V2558,IF(#REF!&gt;T2558,W2558-360,360-W2558))</f>
        <v>-2.0798668885191205</v>
      </c>
      <c r="V2558" s="102">
        <f t="shared" si="604"/>
        <v>-2.0798668885191205</v>
      </c>
      <c r="W2558" s="102">
        <f t="shared" si="605"/>
        <v>2.0798668885191205</v>
      </c>
    </row>
    <row r="2559" spans="1:23" x14ac:dyDescent="0.25">
      <c r="A2559" s="110">
        <v>42638.487893518519</v>
      </c>
      <c r="B2559">
        <v>275</v>
      </c>
      <c r="C2559">
        <v>22.031199999999998</v>
      </c>
      <c r="E2559" s="95">
        <f t="shared" si="612"/>
        <v>286.10648918469218</v>
      </c>
      <c r="F2559" s="95">
        <f t="shared" si="612"/>
        <v>24.422643261231293</v>
      </c>
      <c r="G2559" s="95"/>
      <c r="H2559" s="95"/>
      <c r="I2559" s="95"/>
      <c r="J2559" s="95"/>
      <c r="K2559" s="95"/>
      <c r="L2559" s="95">
        <f t="shared" si="607"/>
        <v>2556</v>
      </c>
      <c r="M2559" s="95">
        <f t="shared" si="598"/>
        <v>-1265</v>
      </c>
      <c r="N2559" s="95">
        <f t="shared" si="599"/>
        <v>272.98865414710417</v>
      </c>
      <c r="O2559" s="95">
        <f t="shared" si="600"/>
        <v>2270092.6709702839</v>
      </c>
      <c r="P2559" s="95">
        <f t="shared" si="608"/>
        <v>29.801722643558463</v>
      </c>
      <c r="Q2559" s="113">
        <f t="shared" si="609"/>
        <v>30.249467059624603</v>
      </c>
      <c r="R2559" s="95">
        <f t="shared" si="601"/>
        <v>354.16779006884752</v>
      </c>
      <c r="S2559" s="95">
        <f t="shared" si="602"/>
        <v>218.04518830053684</v>
      </c>
      <c r="T2559">
        <f t="shared" si="603"/>
        <v>0</v>
      </c>
      <c r="U2559" s="102">
        <f>IF(W2559&lt;180,V2559,IF(#REF!&gt;T2559,W2559-360,360-W2559))</f>
        <v>-11.10648918469218</v>
      </c>
      <c r="V2559" s="102">
        <f t="shared" si="604"/>
        <v>-11.10648918469218</v>
      </c>
      <c r="W2559" s="102">
        <f t="shared" si="605"/>
        <v>11.10648918469218</v>
      </c>
    </row>
    <row r="2560" spans="1:23" x14ac:dyDescent="0.25">
      <c r="A2560" s="110">
        <v>42638.487939814811</v>
      </c>
      <c r="B2560">
        <v>265</v>
      </c>
      <c r="C2560">
        <v>20.717199999999998</v>
      </c>
      <c r="E2560" s="95">
        <f t="shared" si="612"/>
        <v>286.13643926788683</v>
      </c>
      <c r="F2560" s="95">
        <f t="shared" si="612"/>
        <v>24.423151414309491</v>
      </c>
      <c r="G2560" s="95"/>
      <c r="H2560" s="95"/>
      <c r="I2560" s="95"/>
      <c r="J2560" s="95"/>
      <c r="K2560" s="95"/>
      <c r="L2560" s="95">
        <f t="shared" si="607"/>
        <v>2557</v>
      </c>
      <c r="M2560" s="95">
        <f t="shared" si="598"/>
        <v>1530</v>
      </c>
      <c r="N2560" s="95">
        <f t="shared" si="599"/>
        <v>272.98552991787182</v>
      </c>
      <c r="O2560" s="95">
        <f t="shared" si="600"/>
        <v>2270156.4646069789</v>
      </c>
      <c r="P2560" s="95">
        <f t="shared" si="608"/>
        <v>29.79631325150293</v>
      </c>
      <c r="Q2560" s="113">
        <f t="shared" si="609"/>
        <v>30.219628996271087</v>
      </c>
      <c r="R2560" s="95">
        <f t="shared" si="601"/>
        <v>354.13060450949678</v>
      </c>
      <c r="S2560" s="95">
        <f t="shared" si="602"/>
        <v>218.14227402627688</v>
      </c>
      <c r="T2560">
        <f t="shared" si="603"/>
        <v>0</v>
      </c>
      <c r="U2560" s="102">
        <f>IF(W2560&lt;180,V2560,IF(#REF!&gt;T2560,W2560-360,360-W2560))</f>
        <v>-21.136439267886828</v>
      </c>
      <c r="V2560" s="102">
        <f t="shared" si="604"/>
        <v>-21.136439267886828</v>
      </c>
      <c r="W2560" s="102">
        <f t="shared" si="605"/>
        <v>21.136439267886828</v>
      </c>
    </row>
    <row r="2561" spans="1:23" x14ac:dyDescent="0.25">
      <c r="A2561" s="110">
        <v>42638.487986111111</v>
      </c>
      <c r="B2561">
        <v>265</v>
      </c>
      <c r="C2561">
        <v>20.428599999999999</v>
      </c>
      <c r="E2561" s="95">
        <f t="shared" si="612"/>
        <v>286.14975041597336</v>
      </c>
      <c r="F2561" s="95">
        <f t="shared" si="612"/>
        <v>24.427180532445931</v>
      </c>
      <c r="G2561" s="95"/>
      <c r="H2561" s="95"/>
      <c r="I2561" s="95"/>
      <c r="J2561" s="95"/>
      <c r="K2561" s="95"/>
      <c r="L2561" s="95">
        <f t="shared" si="607"/>
        <v>2558</v>
      </c>
      <c r="M2561" s="95">
        <f t="shared" si="598"/>
        <v>-1265</v>
      </c>
      <c r="N2561" s="95">
        <f t="shared" si="599"/>
        <v>272.98240813135192</v>
      </c>
      <c r="O2561" s="95">
        <f t="shared" si="600"/>
        <v>2270220.2083659284</v>
      </c>
      <c r="P2561" s="95">
        <f t="shared" si="608"/>
        <v>29.790906780501107</v>
      </c>
      <c r="Q2561" s="113">
        <f t="shared" si="609"/>
        <v>30.208551930780786</v>
      </c>
      <c r="R2561" s="95">
        <f t="shared" si="601"/>
        <v>354.11899226023013</v>
      </c>
      <c r="S2561" s="95">
        <f t="shared" si="602"/>
        <v>218.18050857171659</v>
      </c>
      <c r="T2561">
        <f t="shared" si="603"/>
        <v>0</v>
      </c>
      <c r="U2561" s="102">
        <f>IF(W2561&lt;180,V2561,IF(#REF!&gt;T2561,W2561-360,360-W2561))</f>
        <v>-21.149750415973358</v>
      </c>
      <c r="V2561" s="102">
        <f t="shared" si="604"/>
        <v>-21.149750415973358</v>
      </c>
      <c r="W2561" s="102">
        <f t="shared" si="605"/>
        <v>21.149750415973358</v>
      </c>
    </row>
    <row r="2562" spans="1:23" x14ac:dyDescent="0.25">
      <c r="A2562" s="110">
        <v>42638.488032407404</v>
      </c>
      <c r="B2562">
        <v>267</v>
      </c>
      <c r="C2562">
        <v>20.4193</v>
      </c>
      <c r="E2562" s="95">
        <f t="shared" si="612"/>
        <v>286.16306156405989</v>
      </c>
      <c r="F2562" s="95">
        <f t="shared" si="612"/>
        <v>24.427728618968395</v>
      </c>
      <c r="G2562" s="95"/>
      <c r="H2562" s="95"/>
      <c r="I2562" s="95"/>
      <c r="J2562" s="95"/>
      <c r="K2562" s="95"/>
      <c r="L2562" s="95">
        <f t="shared" si="607"/>
        <v>2559</v>
      </c>
      <c r="M2562" s="95">
        <f t="shared" si="598"/>
        <v>1532</v>
      </c>
      <c r="N2562" s="95">
        <f t="shared" si="599"/>
        <v>272.98007033997584</v>
      </c>
      <c r="O2562" s="95">
        <f t="shared" si="600"/>
        <v>2270255.9835873563</v>
      </c>
      <c r="P2562" s="95">
        <f t="shared" si="608"/>
        <v>29.785320084417528</v>
      </c>
      <c r="Q2562" s="113">
        <f t="shared" si="609"/>
        <v>30.198346528512285</v>
      </c>
      <c r="R2562" s="95">
        <f t="shared" si="601"/>
        <v>354.10934125321251</v>
      </c>
      <c r="S2562" s="95">
        <f t="shared" si="602"/>
        <v>218.21678187490724</v>
      </c>
      <c r="T2562">
        <f t="shared" si="603"/>
        <v>0</v>
      </c>
      <c r="U2562" s="102">
        <f>IF(W2562&lt;180,V2562,IF(#REF!&gt;T2562,W2562-360,360-W2562))</f>
        <v>-19.163061564059888</v>
      </c>
      <c r="V2562" s="102">
        <f t="shared" si="604"/>
        <v>-19.163061564059888</v>
      </c>
      <c r="W2562" s="102">
        <f t="shared" si="605"/>
        <v>19.163061564059888</v>
      </c>
    </row>
    <row r="2563" spans="1:23" x14ac:dyDescent="0.25">
      <c r="A2563" s="110">
        <v>42638.488078703704</v>
      </c>
      <c r="B2563">
        <v>271</v>
      </c>
      <c r="C2563">
        <v>22.784800000000001</v>
      </c>
      <c r="E2563" s="95">
        <f t="shared" si="612"/>
        <v>286.18136439267886</v>
      </c>
      <c r="F2563" s="95">
        <f t="shared" si="612"/>
        <v>24.428836605657242</v>
      </c>
      <c r="G2563" s="95"/>
      <c r="H2563" s="95"/>
      <c r="I2563" s="95"/>
      <c r="J2563" s="95"/>
      <c r="K2563" s="95"/>
      <c r="L2563" s="95">
        <f t="shared" si="607"/>
        <v>2560</v>
      </c>
      <c r="M2563" s="95">
        <f t="shared" si="598"/>
        <v>-1261</v>
      </c>
      <c r="N2563" s="95">
        <f t="shared" si="599"/>
        <v>272.97929687499931</v>
      </c>
      <c r="O2563" s="95">
        <f t="shared" si="600"/>
        <v>2270259.9027343923</v>
      </c>
      <c r="P2563" s="95">
        <f t="shared" si="608"/>
        <v>29.779527775060874</v>
      </c>
      <c r="Q2563" s="113">
        <f t="shared" si="609"/>
        <v>30.185814766434152</v>
      </c>
      <c r="R2563" s="95">
        <f t="shared" si="601"/>
        <v>354.0994476171557</v>
      </c>
      <c r="S2563" s="95">
        <f t="shared" si="602"/>
        <v>218.26328116820201</v>
      </c>
      <c r="T2563">
        <f t="shared" si="603"/>
        <v>0</v>
      </c>
      <c r="U2563" s="102">
        <f>IF(W2563&lt;180,V2563,IF(#REF!&gt;T2563,W2563-360,360-W2563))</f>
        <v>-15.181364392678859</v>
      </c>
      <c r="V2563" s="102">
        <f t="shared" si="604"/>
        <v>-15.181364392678859</v>
      </c>
      <c r="W2563" s="102">
        <f t="shared" si="605"/>
        <v>15.181364392678859</v>
      </c>
    </row>
    <row r="2564" spans="1:23" x14ac:dyDescent="0.25">
      <c r="A2564" s="110">
        <v>42638.488125000003</v>
      </c>
      <c r="B2564">
        <v>285</v>
      </c>
      <c r="C2564">
        <v>22.704799999999999</v>
      </c>
      <c r="E2564" s="95">
        <f t="shared" si="612"/>
        <v>286.20465890183027</v>
      </c>
      <c r="F2564" s="95">
        <f t="shared" si="612"/>
        <v>24.430207154742103</v>
      </c>
      <c r="G2564" s="95"/>
      <c r="H2564" s="95"/>
      <c r="I2564" s="95"/>
      <c r="J2564" s="95"/>
      <c r="K2564" s="95"/>
      <c r="L2564" s="95">
        <f t="shared" si="607"/>
        <v>2561</v>
      </c>
      <c r="M2564" s="95">
        <f t="shared" ref="M2564:M2627" si="613">B2564-M2563</f>
        <v>1546</v>
      </c>
      <c r="N2564" s="95">
        <f t="shared" ref="N2564:N2627" si="614">N2563+(B2564-N2563)/L2564</f>
        <v>272.98399062865997</v>
      </c>
      <c r="O2564" s="95">
        <f t="shared" ref="O2564:O2627" si="615">O2563+(B2564-N2564)*(B2564-N2563)</f>
        <v>2270404.3436157922</v>
      </c>
      <c r="P2564" s="95">
        <f t="shared" si="608"/>
        <v>29.774660296786994</v>
      </c>
      <c r="Q2564" s="113">
        <f t="shared" si="609"/>
        <v>30.179491525602035</v>
      </c>
      <c r="R2564" s="95">
        <f t="shared" ref="R2564:R2627" si="616">E2564+$T$2*Q2564</f>
        <v>354.10851483443486</v>
      </c>
      <c r="S2564" s="95">
        <f t="shared" ref="S2564:S2627" si="617">E2564-$T$2*Q2564</f>
        <v>218.30080296922569</v>
      </c>
      <c r="T2564">
        <f t="shared" si="603"/>
        <v>0</v>
      </c>
      <c r="U2564" s="102">
        <f>IF(W2564&lt;180,V2564,IF(#REF!&gt;T2564,W2564-360,360-W2564))</f>
        <v>-1.2046589018302711</v>
      </c>
      <c r="V2564" s="102">
        <f t="shared" si="604"/>
        <v>-1.2046589018302711</v>
      </c>
      <c r="W2564" s="102">
        <f t="shared" si="605"/>
        <v>1.2046589018302711</v>
      </c>
    </row>
    <row r="2565" spans="1:23" x14ac:dyDescent="0.25">
      <c r="A2565" s="110">
        <v>42638.488171296296</v>
      </c>
      <c r="B2565">
        <v>271</v>
      </c>
      <c r="C2565">
        <v>18.0122</v>
      </c>
      <c r="E2565" s="95">
        <f t="shared" si="612"/>
        <v>286.19800332778703</v>
      </c>
      <c r="F2565" s="95">
        <f t="shared" si="612"/>
        <v>24.423606821963393</v>
      </c>
      <c r="G2565" s="95"/>
      <c r="H2565" s="95"/>
      <c r="I2565" s="95"/>
      <c r="J2565" s="95"/>
      <c r="K2565" s="95"/>
      <c r="L2565" s="95">
        <f t="shared" si="607"/>
        <v>2562</v>
      </c>
      <c r="M2565" s="95">
        <f t="shared" si="613"/>
        <v>-1275</v>
      </c>
      <c r="N2565" s="95">
        <f t="shared" si="614"/>
        <v>272.98321623731391</v>
      </c>
      <c r="O2565" s="95">
        <f t="shared" si="615"/>
        <v>2270408.2782982215</v>
      </c>
      <c r="P2565" s="95">
        <f t="shared" si="608"/>
        <v>29.768874701189258</v>
      </c>
      <c r="Q2565" s="113">
        <f t="shared" si="609"/>
        <v>30.182402714450905</v>
      </c>
      <c r="R2565" s="95">
        <f t="shared" si="616"/>
        <v>354.10840943530155</v>
      </c>
      <c r="S2565" s="95">
        <f t="shared" si="617"/>
        <v>218.28759722027252</v>
      </c>
      <c r="T2565">
        <f t="shared" si="603"/>
        <v>0</v>
      </c>
      <c r="U2565" s="102">
        <f>IF(W2565&lt;180,V2565,IF(#REF!&gt;T2565,W2565-360,360-W2565))</f>
        <v>-15.198003327787035</v>
      </c>
      <c r="V2565" s="102">
        <f t="shared" si="604"/>
        <v>-15.198003327787035</v>
      </c>
      <c r="W2565" s="102">
        <f t="shared" si="605"/>
        <v>15.198003327787035</v>
      </c>
    </row>
    <row r="2566" spans="1:23" x14ac:dyDescent="0.25">
      <c r="A2566" s="110">
        <v>42638.488217592596</v>
      </c>
      <c r="B2566">
        <v>272</v>
      </c>
      <c r="C2566">
        <v>18.27</v>
      </c>
      <c r="E2566" s="95">
        <f t="shared" si="612"/>
        <v>286.20299500831948</v>
      </c>
      <c r="F2566" s="95">
        <f t="shared" si="612"/>
        <v>24.417650249584025</v>
      </c>
      <c r="G2566" s="95"/>
      <c r="H2566" s="95"/>
      <c r="I2566" s="95"/>
      <c r="J2566" s="95"/>
      <c r="K2566" s="95"/>
      <c r="L2566" s="95">
        <f t="shared" si="607"/>
        <v>2563</v>
      </c>
      <c r="M2566" s="95">
        <f t="shared" si="613"/>
        <v>1547</v>
      </c>
      <c r="N2566" s="95">
        <f t="shared" si="614"/>
        <v>272.98283261802504</v>
      </c>
      <c r="O2566" s="95">
        <f t="shared" si="615"/>
        <v>2270409.2446352099</v>
      </c>
      <c r="P2566" s="95">
        <f t="shared" si="608"/>
        <v>29.763073040765949</v>
      </c>
      <c r="Q2566" s="113">
        <f t="shared" si="609"/>
        <v>30.179805994492405</v>
      </c>
      <c r="R2566" s="95">
        <f t="shared" si="616"/>
        <v>354.10755849592738</v>
      </c>
      <c r="S2566" s="95">
        <f t="shared" si="617"/>
        <v>218.29843152071157</v>
      </c>
      <c r="T2566">
        <f t="shared" ref="T2566:T2629" si="618">IF(ABS(U2566)&gt;$T$2*Q2566,1,0)</f>
        <v>0</v>
      </c>
      <c r="U2566" s="102">
        <f>IF(W2566&lt;180,V2566,IF(#REF!&gt;T2566,W2566-360,360-W2566))</f>
        <v>-14.202995008319476</v>
      </c>
      <c r="V2566" s="102">
        <f t="shared" ref="V2566:V2629" si="619">$B2566-$E2566</f>
        <v>-14.202995008319476</v>
      </c>
      <c r="W2566" s="102">
        <f t="shared" ref="W2566:W2629" si="620">ABS(V2566)</f>
        <v>14.202995008319476</v>
      </c>
    </row>
    <row r="2567" spans="1:23" x14ac:dyDescent="0.25">
      <c r="A2567" s="110">
        <v>42638.488263888888</v>
      </c>
      <c r="B2567">
        <v>275</v>
      </c>
      <c r="C2567">
        <v>21.2454</v>
      </c>
      <c r="E2567" s="95">
        <f t="shared" si="612"/>
        <v>286.20465890183027</v>
      </c>
      <c r="F2567" s="95">
        <f t="shared" si="612"/>
        <v>24.417980698835272</v>
      </c>
      <c r="G2567" s="95"/>
      <c r="H2567" s="95"/>
      <c r="I2567" s="95"/>
      <c r="J2567" s="95"/>
      <c r="K2567" s="95"/>
      <c r="L2567" s="95">
        <f t="shared" si="607"/>
        <v>2564</v>
      </c>
      <c r="M2567" s="95">
        <f t="shared" si="613"/>
        <v>-1272</v>
      </c>
      <c r="N2567" s="95">
        <f t="shared" si="614"/>
        <v>272.9836193447731</v>
      </c>
      <c r="O2567" s="95">
        <f t="shared" si="615"/>
        <v>2270413.3120124973</v>
      </c>
      <c r="P2567" s="95">
        <f t="shared" si="608"/>
        <v>29.757295097998004</v>
      </c>
      <c r="Q2567" s="113">
        <f t="shared" si="609"/>
        <v>30.179160724277196</v>
      </c>
      <c r="R2567" s="95">
        <f t="shared" si="616"/>
        <v>354.10777053145398</v>
      </c>
      <c r="S2567" s="95">
        <f t="shared" si="617"/>
        <v>218.30154727220656</v>
      </c>
      <c r="T2567">
        <f t="shared" si="618"/>
        <v>0</v>
      </c>
      <c r="U2567" s="102">
        <f>IF(W2567&lt;180,V2567,IF(#REF!&gt;T2567,W2567-360,360-W2567))</f>
        <v>-11.204658901830271</v>
      </c>
      <c r="V2567" s="102">
        <f t="shared" si="619"/>
        <v>-11.204658901830271</v>
      </c>
      <c r="W2567" s="102">
        <f t="shared" si="620"/>
        <v>11.204658901830271</v>
      </c>
    </row>
    <row r="2568" spans="1:23" x14ac:dyDescent="0.25">
      <c r="A2568" s="110">
        <v>42638.488310185188</v>
      </c>
      <c r="B2568">
        <v>283</v>
      </c>
      <c r="C2568">
        <v>23.1097</v>
      </c>
      <c r="E2568" s="95">
        <f t="shared" si="612"/>
        <v>286.20465890183027</v>
      </c>
      <c r="F2568" s="95">
        <f t="shared" si="612"/>
        <v>24.424992845257908</v>
      </c>
      <c r="G2568" s="95"/>
      <c r="H2568" s="95"/>
      <c r="I2568" s="95"/>
      <c r="J2568" s="95"/>
      <c r="K2568" s="95"/>
      <c r="L2568" s="95">
        <f t="shared" si="607"/>
        <v>2565</v>
      </c>
      <c r="M2568" s="95">
        <f t="shared" si="613"/>
        <v>1555</v>
      </c>
      <c r="N2568" s="95">
        <f t="shared" si="614"/>
        <v>272.98752436647106</v>
      </c>
      <c r="O2568" s="95">
        <f t="shared" si="615"/>
        <v>2270513.6007797439</v>
      </c>
      <c r="P2568" s="95">
        <f t="shared" si="608"/>
        <v>29.752150974903117</v>
      </c>
      <c r="Q2568" s="113">
        <f t="shared" si="609"/>
        <v>30.179160724277196</v>
      </c>
      <c r="R2568" s="95">
        <f t="shared" si="616"/>
        <v>354.10777053145398</v>
      </c>
      <c r="S2568" s="95">
        <f t="shared" si="617"/>
        <v>218.30154727220656</v>
      </c>
      <c r="T2568">
        <f t="shared" si="618"/>
        <v>0</v>
      </c>
      <c r="U2568" s="102">
        <f>IF(W2568&lt;180,V2568,IF(#REF!&gt;T2568,W2568-360,360-W2568))</f>
        <v>-3.2046589018302711</v>
      </c>
      <c r="V2568" s="102">
        <f t="shared" si="619"/>
        <v>-3.2046589018302711</v>
      </c>
      <c r="W2568" s="102">
        <f t="shared" si="620"/>
        <v>3.2046589018302711</v>
      </c>
    </row>
    <row r="2569" spans="1:23" x14ac:dyDescent="0.25">
      <c r="A2569" s="110">
        <v>42638.488356481481</v>
      </c>
      <c r="B2569">
        <v>268</v>
      </c>
      <c r="C2569">
        <v>23.058399999999999</v>
      </c>
      <c r="E2569" s="95">
        <f t="shared" si="612"/>
        <v>286.17470881863562</v>
      </c>
      <c r="F2569" s="95">
        <f t="shared" si="612"/>
        <v>24.428512645590683</v>
      </c>
      <c r="G2569" s="95"/>
      <c r="H2569" s="95"/>
      <c r="I2569" s="95"/>
      <c r="J2569" s="95"/>
      <c r="K2569" s="95"/>
      <c r="L2569" s="95">
        <f t="shared" si="607"/>
        <v>2566</v>
      </c>
      <c r="M2569" s="95">
        <f t="shared" si="613"/>
        <v>-1287</v>
      </c>
      <c r="N2569" s="95">
        <f t="shared" si="614"/>
        <v>272.98558067030331</v>
      </c>
      <c r="O2569" s="95">
        <f t="shared" si="615"/>
        <v>2270538.4664848181</v>
      </c>
      <c r="P2569" s="95">
        <f t="shared" si="608"/>
        <v>29.746515914882604</v>
      </c>
      <c r="Q2569" s="113">
        <f t="shared" si="609"/>
        <v>30.188279275474592</v>
      </c>
      <c r="R2569" s="95">
        <f t="shared" si="616"/>
        <v>354.09833718845346</v>
      </c>
      <c r="S2569" s="95">
        <f t="shared" si="617"/>
        <v>218.25108044881779</v>
      </c>
      <c r="T2569">
        <f t="shared" si="618"/>
        <v>0</v>
      </c>
      <c r="U2569" s="102">
        <f>IF(W2569&lt;180,V2569,IF(#REF!&gt;T2569,W2569-360,360-W2569))</f>
        <v>-18.174708818635622</v>
      </c>
      <c r="V2569" s="102">
        <f t="shared" si="619"/>
        <v>-18.174708818635622</v>
      </c>
      <c r="W2569" s="102">
        <f t="shared" si="620"/>
        <v>18.174708818635622</v>
      </c>
    </row>
    <row r="2570" spans="1:23" x14ac:dyDescent="0.25">
      <c r="A2570" s="110">
        <v>42638.488402777781</v>
      </c>
      <c r="B2570">
        <v>243</v>
      </c>
      <c r="C2570">
        <v>18.811299999999999</v>
      </c>
      <c r="E2570" s="95">
        <f t="shared" si="612"/>
        <v>286.10648918469218</v>
      </c>
      <c r="F2570" s="95">
        <f t="shared" si="612"/>
        <v>24.424103327787019</v>
      </c>
      <c r="G2570" s="95"/>
      <c r="H2570" s="95"/>
      <c r="I2570" s="95"/>
      <c r="J2570" s="95"/>
      <c r="K2570" s="95"/>
      <c r="L2570" s="95">
        <f t="shared" si="607"/>
        <v>2567</v>
      </c>
      <c r="M2570" s="95">
        <f t="shared" si="613"/>
        <v>1530</v>
      </c>
      <c r="N2570" s="95">
        <f t="shared" si="614"/>
        <v>272.97389949357159</v>
      </c>
      <c r="O2570" s="95">
        <f t="shared" si="615"/>
        <v>2271437.251266086</v>
      </c>
      <c r="P2570" s="95">
        <f t="shared" si="608"/>
        <v>29.746607125446861</v>
      </c>
      <c r="Q2570" s="113">
        <f t="shared" si="609"/>
        <v>30.239399338716296</v>
      </c>
      <c r="R2570" s="95">
        <f t="shared" si="616"/>
        <v>354.14513769680383</v>
      </c>
      <c r="S2570" s="95">
        <f t="shared" si="617"/>
        <v>218.06784067258053</v>
      </c>
      <c r="T2570">
        <f t="shared" si="618"/>
        <v>0</v>
      </c>
      <c r="U2570" s="102">
        <f>IF(W2570&lt;180,V2570,IF(#REF!&gt;T2570,W2570-360,360-W2570))</f>
        <v>-43.10648918469218</v>
      </c>
      <c r="V2570" s="102">
        <f t="shared" si="619"/>
        <v>-43.10648918469218</v>
      </c>
      <c r="W2570" s="102">
        <f t="shared" si="620"/>
        <v>43.10648918469218</v>
      </c>
    </row>
    <row r="2571" spans="1:23" x14ac:dyDescent="0.25">
      <c r="A2571" s="110">
        <v>42638.488449074073</v>
      </c>
      <c r="B2571">
        <v>255</v>
      </c>
      <c r="C2571">
        <v>19.481000000000002</v>
      </c>
      <c r="E2571" s="95">
        <f t="shared" si="612"/>
        <v>286.07986688851912</v>
      </c>
      <c r="F2571" s="95">
        <f t="shared" si="612"/>
        <v>24.420489850249584</v>
      </c>
      <c r="G2571" s="95"/>
      <c r="H2571" s="95"/>
      <c r="I2571" s="95"/>
      <c r="J2571" s="95"/>
      <c r="K2571" s="95"/>
      <c r="L2571" s="95">
        <f t="shared" si="607"/>
        <v>2568</v>
      </c>
      <c r="M2571" s="95">
        <f t="shared" si="613"/>
        <v>-1275</v>
      </c>
      <c r="N2571" s="95">
        <f t="shared" si="614"/>
        <v>272.96690031152582</v>
      </c>
      <c r="O2571" s="95">
        <f t="shared" si="615"/>
        <v>2271760.1865264964</v>
      </c>
      <c r="P2571" s="95">
        <f t="shared" si="608"/>
        <v>29.742928860204994</v>
      </c>
      <c r="Q2571" s="113">
        <f t="shared" si="609"/>
        <v>30.259723383020049</v>
      </c>
      <c r="R2571" s="95">
        <f t="shared" si="616"/>
        <v>354.16424450031423</v>
      </c>
      <c r="S2571" s="95">
        <f t="shared" si="617"/>
        <v>217.99548927672402</v>
      </c>
      <c r="T2571">
        <f t="shared" si="618"/>
        <v>0</v>
      </c>
      <c r="U2571" s="102">
        <f>IF(W2571&lt;180,V2571,IF(#REF!&gt;T2571,W2571-360,360-W2571))</f>
        <v>-31.07986688851912</v>
      </c>
      <c r="V2571" s="102">
        <f t="shared" si="619"/>
        <v>-31.07986688851912</v>
      </c>
      <c r="W2571" s="102">
        <f t="shared" si="620"/>
        <v>31.07986688851912</v>
      </c>
    </row>
    <row r="2572" spans="1:23" x14ac:dyDescent="0.25">
      <c r="A2572" s="110">
        <v>42638.488495370373</v>
      </c>
      <c r="B2572">
        <v>240</v>
      </c>
      <c r="C2572">
        <v>18.405799999999999</v>
      </c>
      <c r="E2572" s="95">
        <f t="shared" si="612"/>
        <v>286.02662229617306</v>
      </c>
      <c r="F2572" s="95">
        <f t="shared" si="612"/>
        <v>24.415801663893511</v>
      </c>
      <c r="G2572" s="95"/>
      <c r="H2572" s="95"/>
      <c r="I2572" s="95"/>
      <c r="J2572" s="95"/>
      <c r="K2572" s="95"/>
      <c r="L2572" s="95">
        <f t="shared" si="607"/>
        <v>2569</v>
      </c>
      <c r="M2572" s="95">
        <f t="shared" si="613"/>
        <v>1515</v>
      </c>
      <c r="N2572" s="95">
        <f t="shared" si="614"/>
        <v>272.95406773063382</v>
      </c>
      <c r="O2572" s="95">
        <f t="shared" si="615"/>
        <v>2272846.5799922314</v>
      </c>
      <c r="P2572" s="95">
        <f t="shared" si="608"/>
        <v>29.744249029482056</v>
      </c>
      <c r="Q2572" s="113">
        <f t="shared" si="609"/>
        <v>30.312558531586934</v>
      </c>
      <c r="R2572" s="95">
        <f t="shared" si="616"/>
        <v>354.22987899224364</v>
      </c>
      <c r="S2572" s="95">
        <f t="shared" si="617"/>
        <v>217.82336560010248</v>
      </c>
      <c r="T2572">
        <f t="shared" si="618"/>
        <v>0</v>
      </c>
      <c r="U2572" s="102">
        <f>IF(W2572&lt;180,V2572,IF(#REF!&gt;T2572,W2572-360,360-W2572))</f>
        <v>-46.026622296173059</v>
      </c>
      <c r="V2572" s="102">
        <f t="shared" si="619"/>
        <v>-46.026622296173059</v>
      </c>
      <c r="W2572" s="102">
        <f t="shared" si="620"/>
        <v>46.026622296173059</v>
      </c>
    </row>
    <row r="2573" spans="1:23" x14ac:dyDescent="0.25">
      <c r="A2573" s="110">
        <v>42638.488541666666</v>
      </c>
      <c r="B2573">
        <v>244</v>
      </c>
      <c r="C2573">
        <v>17.899699999999999</v>
      </c>
      <c r="E2573" s="95">
        <f t="shared" ref="E2573:F2588" si="621">AVERAGE(B1973:B2573)</f>
        <v>285.99833610648921</v>
      </c>
      <c r="F2573" s="95">
        <f t="shared" si="621"/>
        <v>24.410467387687188</v>
      </c>
      <c r="G2573" s="95"/>
      <c r="H2573" s="95"/>
      <c r="I2573" s="95"/>
      <c r="J2573" s="95"/>
      <c r="K2573" s="95"/>
      <c r="L2573" s="95">
        <f t="shared" si="607"/>
        <v>2570</v>
      </c>
      <c r="M2573" s="95">
        <f t="shared" si="613"/>
        <v>-1271</v>
      </c>
      <c r="N2573" s="95">
        <f t="shared" si="614"/>
        <v>272.94280155641957</v>
      </c>
      <c r="O2573" s="95">
        <f t="shared" si="615"/>
        <v>2273684.5918288105</v>
      </c>
      <c r="P2573" s="95">
        <f t="shared" si="608"/>
        <v>29.743943514753987</v>
      </c>
      <c r="Q2573" s="113">
        <f t="shared" si="609"/>
        <v>30.343814615466766</v>
      </c>
      <c r="R2573" s="95">
        <f t="shared" si="616"/>
        <v>354.27191899128945</v>
      </c>
      <c r="S2573" s="95">
        <f t="shared" si="617"/>
        <v>217.72475322168899</v>
      </c>
      <c r="T2573">
        <f t="shared" si="618"/>
        <v>0</v>
      </c>
      <c r="U2573" s="102">
        <f>IF(W2573&lt;180,V2573,IF(#REF!&gt;T2573,W2573-360,360-W2573))</f>
        <v>-41.998336106489205</v>
      </c>
      <c r="V2573" s="102">
        <f t="shared" si="619"/>
        <v>-41.998336106489205</v>
      </c>
      <c r="W2573" s="102">
        <f t="shared" si="620"/>
        <v>41.998336106489205</v>
      </c>
    </row>
    <row r="2574" spans="1:23" x14ac:dyDescent="0.25">
      <c r="A2574" s="110">
        <v>42638.488587962966</v>
      </c>
      <c r="B2574">
        <v>262</v>
      </c>
      <c r="C2574">
        <v>17.3628</v>
      </c>
      <c r="E2574" s="95">
        <f t="shared" si="621"/>
        <v>286.00499168053244</v>
      </c>
      <c r="F2574" s="95">
        <f t="shared" si="621"/>
        <v>24.406428618968388</v>
      </c>
      <c r="G2574" s="95"/>
      <c r="H2574" s="95"/>
      <c r="I2574" s="95"/>
      <c r="J2574" s="95"/>
      <c r="K2574" s="95"/>
      <c r="L2574" s="95">
        <f t="shared" si="607"/>
        <v>2571</v>
      </c>
      <c r="M2574" s="95">
        <f t="shared" si="613"/>
        <v>1533</v>
      </c>
      <c r="N2574" s="95">
        <f t="shared" si="614"/>
        <v>272.93854531310706</v>
      </c>
      <c r="O2574" s="95">
        <f t="shared" si="615"/>
        <v>2273804.2901594876</v>
      </c>
      <c r="P2574" s="95">
        <f t="shared" si="608"/>
        <v>29.738941217227268</v>
      </c>
      <c r="Q2574" s="113">
        <f t="shared" si="609"/>
        <v>30.338110907227431</v>
      </c>
      <c r="R2574" s="95">
        <f t="shared" si="616"/>
        <v>354.26574122179414</v>
      </c>
      <c r="S2574" s="95">
        <f t="shared" si="617"/>
        <v>217.74424213927074</v>
      </c>
      <c r="T2574">
        <f t="shared" si="618"/>
        <v>0</v>
      </c>
      <c r="U2574" s="102">
        <f>IF(W2574&lt;180,V2574,IF(#REF!&gt;T2574,W2574-360,360-W2574))</f>
        <v>-24.004991680532441</v>
      </c>
      <c r="V2574" s="102">
        <f t="shared" si="619"/>
        <v>-24.004991680532441</v>
      </c>
      <c r="W2574" s="102">
        <f t="shared" si="620"/>
        <v>24.004991680532441</v>
      </c>
    </row>
    <row r="2575" spans="1:23" x14ac:dyDescent="0.25">
      <c r="A2575" s="110">
        <v>42638.488634259258</v>
      </c>
      <c r="B2575">
        <v>269</v>
      </c>
      <c r="C2575">
        <v>16.324100000000001</v>
      </c>
      <c r="E2575" s="95">
        <f t="shared" si="621"/>
        <v>286.01497504159732</v>
      </c>
      <c r="F2575" s="95">
        <f t="shared" si="621"/>
        <v>24.400699168053244</v>
      </c>
      <c r="G2575" s="95"/>
      <c r="H2575" s="95"/>
      <c r="I2575" s="95"/>
      <c r="J2575" s="95"/>
      <c r="K2575" s="95"/>
      <c r="L2575" s="95">
        <f t="shared" si="607"/>
        <v>2572</v>
      </c>
      <c r="M2575" s="95">
        <f t="shared" si="613"/>
        <v>-1264</v>
      </c>
      <c r="N2575" s="95">
        <f t="shared" si="614"/>
        <v>272.93701399688888</v>
      </c>
      <c r="O2575" s="95">
        <f t="shared" si="615"/>
        <v>2273819.7962675127</v>
      </c>
      <c r="P2575" s="95">
        <f t="shared" si="608"/>
        <v>29.733260749811748</v>
      </c>
      <c r="Q2575" s="113">
        <f t="shared" si="609"/>
        <v>30.331525507986569</v>
      </c>
      <c r="R2575" s="95">
        <f t="shared" si="616"/>
        <v>354.26090743456712</v>
      </c>
      <c r="S2575" s="95">
        <f t="shared" si="617"/>
        <v>217.76904264862753</v>
      </c>
      <c r="T2575">
        <f t="shared" si="618"/>
        <v>0</v>
      </c>
      <c r="U2575" s="102">
        <f>IF(W2575&lt;180,V2575,IF(#REF!&gt;T2575,W2575-360,360-W2575))</f>
        <v>-17.014975041597324</v>
      </c>
      <c r="V2575" s="102">
        <f t="shared" si="619"/>
        <v>-17.014975041597324</v>
      </c>
      <c r="W2575" s="102">
        <f t="shared" si="620"/>
        <v>17.014975041597324</v>
      </c>
    </row>
    <row r="2576" spans="1:23" x14ac:dyDescent="0.25">
      <c r="A2576" s="110">
        <v>42638.488668981481</v>
      </c>
      <c r="B2576">
        <v>266</v>
      </c>
      <c r="C2576">
        <v>19.004300000000001</v>
      </c>
      <c r="E2576" s="95">
        <f t="shared" si="621"/>
        <v>286.02828618968385</v>
      </c>
      <c r="F2576" s="95">
        <f t="shared" si="621"/>
        <v>24.398334109816972</v>
      </c>
      <c r="G2576" s="95"/>
      <c r="H2576" s="95"/>
      <c r="I2576" s="95"/>
      <c r="J2576" s="95"/>
      <c r="K2576" s="95"/>
      <c r="L2576" s="95">
        <f t="shared" si="607"/>
        <v>2573</v>
      </c>
      <c r="M2576" s="95">
        <f t="shared" si="613"/>
        <v>1530</v>
      </c>
      <c r="N2576" s="95">
        <f t="shared" si="614"/>
        <v>272.93431791682792</v>
      </c>
      <c r="O2576" s="95">
        <f t="shared" si="615"/>
        <v>2273867.8997279606</v>
      </c>
      <c r="P2576" s="95">
        <f t="shared" si="608"/>
        <v>29.727796697922376</v>
      </c>
      <c r="Q2576" s="113">
        <f t="shared" si="609"/>
        <v>30.320981657539239</v>
      </c>
      <c r="R2576" s="95">
        <f t="shared" si="616"/>
        <v>354.25049491914717</v>
      </c>
      <c r="S2576" s="95">
        <f t="shared" si="617"/>
        <v>217.80607746022056</v>
      </c>
      <c r="T2576">
        <f t="shared" si="618"/>
        <v>0</v>
      </c>
      <c r="U2576" s="102">
        <f>IF(W2576&lt;180,V2576,IF(#REF!&gt;T2576,W2576-360,360-W2576))</f>
        <v>-20.028286189683854</v>
      </c>
      <c r="V2576" s="102">
        <f t="shared" si="619"/>
        <v>-20.028286189683854</v>
      </c>
      <c r="W2576" s="102">
        <f t="shared" si="620"/>
        <v>20.028286189683854</v>
      </c>
    </row>
    <row r="2577" spans="1:23" x14ac:dyDescent="0.25">
      <c r="A2577" s="110">
        <v>42638.488715277781</v>
      </c>
      <c r="B2577">
        <v>262</v>
      </c>
      <c r="C2577">
        <v>22.1036</v>
      </c>
      <c r="E2577" s="95">
        <f t="shared" si="621"/>
        <v>286.0316139767055</v>
      </c>
      <c r="F2577" s="95">
        <f t="shared" si="621"/>
        <v>24.402848086522461</v>
      </c>
      <c r="G2577" s="95"/>
      <c r="H2577" s="95"/>
      <c r="I2577" s="95"/>
      <c r="J2577" s="95"/>
      <c r="K2577" s="95"/>
      <c r="L2577" s="95">
        <f t="shared" si="607"/>
        <v>2574</v>
      </c>
      <c r="M2577" s="95">
        <f t="shared" si="613"/>
        <v>-1268</v>
      </c>
      <c r="N2577" s="95">
        <f t="shared" si="614"/>
        <v>272.93006993006924</v>
      </c>
      <c r="O2577" s="95">
        <f t="shared" si="615"/>
        <v>2273987.4125874289</v>
      </c>
      <c r="P2577" s="95">
        <f t="shared" si="608"/>
        <v>29.722802580429885</v>
      </c>
      <c r="Q2577" s="113">
        <f t="shared" si="609"/>
        <v>30.318234447123615</v>
      </c>
      <c r="R2577" s="95">
        <f t="shared" si="616"/>
        <v>354.24764148273363</v>
      </c>
      <c r="S2577" s="95">
        <f t="shared" si="617"/>
        <v>217.81558647067737</v>
      </c>
      <c r="T2577">
        <f t="shared" si="618"/>
        <v>0</v>
      </c>
      <c r="U2577" s="102">
        <f>IF(W2577&lt;180,V2577,IF(#REF!&gt;T2577,W2577-360,360-W2577))</f>
        <v>-24.031613976705501</v>
      </c>
      <c r="V2577" s="102">
        <f t="shared" si="619"/>
        <v>-24.031613976705501</v>
      </c>
      <c r="W2577" s="102">
        <f t="shared" si="620"/>
        <v>24.031613976705501</v>
      </c>
    </row>
    <row r="2578" spans="1:23" x14ac:dyDescent="0.25">
      <c r="A2578" s="110">
        <v>42638.488761574074</v>
      </c>
      <c r="B2578">
        <v>268</v>
      </c>
      <c r="C2578">
        <v>21.686800000000002</v>
      </c>
      <c r="E2578" s="95">
        <f t="shared" si="621"/>
        <v>286.063227953411</v>
      </c>
      <c r="F2578" s="95">
        <f t="shared" si="621"/>
        <v>24.405592179700498</v>
      </c>
      <c r="G2578" s="95"/>
      <c r="H2578" s="95"/>
      <c r="I2578" s="95"/>
      <c r="J2578" s="95"/>
      <c r="K2578" s="95"/>
      <c r="L2578" s="95">
        <f t="shared" si="607"/>
        <v>2575</v>
      </c>
      <c r="M2578" s="95">
        <f t="shared" si="613"/>
        <v>1536</v>
      </c>
      <c r="N2578" s="95">
        <f t="shared" si="614"/>
        <v>272.92815533980513</v>
      </c>
      <c r="O2578" s="95">
        <f t="shared" si="615"/>
        <v>2274011.7087378805</v>
      </c>
      <c r="P2578" s="95">
        <f t="shared" si="608"/>
        <v>29.717189355643594</v>
      </c>
      <c r="Q2578" s="113">
        <f t="shared" si="609"/>
        <v>30.289496082658452</v>
      </c>
      <c r="R2578" s="95">
        <f t="shared" si="616"/>
        <v>354.21459413939249</v>
      </c>
      <c r="S2578" s="95">
        <f t="shared" si="617"/>
        <v>217.91186176742949</v>
      </c>
      <c r="T2578">
        <f t="shared" si="618"/>
        <v>0</v>
      </c>
      <c r="U2578" s="102">
        <f>IF(W2578&lt;180,V2578,IF(#REF!&gt;T2578,W2578-360,360-W2578))</f>
        <v>-18.063227953411001</v>
      </c>
      <c r="V2578" s="102">
        <f t="shared" si="619"/>
        <v>-18.063227953411001</v>
      </c>
      <c r="W2578" s="102">
        <f t="shared" si="620"/>
        <v>18.063227953411001</v>
      </c>
    </row>
    <row r="2579" spans="1:23" x14ac:dyDescent="0.25">
      <c r="A2579" s="110">
        <v>42638.488807870373</v>
      </c>
      <c r="B2579">
        <v>271</v>
      </c>
      <c r="C2579">
        <v>20.363499999999998</v>
      </c>
      <c r="E2579" s="95">
        <f t="shared" si="621"/>
        <v>286.0965058236273</v>
      </c>
      <c r="F2579" s="95">
        <f t="shared" si="621"/>
        <v>24.405458069883526</v>
      </c>
      <c r="G2579" s="95"/>
      <c r="H2579" s="95"/>
      <c r="I2579" s="95"/>
      <c r="J2579" s="95"/>
      <c r="K2579" s="95"/>
      <c r="L2579" s="95">
        <f t="shared" si="607"/>
        <v>2576</v>
      </c>
      <c r="M2579" s="95">
        <f t="shared" si="613"/>
        <v>-1265</v>
      </c>
      <c r="N2579" s="95">
        <f t="shared" si="614"/>
        <v>272.92740683229744</v>
      </c>
      <c r="O2579" s="95">
        <f t="shared" si="615"/>
        <v>2274015.4250776563</v>
      </c>
      <c r="P2579" s="95">
        <f t="shared" si="608"/>
        <v>29.711444985918543</v>
      </c>
      <c r="Q2579" s="113">
        <f t="shared" si="609"/>
        <v>30.261929281370428</v>
      </c>
      <c r="R2579" s="95">
        <f t="shared" si="616"/>
        <v>354.18584670671078</v>
      </c>
      <c r="S2579" s="95">
        <f t="shared" si="617"/>
        <v>218.00716494054382</v>
      </c>
      <c r="T2579">
        <f t="shared" si="618"/>
        <v>0</v>
      </c>
      <c r="U2579" s="102">
        <f>IF(W2579&lt;180,V2579,IF(#REF!&gt;T2579,W2579-360,360-W2579))</f>
        <v>-15.096505823627297</v>
      </c>
      <c r="V2579" s="102">
        <f t="shared" si="619"/>
        <v>-15.096505823627297</v>
      </c>
      <c r="W2579" s="102">
        <f t="shared" si="620"/>
        <v>15.096505823627297</v>
      </c>
    </row>
    <row r="2580" spans="1:23" x14ac:dyDescent="0.25">
      <c r="A2580" s="110">
        <v>42638.488865740743</v>
      </c>
      <c r="B2580">
        <v>270</v>
      </c>
      <c r="C2580">
        <v>20.753499999999999</v>
      </c>
      <c r="E2580" s="95">
        <f t="shared" si="621"/>
        <v>286.1281198003328</v>
      </c>
      <c r="F2580" s="95">
        <f t="shared" si="621"/>
        <v>24.402781530782029</v>
      </c>
      <c r="G2580" s="95"/>
      <c r="H2580" s="95"/>
      <c r="I2580" s="95"/>
      <c r="J2580" s="95"/>
      <c r="K2580" s="95"/>
      <c r="L2580" s="95">
        <f t="shared" si="607"/>
        <v>2577</v>
      </c>
      <c r="M2580" s="95">
        <f t="shared" si="613"/>
        <v>1535</v>
      </c>
      <c r="N2580" s="95">
        <f t="shared" si="614"/>
        <v>272.92627085758562</v>
      </c>
      <c r="O2580" s="95">
        <f t="shared" si="615"/>
        <v>2274023.991462958</v>
      </c>
      <c r="P2580" s="95">
        <f t="shared" si="608"/>
        <v>29.705735643107037</v>
      </c>
      <c r="Q2580" s="113">
        <f t="shared" si="609"/>
        <v>30.235160818316174</v>
      </c>
      <c r="R2580" s="95">
        <f t="shared" si="616"/>
        <v>354.15723164154417</v>
      </c>
      <c r="S2580" s="95">
        <f t="shared" si="617"/>
        <v>218.09900795912142</v>
      </c>
      <c r="T2580">
        <f t="shared" si="618"/>
        <v>0</v>
      </c>
      <c r="U2580" s="102">
        <f>IF(W2580&lt;180,V2580,IF(#REF!&gt;T2580,W2580-360,360-W2580))</f>
        <v>-16.128119800332797</v>
      </c>
      <c r="V2580" s="102">
        <f t="shared" si="619"/>
        <v>-16.128119800332797</v>
      </c>
      <c r="W2580" s="102">
        <f t="shared" si="620"/>
        <v>16.128119800332797</v>
      </c>
    </row>
    <row r="2581" spans="1:23" x14ac:dyDescent="0.25">
      <c r="A2581" s="110">
        <v>42638.488912037035</v>
      </c>
      <c r="B2581">
        <v>257</v>
      </c>
      <c r="C2581">
        <v>21.793299999999999</v>
      </c>
      <c r="E2581" s="95">
        <f t="shared" si="621"/>
        <v>286.12978369384359</v>
      </c>
      <c r="F2581" s="95">
        <f t="shared" si="621"/>
        <v>24.40440399334442</v>
      </c>
      <c r="G2581" s="95"/>
      <c r="H2581" s="95"/>
      <c r="I2581" s="95"/>
      <c r="J2581" s="95"/>
      <c r="K2581" s="95"/>
      <c r="L2581" s="95">
        <f t="shared" si="607"/>
        <v>2578</v>
      </c>
      <c r="M2581" s="95">
        <f t="shared" si="613"/>
        <v>-1278</v>
      </c>
      <c r="N2581" s="95">
        <f t="shared" si="614"/>
        <v>272.92009309542209</v>
      </c>
      <c r="O2581" s="95">
        <f t="shared" si="615"/>
        <v>2274277.5391776739</v>
      </c>
      <c r="P2581" s="95">
        <f t="shared" si="608"/>
        <v>29.701629381044651</v>
      </c>
      <c r="Q2581" s="113">
        <f t="shared" si="609"/>
        <v>30.233530241577036</v>
      </c>
      <c r="R2581" s="95">
        <f t="shared" si="616"/>
        <v>354.1552267373919</v>
      </c>
      <c r="S2581" s="95">
        <f t="shared" si="617"/>
        <v>218.10434065029526</v>
      </c>
      <c r="T2581">
        <f t="shared" si="618"/>
        <v>0</v>
      </c>
      <c r="U2581" s="102">
        <f>IF(W2581&lt;180,V2581,IF(#REF!&gt;T2581,W2581-360,360-W2581))</f>
        <v>-29.129783693843592</v>
      </c>
      <c r="V2581" s="102">
        <f t="shared" si="619"/>
        <v>-29.129783693843592</v>
      </c>
      <c r="W2581" s="102">
        <f t="shared" si="620"/>
        <v>29.129783693843592</v>
      </c>
    </row>
    <row r="2582" spans="1:23" x14ac:dyDescent="0.25">
      <c r="A2582" s="110">
        <v>42638.488958333335</v>
      </c>
      <c r="B2582">
        <v>278</v>
      </c>
      <c r="C2582">
        <v>22.0197</v>
      </c>
      <c r="E2582" s="95">
        <f t="shared" si="621"/>
        <v>286.16472545757074</v>
      </c>
      <c r="F2582" s="95">
        <f t="shared" si="621"/>
        <v>24.406645923460896</v>
      </c>
      <c r="G2582" s="95"/>
      <c r="H2582" s="95"/>
      <c r="I2582" s="95"/>
      <c r="J2582" s="95"/>
      <c r="K2582" s="95"/>
      <c r="L2582" s="95">
        <f t="shared" si="607"/>
        <v>2579</v>
      </c>
      <c r="M2582" s="95">
        <f t="shared" si="613"/>
        <v>1556</v>
      </c>
      <c r="N2582" s="95">
        <f t="shared" si="614"/>
        <v>272.92206281504389</v>
      </c>
      <c r="O2582" s="95">
        <f t="shared" si="615"/>
        <v>2274303.3346258407</v>
      </c>
      <c r="P2582" s="95">
        <f t="shared" si="608"/>
        <v>29.69603886976202</v>
      </c>
      <c r="Q2582" s="113">
        <f t="shared" si="609"/>
        <v>30.211971384556577</v>
      </c>
      <c r="R2582" s="95">
        <f t="shared" si="616"/>
        <v>354.14166107282301</v>
      </c>
      <c r="S2582" s="95">
        <f t="shared" si="617"/>
        <v>218.18778984231844</v>
      </c>
      <c r="T2582">
        <f t="shared" si="618"/>
        <v>0</v>
      </c>
      <c r="U2582" s="102">
        <f>IF(W2582&lt;180,V2582,IF(#REF!&gt;T2582,W2582-360,360-W2582))</f>
        <v>-8.1647254575707393</v>
      </c>
      <c r="V2582" s="102">
        <f t="shared" si="619"/>
        <v>-8.1647254575707393</v>
      </c>
      <c r="W2582" s="102">
        <f t="shared" si="620"/>
        <v>8.1647254575707393</v>
      </c>
    </row>
    <row r="2583" spans="1:23" x14ac:dyDescent="0.25">
      <c r="A2583" s="110">
        <v>42638.489004629628</v>
      </c>
      <c r="B2583">
        <v>258</v>
      </c>
      <c r="C2583">
        <v>20.299099999999999</v>
      </c>
      <c r="E2583" s="95">
        <f t="shared" si="621"/>
        <v>286.14143094841933</v>
      </c>
      <c r="F2583" s="95">
        <f t="shared" si="621"/>
        <v>24.406427953410979</v>
      </c>
      <c r="G2583" s="95"/>
      <c r="H2583" s="95"/>
      <c r="I2583" s="95"/>
      <c r="J2583" s="95"/>
      <c r="K2583" s="95"/>
      <c r="L2583" s="95">
        <f t="shared" ref="L2583:L2646" si="622">L2582+1</f>
        <v>2580</v>
      </c>
      <c r="M2583" s="95">
        <f t="shared" si="613"/>
        <v>-1298</v>
      </c>
      <c r="N2583" s="95">
        <f t="shared" si="614"/>
        <v>272.91627906976674</v>
      </c>
      <c r="O2583" s="95">
        <f t="shared" si="615"/>
        <v>2274525.9162790864</v>
      </c>
      <c r="P2583" s="95">
        <f t="shared" ref="P2583:P2646" si="623">SQRT(O2583/L2583)</f>
        <v>29.691736095355473</v>
      </c>
      <c r="Q2583" s="113">
        <f t="shared" si="609"/>
        <v>30.228276763468106</v>
      </c>
      <c r="R2583" s="95">
        <f t="shared" si="616"/>
        <v>354.15505366622256</v>
      </c>
      <c r="S2583" s="95">
        <f t="shared" si="617"/>
        <v>218.1278082306161</v>
      </c>
      <c r="T2583">
        <f t="shared" si="618"/>
        <v>0</v>
      </c>
      <c r="U2583" s="102">
        <f>IF(W2583&lt;180,V2583,IF(#REF!&gt;T2583,W2583-360,360-W2583))</f>
        <v>-28.141430948419327</v>
      </c>
      <c r="V2583" s="102">
        <f t="shared" si="619"/>
        <v>-28.141430948419327</v>
      </c>
      <c r="W2583" s="102">
        <f t="shared" si="620"/>
        <v>28.141430948419327</v>
      </c>
    </row>
    <row r="2584" spans="1:23" x14ac:dyDescent="0.25">
      <c r="A2584" s="110">
        <v>42638.489050925928</v>
      </c>
      <c r="B2584">
        <v>258</v>
      </c>
      <c r="C2584">
        <v>21.9893</v>
      </c>
      <c r="E2584" s="95">
        <f t="shared" si="621"/>
        <v>286.13477537437603</v>
      </c>
      <c r="F2584" s="95">
        <f t="shared" si="621"/>
        <v>24.407522795341098</v>
      </c>
      <c r="G2584" s="95"/>
      <c r="H2584" s="95"/>
      <c r="I2584" s="95"/>
      <c r="J2584" s="95"/>
      <c r="K2584" s="95"/>
      <c r="L2584" s="95">
        <f t="shared" si="622"/>
        <v>2581</v>
      </c>
      <c r="M2584" s="95">
        <f t="shared" si="613"/>
        <v>1556</v>
      </c>
      <c r="N2584" s="95">
        <f t="shared" si="614"/>
        <v>272.91049980627594</v>
      </c>
      <c r="O2584" s="95">
        <f t="shared" si="615"/>
        <v>2274748.3254552665</v>
      </c>
      <c r="P2584" s="95">
        <f t="shared" si="623"/>
        <v>29.687434906751481</v>
      </c>
      <c r="Q2584" s="113">
        <f t="shared" si="609"/>
        <v>30.234031227256285</v>
      </c>
      <c r="R2584" s="95">
        <f t="shared" si="616"/>
        <v>354.16134563570267</v>
      </c>
      <c r="S2584" s="95">
        <f t="shared" si="617"/>
        <v>218.10820511304939</v>
      </c>
      <c r="T2584">
        <f t="shared" si="618"/>
        <v>0</v>
      </c>
      <c r="U2584" s="102">
        <f>IF(W2584&lt;180,V2584,IF(#REF!&gt;T2584,W2584-360,360-W2584))</f>
        <v>-28.134775374376034</v>
      </c>
      <c r="V2584" s="102">
        <f t="shared" si="619"/>
        <v>-28.134775374376034</v>
      </c>
      <c r="W2584" s="102">
        <f t="shared" si="620"/>
        <v>28.134775374376034</v>
      </c>
    </row>
    <row r="2585" spans="1:23" x14ac:dyDescent="0.25">
      <c r="A2585" s="110">
        <v>42638.48909722222</v>
      </c>
      <c r="B2585">
        <v>271</v>
      </c>
      <c r="C2585">
        <v>21.970500000000001</v>
      </c>
      <c r="E2585" s="95">
        <f t="shared" si="621"/>
        <v>286.12645590682195</v>
      </c>
      <c r="F2585" s="95">
        <f t="shared" si="621"/>
        <v>24.413166888519132</v>
      </c>
      <c r="G2585" s="95"/>
      <c r="H2585" s="95"/>
      <c r="I2585" s="95"/>
      <c r="J2585" s="95"/>
      <c r="K2585" s="95"/>
      <c r="L2585" s="95">
        <f t="shared" si="622"/>
        <v>2582</v>
      </c>
      <c r="M2585" s="95">
        <f t="shared" si="613"/>
        <v>-1285</v>
      </c>
      <c r="N2585" s="95">
        <f t="shared" si="614"/>
        <v>272.90975987606436</v>
      </c>
      <c r="O2585" s="95">
        <f t="shared" si="615"/>
        <v>2274751.9740511398</v>
      </c>
      <c r="P2585" s="95">
        <f t="shared" si="623"/>
        <v>29.681709231726959</v>
      </c>
      <c r="Q2585" s="113">
        <f t="shared" si="609"/>
        <v>30.237506581144022</v>
      </c>
      <c r="R2585" s="95">
        <f t="shared" si="616"/>
        <v>354.16084571439598</v>
      </c>
      <c r="S2585" s="95">
        <f t="shared" si="617"/>
        <v>218.09206609924792</v>
      </c>
      <c r="T2585">
        <f t="shared" si="618"/>
        <v>0</v>
      </c>
      <c r="U2585" s="102">
        <f>IF(W2585&lt;180,V2585,IF(#REF!&gt;T2585,W2585-360,360-W2585))</f>
        <v>-15.126455906821946</v>
      </c>
      <c r="V2585" s="102">
        <f t="shared" si="619"/>
        <v>-15.126455906821946</v>
      </c>
      <c r="W2585" s="102">
        <f t="shared" si="620"/>
        <v>15.126455906821946</v>
      </c>
    </row>
    <row r="2586" spans="1:23" x14ac:dyDescent="0.25">
      <c r="A2586" s="110">
        <v>42638.48914351852</v>
      </c>
      <c r="B2586">
        <v>263</v>
      </c>
      <c r="C2586">
        <v>22.918299999999999</v>
      </c>
      <c r="E2586" s="95">
        <f t="shared" si="621"/>
        <v>286.13144758735439</v>
      </c>
      <c r="F2586" s="95">
        <f t="shared" si="621"/>
        <v>24.414570382695505</v>
      </c>
      <c r="G2586" s="95"/>
      <c r="H2586" s="95"/>
      <c r="I2586" s="95"/>
      <c r="J2586" s="95"/>
      <c r="K2586" s="95"/>
      <c r="L2586" s="95">
        <f t="shared" si="622"/>
        <v>2583</v>
      </c>
      <c r="M2586" s="95">
        <f t="shared" si="613"/>
        <v>1548</v>
      </c>
      <c r="N2586" s="95">
        <f t="shared" si="614"/>
        <v>272.90592334494704</v>
      </c>
      <c r="O2586" s="95">
        <f t="shared" si="615"/>
        <v>2274850.1393728391</v>
      </c>
      <c r="P2586" s="95">
        <f t="shared" si="623"/>
        <v>29.676603402959092</v>
      </c>
      <c r="Q2586" s="113">
        <f t="shared" si="609"/>
        <v>30.233440500988092</v>
      </c>
      <c r="R2586" s="95">
        <f t="shared" si="616"/>
        <v>354.15668871457763</v>
      </c>
      <c r="S2586" s="95">
        <f t="shared" si="617"/>
        <v>218.10620646013118</v>
      </c>
      <c r="T2586">
        <f t="shared" si="618"/>
        <v>0</v>
      </c>
      <c r="U2586" s="102">
        <f>IF(W2586&lt;180,V2586,IF(#REF!&gt;T2586,W2586-360,360-W2586))</f>
        <v>-23.131447587354387</v>
      </c>
      <c r="V2586" s="102">
        <f t="shared" si="619"/>
        <v>-23.131447587354387</v>
      </c>
      <c r="W2586" s="102">
        <f t="shared" si="620"/>
        <v>23.131447587354387</v>
      </c>
    </row>
    <row r="2587" spans="1:23" x14ac:dyDescent="0.25">
      <c r="A2587" s="110">
        <v>42638.489189814813</v>
      </c>
      <c r="B2587">
        <v>261</v>
      </c>
      <c r="C2587">
        <v>23.795300000000001</v>
      </c>
      <c r="E2587" s="95">
        <f t="shared" si="621"/>
        <v>286.1281198003328</v>
      </c>
      <c r="F2587" s="95">
        <f t="shared" si="621"/>
        <v>24.417709484193008</v>
      </c>
      <c r="G2587" s="95"/>
      <c r="H2587" s="95"/>
      <c r="I2587" s="95"/>
      <c r="J2587" s="95"/>
      <c r="K2587" s="95"/>
      <c r="L2587" s="95">
        <f t="shared" si="622"/>
        <v>2584</v>
      </c>
      <c r="M2587" s="95">
        <f t="shared" si="613"/>
        <v>-1287</v>
      </c>
      <c r="N2587" s="95">
        <f t="shared" si="614"/>
        <v>272.90131578947302</v>
      </c>
      <c r="O2587" s="95">
        <f t="shared" si="615"/>
        <v>2274991.8355263327</v>
      </c>
      <c r="P2587" s="95">
        <f t="shared" si="623"/>
        <v>29.671784527229139</v>
      </c>
      <c r="Q2587" s="113">
        <f t="shared" si="609"/>
        <v>30.236096343423853</v>
      </c>
      <c r="R2587" s="95">
        <f t="shared" si="616"/>
        <v>354.15933657303646</v>
      </c>
      <c r="S2587" s="95">
        <f t="shared" si="617"/>
        <v>218.09690302762914</v>
      </c>
      <c r="T2587">
        <f t="shared" si="618"/>
        <v>0</v>
      </c>
      <c r="U2587" s="102">
        <f>IF(W2587&lt;180,V2587,IF(#REF!&gt;T2587,W2587-360,360-W2587))</f>
        <v>-25.128119800332797</v>
      </c>
      <c r="V2587" s="102">
        <f t="shared" si="619"/>
        <v>-25.128119800332797</v>
      </c>
      <c r="W2587" s="102">
        <f t="shared" si="620"/>
        <v>25.128119800332797</v>
      </c>
    </row>
    <row r="2588" spans="1:23" x14ac:dyDescent="0.25">
      <c r="A2588" s="110">
        <v>42638.489236111112</v>
      </c>
      <c r="B2588">
        <v>265</v>
      </c>
      <c r="C2588">
        <v>24.6432</v>
      </c>
      <c r="E2588" s="95">
        <f t="shared" si="621"/>
        <v>286.14475873544092</v>
      </c>
      <c r="F2588" s="95">
        <f t="shared" si="621"/>
        <v>24.42263178036605</v>
      </c>
      <c r="G2588" s="95"/>
      <c r="H2588" s="95"/>
      <c r="I2588" s="95"/>
      <c r="J2588" s="95"/>
      <c r="K2588" s="95"/>
      <c r="L2588" s="95">
        <f t="shared" si="622"/>
        <v>2585</v>
      </c>
      <c r="M2588" s="95">
        <f t="shared" si="613"/>
        <v>1552</v>
      </c>
      <c r="N2588" s="95">
        <f t="shared" si="614"/>
        <v>272.89825918762023</v>
      </c>
      <c r="O2588" s="95">
        <f t="shared" si="615"/>
        <v>2275054.2421663613</v>
      </c>
      <c r="P2588" s="95">
        <f t="shared" si="623"/>
        <v>29.666451639334937</v>
      </c>
      <c r="Q2588" s="113">
        <f t="shared" ref="Q2588:Q2651" si="624">_xlfn.STDEV.P(B1988:B2588)</f>
        <v>30.221710028635641</v>
      </c>
      <c r="R2588" s="95">
        <f t="shared" si="616"/>
        <v>354.14360629987112</v>
      </c>
      <c r="S2588" s="95">
        <f t="shared" si="617"/>
        <v>218.14591117101071</v>
      </c>
      <c r="T2588">
        <f t="shared" si="618"/>
        <v>0</v>
      </c>
      <c r="U2588" s="102">
        <f>IF(W2588&lt;180,V2588,IF(#REF!&gt;T2588,W2588-360,360-W2588))</f>
        <v>-21.144758735440917</v>
      </c>
      <c r="V2588" s="102">
        <f t="shared" si="619"/>
        <v>-21.144758735440917</v>
      </c>
      <c r="W2588" s="102">
        <f t="shared" si="620"/>
        <v>21.144758735440917</v>
      </c>
    </row>
    <row r="2589" spans="1:23" x14ac:dyDescent="0.25">
      <c r="A2589" s="110">
        <v>42638.489282407405</v>
      </c>
      <c r="B2589">
        <v>261</v>
      </c>
      <c r="C2589">
        <v>24.706800000000001</v>
      </c>
      <c r="E2589" s="95">
        <f t="shared" ref="E2589:F2604" si="625">AVERAGE(B1989:B2589)</f>
        <v>286.15640599001665</v>
      </c>
      <c r="F2589" s="95">
        <f t="shared" si="625"/>
        <v>24.425349417637264</v>
      </c>
      <c r="G2589" s="95"/>
      <c r="H2589" s="95"/>
      <c r="I2589" s="95"/>
      <c r="J2589" s="95"/>
      <c r="K2589" s="95"/>
      <c r="L2589" s="95">
        <f t="shared" si="622"/>
        <v>2586</v>
      </c>
      <c r="M2589" s="95">
        <f t="shared" si="613"/>
        <v>-1291</v>
      </c>
      <c r="N2589" s="95">
        <f t="shared" si="614"/>
        <v>272.89365815931876</v>
      </c>
      <c r="O2589" s="95">
        <f t="shared" si="615"/>
        <v>2275195.75599383</v>
      </c>
      <c r="P2589" s="95">
        <f t="shared" si="623"/>
        <v>29.661637581290101</v>
      </c>
      <c r="Q2589" s="113">
        <f t="shared" si="624"/>
        <v>30.210666258821472</v>
      </c>
      <c r="R2589" s="95">
        <f t="shared" si="616"/>
        <v>354.13040507236497</v>
      </c>
      <c r="S2589" s="95">
        <f t="shared" si="617"/>
        <v>218.18240690766834</v>
      </c>
      <c r="T2589">
        <f t="shared" si="618"/>
        <v>0</v>
      </c>
      <c r="U2589" s="102">
        <f>IF(W2589&lt;180,V2589,IF(#REF!&gt;T2589,W2589-360,360-W2589))</f>
        <v>-25.156405990016651</v>
      </c>
      <c r="V2589" s="102">
        <f t="shared" si="619"/>
        <v>-25.156405990016651</v>
      </c>
      <c r="W2589" s="102">
        <f t="shared" si="620"/>
        <v>25.156405990016651</v>
      </c>
    </row>
    <row r="2590" spans="1:23" x14ac:dyDescent="0.25">
      <c r="A2590" s="110">
        <v>42638.489328703705</v>
      </c>
      <c r="B2590">
        <v>256</v>
      </c>
      <c r="C2590">
        <v>25.169699999999999</v>
      </c>
      <c r="E2590" s="95">
        <f t="shared" si="625"/>
        <v>286.1597337770383</v>
      </c>
      <c r="F2590" s="95">
        <f t="shared" si="625"/>
        <v>24.428816971713804</v>
      </c>
      <c r="G2590" s="95"/>
      <c r="H2590" s="95"/>
      <c r="I2590" s="95"/>
      <c r="J2590" s="95"/>
      <c r="K2590" s="95"/>
      <c r="L2590" s="95">
        <f t="shared" si="622"/>
        <v>2587</v>
      </c>
      <c r="M2590" s="95">
        <f t="shared" si="613"/>
        <v>1547</v>
      </c>
      <c r="N2590" s="95">
        <f t="shared" si="614"/>
        <v>272.88712794742878</v>
      </c>
      <c r="O2590" s="95">
        <f t="shared" si="615"/>
        <v>2275481.0413606665</v>
      </c>
      <c r="P2590" s="95">
        <f t="shared" si="623"/>
        <v>29.657763411301811</v>
      </c>
      <c r="Q2590" s="113">
        <f t="shared" si="624"/>
        <v>30.207233917734662</v>
      </c>
      <c r="R2590" s="95">
        <f t="shared" si="616"/>
        <v>354.12601009194128</v>
      </c>
      <c r="S2590" s="95">
        <f t="shared" si="617"/>
        <v>218.19345746213531</v>
      </c>
      <c r="T2590">
        <f t="shared" si="618"/>
        <v>0</v>
      </c>
      <c r="U2590" s="102">
        <f>IF(W2590&lt;180,V2590,IF(#REF!&gt;T2590,W2590-360,360-W2590))</f>
        <v>-30.159733777038298</v>
      </c>
      <c r="V2590" s="102">
        <f t="shared" si="619"/>
        <v>-30.159733777038298</v>
      </c>
      <c r="W2590" s="102">
        <f t="shared" si="620"/>
        <v>30.159733777038298</v>
      </c>
    </row>
    <row r="2591" spans="1:23" x14ac:dyDescent="0.25">
      <c r="A2591" s="110">
        <v>42638.489374999997</v>
      </c>
      <c r="B2591">
        <v>252</v>
      </c>
      <c r="C2591">
        <v>25.485299999999999</v>
      </c>
      <c r="E2591" s="95">
        <f t="shared" si="625"/>
        <v>286.14808652246256</v>
      </c>
      <c r="F2591" s="95">
        <f t="shared" si="625"/>
        <v>24.436099667221292</v>
      </c>
      <c r="G2591" s="95"/>
      <c r="H2591" s="95"/>
      <c r="I2591" s="95"/>
      <c r="J2591" s="95"/>
      <c r="K2591" s="95"/>
      <c r="L2591" s="95">
        <f t="shared" si="622"/>
        <v>2588</v>
      </c>
      <c r="M2591" s="95">
        <f t="shared" si="613"/>
        <v>-1295</v>
      </c>
      <c r="N2591" s="95">
        <f t="shared" si="614"/>
        <v>272.87905718701631</v>
      </c>
      <c r="O2591" s="95">
        <f t="shared" si="615"/>
        <v>2275917.1448995536</v>
      </c>
      <c r="P2591" s="95">
        <f t="shared" si="623"/>
        <v>29.654874315568449</v>
      </c>
      <c r="Q2591" s="113">
        <f t="shared" si="624"/>
        <v>30.219051089523795</v>
      </c>
      <c r="R2591" s="95">
        <f t="shared" si="616"/>
        <v>354.14095147389111</v>
      </c>
      <c r="S2591" s="95">
        <f t="shared" si="617"/>
        <v>218.15522157103402</v>
      </c>
      <c r="T2591">
        <f t="shared" si="618"/>
        <v>0</v>
      </c>
      <c r="U2591" s="102">
        <f>IF(W2591&lt;180,V2591,IF(#REF!&gt;T2591,W2591-360,360-W2591))</f>
        <v>-34.148086522462563</v>
      </c>
      <c r="V2591" s="102">
        <f t="shared" si="619"/>
        <v>-34.148086522462563</v>
      </c>
      <c r="W2591" s="102">
        <f t="shared" si="620"/>
        <v>34.148086522462563</v>
      </c>
    </row>
    <row r="2592" spans="1:23" x14ac:dyDescent="0.25">
      <c r="A2592" s="110">
        <v>42638.489421296297</v>
      </c>
      <c r="B2592">
        <v>276</v>
      </c>
      <c r="C2592">
        <v>25.128699999999998</v>
      </c>
      <c r="E2592" s="95">
        <f t="shared" si="625"/>
        <v>286.16971713810318</v>
      </c>
      <c r="F2592" s="95">
        <f t="shared" si="625"/>
        <v>24.4404091514143</v>
      </c>
      <c r="G2592" s="95"/>
      <c r="H2592" s="95"/>
      <c r="I2592" s="95"/>
      <c r="J2592" s="95"/>
      <c r="K2592" s="95"/>
      <c r="L2592" s="95">
        <f t="shared" si="622"/>
        <v>2589</v>
      </c>
      <c r="M2592" s="95">
        <f t="shared" si="613"/>
        <v>1571</v>
      </c>
      <c r="N2592" s="95">
        <f t="shared" si="614"/>
        <v>272.88026264967101</v>
      </c>
      <c r="O2592" s="95">
        <f t="shared" si="615"/>
        <v>2275926.8814214156</v>
      </c>
      <c r="P2592" s="95">
        <f t="shared" si="623"/>
        <v>29.649210092419796</v>
      </c>
      <c r="Q2592" s="113">
        <f t="shared" si="624"/>
        <v>30.207124393862429</v>
      </c>
      <c r="R2592" s="95">
        <f t="shared" si="616"/>
        <v>354.13574702429366</v>
      </c>
      <c r="S2592" s="95">
        <f t="shared" si="617"/>
        <v>218.2036872519127</v>
      </c>
      <c r="T2592">
        <f t="shared" si="618"/>
        <v>0</v>
      </c>
      <c r="U2592" s="102">
        <f>IF(W2592&lt;180,V2592,IF(#REF!&gt;T2592,W2592-360,360-W2592))</f>
        <v>-10.169717138103181</v>
      </c>
      <c r="V2592" s="102">
        <f t="shared" si="619"/>
        <v>-10.169717138103181</v>
      </c>
      <c r="W2592" s="102">
        <f t="shared" si="620"/>
        <v>10.169717138103181</v>
      </c>
    </row>
    <row r="2593" spans="1:23" x14ac:dyDescent="0.25">
      <c r="A2593" s="110">
        <v>42638.48946759259</v>
      </c>
      <c r="B2593">
        <v>269</v>
      </c>
      <c r="C2593">
        <v>24.598199999999999</v>
      </c>
      <c r="E2593" s="95">
        <f t="shared" si="625"/>
        <v>286.18136439267886</v>
      </c>
      <c r="F2593" s="95">
        <f t="shared" si="625"/>
        <v>24.441579201331109</v>
      </c>
      <c r="G2593" s="95"/>
      <c r="H2593" s="95"/>
      <c r="I2593" s="95"/>
      <c r="J2593" s="95"/>
      <c r="K2593" s="95"/>
      <c r="L2593" s="95">
        <f t="shared" si="622"/>
        <v>2590</v>
      </c>
      <c r="M2593" s="95">
        <f t="shared" si="613"/>
        <v>-1302</v>
      </c>
      <c r="N2593" s="95">
        <f t="shared" si="614"/>
        <v>272.8787644787638</v>
      </c>
      <c r="O2593" s="95">
        <f t="shared" si="615"/>
        <v>2275941.9320463496</v>
      </c>
      <c r="P2593" s="95">
        <f t="shared" si="623"/>
        <v>29.643583769597669</v>
      </c>
      <c r="Q2593" s="113">
        <f t="shared" si="624"/>
        <v>30.199151272390235</v>
      </c>
      <c r="R2593" s="95">
        <f t="shared" si="616"/>
        <v>354.12945475555688</v>
      </c>
      <c r="S2593" s="95">
        <f t="shared" si="617"/>
        <v>218.23327402980084</v>
      </c>
      <c r="T2593">
        <f t="shared" si="618"/>
        <v>0</v>
      </c>
      <c r="U2593" s="102">
        <f>IF(W2593&lt;180,V2593,IF(#REF!&gt;T2593,W2593-360,360-W2593))</f>
        <v>-17.181364392678859</v>
      </c>
      <c r="V2593" s="102">
        <f t="shared" si="619"/>
        <v>-17.181364392678859</v>
      </c>
      <c r="W2593" s="102">
        <f t="shared" si="620"/>
        <v>17.181364392678859</v>
      </c>
    </row>
    <row r="2594" spans="1:23" x14ac:dyDescent="0.25">
      <c r="A2594" s="110">
        <v>42638.48951388889</v>
      </c>
      <c r="B2594">
        <v>261</v>
      </c>
      <c r="C2594">
        <v>20.627600000000001</v>
      </c>
      <c r="E2594" s="95">
        <f t="shared" si="625"/>
        <v>286.15141430948421</v>
      </c>
      <c r="F2594" s="95">
        <f t="shared" si="625"/>
        <v>24.43969600665557</v>
      </c>
      <c r="G2594" s="95"/>
      <c r="H2594" s="95"/>
      <c r="I2594" s="95"/>
      <c r="J2594" s="95"/>
      <c r="K2594" s="95"/>
      <c r="L2594" s="95">
        <f t="shared" si="622"/>
        <v>2591</v>
      </c>
      <c r="M2594" s="95">
        <f t="shared" si="613"/>
        <v>1563</v>
      </c>
      <c r="N2594" s="95">
        <f t="shared" si="614"/>
        <v>272.87417985333781</v>
      </c>
      <c r="O2594" s="95">
        <f t="shared" si="615"/>
        <v>2276082.9826322058</v>
      </c>
      <c r="P2594" s="95">
        <f t="shared" si="623"/>
        <v>29.638781109729816</v>
      </c>
      <c r="Q2594" s="113">
        <f t="shared" si="624"/>
        <v>30.215180075332228</v>
      </c>
      <c r="R2594" s="95">
        <f t="shared" si="616"/>
        <v>354.13556947898172</v>
      </c>
      <c r="S2594" s="95">
        <f t="shared" si="617"/>
        <v>218.1672591399867</v>
      </c>
      <c r="T2594">
        <f t="shared" si="618"/>
        <v>0</v>
      </c>
      <c r="U2594" s="102">
        <f>IF(W2594&lt;180,V2594,IF(#REF!&gt;T2594,W2594-360,360-W2594))</f>
        <v>-25.15141430948421</v>
      </c>
      <c r="V2594" s="102">
        <f t="shared" si="619"/>
        <v>-25.15141430948421</v>
      </c>
      <c r="W2594" s="102">
        <f t="shared" si="620"/>
        <v>25.15141430948421</v>
      </c>
    </row>
    <row r="2595" spans="1:23" x14ac:dyDescent="0.25">
      <c r="A2595" s="110">
        <v>42638.489560185182</v>
      </c>
      <c r="B2595">
        <v>315</v>
      </c>
      <c r="C2595">
        <v>18.057400000000001</v>
      </c>
      <c r="E2595" s="95">
        <f t="shared" si="625"/>
        <v>286.21464226289515</v>
      </c>
      <c r="F2595" s="95">
        <f t="shared" si="625"/>
        <v>24.43379134775374</v>
      </c>
      <c r="G2595" s="95"/>
      <c r="H2595" s="95"/>
      <c r="I2595" s="95"/>
      <c r="J2595" s="95"/>
      <c r="K2595" s="95"/>
      <c r="L2595" s="95">
        <f t="shared" si="622"/>
        <v>2592</v>
      </c>
      <c r="M2595" s="95">
        <f t="shared" si="613"/>
        <v>-1248</v>
      </c>
      <c r="N2595" s="95">
        <f t="shared" si="614"/>
        <v>272.89043209876473</v>
      </c>
      <c r="O2595" s="95">
        <f t="shared" si="615"/>
        <v>2277856.8827160671</v>
      </c>
      <c r="P2595" s="95">
        <f t="shared" si="623"/>
        <v>29.644608442174452</v>
      </c>
      <c r="Q2595" s="113">
        <f t="shared" si="624"/>
        <v>30.235715983668538</v>
      </c>
      <c r="R2595" s="95">
        <f t="shared" si="616"/>
        <v>354.24500322614938</v>
      </c>
      <c r="S2595" s="95">
        <f t="shared" si="617"/>
        <v>218.18428129964093</v>
      </c>
      <c r="T2595">
        <f t="shared" si="618"/>
        <v>0</v>
      </c>
      <c r="U2595" s="102">
        <f>IF(W2595&lt;180,V2595,IF(#REF!&gt;T2595,W2595-360,360-W2595))</f>
        <v>28.785357737104846</v>
      </c>
      <c r="V2595" s="102">
        <f t="shared" si="619"/>
        <v>28.785357737104846</v>
      </c>
      <c r="W2595" s="102">
        <f t="shared" si="620"/>
        <v>28.785357737104846</v>
      </c>
    </row>
    <row r="2596" spans="1:23" x14ac:dyDescent="0.25">
      <c r="A2596" s="110">
        <v>42638.489606481482</v>
      </c>
      <c r="B2596">
        <v>302</v>
      </c>
      <c r="C2596">
        <v>20.406199999999998</v>
      </c>
      <c r="E2596" s="95">
        <f t="shared" si="625"/>
        <v>286.26455906821963</v>
      </c>
      <c r="F2596" s="95">
        <f t="shared" si="625"/>
        <v>24.431030116472542</v>
      </c>
      <c r="G2596" s="95"/>
      <c r="H2596" s="95"/>
      <c r="I2596" s="95"/>
      <c r="J2596" s="95"/>
      <c r="K2596" s="95"/>
      <c r="L2596" s="95">
        <f t="shared" si="622"/>
        <v>2593</v>
      </c>
      <c r="M2596" s="95">
        <f t="shared" si="613"/>
        <v>1550</v>
      </c>
      <c r="N2596" s="95">
        <f t="shared" si="614"/>
        <v>272.90165831083618</v>
      </c>
      <c r="O2596" s="95">
        <f t="shared" si="615"/>
        <v>2278703.9228692814</v>
      </c>
      <c r="P2596" s="95">
        <f t="shared" si="623"/>
        <v>29.644401837520508</v>
      </c>
      <c r="Q2596" s="113">
        <f t="shared" si="624"/>
        <v>30.236971317513955</v>
      </c>
      <c r="R2596" s="95">
        <f t="shared" si="616"/>
        <v>354.29774453262604</v>
      </c>
      <c r="S2596" s="95">
        <f t="shared" si="617"/>
        <v>218.23137360381321</v>
      </c>
      <c r="T2596">
        <f t="shared" si="618"/>
        <v>0</v>
      </c>
      <c r="U2596" s="102">
        <f>IF(W2596&lt;180,V2596,IF(#REF!&gt;T2596,W2596-360,360-W2596))</f>
        <v>15.735440931780374</v>
      </c>
      <c r="V2596" s="102">
        <f t="shared" si="619"/>
        <v>15.735440931780374</v>
      </c>
      <c r="W2596" s="102">
        <f t="shared" si="620"/>
        <v>15.735440931780374</v>
      </c>
    </row>
    <row r="2597" spans="1:23" x14ac:dyDescent="0.25">
      <c r="A2597" s="110">
        <v>42638.489652777775</v>
      </c>
      <c r="B2597">
        <v>275</v>
      </c>
      <c r="C2597">
        <v>22.0578</v>
      </c>
      <c r="E2597" s="95">
        <f t="shared" si="625"/>
        <v>286.29617304492513</v>
      </c>
      <c r="F2597" s="95">
        <f t="shared" si="625"/>
        <v>24.429202495840258</v>
      </c>
      <c r="G2597" s="95"/>
      <c r="H2597" s="95"/>
      <c r="I2597" s="95"/>
      <c r="J2597" s="95"/>
      <c r="K2597" s="95"/>
      <c r="L2597" s="95">
        <f t="shared" si="622"/>
        <v>2594</v>
      </c>
      <c r="M2597" s="95">
        <f t="shared" si="613"/>
        <v>-1275</v>
      </c>
      <c r="N2597" s="95">
        <f t="shared" si="614"/>
        <v>272.90246723207332</v>
      </c>
      <c r="O2597" s="95">
        <f t="shared" si="615"/>
        <v>2278708.3242097329</v>
      </c>
      <c r="P2597" s="95">
        <f t="shared" si="623"/>
        <v>29.638715877683996</v>
      </c>
      <c r="Q2597" s="113">
        <f t="shared" si="624"/>
        <v>30.215236792705653</v>
      </c>
      <c r="R2597" s="95">
        <f t="shared" si="616"/>
        <v>354.28045582851286</v>
      </c>
      <c r="S2597" s="95">
        <f t="shared" si="617"/>
        <v>218.3118902613374</v>
      </c>
      <c r="T2597">
        <f t="shared" si="618"/>
        <v>0</v>
      </c>
      <c r="U2597" s="102">
        <f>IF(W2597&lt;180,V2597,IF(#REF!&gt;T2597,W2597-360,360-W2597))</f>
        <v>-11.296173044925126</v>
      </c>
      <c r="V2597" s="102">
        <f t="shared" si="619"/>
        <v>-11.296173044925126</v>
      </c>
      <c r="W2597" s="102">
        <f t="shared" si="620"/>
        <v>11.296173044925126</v>
      </c>
    </row>
    <row r="2598" spans="1:23" x14ac:dyDescent="0.25">
      <c r="A2598" s="110">
        <v>42638.489699074074</v>
      </c>
      <c r="B2598">
        <v>265</v>
      </c>
      <c r="C2598">
        <v>22.3047</v>
      </c>
      <c r="E2598" s="95">
        <f t="shared" si="625"/>
        <v>286.30948419301166</v>
      </c>
      <c r="F2598" s="95">
        <f t="shared" si="625"/>
        <v>24.427922795341097</v>
      </c>
      <c r="G2598" s="95"/>
      <c r="H2598" s="95"/>
      <c r="I2598" s="95"/>
      <c r="J2598" s="95"/>
      <c r="K2598" s="95"/>
      <c r="L2598" s="95">
        <f t="shared" si="622"/>
        <v>2595</v>
      </c>
      <c r="M2598" s="95">
        <f t="shared" si="613"/>
        <v>1540</v>
      </c>
      <c r="N2598" s="95">
        <f t="shared" si="614"/>
        <v>272.89942196531723</v>
      </c>
      <c r="O2598" s="95">
        <f t="shared" si="615"/>
        <v>2278770.7491329662</v>
      </c>
      <c r="P2598" s="95">
        <f t="shared" si="623"/>
        <v>29.633410485580686</v>
      </c>
      <c r="Q2598" s="113">
        <f t="shared" si="624"/>
        <v>30.204087720733487</v>
      </c>
      <c r="R2598" s="95">
        <f t="shared" si="616"/>
        <v>354.26868156466202</v>
      </c>
      <c r="S2598" s="95">
        <f t="shared" si="617"/>
        <v>218.35028682136129</v>
      </c>
      <c r="T2598">
        <f t="shared" si="618"/>
        <v>0</v>
      </c>
      <c r="U2598" s="102">
        <f>IF(W2598&lt;180,V2598,IF(#REF!&gt;T2598,W2598-360,360-W2598))</f>
        <v>-21.309484193011656</v>
      </c>
      <c r="V2598" s="102">
        <f t="shared" si="619"/>
        <v>-21.309484193011656</v>
      </c>
      <c r="W2598" s="102">
        <f t="shared" si="620"/>
        <v>21.309484193011656</v>
      </c>
    </row>
    <row r="2599" spans="1:23" x14ac:dyDescent="0.25">
      <c r="A2599" s="110">
        <v>42638.489745370367</v>
      </c>
      <c r="B2599">
        <v>260</v>
      </c>
      <c r="C2599">
        <v>19.8491</v>
      </c>
      <c r="E2599" s="95">
        <f t="shared" si="625"/>
        <v>286.29617304492513</v>
      </c>
      <c r="F2599" s="95">
        <f t="shared" si="625"/>
        <v>24.424657071547415</v>
      </c>
      <c r="G2599" s="95"/>
      <c r="H2599" s="95"/>
      <c r="I2599" s="95"/>
      <c r="J2599" s="95"/>
      <c r="K2599" s="95"/>
      <c r="L2599" s="95">
        <f t="shared" si="622"/>
        <v>2596</v>
      </c>
      <c r="M2599" s="95">
        <f t="shared" si="613"/>
        <v>-1280</v>
      </c>
      <c r="N2599" s="95">
        <f t="shared" si="614"/>
        <v>272.89445300462182</v>
      </c>
      <c r="O2599" s="95">
        <f t="shared" si="615"/>
        <v>2278937.0801232848</v>
      </c>
      <c r="P2599" s="95">
        <f t="shared" si="623"/>
        <v>29.628783688362986</v>
      </c>
      <c r="Q2599" s="113">
        <f t="shared" si="624"/>
        <v>30.213915131123844</v>
      </c>
      <c r="R2599" s="95">
        <f t="shared" si="616"/>
        <v>354.27748208995376</v>
      </c>
      <c r="S2599" s="95">
        <f t="shared" si="617"/>
        <v>218.31486399989649</v>
      </c>
      <c r="T2599">
        <f t="shared" si="618"/>
        <v>0</v>
      </c>
      <c r="U2599" s="102">
        <f>IF(W2599&lt;180,V2599,IF(#REF!&gt;T2599,W2599-360,360-W2599))</f>
        <v>-26.296173044925126</v>
      </c>
      <c r="V2599" s="102">
        <f t="shared" si="619"/>
        <v>-26.296173044925126</v>
      </c>
      <c r="W2599" s="102">
        <f t="shared" si="620"/>
        <v>26.296173044925126</v>
      </c>
    </row>
    <row r="2600" spans="1:23" x14ac:dyDescent="0.25">
      <c r="A2600" s="110">
        <v>42638.489791666667</v>
      </c>
      <c r="B2600">
        <v>263</v>
      </c>
      <c r="C2600">
        <v>16.964400000000001</v>
      </c>
      <c r="E2600" s="95">
        <f t="shared" si="625"/>
        <v>286.3078202995008</v>
      </c>
      <c r="F2600" s="95">
        <f t="shared" si="625"/>
        <v>24.414806988352741</v>
      </c>
      <c r="G2600" s="95"/>
      <c r="H2600" s="95"/>
      <c r="I2600" s="95"/>
      <c r="J2600" s="95"/>
      <c r="K2600" s="95"/>
      <c r="L2600" s="95">
        <f t="shared" si="622"/>
        <v>2597</v>
      </c>
      <c r="M2600" s="95">
        <f t="shared" si="613"/>
        <v>1543</v>
      </c>
      <c r="N2600" s="95">
        <f t="shared" si="614"/>
        <v>272.89064304967201</v>
      </c>
      <c r="O2600" s="95">
        <f t="shared" si="615"/>
        <v>2279034.9426261252</v>
      </c>
      <c r="P2600" s="95">
        <f t="shared" si="623"/>
        <v>29.623714746883888</v>
      </c>
      <c r="Q2600" s="113">
        <f t="shared" si="624"/>
        <v>30.203581380260143</v>
      </c>
      <c r="R2600" s="95">
        <f t="shared" si="616"/>
        <v>354.26587840508614</v>
      </c>
      <c r="S2600" s="95">
        <f t="shared" si="617"/>
        <v>218.34976219391547</v>
      </c>
      <c r="T2600">
        <f t="shared" si="618"/>
        <v>0</v>
      </c>
      <c r="U2600" s="102">
        <f>IF(W2600&lt;180,V2600,IF(#REF!&gt;T2600,W2600-360,360-W2600))</f>
        <v>-23.307820299500804</v>
      </c>
      <c r="V2600" s="102">
        <f t="shared" si="619"/>
        <v>-23.307820299500804</v>
      </c>
      <c r="W2600" s="102">
        <f t="shared" si="620"/>
        <v>23.307820299500804</v>
      </c>
    </row>
    <row r="2601" spans="1:23" x14ac:dyDescent="0.25">
      <c r="A2601" s="110">
        <v>42638.489837962959</v>
      </c>
      <c r="B2601">
        <v>255</v>
      </c>
      <c r="C2601">
        <v>17.202200000000001</v>
      </c>
      <c r="E2601" s="95">
        <f t="shared" si="625"/>
        <v>286.30116472545757</v>
      </c>
      <c r="F2601" s="95">
        <f t="shared" si="625"/>
        <v>24.402844592346085</v>
      </c>
      <c r="G2601" s="95"/>
      <c r="H2601" s="95"/>
      <c r="I2601" s="95"/>
      <c r="J2601" s="95"/>
      <c r="K2601" s="95"/>
      <c r="L2601" s="95">
        <f t="shared" si="622"/>
        <v>2598</v>
      </c>
      <c r="M2601" s="95">
        <f t="shared" si="613"/>
        <v>-1288</v>
      </c>
      <c r="N2601" s="95">
        <f t="shared" si="614"/>
        <v>272.88375673595004</v>
      </c>
      <c r="O2601" s="95">
        <f t="shared" si="615"/>
        <v>2279354.8945342754</v>
      </c>
      <c r="P2601" s="95">
        <f t="shared" si="623"/>
        <v>29.620091896069326</v>
      </c>
      <c r="Q2601" s="113">
        <f t="shared" si="624"/>
        <v>30.210038143528241</v>
      </c>
      <c r="R2601" s="95">
        <f t="shared" si="616"/>
        <v>354.27375054839609</v>
      </c>
      <c r="S2601" s="95">
        <f t="shared" si="617"/>
        <v>218.32857890251904</v>
      </c>
      <c r="T2601">
        <f t="shared" si="618"/>
        <v>0</v>
      </c>
      <c r="U2601" s="102">
        <f>IF(W2601&lt;180,V2601,IF(#REF!&gt;T2601,W2601-360,360-W2601))</f>
        <v>-31.301164725457568</v>
      </c>
      <c r="V2601" s="102">
        <f t="shared" si="619"/>
        <v>-31.301164725457568</v>
      </c>
      <c r="W2601" s="102">
        <f t="shared" si="620"/>
        <v>31.301164725457568</v>
      </c>
    </row>
    <row r="2602" spans="1:23" x14ac:dyDescent="0.25">
      <c r="A2602" s="110">
        <v>42638.489884259259</v>
      </c>
      <c r="B2602">
        <v>247</v>
      </c>
      <c r="C2602">
        <v>18.0059</v>
      </c>
      <c r="E2602" s="95">
        <f t="shared" si="625"/>
        <v>286.27121464226292</v>
      </c>
      <c r="F2602" s="95">
        <f t="shared" si="625"/>
        <v>24.391322628951741</v>
      </c>
      <c r="G2602" s="95"/>
      <c r="H2602" s="95"/>
      <c r="I2602" s="95"/>
      <c r="J2602" s="95"/>
      <c r="K2602" s="95"/>
      <c r="L2602" s="95">
        <f t="shared" si="622"/>
        <v>2599</v>
      </c>
      <c r="M2602" s="95">
        <f t="shared" si="613"/>
        <v>1535</v>
      </c>
      <c r="N2602" s="95">
        <f t="shared" si="614"/>
        <v>272.87379761446641</v>
      </c>
      <c r="O2602" s="95">
        <f t="shared" si="615"/>
        <v>2280024.6056175632</v>
      </c>
      <c r="P2602" s="95">
        <f t="shared" si="623"/>
        <v>29.618743257305741</v>
      </c>
      <c r="Q2602" s="113">
        <f t="shared" si="624"/>
        <v>30.240048816673461</v>
      </c>
      <c r="R2602" s="95">
        <f t="shared" si="616"/>
        <v>354.31132447977819</v>
      </c>
      <c r="S2602" s="95">
        <f t="shared" si="617"/>
        <v>218.23110480474764</v>
      </c>
      <c r="T2602">
        <f t="shared" si="618"/>
        <v>0</v>
      </c>
      <c r="U2602" s="102">
        <f>IF(W2602&lt;180,V2602,IF(#REF!&gt;T2602,W2602-360,360-W2602))</f>
        <v>-39.271214642262919</v>
      </c>
      <c r="V2602" s="102">
        <f t="shared" si="619"/>
        <v>-39.271214642262919</v>
      </c>
      <c r="W2602" s="102">
        <f t="shared" si="620"/>
        <v>39.271214642262919</v>
      </c>
    </row>
    <row r="2603" spans="1:23" x14ac:dyDescent="0.25">
      <c r="A2603" s="110">
        <v>42638.489930555559</v>
      </c>
      <c r="B2603">
        <v>241</v>
      </c>
      <c r="C2603">
        <v>16.916699999999999</v>
      </c>
      <c r="E2603" s="95">
        <f t="shared" si="625"/>
        <v>286.24792013311151</v>
      </c>
      <c r="F2603" s="95">
        <f t="shared" si="625"/>
        <v>24.37717620632279</v>
      </c>
      <c r="G2603" s="95"/>
      <c r="H2603" s="95"/>
      <c r="I2603" s="95"/>
      <c r="J2603" s="95"/>
      <c r="K2603" s="95"/>
      <c r="L2603" s="95">
        <f t="shared" si="622"/>
        <v>2600</v>
      </c>
      <c r="M2603" s="95">
        <f t="shared" si="613"/>
        <v>-1294</v>
      </c>
      <c r="N2603" s="95">
        <f t="shared" si="614"/>
        <v>272.86153846153775</v>
      </c>
      <c r="O2603" s="95">
        <f t="shared" si="615"/>
        <v>2281040.1538461717</v>
      </c>
      <c r="P2603" s="95">
        <f t="shared" si="623"/>
        <v>29.619641052765672</v>
      </c>
      <c r="Q2603" s="113">
        <f t="shared" si="624"/>
        <v>30.269506572127618</v>
      </c>
      <c r="R2603" s="95">
        <f t="shared" si="616"/>
        <v>354.35430992039863</v>
      </c>
      <c r="S2603" s="95">
        <f t="shared" si="617"/>
        <v>218.14153034582438</v>
      </c>
      <c r="T2603">
        <f t="shared" si="618"/>
        <v>0</v>
      </c>
      <c r="U2603" s="102">
        <f>IF(W2603&lt;180,V2603,IF(#REF!&gt;T2603,W2603-360,360-W2603))</f>
        <v>-45.247920133111506</v>
      </c>
      <c r="V2603" s="102">
        <f t="shared" si="619"/>
        <v>-45.247920133111506</v>
      </c>
      <c r="W2603" s="102">
        <f t="shared" si="620"/>
        <v>45.247920133111506</v>
      </c>
    </row>
    <row r="2604" spans="1:23" x14ac:dyDescent="0.25">
      <c r="A2604" s="110">
        <v>42638.489976851852</v>
      </c>
      <c r="B2604">
        <v>245</v>
      </c>
      <c r="C2604">
        <v>20.142900000000001</v>
      </c>
      <c r="E2604" s="95">
        <f t="shared" si="625"/>
        <v>286.19800332778703</v>
      </c>
      <c r="F2604" s="95">
        <f t="shared" si="625"/>
        <v>24.376445257903491</v>
      </c>
      <c r="G2604" s="95"/>
      <c r="H2604" s="95"/>
      <c r="I2604" s="95"/>
      <c r="J2604" s="95"/>
      <c r="K2604" s="95"/>
      <c r="L2604" s="95">
        <f t="shared" si="622"/>
        <v>2601</v>
      </c>
      <c r="M2604" s="95">
        <f t="shared" si="613"/>
        <v>1539</v>
      </c>
      <c r="N2604" s="95">
        <f t="shared" si="614"/>
        <v>272.85082660515116</v>
      </c>
      <c r="O2604" s="95">
        <f t="shared" si="615"/>
        <v>2281816.1207228168</v>
      </c>
      <c r="P2604" s="95">
        <f t="shared" si="623"/>
        <v>29.618983235515277</v>
      </c>
      <c r="Q2604" s="113">
        <f t="shared" si="624"/>
        <v>30.312719460179359</v>
      </c>
      <c r="R2604" s="95">
        <f t="shared" si="616"/>
        <v>354.40162211319057</v>
      </c>
      <c r="S2604" s="95">
        <f t="shared" si="617"/>
        <v>217.99438454238347</v>
      </c>
      <c r="T2604">
        <f t="shared" si="618"/>
        <v>0</v>
      </c>
      <c r="U2604" s="102">
        <f>IF(W2604&lt;180,V2604,IF(#REF!&gt;T2604,W2604-360,360-W2604))</f>
        <v>-41.198003327787035</v>
      </c>
      <c r="V2604" s="102">
        <f t="shared" si="619"/>
        <v>-41.198003327787035</v>
      </c>
      <c r="W2604" s="102">
        <f t="shared" si="620"/>
        <v>41.198003327787035</v>
      </c>
    </row>
    <row r="2605" spans="1:23" x14ac:dyDescent="0.25">
      <c r="A2605" s="110">
        <v>42638.490023148152</v>
      </c>
      <c r="B2605">
        <v>253</v>
      </c>
      <c r="C2605">
        <v>21.055299999999999</v>
      </c>
      <c r="E2605" s="95">
        <f t="shared" ref="E2605:F2620" si="626">AVERAGE(B2005:B2605)</f>
        <v>286.17138103161398</v>
      </c>
      <c r="F2605" s="95">
        <f t="shared" si="626"/>
        <v>24.376142928452573</v>
      </c>
      <c r="G2605" s="95"/>
      <c r="H2605" s="95"/>
      <c r="I2605" s="95"/>
      <c r="J2605" s="95"/>
      <c r="K2605" s="95"/>
      <c r="L2605" s="95">
        <f t="shared" si="622"/>
        <v>2602</v>
      </c>
      <c r="M2605" s="95">
        <f t="shared" si="613"/>
        <v>-1286</v>
      </c>
      <c r="N2605" s="95">
        <f t="shared" si="614"/>
        <v>272.84319754035289</v>
      </c>
      <c r="O2605" s="95">
        <f t="shared" si="615"/>
        <v>2282210.024596482</v>
      </c>
      <c r="P2605" s="95">
        <f t="shared" si="623"/>
        <v>29.615847030094329</v>
      </c>
      <c r="Q2605" s="113">
        <f t="shared" si="624"/>
        <v>30.334829977107276</v>
      </c>
      <c r="R2605" s="95">
        <f t="shared" si="616"/>
        <v>354.42474848010534</v>
      </c>
      <c r="S2605" s="95">
        <f t="shared" si="617"/>
        <v>217.91801358312262</v>
      </c>
      <c r="T2605">
        <f t="shared" si="618"/>
        <v>0</v>
      </c>
      <c r="U2605" s="102">
        <f>IF(W2605&lt;180,V2605,IF(#REF!&gt;T2605,W2605-360,360-W2605))</f>
        <v>-33.171381031613976</v>
      </c>
      <c r="V2605" s="102">
        <f t="shared" si="619"/>
        <v>-33.171381031613976</v>
      </c>
      <c r="W2605" s="102">
        <f t="shared" si="620"/>
        <v>33.171381031613976</v>
      </c>
    </row>
    <row r="2606" spans="1:23" x14ac:dyDescent="0.25">
      <c r="A2606" s="110">
        <v>42638.490069444444</v>
      </c>
      <c r="B2606">
        <v>254</v>
      </c>
      <c r="C2606">
        <v>19.6418</v>
      </c>
      <c r="E2606" s="95">
        <f t="shared" si="626"/>
        <v>286.1547420965058</v>
      </c>
      <c r="F2606" s="95">
        <f t="shared" si="626"/>
        <v>24.371226289517463</v>
      </c>
      <c r="G2606" s="95"/>
      <c r="H2606" s="95"/>
      <c r="I2606" s="95"/>
      <c r="J2606" s="95"/>
      <c r="K2606" s="95"/>
      <c r="L2606" s="95">
        <f t="shared" si="622"/>
        <v>2603</v>
      </c>
      <c r="M2606" s="95">
        <f t="shared" si="613"/>
        <v>1540</v>
      </c>
      <c r="N2606" s="95">
        <f t="shared" si="614"/>
        <v>272.83595850941151</v>
      </c>
      <c r="O2606" s="95">
        <f t="shared" si="615"/>
        <v>2282564.9542835369</v>
      </c>
      <c r="P2606" s="95">
        <f t="shared" si="623"/>
        <v>29.612460091251926</v>
      </c>
      <c r="Q2606" s="113">
        <f t="shared" si="624"/>
        <v>30.349725510742473</v>
      </c>
      <c r="R2606" s="95">
        <f t="shared" si="616"/>
        <v>354.44162449567636</v>
      </c>
      <c r="S2606" s="95">
        <f t="shared" si="617"/>
        <v>217.86785969733523</v>
      </c>
      <c r="T2606">
        <f t="shared" si="618"/>
        <v>0</v>
      </c>
      <c r="U2606" s="102">
        <f>IF(W2606&lt;180,V2606,IF(#REF!&gt;T2606,W2606-360,360-W2606))</f>
        <v>-32.1547420965058</v>
      </c>
      <c r="V2606" s="102">
        <f t="shared" si="619"/>
        <v>-32.1547420965058</v>
      </c>
      <c r="W2606" s="102">
        <f t="shared" si="620"/>
        <v>32.1547420965058</v>
      </c>
    </row>
    <row r="2607" spans="1:23" x14ac:dyDescent="0.25">
      <c r="A2607" s="110">
        <v>42638.490115740744</v>
      </c>
      <c r="B2607">
        <v>254</v>
      </c>
      <c r="C2607">
        <v>20.0152</v>
      </c>
      <c r="E2607" s="95">
        <f t="shared" si="626"/>
        <v>286.09816971713809</v>
      </c>
      <c r="F2607" s="95">
        <f t="shared" si="626"/>
        <v>24.374792346089841</v>
      </c>
      <c r="G2607" s="95"/>
      <c r="H2607" s="95"/>
      <c r="I2607" s="95"/>
      <c r="J2607" s="95"/>
      <c r="K2607" s="95"/>
      <c r="L2607" s="95">
        <f t="shared" si="622"/>
        <v>2604</v>
      </c>
      <c r="M2607" s="95">
        <f t="shared" si="613"/>
        <v>-1286</v>
      </c>
      <c r="N2607" s="95">
        <f t="shared" si="614"/>
        <v>272.82872503840173</v>
      </c>
      <c r="O2607" s="95">
        <f t="shared" si="615"/>
        <v>2282919.6113671456</v>
      </c>
      <c r="P2607" s="95">
        <f t="shared" si="623"/>
        <v>29.609073598954506</v>
      </c>
      <c r="Q2607" s="113">
        <f t="shared" si="624"/>
        <v>30.377908383914654</v>
      </c>
      <c r="R2607" s="95">
        <f t="shared" si="616"/>
        <v>354.44846358094605</v>
      </c>
      <c r="S2607" s="95">
        <f t="shared" si="617"/>
        <v>217.74787585333013</v>
      </c>
      <c r="T2607">
        <f t="shared" si="618"/>
        <v>0</v>
      </c>
      <c r="U2607" s="102">
        <f>IF(W2607&lt;180,V2607,IF(#REF!&gt;T2607,W2607-360,360-W2607))</f>
        <v>-32.098169717138092</v>
      </c>
      <c r="V2607" s="102">
        <f t="shared" si="619"/>
        <v>-32.098169717138092</v>
      </c>
      <c r="W2607" s="102">
        <f t="shared" si="620"/>
        <v>32.098169717138092</v>
      </c>
    </row>
    <row r="2608" spans="1:23" x14ac:dyDescent="0.25">
      <c r="A2608" s="110">
        <v>42638.490162037036</v>
      </c>
      <c r="B2608">
        <v>256</v>
      </c>
      <c r="C2608">
        <v>20.454499999999999</v>
      </c>
      <c r="E2608" s="95">
        <f t="shared" si="626"/>
        <v>286.05158069883527</v>
      </c>
      <c r="F2608" s="95">
        <f t="shared" si="626"/>
        <v>24.375464725457562</v>
      </c>
      <c r="G2608" s="95"/>
      <c r="H2608" s="95"/>
      <c r="I2608" s="95"/>
      <c r="J2608" s="95"/>
      <c r="K2608" s="95"/>
      <c r="L2608" s="95">
        <f t="shared" si="622"/>
        <v>2605</v>
      </c>
      <c r="M2608" s="95">
        <f t="shared" si="613"/>
        <v>1542</v>
      </c>
      <c r="N2608" s="95">
        <f t="shared" si="614"/>
        <v>272.82226487523917</v>
      </c>
      <c r="O2608" s="95">
        <f t="shared" si="615"/>
        <v>2283202.7086372543</v>
      </c>
      <c r="P2608" s="95">
        <f t="shared" si="623"/>
        <v>29.605225381988429</v>
      </c>
      <c r="Q2608" s="113">
        <f t="shared" si="624"/>
        <v>30.40255158851101</v>
      </c>
      <c r="R2608" s="95">
        <f t="shared" si="616"/>
        <v>354.45732177298504</v>
      </c>
      <c r="S2608" s="95">
        <f t="shared" si="617"/>
        <v>217.64583962468549</v>
      </c>
      <c r="T2608">
        <f t="shared" si="618"/>
        <v>0</v>
      </c>
      <c r="U2608" s="102">
        <f>IF(W2608&lt;180,V2608,IF(#REF!&gt;T2608,W2608-360,360-W2608))</f>
        <v>-30.051580698835267</v>
      </c>
      <c r="V2608" s="102">
        <f t="shared" si="619"/>
        <v>-30.051580698835267</v>
      </c>
      <c r="W2608" s="102">
        <f t="shared" si="620"/>
        <v>30.051580698835267</v>
      </c>
    </row>
    <row r="2609" spans="1:23" x14ac:dyDescent="0.25">
      <c r="A2609" s="110">
        <v>42638.490208333336</v>
      </c>
      <c r="B2609">
        <v>258</v>
      </c>
      <c r="C2609">
        <v>21.399100000000001</v>
      </c>
      <c r="E2609" s="95">
        <f t="shared" si="626"/>
        <v>286.03826955074874</v>
      </c>
      <c r="F2609" s="95">
        <f t="shared" si="626"/>
        <v>24.371821131447579</v>
      </c>
      <c r="G2609" s="95"/>
      <c r="H2609" s="95"/>
      <c r="I2609" s="95"/>
      <c r="J2609" s="95"/>
      <c r="K2609" s="95"/>
      <c r="L2609" s="95">
        <f t="shared" si="622"/>
        <v>2606</v>
      </c>
      <c r="M2609" s="95">
        <f t="shared" si="613"/>
        <v>-1284</v>
      </c>
      <c r="N2609" s="95">
        <f t="shared" si="614"/>
        <v>272.81657712969997</v>
      </c>
      <c r="O2609" s="95">
        <f t="shared" si="615"/>
        <v>2283422.3238680153</v>
      </c>
      <c r="P2609" s="95">
        <f t="shared" si="623"/>
        <v>29.600968149290214</v>
      </c>
      <c r="Q2609" s="113">
        <f t="shared" si="624"/>
        <v>30.413077355147806</v>
      </c>
      <c r="R2609" s="95">
        <f t="shared" si="616"/>
        <v>354.46769359983131</v>
      </c>
      <c r="S2609" s="95">
        <f t="shared" si="617"/>
        <v>217.60884550166617</v>
      </c>
      <c r="T2609">
        <f t="shared" si="618"/>
        <v>0</v>
      </c>
      <c r="U2609" s="102">
        <f>IF(W2609&lt;180,V2609,IF(#REF!&gt;T2609,W2609-360,360-W2609))</f>
        <v>-28.038269550748737</v>
      </c>
      <c r="V2609" s="102">
        <f t="shared" si="619"/>
        <v>-28.038269550748737</v>
      </c>
      <c r="W2609" s="102">
        <f t="shared" si="620"/>
        <v>28.038269550748737</v>
      </c>
    </row>
    <row r="2610" spans="1:23" x14ac:dyDescent="0.25">
      <c r="A2610" s="110">
        <v>42638.490254629629</v>
      </c>
      <c r="B2610">
        <v>253</v>
      </c>
      <c r="C2610">
        <v>21.3186</v>
      </c>
      <c r="E2610" s="95">
        <f t="shared" si="626"/>
        <v>286.0332778702163</v>
      </c>
      <c r="F2610" s="95">
        <f t="shared" si="626"/>
        <v>24.3658628951747</v>
      </c>
      <c r="G2610" s="95"/>
      <c r="H2610" s="95"/>
      <c r="I2610" s="95"/>
      <c r="J2610" s="95"/>
      <c r="K2610" s="95"/>
      <c r="L2610" s="95">
        <f t="shared" si="622"/>
        <v>2607</v>
      </c>
      <c r="M2610" s="95">
        <f t="shared" si="613"/>
        <v>1537</v>
      </c>
      <c r="N2610" s="95">
        <f t="shared" si="614"/>
        <v>272.80897583429157</v>
      </c>
      <c r="O2610" s="95">
        <f t="shared" si="615"/>
        <v>2283814.869965496</v>
      </c>
      <c r="P2610" s="95">
        <f t="shared" si="623"/>
        <v>29.597834168769346</v>
      </c>
      <c r="Q2610" s="113">
        <f t="shared" si="624"/>
        <v>30.418252862806188</v>
      </c>
      <c r="R2610" s="95">
        <f t="shared" si="616"/>
        <v>354.47434681153021</v>
      </c>
      <c r="S2610" s="95">
        <f t="shared" si="617"/>
        <v>217.59220892890238</v>
      </c>
      <c r="T2610">
        <f t="shared" si="618"/>
        <v>0</v>
      </c>
      <c r="U2610" s="102">
        <f>IF(W2610&lt;180,V2610,IF(#REF!&gt;T2610,W2610-360,360-W2610))</f>
        <v>-33.033277870216295</v>
      </c>
      <c r="V2610" s="102">
        <f t="shared" si="619"/>
        <v>-33.033277870216295</v>
      </c>
      <c r="W2610" s="102">
        <f t="shared" si="620"/>
        <v>33.033277870216295</v>
      </c>
    </row>
    <row r="2611" spans="1:23" x14ac:dyDescent="0.25">
      <c r="A2611" s="110">
        <v>42638.490300925929</v>
      </c>
      <c r="B2611">
        <v>255</v>
      </c>
      <c r="C2611">
        <v>20.279</v>
      </c>
      <c r="E2611" s="95">
        <f t="shared" si="626"/>
        <v>286.02662229617306</v>
      </c>
      <c r="F2611" s="95">
        <f t="shared" si="626"/>
        <v>24.355514975041594</v>
      </c>
      <c r="G2611" s="95"/>
      <c r="H2611" s="95"/>
      <c r="I2611" s="95"/>
      <c r="J2611" s="95"/>
      <c r="K2611" s="95"/>
      <c r="L2611" s="95">
        <f t="shared" si="622"/>
        <v>2608</v>
      </c>
      <c r="M2611" s="95">
        <f t="shared" si="613"/>
        <v>-1282</v>
      </c>
      <c r="N2611" s="95">
        <f t="shared" si="614"/>
        <v>272.80214723926309</v>
      </c>
      <c r="O2611" s="95">
        <f t="shared" si="615"/>
        <v>2284131.9079754786</v>
      </c>
      <c r="P2611" s="95">
        <f t="shared" si="623"/>
        <v>29.594213106232452</v>
      </c>
      <c r="Q2611" s="113">
        <f t="shared" si="624"/>
        <v>30.424604010407737</v>
      </c>
      <c r="R2611" s="95">
        <f t="shared" si="616"/>
        <v>354.48198131959049</v>
      </c>
      <c r="S2611" s="95">
        <f t="shared" si="617"/>
        <v>217.57126327275563</v>
      </c>
      <c r="T2611">
        <f t="shared" si="618"/>
        <v>0</v>
      </c>
      <c r="U2611" s="102">
        <f>IF(W2611&lt;180,V2611,IF(#REF!&gt;T2611,W2611-360,360-W2611))</f>
        <v>-31.026622296173059</v>
      </c>
      <c r="V2611" s="102">
        <f t="shared" si="619"/>
        <v>-31.026622296173059</v>
      </c>
      <c r="W2611" s="102">
        <f t="shared" si="620"/>
        <v>31.026622296173059</v>
      </c>
    </row>
    <row r="2612" spans="1:23" x14ac:dyDescent="0.25">
      <c r="A2612" s="110">
        <v>42638.490347222221</v>
      </c>
      <c r="B2612">
        <v>258</v>
      </c>
      <c r="C2612">
        <v>20.440200000000001</v>
      </c>
      <c r="E2612" s="95">
        <f t="shared" si="626"/>
        <v>286.02163061564062</v>
      </c>
      <c r="F2612" s="95">
        <f t="shared" si="626"/>
        <v>24.346302163061555</v>
      </c>
      <c r="G2612" s="95"/>
      <c r="H2612" s="95"/>
      <c r="I2612" s="95"/>
      <c r="J2612" s="95"/>
      <c r="K2612" s="95"/>
      <c r="L2612" s="95">
        <f t="shared" si="622"/>
        <v>2609</v>
      </c>
      <c r="M2612" s="95">
        <f t="shared" si="613"/>
        <v>1540</v>
      </c>
      <c r="N2612" s="95">
        <f t="shared" si="614"/>
        <v>272.7964737447291</v>
      </c>
      <c r="O2612" s="95">
        <f t="shared" si="615"/>
        <v>2284350.9275584701</v>
      </c>
      <c r="P2612" s="95">
        <f t="shared" si="623"/>
        <v>29.589959551031605</v>
      </c>
      <c r="Q2612" s="113">
        <f t="shared" si="624"/>
        <v>30.428955439210508</v>
      </c>
      <c r="R2612" s="95">
        <f t="shared" si="616"/>
        <v>354.48678035386428</v>
      </c>
      <c r="S2612" s="95">
        <f t="shared" si="617"/>
        <v>217.55648087741696</v>
      </c>
      <c r="T2612">
        <f t="shared" si="618"/>
        <v>0</v>
      </c>
      <c r="U2612" s="102">
        <f>IF(W2612&lt;180,V2612,IF(#REF!&gt;T2612,W2612-360,360-W2612))</f>
        <v>-28.021630615640618</v>
      </c>
      <c r="V2612" s="102">
        <f t="shared" si="619"/>
        <v>-28.021630615640618</v>
      </c>
      <c r="W2612" s="102">
        <f t="shared" si="620"/>
        <v>28.021630615640618</v>
      </c>
    </row>
    <row r="2613" spans="1:23" x14ac:dyDescent="0.25">
      <c r="A2613" s="110">
        <v>42638.490393518521</v>
      </c>
      <c r="B2613">
        <v>257</v>
      </c>
      <c r="C2613">
        <v>19.9985</v>
      </c>
      <c r="E2613" s="95">
        <f t="shared" si="626"/>
        <v>286.01830282861897</v>
      </c>
      <c r="F2613" s="95">
        <f t="shared" si="626"/>
        <v>24.33691048252911</v>
      </c>
      <c r="G2613" s="95"/>
      <c r="H2613" s="95"/>
      <c r="I2613" s="95"/>
      <c r="J2613" s="95"/>
      <c r="K2613" s="95"/>
      <c r="L2613" s="95">
        <f t="shared" si="622"/>
        <v>2610</v>
      </c>
      <c r="M2613" s="95">
        <f t="shared" si="613"/>
        <v>-1283</v>
      </c>
      <c r="N2613" s="95">
        <f t="shared" si="614"/>
        <v>272.79042145593803</v>
      </c>
      <c r="O2613" s="95">
        <f t="shared" si="615"/>
        <v>2284600.360536417</v>
      </c>
      <c r="P2613" s="95">
        <f t="shared" si="623"/>
        <v>29.58590557401687</v>
      </c>
      <c r="Q2613" s="113">
        <f t="shared" si="624"/>
        <v>30.432019618892657</v>
      </c>
      <c r="R2613" s="95">
        <f t="shared" si="616"/>
        <v>354.49034697112745</v>
      </c>
      <c r="S2613" s="95">
        <f t="shared" si="617"/>
        <v>217.54625868611049</v>
      </c>
      <c r="T2613">
        <f t="shared" si="618"/>
        <v>0</v>
      </c>
      <c r="U2613" s="102">
        <f>IF(W2613&lt;180,V2613,IF(#REF!&gt;T2613,W2613-360,360-W2613))</f>
        <v>-29.018302828618971</v>
      </c>
      <c r="V2613" s="102">
        <f t="shared" si="619"/>
        <v>-29.018302828618971</v>
      </c>
      <c r="W2613" s="102">
        <f t="shared" si="620"/>
        <v>29.018302828618971</v>
      </c>
    </row>
    <row r="2614" spans="1:23" x14ac:dyDescent="0.25">
      <c r="A2614" s="110">
        <v>42638.490451388891</v>
      </c>
      <c r="B2614">
        <v>260</v>
      </c>
      <c r="C2614">
        <v>19.060700000000001</v>
      </c>
      <c r="E2614" s="95">
        <f t="shared" si="626"/>
        <v>286.02163061564062</v>
      </c>
      <c r="F2614" s="95">
        <f t="shared" si="626"/>
        <v>24.330337770382684</v>
      </c>
      <c r="G2614" s="95"/>
      <c r="H2614" s="95"/>
      <c r="I2614" s="95"/>
      <c r="J2614" s="95"/>
      <c r="K2614" s="95"/>
      <c r="L2614" s="95">
        <f t="shared" si="622"/>
        <v>2611</v>
      </c>
      <c r="M2614" s="95">
        <f t="shared" si="613"/>
        <v>1543</v>
      </c>
      <c r="N2614" s="95">
        <f t="shared" si="614"/>
        <v>272.78552278820308</v>
      </c>
      <c r="O2614" s="95">
        <f t="shared" si="615"/>
        <v>2284763.8927614125</v>
      </c>
      <c r="P2614" s="95">
        <f t="shared" si="623"/>
        <v>29.58129806543457</v>
      </c>
      <c r="Q2614" s="113">
        <f t="shared" si="624"/>
        <v>30.42906480152655</v>
      </c>
      <c r="R2614" s="95">
        <f t="shared" si="616"/>
        <v>354.48702641907539</v>
      </c>
      <c r="S2614" s="95">
        <f t="shared" si="617"/>
        <v>217.55623481220587</v>
      </c>
      <c r="T2614">
        <f t="shared" si="618"/>
        <v>0</v>
      </c>
      <c r="U2614" s="102">
        <f>IF(W2614&lt;180,V2614,IF(#REF!&gt;T2614,W2614-360,360-W2614))</f>
        <v>-26.021630615640618</v>
      </c>
      <c r="V2614" s="102">
        <f t="shared" si="619"/>
        <v>-26.021630615640618</v>
      </c>
      <c r="W2614" s="102">
        <f t="shared" si="620"/>
        <v>26.021630615640618</v>
      </c>
    </row>
    <row r="2615" spans="1:23" x14ac:dyDescent="0.25">
      <c r="A2615" s="110">
        <v>42638.490497685183</v>
      </c>
      <c r="B2615">
        <v>249</v>
      </c>
      <c r="C2615">
        <v>20.426500000000001</v>
      </c>
      <c r="E2615" s="95">
        <f t="shared" si="626"/>
        <v>286.00499168053244</v>
      </c>
      <c r="F2615" s="95">
        <f t="shared" si="626"/>
        <v>24.324104326123116</v>
      </c>
      <c r="G2615" s="95"/>
      <c r="H2615" s="95"/>
      <c r="I2615" s="95"/>
      <c r="J2615" s="95"/>
      <c r="K2615" s="95"/>
      <c r="L2615" s="95">
        <f t="shared" si="622"/>
        <v>2612</v>
      </c>
      <c r="M2615" s="95">
        <f t="shared" si="613"/>
        <v>-1294</v>
      </c>
      <c r="N2615" s="95">
        <f t="shared" si="614"/>
        <v>272.77641653904988</v>
      </c>
      <c r="O2615" s="95">
        <f t="shared" si="615"/>
        <v>2285329.427258824</v>
      </c>
      <c r="P2615" s="95">
        <f t="shared" si="623"/>
        <v>29.579295064289742</v>
      </c>
      <c r="Q2615" s="113">
        <f t="shared" si="624"/>
        <v>30.446564987024107</v>
      </c>
      <c r="R2615" s="95">
        <f t="shared" si="616"/>
        <v>354.50976290133667</v>
      </c>
      <c r="S2615" s="95">
        <f t="shared" si="617"/>
        <v>217.50022045972821</v>
      </c>
      <c r="T2615">
        <f t="shared" si="618"/>
        <v>0</v>
      </c>
      <c r="U2615" s="102">
        <f>IF(W2615&lt;180,V2615,IF(#REF!&gt;T2615,W2615-360,360-W2615))</f>
        <v>-37.004991680532441</v>
      </c>
      <c r="V2615" s="102">
        <f t="shared" si="619"/>
        <v>-37.004991680532441</v>
      </c>
      <c r="W2615" s="102">
        <f t="shared" si="620"/>
        <v>37.004991680532441</v>
      </c>
    </row>
    <row r="2616" spans="1:23" x14ac:dyDescent="0.25">
      <c r="A2616" s="110">
        <v>42638.490543981483</v>
      </c>
      <c r="B2616">
        <v>254</v>
      </c>
      <c r="C2616">
        <v>19.0181</v>
      </c>
      <c r="E2616" s="95">
        <f t="shared" si="626"/>
        <v>285.98003327787023</v>
      </c>
      <c r="F2616" s="95">
        <f t="shared" si="626"/>
        <v>24.317492845257892</v>
      </c>
      <c r="G2616" s="95"/>
      <c r="H2616" s="95"/>
      <c r="I2616" s="95"/>
      <c r="J2616" s="95"/>
      <c r="K2616" s="95"/>
      <c r="L2616" s="95">
        <f t="shared" si="622"/>
        <v>2613</v>
      </c>
      <c r="M2616" s="95">
        <f t="shared" si="613"/>
        <v>1548</v>
      </c>
      <c r="N2616" s="95">
        <f t="shared" si="614"/>
        <v>272.76923076923009</v>
      </c>
      <c r="O2616" s="95">
        <f t="shared" si="615"/>
        <v>2285681.8461538646</v>
      </c>
      <c r="P2616" s="95">
        <f t="shared" si="623"/>
        <v>29.575914672639538</v>
      </c>
      <c r="Q2616" s="113">
        <f t="shared" si="624"/>
        <v>30.466635972591614</v>
      </c>
      <c r="R2616" s="95">
        <f t="shared" si="616"/>
        <v>354.52996421620139</v>
      </c>
      <c r="S2616" s="95">
        <f t="shared" si="617"/>
        <v>217.4301023395391</v>
      </c>
      <c r="T2616">
        <f t="shared" si="618"/>
        <v>0</v>
      </c>
      <c r="U2616" s="102">
        <f>IF(W2616&lt;180,V2616,IF(#REF!&gt;T2616,W2616-360,360-W2616))</f>
        <v>-31.980033277870234</v>
      </c>
      <c r="V2616" s="102">
        <f t="shared" si="619"/>
        <v>-31.980033277870234</v>
      </c>
      <c r="W2616" s="102">
        <f t="shared" si="620"/>
        <v>31.980033277870234</v>
      </c>
    </row>
    <row r="2617" spans="1:23" x14ac:dyDescent="0.25">
      <c r="A2617" s="110">
        <v>42638.490590277775</v>
      </c>
      <c r="B2617">
        <v>253</v>
      </c>
      <c r="C2617">
        <v>19.468699999999998</v>
      </c>
      <c r="E2617" s="95">
        <f t="shared" si="626"/>
        <v>285.91181364392679</v>
      </c>
      <c r="F2617" s="95">
        <f t="shared" si="626"/>
        <v>24.313512645590674</v>
      </c>
      <c r="G2617" s="95"/>
      <c r="H2617" s="95"/>
      <c r="I2617" s="95"/>
      <c r="J2617" s="95"/>
      <c r="K2617" s="95"/>
      <c r="L2617" s="95">
        <f t="shared" si="622"/>
        <v>2614</v>
      </c>
      <c r="M2617" s="95">
        <f t="shared" si="613"/>
        <v>-1295</v>
      </c>
      <c r="N2617" s="95">
        <f t="shared" si="614"/>
        <v>272.76166794185087</v>
      </c>
      <c r="O2617" s="95">
        <f t="shared" si="615"/>
        <v>2286072.5191277922</v>
      </c>
      <c r="P2617" s="95">
        <f t="shared" si="623"/>
        <v>29.572783911070612</v>
      </c>
      <c r="Q2617" s="113">
        <f t="shared" si="624"/>
        <v>30.494491636549611</v>
      </c>
      <c r="R2617" s="95">
        <f t="shared" si="616"/>
        <v>354.52441982616341</v>
      </c>
      <c r="S2617" s="95">
        <f t="shared" si="617"/>
        <v>217.29920746169017</v>
      </c>
      <c r="T2617">
        <f t="shared" si="618"/>
        <v>0</v>
      </c>
      <c r="U2617" s="102">
        <f>IF(W2617&lt;180,V2617,IF(#REF!&gt;T2617,W2617-360,360-W2617))</f>
        <v>-32.911813643926791</v>
      </c>
      <c r="V2617" s="102">
        <f t="shared" si="619"/>
        <v>-32.911813643926791</v>
      </c>
      <c r="W2617" s="102">
        <f t="shared" si="620"/>
        <v>32.911813643926791</v>
      </c>
    </row>
    <row r="2618" spans="1:23" x14ac:dyDescent="0.25">
      <c r="A2618" s="110">
        <v>42638.490636574075</v>
      </c>
      <c r="B2618">
        <v>247</v>
      </c>
      <c r="C2618">
        <v>20.356400000000001</v>
      </c>
      <c r="E2618" s="95">
        <f t="shared" si="626"/>
        <v>285.86688851913476</v>
      </c>
      <c r="F2618" s="95">
        <f t="shared" si="626"/>
        <v>24.306683361064884</v>
      </c>
      <c r="G2618" s="95"/>
      <c r="H2618" s="95"/>
      <c r="I2618" s="95"/>
      <c r="J2618" s="95"/>
      <c r="K2618" s="95"/>
      <c r="L2618" s="95">
        <f t="shared" si="622"/>
        <v>2615</v>
      </c>
      <c r="M2618" s="95">
        <f t="shared" si="613"/>
        <v>1542</v>
      </c>
      <c r="N2618" s="95">
        <f t="shared" si="614"/>
        <v>272.75181644359395</v>
      </c>
      <c r="O2618" s="95">
        <f t="shared" si="615"/>
        <v>2286735.9288719115</v>
      </c>
      <c r="P2618" s="95">
        <f t="shared" si="623"/>
        <v>29.571418742630083</v>
      </c>
      <c r="Q2618" s="113">
        <f t="shared" si="624"/>
        <v>30.531872849582061</v>
      </c>
      <c r="R2618" s="95">
        <f t="shared" si="616"/>
        <v>354.5636024306944</v>
      </c>
      <c r="S2618" s="95">
        <f t="shared" si="617"/>
        <v>217.17017460757512</v>
      </c>
      <c r="T2618">
        <f t="shared" si="618"/>
        <v>0</v>
      </c>
      <c r="U2618" s="102">
        <f>IF(W2618&lt;180,V2618,IF(#REF!&gt;T2618,W2618-360,360-W2618))</f>
        <v>-38.866888519134761</v>
      </c>
      <c r="V2618" s="102">
        <f t="shared" si="619"/>
        <v>-38.866888519134761</v>
      </c>
      <c r="W2618" s="102">
        <f t="shared" si="620"/>
        <v>38.866888519134761</v>
      </c>
    </row>
    <row r="2619" spans="1:23" x14ac:dyDescent="0.25">
      <c r="A2619" s="110">
        <v>42638.490682870368</v>
      </c>
      <c r="B2619">
        <v>251</v>
      </c>
      <c r="C2619">
        <v>21.450299999999999</v>
      </c>
      <c r="E2619" s="95">
        <f t="shared" si="626"/>
        <v>285.84858569051579</v>
      </c>
      <c r="F2619" s="95">
        <f t="shared" si="626"/>
        <v>24.299270216306152</v>
      </c>
      <c r="G2619" s="95"/>
      <c r="H2619" s="95"/>
      <c r="I2619" s="95"/>
      <c r="J2619" s="95"/>
      <c r="K2619" s="95"/>
      <c r="L2619" s="95">
        <f t="shared" si="622"/>
        <v>2616</v>
      </c>
      <c r="M2619" s="95">
        <f t="shared" si="613"/>
        <v>-1291</v>
      </c>
      <c r="N2619" s="95">
        <f t="shared" si="614"/>
        <v>272.74350152905129</v>
      </c>
      <c r="O2619" s="95">
        <f t="shared" si="615"/>
        <v>2287208.8895260124</v>
      </c>
      <c r="P2619" s="95">
        <f t="shared" si="623"/>
        <v>29.568823526517917</v>
      </c>
      <c r="Q2619" s="113">
        <f t="shared" si="624"/>
        <v>30.549466754180621</v>
      </c>
      <c r="R2619" s="95">
        <f t="shared" si="616"/>
        <v>354.58488588742216</v>
      </c>
      <c r="S2619" s="95">
        <f t="shared" si="617"/>
        <v>217.11228549360939</v>
      </c>
      <c r="T2619">
        <f t="shared" si="618"/>
        <v>0</v>
      </c>
      <c r="U2619" s="102">
        <f>IF(W2619&lt;180,V2619,IF(#REF!&gt;T2619,W2619-360,360-W2619))</f>
        <v>-34.84858569051579</v>
      </c>
      <c r="V2619" s="102">
        <f t="shared" si="619"/>
        <v>-34.84858569051579</v>
      </c>
      <c r="W2619" s="102">
        <f t="shared" si="620"/>
        <v>34.84858569051579</v>
      </c>
    </row>
    <row r="2620" spans="1:23" x14ac:dyDescent="0.25">
      <c r="A2620" s="110">
        <v>42638.490729166668</v>
      </c>
      <c r="B2620">
        <v>247</v>
      </c>
      <c r="C2620">
        <v>21.497900000000001</v>
      </c>
      <c r="E2620" s="95">
        <f t="shared" si="626"/>
        <v>285.82029950083194</v>
      </c>
      <c r="F2620" s="95">
        <f t="shared" si="626"/>
        <v>24.292482196339428</v>
      </c>
      <c r="G2620" s="95"/>
      <c r="H2620" s="95"/>
      <c r="I2620" s="95"/>
      <c r="J2620" s="95"/>
      <c r="K2620" s="95"/>
      <c r="L2620" s="95">
        <f t="shared" si="622"/>
        <v>2617</v>
      </c>
      <c r="M2620" s="95">
        <f t="shared" si="613"/>
        <v>1538</v>
      </c>
      <c r="N2620" s="95">
        <f t="shared" si="614"/>
        <v>272.7336645013367</v>
      </c>
      <c r="O2620" s="95">
        <f t="shared" si="615"/>
        <v>2287871.3641574504</v>
      </c>
      <c r="P2620" s="95">
        <f t="shared" si="623"/>
        <v>29.567454689699876</v>
      </c>
      <c r="Q2620" s="113">
        <f t="shared" si="624"/>
        <v>30.577540950168274</v>
      </c>
      <c r="R2620" s="95">
        <f t="shared" si="616"/>
        <v>354.61976663871053</v>
      </c>
      <c r="S2620" s="95">
        <f t="shared" si="617"/>
        <v>217.02083236295331</v>
      </c>
      <c r="T2620">
        <f t="shared" si="618"/>
        <v>0</v>
      </c>
      <c r="U2620" s="102">
        <f>IF(W2620&lt;180,V2620,IF(#REF!&gt;T2620,W2620-360,360-W2620))</f>
        <v>-38.820299500831936</v>
      </c>
      <c r="V2620" s="102">
        <f t="shared" si="619"/>
        <v>-38.820299500831936</v>
      </c>
      <c r="W2620" s="102">
        <f t="shared" si="620"/>
        <v>38.820299500831936</v>
      </c>
    </row>
    <row r="2621" spans="1:23" x14ac:dyDescent="0.25">
      <c r="A2621" s="110">
        <v>42638.49077546296</v>
      </c>
      <c r="B2621">
        <v>237</v>
      </c>
      <c r="C2621">
        <v>22.482199999999999</v>
      </c>
      <c r="E2621" s="95">
        <f t="shared" ref="E2621:F2636" si="627">AVERAGE(B2021:B2621)</f>
        <v>285.7487520798669</v>
      </c>
      <c r="F2621" s="95">
        <f t="shared" si="627"/>
        <v>24.296059900166384</v>
      </c>
      <c r="G2621" s="95"/>
      <c r="H2621" s="95"/>
      <c r="I2621" s="95"/>
      <c r="J2621" s="95"/>
      <c r="K2621" s="95"/>
      <c r="L2621" s="95">
        <f t="shared" si="622"/>
        <v>2618</v>
      </c>
      <c r="M2621" s="95">
        <f t="shared" si="613"/>
        <v>-1301</v>
      </c>
      <c r="N2621" s="95">
        <f t="shared" si="614"/>
        <v>272.7200152788381</v>
      </c>
      <c r="O2621" s="95">
        <f t="shared" si="615"/>
        <v>2289147.7711994071</v>
      </c>
      <c r="P2621" s="95">
        <f t="shared" si="623"/>
        <v>29.570052335268958</v>
      </c>
      <c r="Q2621" s="113">
        <f t="shared" si="624"/>
        <v>30.641316640515399</v>
      </c>
      <c r="R2621" s="95">
        <f t="shared" si="616"/>
        <v>354.69171452102654</v>
      </c>
      <c r="S2621" s="95">
        <f t="shared" si="617"/>
        <v>216.80578963870727</v>
      </c>
      <c r="T2621">
        <f t="shared" si="618"/>
        <v>0</v>
      </c>
      <c r="U2621" s="102">
        <f>IF(W2621&lt;180,V2621,IF(#REF!&gt;T2621,W2621-360,360-W2621))</f>
        <v>-48.748752079866904</v>
      </c>
      <c r="V2621" s="102">
        <f t="shared" si="619"/>
        <v>-48.748752079866904</v>
      </c>
      <c r="W2621" s="102">
        <f t="shared" si="620"/>
        <v>48.748752079866904</v>
      </c>
    </row>
    <row r="2622" spans="1:23" x14ac:dyDescent="0.25">
      <c r="A2622" s="110">
        <v>42638.49082175926</v>
      </c>
      <c r="B2622">
        <v>253</v>
      </c>
      <c r="C2622">
        <v>20.139900000000001</v>
      </c>
      <c r="E2622" s="95">
        <f t="shared" si="627"/>
        <v>285.73544093178037</v>
      </c>
      <c r="F2622" s="95">
        <f t="shared" si="627"/>
        <v>24.292811813643919</v>
      </c>
      <c r="G2622" s="95"/>
      <c r="H2622" s="95"/>
      <c r="I2622" s="95"/>
      <c r="J2622" s="95"/>
      <c r="K2622" s="95"/>
      <c r="L2622" s="95">
        <f t="shared" si="622"/>
        <v>2619</v>
      </c>
      <c r="M2622" s="95">
        <f t="shared" si="613"/>
        <v>1554</v>
      </c>
      <c r="N2622" s="95">
        <f t="shared" si="614"/>
        <v>272.71248568155715</v>
      </c>
      <c r="O2622" s="95">
        <f t="shared" si="615"/>
        <v>2289536.501718231</v>
      </c>
      <c r="P2622" s="95">
        <f t="shared" si="623"/>
        <v>29.56691662795421</v>
      </c>
      <c r="Q2622" s="113">
        <f t="shared" si="624"/>
        <v>30.653800189701411</v>
      </c>
      <c r="R2622" s="95">
        <f t="shared" si="616"/>
        <v>354.70649135860856</v>
      </c>
      <c r="S2622" s="95">
        <f t="shared" si="617"/>
        <v>216.76439050495219</v>
      </c>
      <c r="T2622">
        <f t="shared" si="618"/>
        <v>0</v>
      </c>
      <c r="U2622" s="102">
        <f>IF(W2622&lt;180,V2622,IF(#REF!&gt;T2622,W2622-360,360-W2622))</f>
        <v>-32.735440931780374</v>
      </c>
      <c r="V2622" s="102">
        <f t="shared" si="619"/>
        <v>-32.735440931780374</v>
      </c>
      <c r="W2622" s="102">
        <f t="shared" si="620"/>
        <v>32.735440931780374</v>
      </c>
    </row>
    <row r="2623" spans="1:23" x14ac:dyDescent="0.25">
      <c r="A2623" s="110">
        <v>42638.490868055553</v>
      </c>
      <c r="B2623">
        <v>253</v>
      </c>
      <c r="C2623">
        <v>20.079499999999999</v>
      </c>
      <c r="E2623" s="95">
        <f t="shared" si="627"/>
        <v>285.69883527454243</v>
      </c>
      <c r="F2623" s="95">
        <f t="shared" si="627"/>
        <v>24.293822129783685</v>
      </c>
      <c r="G2623" s="95"/>
      <c r="H2623" s="95"/>
      <c r="I2623" s="95"/>
      <c r="J2623" s="95"/>
      <c r="K2623" s="95"/>
      <c r="L2623" s="95">
        <f t="shared" si="622"/>
        <v>2620</v>
      </c>
      <c r="M2623" s="95">
        <f t="shared" si="613"/>
        <v>-1301</v>
      </c>
      <c r="N2623" s="95">
        <f t="shared" si="614"/>
        <v>272.70496183206041</v>
      </c>
      <c r="O2623" s="95">
        <f t="shared" si="615"/>
        <v>2289924.9354962013</v>
      </c>
      <c r="P2623" s="95">
        <f t="shared" si="623"/>
        <v>29.56378106658126</v>
      </c>
      <c r="Q2623" s="113">
        <f t="shared" si="624"/>
        <v>30.679723047924092</v>
      </c>
      <c r="R2623" s="95">
        <f t="shared" si="616"/>
        <v>354.72821213237165</v>
      </c>
      <c r="S2623" s="95">
        <f t="shared" si="617"/>
        <v>216.66945841671321</v>
      </c>
      <c r="T2623">
        <f t="shared" si="618"/>
        <v>0</v>
      </c>
      <c r="U2623" s="102">
        <f>IF(W2623&lt;180,V2623,IF(#REF!&gt;T2623,W2623-360,360-W2623))</f>
        <v>-32.698835274542432</v>
      </c>
      <c r="V2623" s="102">
        <f t="shared" si="619"/>
        <v>-32.698835274542432</v>
      </c>
      <c r="W2623" s="102">
        <f t="shared" si="620"/>
        <v>32.698835274542432</v>
      </c>
    </row>
    <row r="2624" spans="1:23" x14ac:dyDescent="0.25">
      <c r="A2624" s="110">
        <v>42638.490914351853</v>
      </c>
      <c r="B2624">
        <v>248</v>
      </c>
      <c r="C2624">
        <v>19.694400000000002</v>
      </c>
      <c r="E2624" s="95">
        <f t="shared" si="627"/>
        <v>285.66722129783693</v>
      </c>
      <c r="F2624" s="95">
        <f t="shared" si="627"/>
        <v>24.291147587354406</v>
      </c>
      <c r="G2624" s="95"/>
      <c r="H2624" s="95"/>
      <c r="I2624" s="95"/>
      <c r="J2624" s="95"/>
      <c r="K2624" s="95"/>
      <c r="L2624" s="95">
        <f t="shared" si="622"/>
        <v>2621</v>
      </c>
      <c r="M2624" s="95">
        <f t="shared" si="613"/>
        <v>1549</v>
      </c>
      <c r="N2624" s="95">
        <f t="shared" si="614"/>
        <v>272.69553605494019</v>
      </c>
      <c r="O2624" s="95">
        <f t="shared" si="615"/>
        <v>2290535.0377718611</v>
      </c>
      <c r="P2624" s="95">
        <f t="shared" si="623"/>
        <v>29.562078048008459</v>
      </c>
      <c r="Q2624" s="113">
        <f t="shared" si="624"/>
        <v>30.708750568800163</v>
      </c>
      <c r="R2624" s="95">
        <f t="shared" si="616"/>
        <v>354.76191007763731</v>
      </c>
      <c r="S2624" s="95">
        <f t="shared" si="617"/>
        <v>216.57253251803655</v>
      </c>
      <c r="T2624">
        <f t="shared" si="618"/>
        <v>0</v>
      </c>
      <c r="U2624" s="102">
        <f>IF(W2624&lt;180,V2624,IF(#REF!&gt;T2624,W2624-360,360-W2624))</f>
        <v>-37.667221297836932</v>
      </c>
      <c r="V2624" s="102">
        <f t="shared" si="619"/>
        <v>-37.667221297836932</v>
      </c>
      <c r="W2624" s="102">
        <f t="shared" si="620"/>
        <v>37.667221297836932</v>
      </c>
    </row>
    <row r="2625" spans="1:23" x14ac:dyDescent="0.25">
      <c r="A2625" s="110">
        <v>42638.490960648145</v>
      </c>
      <c r="B2625">
        <v>256</v>
      </c>
      <c r="C2625">
        <v>18.635100000000001</v>
      </c>
      <c r="E2625" s="95">
        <f t="shared" si="627"/>
        <v>285.66389351081529</v>
      </c>
      <c r="F2625" s="95">
        <f t="shared" si="627"/>
        <v>24.285648086522457</v>
      </c>
      <c r="G2625" s="95"/>
      <c r="H2625" s="95"/>
      <c r="I2625" s="95"/>
      <c r="J2625" s="95"/>
      <c r="K2625" s="95"/>
      <c r="L2625" s="95">
        <f t="shared" si="622"/>
        <v>2622</v>
      </c>
      <c r="M2625" s="95">
        <f t="shared" si="613"/>
        <v>-1293</v>
      </c>
      <c r="N2625" s="95">
        <f t="shared" si="614"/>
        <v>272.68916857360728</v>
      </c>
      <c r="O2625" s="95">
        <f t="shared" si="615"/>
        <v>2290813.6723875087</v>
      </c>
      <c r="P2625" s="95">
        <f t="shared" si="623"/>
        <v>29.558237853672964</v>
      </c>
      <c r="Q2625" s="113">
        <f t="shared" si="624"/>
        <v>30.71185678588288</v>
      </c>
      <c r="R2625" s="95">
        <f t="shared" si="616"/>
        <v>354.76557127905176</v>
      </c>
      <c r="S2625" s="95">
        <f t="shared" si="617"/>
        <v>216.56221574257881</v>
      </c>
      <c r="T2625">
        <f t="shared" si="618"/>
        <v>0</v>
      </c>
      <c r="U2625" s="102">
        <f>IF(W2625&lt;180,V2625,IF(#REF!&gt;T2625,W2625-360,360-W2625))</f>
        <v>-29.663893510815285</v>
      </c>
      <c r="V2625" s="102">
        <f t="shared" si="619"/>
        <v>-29.663893510815285</v>
      </c>
      <c r="W2625" s="102">
        <f t="shared" si="620"/>
        <v>29.663893510815285</v>
      </c>
    </row>
    <row r="2626" spans="1:23" x14ac:dyDescent="0.25">
      <c r="A2626" s="110">
        <v>42638.491006944445</v>
      </c>
      <c r="B2626">
        <v>254</v>
      </c>
      <c r="C2626">
        <v>18.8141</v>
      </c>
      <c r="E2626" s="95">
        <f t="shared" si="627"/>
        <v>285.63727121464228</v>
      </c>
      <c r="F2626" s="95">
        <f t="shared" si="627"/>
        <v>24.280356405990005</v>
      </c>
      <c r="G2626" s="95"/>
      <c r="H2626" s="95"/>
      <c r="I2626" s="95"/>
      <c r="J2626" s="95"/>
      <c r="K2626" s="95"/>
      <c r="L2626" s="95">
        <f t="shared" si="622"/>
        <v>2623</v>
      </c>
      <c r="M2626" s="95">
        <f t="shared" si="613"/>
        <v>1547</v>
      </c>
      <c r="N2626" s="95">
        <f t="shared" si="614"/>
        <v>272.68204346168443</v>
      </c>
      <c r="O2626" s="95">
        <f t="shared" si="615"/>
        <v>2291162.8242470636</v>
      </c>
      <c r="P2626" s="95">
        <f t="shared" si="623"/>
        <v>29.554854911114479</v>
      </c>
      <c r="Q2626" s="113">
        <f t="shared" si="624"/>
        <v>30.732351241862887</v>
      </c>
      <c r="R2626" s="95">
        <f t="shared" si="616"/>
        <v>354.78506150883379</v>
      </c>
      <c r="S2626" s="95">
        <f t="shared" si="617"/>
        <v>216.48948092045077</v>
      </c>
      <c r="T2626">
        <f t="shared" si="618"/>
        <v>0</v>
      </c>
      <c r="U2626" s="102">
        <f>IF(W2626&lt;180,V2626,IF(#REF!&gt;T2626,W2626-360,360-W2626))</f>
        <v>-31.637271214642283</v>
      </c>
      <c r="V2626" s="102">
        <f t="shared" si="619"/>
        <v>-31.637271214642283</v>
      </c>
      <c r="W2626" s="102">
        <f t="shared" si="620"/>
        <v>31.637271214642283</v>
      </c>
    </row>
    <row r="2627" spans="1:23" x14ac:dyDescent="0.25">
      <c r="A2627" s="110">
        <v>42638.491053240738</v>
      </c>
      <c r="B2627">
        <v>255</v>
      </c>
      <c r="C2627">
        <v>18.729199999999999</v>
      </c>
      <c r="E2627" s="95">
        <f t="shared" si="627"/>
        <v>285.57570715474208</v>
      </c>
      <c r="F2627" s="95">
        <f t="shared" si="627"/>
        <v>24.278193344425947</v>
      </c>
      <c r="G2627" s="95"/>
      <c r="H2627" s="95"/>
      <c r="I2627" s="95"/>
      <c r="J2627" s="95"/>
      <c r="K2627" s="95"/>
      <c r="L2627" s="95">
        <f t="shared" si="622"/>
        <v>2624</v>
      </c>
      <c r="M2627" s="95">
        <f t="shared" si="613"/>
        <v>-1292</v>
      </c>
      <c r="N2627" s="95">
        <f t="shared" si="614"/>
        <v>272.67530487804811</v>
      </c>
      <c r="O2627" s="95">
        <f t="shared" si="615"/>
        <v>2291475.3597561158</v>
      </c>
      <c r="P2627" s="95">
        <f t="shared" si="623"/>
        <v>29.551238055938768</v>
      </c>
      <c r="Q2627" s="113">
        <f t="shared" si="624"/>
        <v>30.756593798792569</v>
      </c>
      <c r="R2627" s="95">
        <f t="shared" si="616"/>
        <v>354.77804320202534</v>
      </c>
      <c r="S2627" s="95">
        <f t="shared" si="617"/>
        <v>216.37337110745881</v>
      </c>
      <c r="T2627">
        <f t="shared" si="618"/>
        <v>0</v>
      </c>
      <c r="U2627" s="102">
        <f>IF(W2627&lt;180,V2627,IF(#REF!&gt;T2627,W2627-360,360-W2627))</f>
        <v>-30.575707154742076</v>
      </c>
      <c r="V2627" s="102">
        <f t="shared" si="619"/>
        <v>-30.575707154742076</v>
      </c>
      <c r="W2627" s="102">
        <f t="shared" si="620"/>
        <v>30.575707154742076</v>
      </c>
    </row>
    <row r="2628" spans="1:23" x14ac:dyDescent="0.25">
      <c r="A2628" s="110">
        <v>42638.491099537037</v>
      </c>
      <c r="B2628">
        <v>254</v>
      </c>
      <c r="C2628">
        <v>18.700199999999999</v>
      </c>
      <c r="E2628" s="95">
        <f t="shared" si="627"/>
        <v>285.55407653910152</v>
      </c>
      <c r="F2628" s="95">
        <f t="shared" si="627"/>
        <v>24.269155407653901</v>
      </c>
      <c r="G2628" s="95"/>
      <c r="H2628" s="95"/>
      <c r="I2628" s="95"/>
      <c r="J2628" s="95"/>
      <c r="K2628" s="95"/>
      <c r="L2628" s="95">
        <f t="shared" si="622"/>
        <v>2625</v>
      </c>
      <c r="M2628" s="95">
        <f t="shared" ref="M2628:M2691" si="628">B2628-M2627</f>
        <v>1546</v>
      </c>
      <c r="N2628" s="95">
        <f t="shared" ref="N2628:N2691" si="629">N2627+(B2628-N2627)/L2628</f>
        <v>272.66819047618981</v>
      </c>
      <c r="O2628" s="95">
        <f t="shared" ref="O2628:O2691" si="630">O2627+(B2628-N2628)*(B2628-N2627)</f>
        <v>2291823.9939047801</v>
      </c>
      <c r="P2628" s="95">
        <f t="shared" si="623"/>
        <v>29.547856220068166</v>
      </c>
      <c r="Q2628" s="113">
        <f t="shared" si="624"/>
        <v>30.774216483724707</v>
      </c>
      <c r="R2628" s="95">
        <f t="shared" ref="R2628:R2691" si="631">E2628+$T$2*Q2628</f>
        <v>354.79606362748211</v>
      </c>
      <c r="S2628" s="95">
        <f t="shared" ref="S2628:S2691" si="632">E2628-$T$2*Q2628</f>
        <v>216.31208945072092</v>
      </c>
      <c r="T2628">
        <f t="shared" si="618"/>
        <v>0</v>
      </c>
      <c r="U2628" s="102">
        <f>IF(W2628&lt;180,V2628,IF(#REF!&gt;T2628,W2628-360,360-W2628))</f>
        <v>-31.554076539101516</v>
      </c>
      <c r="V2628" s="102">
        <f t="shared" si="619"/>
        <v>-31.554076539101516</v>
      </c>
      <c r="W2628" s="102">
        <f t="shared" si="620"/>
        <v>31.554076539101516</v>
      </c>
    </row>
    <row r="2629" spans="1:23" x14ac:dyDescent="0.25">
      <c r="A2629" s="110">
        <v>42638.49114583333</v>
      </c>
      <c r="B2629">
        <v>258</v>
      </c>
      <c r="C2629">
        <v>19.114999999999998</v>
      </c>
      <c r="E2629" s="95">
        <f t="shared" si="627"/>
        <v>285.55074875207987</v>
      </c>
      <c r="F2629" s="95">
        <f t="shared" si="627"/>
        <v>24.261110482529105</v>
      </c>
      <c r="G2629" s="95"/>
      <c r="H2629" s="95"/>
      <c r="I2629" s="95"/>
      <c r="J2629" s="95"/>
      <c r="K2629" s="95"/>
      <c r="L2629" s="95">
        <f t="shared" si="622"/>
        <v>2626</v>
      </c>
      <c r="M2629" s="95">
        <f t="shared" si="628"/>
        <v>-1288</v>
      </c>
      <c r="N2629" s="95">
        <f t="shared" si="629"/>
        <v>272.66260472200997</v>
      </c>
      <c r="O2629" s="95">
        <f t="shared" si="630"/>
        <v>2292039.0677837199</v>
      </c>
      <c r="P2629" s="95">
        <f t="shared" si="623"/>
        <v>29.543615812160798</v>
      </c>
      <c r="Q2629" s="113">
        <f t="shared" si="624"/>
        <v>30.777087609706403</v>
      </c>
      <c r="R2629" s="95">
        <f t="shared" si="631"/>
        <v>354.7991958739193</v>
      </c>
      <c r="S2629" s="95">
        <f t="shared" si="632"/>
        <v>216.30230163024046</v>
      </c>
      <c r="T2629">
        <f t="shared" si="618"/>
        <v>0</v>
      </c>
      <c r="U2629" s="102">
        <f>IF(W2629&lt;180,V2629,IF(#REF!&gt;T2629,W2629-360,360-W2629))</f>
        <v>-27.550748752079869</v>
      </c>
      <c r="V2629" s="102">
        <f t="shared" si="619"/>
        <v>-27.550748752079869</v>
      </c>
      <c r="W2629" s="102">
        <f t="shared" si="620"/>
        <v>27.550748752079869</v>
      </c>
    </row>
    <row r="2630" spans="1:23" x14ac:dyDescent="0.25">
      <c r="A2630" s="110">
        <v>42638.49119212963</v>
      </c>
      <c r="B2630">
        <v>249</v>
      </c>
      <c r="C2630">
        <v>18.885200000000001</v>
      </c>
      <c r="E2630" s="95">
        <f t="shared" si="627"/>
        <v>285.53577371048254</v>
      </c>
      <c r="F2630" s="95">
        <f t="shared" si="627"/>
        <v>24.255093677204648</v>
      </c>
      <c r="G2630" s="95"/>
      <c r="H2630" s="95"/>
      <c r="I2630" s="95"/>
      <c r="J2630" s="95"/>
      <c r="K2630" s="95"/>
      <c r="L2630" s="95">
        <f t="shared" si="622"/>
        <v>2627</v>
      </c>
      <c r="M2630" s="95">
        <f t="shared" si="628"/>
        <v>1537</v>
      </c>
      <c r="N2630" s="95">
        <f t="shared" si="629"/>
        <v>272.65359725923037</v>
      </c>
      <c r="O2630" s="95">
        <f t="shared" si="630"/>
        <v>2292598.7735059187</v>
      </c>
      <c r="P2630" s="95">
        <f t="shared" si="623"/>
        <v>29.54159850864718</v>
      </c>
      <c r="Q2630" s="113">
        <f t="shared" si="624"/>
        <v>30.792674779486905</v>
      </c>
      <c r="R2630" s="95">
        <f t="shared" si="631"/>
        <v>354.8192919643281</v>
      </c>
      <c r="S2630" s="95">
        <f t="shared" si="632"/>
        <v>216.25225545663699</v>
      </c>
      <c r="T2630">
        <f t="shared" ref="T2630:T2693" si="633">IF(ABS(U2630)&gt;$T$2*Q2630,1,0)</f>
        <v>0</v>
      </c>
      <c r="U2630" s="102">
        <f>IF(W2630&lt;180,V2630,IF(#REF!&gt;T2630,W2630-360,360-W2630))</f>
        <v>-36.535773710482545</v>
      </c>
      <c r="V2630" s="102">
        <f t="shared" ref="V2630:V2693" si="634">$B2630-$E2630</f>
        <v>-36.535773710482545</v>
      </c>
      <c r="W2630" s="102">
        <f t="shared" ref="W2630:W2693" si="635">ABS(V2630)</f>
        <v>36.535773710482545</v>
      </c>
    </row>
    <row r="2631" spans="1:23" x14ac:dyDescent="0.25">
      <c r="A2631" s="110">
        <v>42638.491238425922</v>
      </c>
      <c r="B2631">
        <v>254</v>
      </c>
      <c r="C2631">
        <v>18.6173</v>
      </c>
      <c r="E2631" s="95">
        <f t="shared" si="627"/>
        <v>285.5307820299501</v>
      </c>
      <c r="F2631" s="95">
        <f t="shared" si="627"/>
        <v>24.251162229617293</v>
      </c>
      <c r="G2631" s="95"/>
      <c r="H2631" s="95"/>
      <c r="I2631" s="95"/>
      <c r="J2631" s="95"/>
      <c r="K2631" s="95"/>
      <c r="L2631" s="95">
        <f t="shared" si="622"/>
        <v>2628</v>
      </c>
      <c r="M2631" s="95">
        <f t="shared" si="628"/>
        <v>-1283</v>
      </c>
      <c r="N2631" s="95">
        <f t="shared" si="629"/>
        <v>272.64649923896428</v>
      </c>
      <c r="O2631" s="95">
        <f t="shared" si="630"/>
        <v>2292946.597793017</v>
      </c>
      <c r="P2631" s="95">
        <f t="shared" si="623"/>
        <v>29.538217883798737</v>
      </c>
      <c r="Q2631" s="113">
        <f t="shared" si="624"/>
        <v>30.797542972324749</v>
      </c>
      <c r="R2631" s="95">
        <f t="shared" si="631"/>
        <v>354.82525371768077</v>
      </c>
      <c r="S2631" s="95">
        <f t="shared" si="632"/>
        <v>216.23631034221941</v>
      </c>
      <c r="T2631">
        <f t="shared" si="633"/>
        <v>0</v>
      </c>
      <c r="U2631" s="102">
        <f>IF(W2631&lt;180,V2631,IF(#REF!&gt;T2631,W2631-360,360-W2631))</f>
        <v>-31.530782029950103</v>
      </c>
      <c r="V2631" s="102">
        <f t="shared" si="634"/>
        <v>-31.530782029950103</v>
      </c>
      <c r="W2631" s="102">
        <f t="shared" si="635"/>
        <v>31.530782029950103</v>
      </c>
    </row>
    <row r="2632" spans="1:23" x14ac:dyDescent="0.25">
      <c r="A2632" s="110">
        <v>42638.491284722222</v>
      </c>
      <c r="B2632">
        <v>251</v>
      </c>
      <c r="C2632">
        <v>19.361999999999998</v>
      </c>
      <c r="E2632" s="95">
        <f t="shared" si="627"/>
        <v>285.50748752079869</v>
      </c>
      <c r="F2632" s="95">
        <f t="shared" si="627"/>
        <v>24.249122628951735</v>
      </c>
      <c r="G2632" s="95"/>
      <c r="H2632" s="95"/>
      <c r="I2632" s="95"/>
      <c r="J2632" s="95"/>
      <c r="K2632" s="95"/>
      <c r="L2632" s="95">
        <f t="shared" si="622"/>
        <v>2629</v>
      </c>
      <c r="M2632" s="95">
        <f t="shared" si="628"/>
        <v>1534</v>
      </c>
      <c r="N2632" s="95">
        <f t="shared" si="629"/>
        <v>272.63826550018945</v>
      </c>
      <c r="O2632" s="95">
        <f t="shared" si="630"/>
        <v>2293414.9904906992</v>
      </c>
      <c r="P2632" s="95">
        <f t="shared" si="623"/>
        <v>29.535615821180421</v>
      </c>
      <c r="Q2632" s="113">
        <f t="shared" si="624"/>
        <v>30.818350744417156</v>
      </c>
      <c r="R2632" s="95">
        <f t="shared" si="631"/>
        <v>354.84877669573729</v>
      </c>
      <c r="S2632" s="95">
        <f t="shared" si="632"/>
        <v>216.1661983458601</v>
      </c>
      <c r="T2632">
        <f t="shared" si="633"/>
        <v>0</v>
      </c>
      <c r="U2632" s="102">
        <f>IF(W2632&lt;180,V2632,IF(#REF!&gt;T2632,W2632-360,360-W2632))</f>
        <v>-34.507487520798691</v>
      </c>
      <c r="V2632" s="102">
        <f t="shared" si="634"/>
        <v>-34.507487520798691</v>
      </c>
      <c r="W2632" s="102">
        <f t="shared" si="635"/>
        <v>34.507487520798691</v>
      </c>
    </row>
    <row r="2633" spans="1:23" x14ac:dyDescent="0.25">
      <c r="A2633" s="110">
        <v>42638.491331018522</v>
      </c>
      <c r="B2633">
        <v>267</v>
      </c>
      <c r="C2633">
        <v>18.4269</v>
      </c>
      <c r="E2633" s="95">
        <f t="shared" si="627"/>
        <v>285.54242928452578</v>
      </c>
      <c r="F2633" s="95">
        <f t="shared" si="627"/>
        <v>24.243015640598991</v>
      </c>
      <c r="G2633" s="95"/>
      <c r="H2633" s="95"/>
      <c r="I2633" s="95"/>
      <c r="J2633" s="95"/>
      <c r="K2633" s="95"/>
      <c r="L2633" s="95">
        <f t="shared" si="622"/>
        <v>2630</v>
      </c>
      <c r="M2633" s="95">
        <f t="shared" si="628"/>
        <v>-1267</v>
      </c>
      <c r="N2633" s="95">
        <f t="shared" si="629"/>
        <v>272.63612167300306</v>
      </c>
      <c r="O2633" s="95">
        <f t="shared" si="630"/>
        <v>2293446.7684410829</v>
      </c>
      <c r="P2633" s="95">
        <f t="shared" si="623"/>
        <v>29.530204736890891</v>
      </c>
      <c r="Q2633" s="113">
        <f t="shared" si="624"/>
        <v>30.785424735230254</v>
      </c>
      <c r="R2633" s="95">
        <f t="shared" si="631"/>
        <v>354.80963493879386</v>
      </c>
      <c r="S2633" s="95">
        <f t="shared" si="632"/>
        <v>216.2752236302577</v>
      </c>
      <c r="T2633">
        <f t="shared" si="633"/>
        <v>0</v>
      </c>
      <c r="U2633" s="102">
        <f>IF(W2633&lt;180,V2633,IF(#REF!&gt;T2633,W2633-360,360-W2633))</f>
        <v>-18.542429284525781</v>
      </c>
      <c r="V2633" s="102">
        <f t="shared" si="634"/>
        <v>-18.542429284525781</v>
      </c>
      <c r="W2633" s="102">
        <f t="shared" si="635"/>
        <v>18.542429284525781</v>
      </c>
    </row>
    <row r="2634" spans="1:23" x14ac:dyDescent="0.25">
      <c r="A2634" s="110">
        <v>42638.491377314815</v>
      </c>
      <c r="B2634">
        <v>259</v>
      </c>
      <c r="C2634">
        <v>18.6112</v>
      </c>
      <c r="E2634" s="95">
        <f t="shared" si="627"/>
        <v>285.55074875207987</v>
      </c>
      <c r="F2634" s="95">
        <f t="shared" si="627"/>
        <v>24.235165224625611</v>
      </c>
      <c r="G2634" s="95"/>
      <c r="H2634" s="95"/>
      <c r="I2634" s="95"/>
      <c r="J2634" s="95"/>
      <c r="K2634" s="95"/>
      <c r="L2634" s="95">
        <f t="shared" si="622"/>
        <v>2631</v>
      </c>
      <c r="M2634" s="95">
        <f t="shared" si="628"/>
        <v>1526</v>
      </c>
      <c r="N2634" s="95">
        <f t="shared" si="629"/>
        <v>272.63093880653668</v>
      </c>
      <c r="O2634" s="95">
        <f t="shared" si="630"/>
        <v>2293632.6415811661</v>
      </c>
      <c r="P2634" s="95">
        <f t="shared" si="623"/>
        <v>29.525788620855725</v>
      </c>
      <c r="Q2634" s="113">
        <f t="shared" si="624"/>
        <v>30.777574170469283</v>
      </c>
      <c r="R2634" s="95">
        <f t="shared" si="631"/>
        <v>354.80029063563575</v>
      </c>
      <c r="S2634" s="95">
        <f t="shared" si="632"/>
        <v>216.30120686852399</v>
      </c>
      <c r="T2634">
        <f t="shared" si="633"/>
        <v>0</v>
      </c>
      <c r="U2634" s="102">
        <f>IF(W2634&lt;180,V2634,IF(#REF!&gt;T2634,W2634-360,360-W2634))</f>
        <v>-26.550748752079869</v>
      </c>
      <c r="V2634" s="102">
        <f t="shared" si="634"/>
        <v>-26.550748752079869</v>
      </c>
      <c r="W2634" s="102">
        <f t="shared" si="635"/>
        <v>26.550748752079869</v>
      </c>
    </row>
    <row r="2635" spans="1:23" x14ac:dyDescent="0.25">
      <c r="A2635" s="110">
        <v>42638.491423611114</v>
      </c>
      <c r="B2635">
        <v>262</v>
      </c>
      <c r="C2635">
        <v>17.4953</v>
      </c>
      <c r="E2635" s="95">
        <f t="shared" si="627"/>
        <v>285.55740432612311</v>
      </c>
      <c r="F2635" s="95">
        <f t="shared" si="627"/>
        <v>24.221907986688841</v>
      </c>
      <c r="G2635" s="95"/>
      <c r="H2635" s="95"/>
      <c r="I2635" s="95"/>
      <c r="J2635" s="95"/>
      <c r="K2635" s="95"/>
      <c r="L2635" s="95">
        <f t="shared" si="622"/>
        <v>2632</v>
      </c>
      <c r="M2635" s="95">
        <f t="shared" si="628"/>
        <v>-1264</v>
      </c>
      <c r="N2635" s="95">
        <f t="shared" si="629"/>
        <v>272.62689969604787</v>
      </c>
      <c r="O2635" s="95">
        <f t="shared" si="630"/>
        <v>2293745.6155015379</v>
      </c>
      <c r="P2635" s="95">
        <f t="shared" si="623"/>
        <v>29.520906091567543</v>
      </c>
      <c r="Q2635" s="113">
        <f t="shared" si="624"/>
        <v>30.772047668650714</v>
      </c>
      <c r="R2635" s="95">
        <f t="shared" si="631"/>
        <v>354.7945115805872</v>
      </c>
      <c r="S2635" s="95">
        <f t="shared" si="632"/>
        <v>216.32029707165901</v>
      </c>
      <c r="T2635">
        <f t="shared" si="633"/>
        <v>0</v>
      </c>
      <c r="U2635" s="102">
        <f>IF(W2635&lt;180,V2635,IF(#REF!&gt;T2635,W2635-360,360-W2635))</f>
        <v>-23.557404326123105</v>
      </c>
      <c r="V2635" s="102">
        <f t="shared" si="634"/>
        <v>-23.557404326123105</v>
      </c>
      <c r="W2635" s="102">
        <f t="shared" si="635"/>
        <v>23.557404326123105</v>
      </c>
    </row>
    <row r="2636" spans="1:23" x14ac:dyDescent="0.25">
      <c r="A2636" s="110">
        <v>42638.491469907407</v>
      </c>
      <c r="B2636">
        <v>257</v>
      </c>
      <c r="C2636">
        <v>17.463699999999999</v>
      </c>
      <c r="E2636" s="95">
        <f t="shared" si="627"/>
        <v>285.50582362728784</v>
      </c>
      <c r="F2636" s="95">
        <f t="shared" si="627"/>
        <v>24.208671048252899</v>
      </c>
      <c r="G2636" s="95"/>
      <c r="H2636" s="95"/>
      <c r="I2636" s="95"/>
      <c r="J2636" s="95"/>
      <c r="K2636" s="95"/>
      <c r="L2636" s="95">
        <f t="shared" si="622"/>
        <v>2633</v>
      </c>
      <c r="M2636" s="95">
        <f t="shared" si="628"/>
        <v>1521</v>
      </c>
      <c r="N2636" s="95">
        <f t="shared" si="629"/>
        <v>272.62096467907253</v>
      </c>
      <c r="O2636" s="95">
        <f t="shared" si="630"/>
        <v>2293989.7227497334</v>
      </c>
      <c r="P2636" s="95">
        <f t="shared" si="623"/>
        <v>29.516870125557247</v>
      </c>
      <c r="Q2636" s="113">
        <f t="shared" si="624"/>
        <v>30.793883763394504</v>
      </c>
      <c r="R2636" s="95">
        <f t="shared" si="631"/>
        <v>354.79206209492548</v>
      </c>
      <c r="S2636" s="95">
        <f t="shared" si="632"/>
        <v>216.21958515965019</v>
      </c>
      <c r="T2636">
        <f t="shared" si="633"/>
        <v>0</v>
      </c>
      <c r="U2636" s="102">
        <f>IF(W2636&lt;180,V2636,IF(#REF!&gt;T2636,W2636-360,360-W2636))</f>
        <v>-28.505823627287839</v>
      </c>
      <c r="V2636" s="102">
        <f t="shared" si="634"/>
        <v>-28.505823627287839</v>
      </c>
      <c r="W2636" s="102">
        <f t="shared" si="635"/>
        <v>28.505823627287839</v>
      </c>
    </row>
    <row r="2637" spans="1:23" x14ac:dyDescent="0.25">
      <c r="A2637" s="110">
        <v>42638.491516203707</v>
      </c>
      <c r="B2637">
        <v>263</v>
      </c>
      <c r="C2637">
        <v>16.193999999999999</v>
      </c>
      <c r="E2637" s="95">
        <f t="shared" ref="E2637:F2652" si="636">AVERAGE(B2037:B2637)</f>
        <v>285.4675540765391</v>
      </c>
      <c r="F2637" s="95">
        <f t="shared" si="636"/>
        <v>24.190345757071533</v>
      </c>
      <c r="G2637" s="95"/>
      <c r="H2637" s="95"/>
      <c r="I2637" s="95"/>
      <c r="J2637" s="95"/>
      <c r="K2637" s="95"/>
      <c r="L2637" s="95">
        <f t="shared" si="622"/>
        <v>2634</v>
      </c>
      <c r="M2637" s="95">
        <f t="shared" si="628"/>
        <v>-1258</v>
      </c>
      <c r="N2637" s="95">
        <f t="shared" si="629"/>
        <v>272.61731207289216</v>
      </c>
      <c r="O2637" s="95">
        <f t="shared" si="630"/>
        <v>2294082.2505694944</v>
      </c>
      <c r="P2637" s="95">
        <f t="shared" si="623"/>
        <v>29.511861703960204</v>
      </c>
      <c r="Q2637" s="113">
        <f t="shared" si="624"/>
        <v>30.807534606433698</v>
      </c>
      <c r="R2637" s="95">
        <f t="shared" si="631"/>
        <v>354.78450694101491</v>
      </c>
      <c r="S2637" s="95">
        <f t="shared" si="632"/>
        <v>216.15060121206329</v>
      </c>
      <c r="T2637">
        <f t="shared" si="633"/>
        <v>0</v>
      </c>
      <c r="U2637" s="102">
        <f>IF(W2637&lt;180,V2637,IF(#REF!&gt;T2637,W2637-360,360-W2637))</f>
        <v>-22.467554076539102</v>
      </c>
      <c r="V2637" s="102">
        <f t="shared" si="634"/>
        <v>-22.467554076539102</v>
      </c>
      <c r="W2637" s="102">
        <f t="shared" si="635"/>
        <v>22.467554076539102</v>
      </c>
    </row>
    <row r="2638" spans="1:23" x14ac:dyDescent="0.25">
      <c r="A2638" s="110">
        <v>42638.491562499999</v>
      </c>
      <c r="B2638">
        <v>281</v>
      </c>
      <c r="C2638">
        <v>14.3035</v>
      </c>
      <c r="E2638" s="95">
        <f t="shared" si="636"/>
        <v>285.49084858569051</v>
      </c>
      <c r="F2638" s="95">
        <f t="shared" si="636"/>
        <v>24.17215457570714</v>
      </c>
      <c r="G2638" s="95"/>
      <c r="H2638" s="95"/>
      <c r="I2638" s="95"/>
      <c r="J2638" s="95"/>
      <c r="K2638" s="95"/>
      <c r="L2638" s="95">
        <f t="shared" si="622"/>
        <v>2635</v>
      </c>
      <c r="M2638" s="95">
        <f t="shared" si="628"/>
        <v>1539</v>
      </c>
      <c r="N2638" s="95">
        <f t="shared" si="629"/>
        <v>272.62049335863298</v>
      </c>
      <c r="O2638" s="95">
        <f t="shared" si="630"/>
        <v>2294152.4933586521</v>
      </c>
      <c r="P2638" s="95">
        <f t="shared" si="623"/>
        <v>29.506712923273753</v>
      </c>
      <c r="Q2638" s="113">
        <f t="shared" si="624"/>
        <v>30.79885361187479</v>
      </c>
      <c r="R2638" s="95">
        <f t="shared" si="631"/>
        <v>354.78826921240881</v>
      </c>
      <c r="S2638" s="95">
        <f t="shared" si="632"/>
        <v>216.19342795897222</v>
      </c>
      <c r="T2638">
        <f t="shared" si="633"/>
        <v>0</v>
      </c>
      <c r="U2638" s="102">
        <f>IF(W2638&lt;180,V2638,IF(#REF!&gt;T2638,W2638-360,360-W2638))</f>
        <v>-4.4908485856905145</v>
      </c>
      <c r="V2638" s="102">
        <f t="shared" si="634"/>
        <v>-4.4908485856905145</v>
      </c>
      <c r="W2638" s="102">
        <f t="shared" si="635"/>
        <v>4.4908485856905145</v>
      </c>
    </row>
    <row r="2639" spans="1:23" x14ac:dyDescent="0.25">
      <c r="A2639" s="110">
        <v>42638.491608796299</v>
      </c>
      <c r="B2639">
        <v>264</v>
      </c>
      <c r="C2639">
        <v>16.104199999999999</v>
      </c>
      <c r="E2639" s="95">
        <f t="shared" si="636"/>
        <v>285.46089850249587</v>
      </c>
      <c r="F2639" s="95">
        <f t="shared" si="636"/>
        <v>24.160687853577354</v>
      </c>
      <c r="G2639" s="95"/>
      <c r="H2639" s="95"/>
      <c r="I2639" s="95"/>
      <c r="J2639" s="95"/>
      <c r="K2639" s="95"/>
      <c r="L2639" s="95">
        <f t="shared" si="622"/>
        <v>2636</v>
      </c>
      <c r="M2639" s="95">
        <f t="shared" si="628"/>
        <v>-1275</v>
      </c>
      <c r="N2639" s="95">
        <f t="shared" si="629"/>
        <v>272.61722306524956</v>
      </c>
      <c r="O2639" s="95">
        <f t="shared" si="630"/>
        <v>2294226.7780728559</v>
      </c>
      <c r="P2639" s="95">
        <f t="shared" si="623"/>
        <v>29.501593139209664</v>
      </c>
      <c r="Q2639" s="113">
        <f t="shared" si="624"/>
        <v>30.810983280428367</v>
      </c>
      <c r="R2639" s="95">
        <f t="shared" si="631"/>
        <v>354.7856108834597</v>
      </c>
      <c r="S2639" s="95">
        <f t="shared" si="632"/>
        <v>216.13618612153203</v>
      </c>
      <c r="T2639">
        <f t="shared" si="633"/>
        <v>0</v>
      </c>
      <c r="U2639" s="102">
        <f>IF(W2639&lt;180,V2639,IF(#REF!&gt;T2639,W2639-360,360-W2639))</f>
        <v>-21.460898502495866</v>
      </c>
      <c r="V2639" s="102">
        <f t="shared" si="634"/>
        <v>-21.460898502495866</v>
      </c>
      <c r="W2639" s="102">
        <f t="shared" si="635"/>
        <v>21.460898502495866</v>
      </c>
    </row>
    <row r="2640" spans="1:23" x14ac:dyDescent="0.25">
      <c r="A2640" s="110">
        <v>42638.491655092592</v>
      </c>
      <c r="B2640">
        <v>268</v>
      </c>
      <c r="C2640">
        <v>19.776399999999999</v>
      </c>
      <c r="E2640" s="95">
        <f t="shared" si="636"/>
        <v>285.40266222961731</v>
      </c>
      <c r="F2640" s="95">
        <f t="shared" si="636"/>
        <v>24.158068053244573</v>
      </c>
      <c r="G2640" s="95"/>
      <c r="H2640" s="95"/>
      <c r="I2640" s="95"/>
      <c r="J2640" s="95"/>
      <c r="K2640" s="95"/>
      <c r="L2640" s="95">
        <f t="shared" si="622"/>
        <v>2637</v>
      </c>
      <c r="M2640" s="95">
        <f t="shared" si="628"/>
        <v>1543</v>
      </c>
      <c r="N2640" s="95">
        <f t="shared" si="629"/>
        <v>272.61547212741669</v>
      </c>
      <c r="O2640" s="95">
        <f t="shared" si="630"/>
        <v>2294248.0887372196</v>
      </c>
      <c r="P2640" s="95">
        <f t="shared" si="623"/>
        <v>29.496135820506378</v>
      </c>
      <c r="Q2640" s="113">
        <f t="shared" si="624"/>
        <v>30.810854337268875</v>
      </c>
      <c r="R2640" s="95">
        <f t="shared" si="631"/>
        <v>354.72708448847226</v>
      </c>
      <c r="S2640" s="95">
        <f t="shared" si="632"/>
        <v>216.07823997076235</v>
      </c>
      <c r="T2640">
        <f t="shared" si="633"/>
        <v>0</v>
      </c>
      <c r="U2640" s="102">
        <f>IF(W2640&lt;180,V2640,IF(#REF!&gt;T2640,W2640-360,360-W2640))</f>
        <v>-17.402662229617306</v>
      </c>
      <c r="V2640" s="102">
        <f t="shared" si="634"/>
        <v>-17.402662229617306</v>
      </c>
      <c r="W2640" s="102">
        <f t="shared" si="635"/>
        <v>17.402662229617306</v>
      </c>
    </row>
    <row r="2641" spans="1:23" x14ac:dyDescent="0.25">
      <c r="A2641" s="110">
        <v>42638.491701388892</v>
      </c>
      <c r="B2641">
        <v>267</v>
      </c>
      <c r="C2641">
        <v>19.1693</v>
      </c>
      <c r="E2641" s="95">
        <f t="shared" si="636"/>
        <v>285.39267886855242</v>
      </c>
      <c r="F2641" s="95">
        <f t="shared" si="636"/>
        <v>24.154290016638917</v>
      </c>
      <c r="G2641" s="95"/>
      <c r="H2641" s="95"/>
      <c r="I2641" s="95"/>
      <c r="J2641" s="95"/>
      <c r="K2641" s="95"/>
      <c r="L2641" s="95">
        <f t="shared" si="622"/>
        <v>2638</v>
      </c>
      <c r="M2641" s="95">
        <f t="shared" si="628"/>
        <v>-1276</v>
      </c>
      <c r="N2641" s="95">
        <f t="shared" si="629"/>
        <v>272.61334344200071</v>
      </c>
      <c r="O2641" s="95">
        <f t="shared" si="630"/>
        <v>2294279.6103108595</v>
      </c>
      <c r="P2641" s="95">
        <f t="shared" si="623"/>
        <v>29.490747256287271</v>
      </c>
      <c r="Q2641" s="113">
        <f t="shared" si="624"/>
        <v>30.815843100614657</v>
      </c>
      <c r="R2641" s="95">
        <f t="shared" si="631"/>
        <v>354.7283258449354</v>
      </c>
      <c r="S2641" s="95">
        <f t="shared" si="632"/>
        <v>216.05703189216945</v>
      </c>
      <c r="T2641">
        <f t="shared" si="633"/>
        <v>0</v>
      </c>
      <c r="U2641" s="102">
        <f>IF(W2641&lt;180,V2641,IF(#REF!&gt;T2641,W2641-360,360-W2641))</f>
        <v>-18.392678868552423</v>
      </c>
      <c r="V2641" s="102">
        <f t="shared" si="634"/>
        <v>-18.392678868552423</v>
      </c>
      <c r="W2641" s="102">
        <f t="shared" si="635"/>
        <v>18.392678868552423</v>
      </c>
    </row>
    <row r="2642" spans="1:23" x14ac:dyDescent="0.25">
      <c r="A2642" s="110">
        <v>42638.491747685184</v>
      </c>
      <c r="B2642">
        <v>261</v>
      </c>
      <c r="C2642">
        <v>20.829899999999999</v>
      </c>
      <c r="E2642" s="95">
        <f t="shared" si="636"/>
        <v>285.39600665557407</v>
      </c>
      <c r="F2642" s="95">
        <f t="shared" si="636"/>
        <v>24.154583860232925</v>
      </c>
      <c r="G2642" s="95"/>
      <c r="H2642" s="95"/>
      <c r="I2642" s="95"/>
      <c r="J2642" s="95"/>
      <c r="K2642" s="95"/>
      <c r="L2642" s="95">
        <f t="shared" si="622"/>
        <v>2639</v>
      </c>
      <c r="M2642" s="95">
        <f t="shared" si="628"/>
        <v>1537</v>
      </c>
      <c r="N2642" s="95">
        <f t="shared" si="629"/>
        <v>272.60894278135578</v>
      </c>
      <c r="O2642" s="95">
        <f t="shared" si="630"/>
        <v>2294414.4289503777</v>
      </c>
      <c r="P2642" s="95">
        <f t="shared" si="623"/>
        <v>29.486025546350547</v>
      </c>
      <c r="Q2642" s="113">
        <f t="shared" si="624"/>
        <v>30.813100656590326</v>
      </c>
      <c r="R2642" s="95">
        <f t="shared" si="631"/>
        <v>354.7254831329023</v>
      </c>
      <c r="S2642" s="95">
        <f t="shared" si="632"/>
        <v>216.06653017824584</v>
      </c>
      <c r="T2642">
        <f t="shared" si="633"/>
        <v>0</v>
      </c>
      <c r="U2642" s="102">
        <f>IF(W2642&lt;180,V2642,IF(#REF!&gt;T2642,W2642-360,360-W2642))</f>
        <v>-24.39600665557407</v>
      </c>
      <c r="V2642" s="102">
        <f t="shared" si="634"/>
        <v>-24.39600665557407</v>
      </c>
      <c r="W2642" s="102">
        <f t="shared" si="635"/>
        <v>24.39600665557407</v>
      </c>
    </row>
    <row r="2643" spans="1:23" x14ac:dyDescent="0.25">
      <c r="A2643" s="110">
        <v>42638.491805555554</v>
      </c>
      <c r="B2643">
        <v>253</v>
      </c>
      <c r="C2643">
        <v>20.8504</v>
      </c>
      <c r="E2643" s="95">
        <f t="shared" si="636"/>
        <v>285.35773710482528</v>
      </c>
      <c r="F2643" s="95">
        <f t="shared" si="636"/>
        <v>24.158068718801978</v>
      </c>
      <c r="G2643" s="95"/>
      <c r="H2643" s="95"/>
      <c r="I2643" s="95"/>
      <c r="J2643" s="95"/>
      <c r="K2643" s="95"/>
      <c r="L2643" s="95">
        <f t="shared" si="622"/>
        <v>2640</v>
      </c>
      <c r="M2643" s="95">
        <f t="shared" si="628"/>
        <v>-1284</v>
      </c>
      <c r="N2643" s="95">
        <f t="shared" si="629"/>
        <v>272.60151515151438</v>
      </c>
      <c r="O2643" s="95">
        <f t="shared" si="630"/>
        <v>2294798.7939394116</v>
      </c>
      <c r="P2643" s="95">
        <f t="shared" si="623"/>
        <v>29.482909751265939</v>
      </c>
      <c r="Q2643" s="113">
        <f t="shared" si="624"/>
        <v>30.839018614232131</v>
      </c>
      <c r="R2643" s="95">
        <f t="shared" si="631"/>
        <v>354.7455289868476</v>
      </c>
      <c r="S2643" s="95">
        <f t="shared" si="632"/>
        <v>215.96994522280298</v>
      </c>
      <c r="T2643">
        <f t="shared" si="633"/>
        <v>0</v>
      </c>
      <c r="U2643" s="102">
        <f>IF(W2643&lt;180,V2643,IF(#REF!&gt;T2643,W2643-360,360-W2643))</f>
        <v>-32.357737104825276</v>
      </c>
      <c r="V2643" s="102">
        <f t="shared" si="634"/>
        <v>-32.357737104825276</v>
      </c>
      <c r="W2643" s="102">
        <f t="shared" si="635"/>
        <v>32.357737104825276</v>
      </c>
    </row>
    <row r="2644" spans="1:23" x14ac:dyDescent="0.25">
      <c r="A2644" s="110">
        <v>42638.491851851853</v>
      </c>
      <c r="B2644">
        <v>254</v>
      </c>
      <c r="C2644">
        <v>19.894600000000001</v>
      </c>
      <c r="E2644" s="95">
        <f t="shared" si="636"/>
        <v>285.32113144758733</v>
      </c>
      <c r="F2644" s="95">
        <f t="shared" si="636"/>
        <v>24.161510981697155</v>
      </c>
      <c r="G2644" s="95"/>
      <c r="H2644" s="95"/>
      <c r="I2644" s="95"/>
      <c r="J2644" s="95"/>
      <c r="K2644" s="95"/>
      <c r="L2644" s="95">
        <f t="shared" si="622"/>
        <v>2641</v>
      </c>
      <c r="M2644" s="95">
        <f t="shared" si="628"/>
        <v>1538</v>
      </c>
      <c r="N2644" s="95">
        <f t="shared" si="629"/>
        <v>272.59447179098748</v>
      </c>
      <c r="O2644" s="95">
        <f t="shared" si="630"/>
        <v>2295144.6792881661</v>
      </c>
      <c r="P2644" s="95">
        <f t="shared" si="623"/>
        <v>29.479548865625041</v>
      </c>
      <c r="Q2644" s="113">
        <f t="shared" si="624"/>
        <v>30.863151909810064</v>
      </c>
      <c r="R2644" s="95">
        <f t="shared" si="631"/>
        <v>354.76322324465997</v>
      </c>
      <c r="S2644" s="95">
        <f t="shared" si="632"/>
        <v>215.8790396505147</v>
      </c>
      <c r="T2644">
        <f t="shared" si="633"/>
        <v>0</v>
      </c>
      <c r="U2644" s="102">
        <f>IF(W2644&lt;180,V2644,IF(#REF!&gt;T2644,W2644-360,360-W2644))</f>
        <v>-31.321131447587334</v>
      </c>
      <c r="V2644" s="102">
        <f t="shared" si="634"/>
        <v>-31.321131447587334</v>
      </c>
      <c r="W2644" s="102">
        <f t="shared" si="635"/>
        <v>31.321131447587334</v>
      </c>
    </row>
    <row r="2645" spans="1:23" x14ac:dyDescent="0.25">
      <c r="A2645" s="110">
        <v>42638.491898148146</v>
      </c>
      <c r="B2645">
        <v>256</v>
      </c>
      <c r="C2645">
        <v>18.1218</v>
      </c>
      <c r="E2645" s="95">
        <f t="shared" si="636"/>
        <v>285.26123128119798</v>
      </c>
      <c r="F2645" s="95">
        <f t="shared" si="636"/>
        <v>24.161466056572362</v>
      </c>
      <c r="G2645" s="95"/>
      <c r="H2645" s="95"/>
      <c r="I2645" s="95"/>
      <c r="J2645" s="95"/>
      <c r="K2645" s="95"/>
      <c r="L2645" s="95">
        <f t="shared" si="622"/>
        <v>2642</v>
      </c>
      <c r="M2645" s="95">
        <f t="shared" si="628"/>
        <v>-1282</v>
      </c>
      <c r="N2645" s="95">
        <f t="shared" si="629"/>
        <v>272.58819076457149</v>
      </c>
      <c r="O2645" s="95">
        <f t="shared" si="630"/>
        <v>2295419.9515518723</v>
      </c>
      <c r="P2645" s="95">
        <f t="shared" si="623"/>
        <v>29.475736769749421</v>
      </c>
      <c r="Q2645" s="113">
        <f t="shared" si="624"/>
        <v>30.885058411680745</v>
      </c>
      <c r="R2645" s="95">
        <f t="shared" si="631"/>
        <v>354.75261270747967</v>
      </c>
      <c r="S2645" s="95">
        <f t="shared" si="632"/>
        <v>215.76984985491629</v>
      </c>
      <c r="T2645">
        <f t="shared" si="633"/>
        <v>0</v>
      </c>
      <c r="U2645" s="102">
        <f>IF(W2645&lt;180,V2645,IF(#REF!&gt;T2645,W2645-360,360-W2645))</f>
        <v>-29.261231281197979</v>
      </c>
      <c r="V2645" s="102">
        <f t="shared" si="634"/>
        <v>-29.261231281197979</v>
      </c>
      <c r="W2645" s="102">
        <f t="shared" si="635"/>
        <v>29.261231281197979</v>
      </c>
    </row>
    <row r="2646" spans="1:23" x14ac:dyDescent="0.25">
      <c r="A2646" s="110">
        <v>42638.491944444446</v>
      </c>
      <c r="B2646">
        <v>264</v>
      </c>
      <c r="C2646">
        <v>18.654199999999999</v>
      </c>
      <c r="E2646" s="95">
        <f t="shared" si="636"/>
        <v>285.21630615640601</v>
      </c>
      <c r="F2646" s="95">
        <f t="shared" si="636"/>
        <v>24.161604658901812</v>
      </c>
      <c r="G2646" s="95"/>
      <c r="H2646" s="95"/>
      <c r="I2646" s="95"/>
      <c r="J2646" s="95"/>
      <c r="K2646" s="95"/>
      <c r="L2646" s="95">
        <f t="shared" si="622"/>
        <v>2643</v>
      </c>
      <c r="M2646" s="95">
        <f t="shared" si="628"/>
        <v>1546</v>
      </c>
      <c r="N2646" s="95">
        <f t="shared" si="629"/>
        <v>272.58494135452059</v>
      </c>
      <c r="O2646" s="95">
        <f t="shared" si="630"/>
        <v>2295493.6806659275</v>
      </c>
      <c r="P2646" s="95">
        <f t="shared" si="623"/>
        <v>29.470633341291844</v>
      </c>
      <c r="Q2646" s="113">
        <f t="shared" si="624"/>
        <v>30.896313103569316</v>
      </c>
      <c r="R2646" s="95">
        <f t="shared" si="631"/>
        <v>354.733010639437</v>
      </c>
      <c r="S2646" s="95">
        <f t="shared" si="632"/>
        <v>215.69960167337504</v>
      </c>
      <c r="T2646">
        <f t="shared" si="633"/>
        <v>0</v>
      </c>
      <c r="U2646" s="102">
        <f>IF(W2646&lt;180,V2646,IF(#REF!&gt;T2646,W2646-360,360-W2646))</f>
        <v>-21.216306156406006</v>
      </c>
      <c r="V2646" s="102">
        <f t="shared" si="634"/>
        <v>-21.216306156406006</v>
      </c>
      <c r="W2646" s="102">
        <f t="shared" si="635"/>
        <v>21.216306156406006</v>
      </c>
    </row>
    <row r="2647" spans="1:23" x14ac:dyDescent="0.25">
      <c r="A2647" s="110">
        <v>42638.491990740738</v>
      </c>
      <c r="B2647">
        <v>252</v>
      </c>
      <c r="C2647">
        <v>17.273099999999999</v>
      </c>
      <c r="E2647" s="95">
        <f t="shared" si="636"/>
        <v>285.10648918469218</v>
      </c>
      <c r="F2647" s="95">
        <f t="shared" si="636"/>
        <v>24.157056572379354</v>
      </c>
      <c r="G2647" s="95"/>
      <c r="H2647" s="95"/>
      <c r="I2647" s="95"/>
      <c r="J2647" s="95"/>
      <c r="K2647" s="95"/>
      <c r="L2647" s="95">
        <f t="shared" ref="L2647:L2710" si="637">L2646+1</f>
        <v>2644</v>
      </c>
      <c r="M2647" s="95">
        <f t="shared" si="628"/>
        <v>-1294</v>
      </c>
      <c r="N2647" s="95">
        <f t="shared" si="629"/>
        <v>272.57715582450754</v>
      </c>
      <c r="O2647" s="95">
        <f t="shared" si="630"/>
        <v>2295917.2602118179</v>
      </c>
      <c r="P2647" s="95">
        <f t="shared" ref="P2647:P2710" si="638">SQRT(O2647/L2647)</f>
        <v>29.467778116614713</v>
      </c>
      <c r="Q2647" s="113">
        <f t="shared" si="624"/>
        <v>30.896886765508135</v>
      </c>
      <c r="R2647" s="95">
        <f t="shared" si="631"/>
        <v>354.6244844070855</v>
      </c>
      <c r="S2647" s="95">
        <f t="shared" si="632"/>
        <v>215.58849396229886</v>
      </c>
      <c r="T2647">
        <f t="shared" si="633"/>
        <v>0</v>
      </c>
      <c r="U2647" s="102">
        <f>IF(W2647&lt;180,V2647,IF(#REF!&gt;T2647,W2647-360,360-W2647))</f>
        <v>-33.10648918469218</v>
      </c>
      <c r="V2647" s="102">
        <f t="shared" si="634"/>
        <v>-33.10648918469218</v>
      </c>
      <c r="W2647" s="102">
        <f t="shared" si="635"/>
        <v>33.10648918469218</v>
      </c>
    </row>
    <row r="2648" spans="1:23" x14ac:dyDescent="0.25">
      <c r="A2648" s="110">
        <v>42638.492037037038</v>
      </c>
      <c r="B2648">
        <v>250</v>
      </c>
      <c r="C2648">
        <v>18.577100000000002</v>
      </c>
      <c r="E2648" s="95">
        <f t="shared" si="636"/>
        <v>285.00499168053244</v>
      </c>
      <c r="F2648" s="95">
        <f t="shared" si="636"/>
        <v>24.153275374376026</v>
      </c>
      <c r="G2648" s="95"/>
      <c r="H2648" s="95"/>
      <c r="I2648" s="95"/>
      <c r="J2648" s="95"/>
      <c r="K2648" s="95"/>
      <c r="L2648" s="95">
        <f t="shared" si="637"/>
        <v>2645</v>
      </c>
      <c r="M2648" s="95">
        <f t="shared" si="628"/>
        <v>1544</v>
      </c>
      <c r="N2648" s="95">
        <f t="shared" si="629"/>
        <v>272.5686200378064</v>
      </c>
      <c r="O2648" s="95">
        <f t="shared" si="630"/>
        <v>2296426.7954631555</v>
      </c>
      <c r="P2648" s="95">
        <f t="shared" si="638"/>
        <v>29.465476228971063</v>
      </c>
      <c r="Q2648" s="113">
        <f t="shared" si="624"/>
        <v>30.911848931561035</v>
      </c>
      <c r="R2648" s="95">
        <f t="shared" si="631"/>
        <v>354.55665177654475</v>
      </c>
      <c r="S2648" s="95">
        <f t="shared" si="632"/>
        <v>215.45333158452013</v>
      </c>
      <c r="T2648">
        <f t="shared" si="633"/>
        <v>0</v>
      </c>
      <c r="U2648" s="102">
        <f>IF(W2648&lt;180,V2648,IF(#REF!&gt;T2648,W2648-360,360-W2648))</f>
        <v>-35.004991680532441</v>
      </c>
      <c r="V2648" s="102">
        <f t="shared" si="634"/>
        <v>-35.004991680532441</v>
      </c>
      <c r="W2648" s="102">
        <f t="shared" si="635"/>
        <v>35.004991680532441</v>
      </c>
    </row>
    <row r="2649" spans="1:23" x14ac:dyDescent="0.25">
      <c r="A2649" s="110">
        <v>42638.492083333331</v>
      </c>
      <c r="B2649">
        <v>249</v>
      </c>
      <c r="C2649">
        <v>19.385899999999999</v>
      </c>
      <c r="E2649" s="95">
        <f t="shared" si="636"/>
        <v>284.910149750416</v>
      </c>
      <c r="F2649" s="95">
        <f t="shared" si="636"/>
        <v>24.146350748752063</v>
      </c>
      <c r="G2649" s="95"/>
      <c r="H2649" s="95"/>
      <c r="I2649" s="95"/>
      <c r="J2649" s="95"/>
      <c r="K2649" s="95"/>
      <c r="L2649" s="95">
        <f t="shared" si="637"/>
        <v>2646</v>
      </c>
      <c r="M2649" s="95">
        <f t="shared" si="628"/>
        <v>-1295</v>
      </c>
      <c r="N2649" s="95">
        <f t="shared" si="629"/>
        <v>272.55971277399772</v>
      </c>
      <c r="O2649" s="95">
        <f t="shared" si="630"/>
        <v>2296982.0653817258</v>
      </c>
      <c r="P2649" s="95">
        <f t="shared" si="638"/>
        <v>29.463469223137722</v>
      </c>
      <c r="Q2649" s="113">
        <f t="shared" si="624"/>
        <v>30.934721352695622</v>
      </c>
      <c r="R2649" s="95">
        <f t="shared" si="631"/>
        <v>354.51327279398117</v>
      </c>
      <c r="S2649" s="95">
        <f t="shared" si="632"/>
        <v>215.30702670685085</v>
      </c>
      <c r="T2649">
        <f t="shared" si="633"/>
        <v>0</v>
      </c>
      <c r="U2649" s="102">
        <f>IF(W2649&lt;180,V2649,IF(#REF!&gt;T2649,W2649-360,360-W2649))</f>
        <v>-35.910149750415997</v>
      </c>
      <c r="V2649" s="102">
        <f t="shared" si="634"/>
        <v>-35.910149750415997</v>
      </c>
      <c r="W2649" s="102">
        <f t="shared" si="635"/>
        <v>35.910149750415997</v>
      </c>
    </row>
    <row r="2650" spans="1:23" x14ac:dyDescent="0.25">
      <c r="A2650" s="110">
        <v>42638.492129629631</v>
      </c>
      <c r="B2650">
        <v>246</v>
      </c>
      <c r="C2650">
        <v>19.558599999999998</v>
      </c>
      <c r="E2650" s="95">
        <f t="shared" si="636"/>
        <v>284.86356073211317</v>
      </c>
      <c r="F2650" s="95">
        <f t="shared" si="636"/>
        <v>24.142620965058217</v>
      </c>
      <c r="G2650" s="95"/>
      <c r="H2650" s="95"/>
      <c r="I2650" s="95"/>
      <c r="J2650" s="95"/>
      <c r="K2650" s="95"/>
      <c r="L2650" s="95">
        <f t="shared" si="637"/>
        <v>2647</v>
      </c>
      <c r="M2650" s="95">
        <f t="shared" si="628"/>
        <v>1541</v>
      </c>
      <c r="N2650" s="95">
        <f t="shared" si="629"/>
        <v>272.54967888175213</v>
      </c>
      <c r="O2650" s="95">
        <f t="shared" si="630"/>
        <v>2297687.2172270669</v>
      </c>
      <c r="P2650" s="95">
        <f t="shared" si="638"/>
        <v>29.462424554118549</v>
      </c>
      <c r="Q2650" s="113">
        <f t="shared" si="624"/>
        <v>30.972179346594142</v>
      </c>
      <c r="R2650" s="95">
        <f t="shared" si="631"/>
        <v>354.55096426194996</v>
      </c>
      <c r="S2650" s="95">
        <f t="shared" si="632"/>
        <v>215.17615720227636</v>
      </c>
      <c r="T2650">
        <f t="shared" si="633"/>
        <v>0</v>
      </c>
      <c r="U2650" s="102">
        <f>IF(W2650&lt;180,V2650,IF(#REF!&gt;T2650,W2650-360,360-W2650))</f>
        <v>-38.863560732113172</v>
      </c>
      <c r="V2650" s="102">
        <f t="shared" si="634"/>
        <v>-38.863560732113172</v>
      </c>
      <c r="W2650" s="102">
        <f t="shared" si="635"/>
        <v>38.863560732113172</v>
      </c>
    </row>
    <row r="2651" spans="1:23" x14ac:dyDescent="0.25">
      <c r="A2651" s="110">
        <v>42638.492175925923</v>
      </c>
      <c r="B2651">
        <v>240</v>
      </c>
      <c r="C2651">
        <v>20.456499999999998</v>
      </c>
      <c r="E2651" s="95">
        <f t="shared" si="636"/>
        <v>284.83361064891847</v>
      </c>
      <c r="F2651" s="95">
        <f t="shared" si="636"/>
        <v>24.135541597337753</v>
      </c>
      <c r="G2651" s="95"/>
      <c r="H2651" s="95"/>
      <c r="I2651" s="95"/>
      <c r="J2651" s="95"/>
      <c r="K2651" s="95"/>
      <c r="L2651" s="95">
        <f t="shared" si="637"/>
        <v>2648</v>
      </c>
      <c r="M2651" s="95">
        <f t="shared" si="628"/>
        <v>-1301</v>
      </c>
      <c r="N2651" s="95">
        <f t="shared" si="629"/>
        <v>272.53738670694781</v>
      </c>
      <c r="O2651" s="95">
        <f t="shared" si="630"/>
        <v>2298746.2987160296</v>
      </c>
      <c r="P2651" s="95">
        <f t="shared" si="638"/>
        <v>29.463648930104469</v>
      </c>
      <c r="Q2651" s="113">
        <f t="shared" si="624"/>
        <v>31.006825534473496</v>
      </c>
      <c r="R2651" s="95">
        <f t="shared" si="631"/>
        <v>354.59896810148382</v>
      </c>
      <c r="S2651" s="95">
        <f t="shared" si="632"/>
        <v>215.06825319635311</v>
      </c>
      <c r="T2651">
        <f t="shared" si="633"/>
        <v>0</v>
      </c>
      <c r="U2651" s="102">
        <f>IF(W2651&lt;180,V2651,IF(#REF!&gt;T2651,W2651-360,360-W2651))</f>
        <v>-44.833610648918466</v>
      </c>
      <c r="V2651" s="102">
        <f t="shared" si="634"/>
        <v>-44.833610648918466</v>
      </c>
      <c r="W2651" s="102">
        <f t="shared" si="635"/>
        <v>44.833610648918466</v>
      </c>
    </row>
    <row r="2652" spans="1:23" x14ac:dyDescent="0.25">
      <c r="A2652" s="110">
        <v>42638.492222222223</v>
      </c>
      <c r="B2652">
        <v>250</v>
      </c>
      <c r="C2652">
        <v>19.6754</v>
      </c>
      <c r="E2652" s="95">
        <f t="shared" si="636"/>
        <v>284.78868552412644</v>
      </c>
      <c r="F2652" s="95">
        <f t="shared" si="636"/>
        <v>24.132946921796989</v>
      </c>
      <c r="G2652" s="95"/>
      <c r="H2652" s="95"/>
      <c r="I2652" s="95"/>
      <c r="J2652" s="95"/>
      <c r="K2652" s="95"/>
      <c r="L2652" s="95">
        <f t="shared" si="637"/>
        <v>2649</v>
      </c>
      <c r="M2652" s="95">
        <f t="shared" si="628"/>
        <v>1551</v>
      </c>
      <c r="N2652" s="95">
        <f t="shared" si="629"/>
        <v>272.52887882219625</v>
      </c>
      <c r="O2652" s="95">
        <f t="shared" si="630"/>
        <v>2299254.0407701195</v>
      </c>
      <c r="P2652" s="95">
        <f t="shared" si="638"/>
        <v>29.461340266816542</v>
      </c>
      <c r="Q2652" s="113">
        <f t="shared" ref="Q2652:Q2715" si="639">_xlfn.STDEV.P(B2052:B2652)</f>
        <v>31.037687441234631</v>
      </c>
      <c r="R2652" s="95">
        <f t="shared" si="631"/>
        <v>354.62348226690438</v>
      </c>
      <c r="S2652" s="95">
        <f t="shared" si="632"/>
        <v>214.9538887813485</v>
      </c>
      <c r="T2652">
        <f t="shared" si="633"/>
        <v>0</v>
      </c>
      <c r="U2652" s="102">
        <f>IF(W2652&lt;180,V2652,IF(#REF!&gt;T2652,W2652-360,360-W2652))</f>
        <v>-34.788685524126436</v>
      </c>
      <c r="V2652" s="102">
        <f t="shared" si="634"/>
        <v>-34.788685524126436</v>
      </c>
      <c r="W2652" s="102">
        <f t="shared" si="635"/>
        <v>34.788685524126436</v>
      </c>
    </row>
    <row r="2653" spans="1:23" x14ac:dyDescent="0.25">
      <c r="A2653" s="110">
        <v>42638.492268518516</v>
      </c>
      <c r="B2653">
        <v>250</v>
      </c>
      <c r="C2653">
        <v>19.290900000000001</v>
      </c>
      <c r="E2653" s="95">
        <f t="shared" ref="E2653:F2668" si="640">AVERAGE(B2053:B2653)</f>
        <v>284.73876871880202</v>
      </c>
      <c r="F2653" s="95">
        <f t="shared" si="640"/>
        <v>24.131675707154727</v>
      </c>
      <c r="G2653" s="95"/>
      <c r="H2653" s="95"/>
      <c r="I2653" s="95"/>
      <c r="J2653" s="95"/>
      <c r="K2653" s="95"/>
      <c r="L2653" s="95">
        <f t="shared" si="637"/>
        <v>2650</v>
      </c>
      <c r="M2653" s="95">
        <f t="shared" si="628"/>
        <v>-1301</v>
      </c>
      <c r="N2653" s="95">
        <f t="shared" si="629"/>
        <v>272.52037735848978</v>
      </c>
      <c r="O2653" s="95">
        <f t="shared" si="630"/>
        <v>2299761.3996226592</v>
      </c>
      <c r="P2653" s="95">
        <f t="shared" si="638"/>
        <v>29.459030710864283</v>
      </c>
      <c r="Q2653" s="113">
        <f t="shared" si="639"/>
        <v>31.069456479606938</v>
      </c>
      <c r="R2653" s="95">
        <f t="shared" si="631"/>
        <v>354.64504579791765</v>
      </c>
      <c r="S2653" s="95">
        <f t="shared" si="632"/>
        <v>214.8324916396864</v>
      </c>
      <c r="T2653">
        <f t="shared" si="633"/>
        <v>0</v>
      </c>
      <c r="U2653" s="102">
        <f>IF(W2653&lt;180,V2653,IF(#REF!&gt;T2653,W2653-360,360-W2653))</f>
        <v>-34.738768718802021</v>
      </c>
      <c r="V2653" s="102">
        <f t="shared" si="634"/>
        <v>-34.738768718802021</v>
      </c>
      <c r="W2653" s="102">
        <f t="shared" si="635"/>
        <v>34.738768718802021</v>
      </c>
    </row>
    <row r="2654" spans="1:23" x14ac:dyDescent="0.25">
      <c r="A2654" s="110">
        <v>42638.492314814815</v>
      </c>
      <c r="B2654">
        <v>249</v>
      </c>
      <c r="C2654">
        <v>17.901</v>
      </c>
      <c r="E2654" s="95">
        <f t="shared" si="640"/>
        <v>284.73044925124793</v>
      </c>
      <c r="F2654" s="95">
        <f t="shared" si="640"/>
        <v>24.126748752079852</v>
      </c>
      <c r="G2654" s="95"/>
      <c r="H2654" s="95"/>
      <c r="I2654" s="95"/>
      <c r="J2654" s="95"/>
      <c r="K2654" s="95"/>
      <c r="L2654" s="95">
        <f t="shared" si="637"/>
        <v>2651</v>
      </c>
      <c r="M2654" s="95">
        <f t="shared" si="628"/>
        <v>1550</v>
      </c>
      <c r="N2654" s="95">
        <f t="shared" si="629"/>
        <v>272.51150509241717</v>
      </c>
      <c r="O2654" s="95">
        <f t="shared" si="630"/>
        <v>2300314.399094699</v>
      </c>
      <c r="P2654" s="95">
        <f t="shared" si="638"/>
        <v>29.457014946727821</v>
      </c>
      <c r="Q2654" s="113">
        <f t="shared" si="639"/>
        <v>31.07835443585191</v>
      </c>
      <c r="R2654" s="95">
        <f t="shared" si="631"/>
        <v>354.65674673191472</v>
      </c>
      <c r="S2654" s="95">
        <f t="shared" si="632"/>
        <v>214.80415177058114</v>
      </c>
      <c r="T2654">
        <f t="shared" si="633"/>
        <v>0</v>
      </c>
      <c r="U2654" s="102">
        <f>IF(W2654&lt;180,V2654,IF(#REF!&gt;T2654,W2654-360,360-W2654))</f>
        <v>-35.730449251247933</v>
      </c>
      <c r="V2654" s="102">
        <f t="shared" si="634"/>
        <v>-35.730449251247933</v>
      </c>
      <c r="W2654" s="102">
        <f t="shared" si="635"/>
        <v>35.730449251247933</v>
      </c>
    </row>
    <row r="2655" spans="1:23" x14ac:dyDescent="0.25">
      <c r="A2655" s="110">
        <v>42638.492361111108</v>
      </c>
      <c r="B2655">
        <v>247</v>
      </c>
      <c r="C2655">
        <v>17.677600000000002</v>
      </c>
      <c r="E2655" s="95">
        <f t="shared" si="640"/>
        <v>284.72379367720464</v>
      </c>
      <c r="F2655" s="95">
        <f t="shared" si="640"/>
        <v>24.123013144758719</v>
      </c>
      <c r="G2655" s="95"/>
      <c r="H2655" s="95"/>
      <c r="I2655" s="95"/>
      <c r="J2655" s="95"/>
      <c r="K2655" s="95"/>
      <c r="L2655" s="95">
        <f t="shared" si="637"/>
        <v>2652</v>
      </c>
      <c r="M2655" s="95">
        <f t="shared" si="628"/>
        <v>-1303</v>
      </c>
      <c r="N2655" s="95">
        <f t="shared" si="629"/>
        <v>272.50188536953164</v>
      </c>
      <c r="O2655" s="95">
        <f t="shared" si="630"/>
        <v>2300964.9905731701</v>
      </c>
      <c r="P2655" s="95">
        <f t="shared" si="638"/>
        <v>29.455625229863834</v>
      </c>
      <c r="Q2655" s="113">
        <f t="shared" si="639"/>
        <v>31.086004623382397</v>
      </c>
      <c r="R2655" s="95">
        <f t="shared" si="631"/>
        <v>354.66730407981504</v>
      </c>
      <c r="S2655" s="95">
        <f t="shared" si="632"/>
        <v>214.78028327459424</v>
      </c>
      <c r="T2655">
        <f t="shared" si="633"/>
        <v>0</v>
      </c>
      <c r="U2655" s="102">
        <f>IF(W2655&lt;180,V2655,IF(#REF!&gt;T2655,W2655-360,360-W2655))</f>
        <v>-37.72379367720464</v>
      </c>
      <c r="V2655" s="102">
        <f t="shared" si="634"/>
        <v>-37.72379367720464</v>
      </c>
      <c r="W2655" s="102">
        <f t="shared" si="635"/>
        <v>37.72379367720464</v>
      </c>
    </row>
    <row r="2656" spans="1:23" x14ac:dyDescent="0.25">
      <c r="A2656" s="110">
        <v>42638.492407407408</v>
      </c>
      <c r="B2656">
        <v>256</v>
      </c>
      <c r="C2656">
        <v>16.639199999999999</v>
      </c>
      <c r="E2656" s="95">
        <f t="shared" si="640"/>
        <v>284.68885191347755</v>
      </c>
      <c r="F2656" s="95">
        <f t="shared" si="640"/>
        <v>24.120034109816956</v>
      </c>
      <c r="G2656" s="95"/>
      <c r="H2656" s="95"/>
      <c r="I2656" s="95"/>
      <c r="J2656" s="95"/>
      <c r="K2656" s="95"/>
      <c r="L2656" s="95">
        <f t="shared" si="637"/>
        <v>2653</v>
      </c>
      <c r="M2656" s="95">
        <f t="shared" si="628"/>
        <v>1559</v>
      </c>
      <c r="N2656" s="95">
        <f t="shared" si="629"/>
        <v>272.49566528458269</v>
      </c>
      <c r="O2656" s="95">
        <f t="shared" si="630"/>
        <v>2301237.2001507906</v>
      </c>
      <c r="P2656" s="95">
        <f t="shared" si="638"/>
        <v>29.45181528108618</v>
      </c>
      <c r="Q2656" s="113">
        <f t="shared" si="639"/>
        <v>31.106462439561668</v>
      </c>
      <c r="R2656" s="95">
        <f t="shared" si="631"/>
        <v>354.67839240249128</v>
      </c>
      <c r="S2656" s="95">
        <f t="shared" si="632"/>
        <v>214.69931142446382</v>
      </c>
      <c r="T2656">
        <f t="shared" si="633"/>
        <v>0</v>
      </c>
      <c r="U2656" s="102">
        <f>IF(W2656&lt;180,V2656,IF(#REF!&gt;T2656,W2656-360,360-W2656))</f>
        <v>-28.688851913477549</v>
      </c>
      <c r="V2656" s="102">
        <f t="shared" si="634"/>
        <v>-28.688851913477549</v>
      </c>
      <c r="W2656" s="102">
        <f t="shared" si="635"/>
        <v>28.688851913477549</v>
      </c>
    </row>
    <row r="2657" spans="1:23" x14ac:dyDescent="0.25">
      <c r="A2657" s="110">
        <v>42638.4924537037</v>
      </c>
      <c r="B2657">
        <v>257</v>
      </c>
      <c r="C2657">
        <v>15.750400000000001</v>
      </c>
      <c r="E2657" s="95">
        <f t="shared" si="640"/>
        <v>284.70549084858567</v>
      </c>
      <c r="F2657" s="95">
        <f t="shared" si="640"/>
        <v>24.111845757071531</v>
      </c>
      <c r="G2657" s="95"/>
      <c r="H2657" s="95"/>
      <c r="I2657" s="95"/>
      <c r="J2657" s="95"/>
      <c r="K2657" s="95"/>
      <c r="L2657" s="95">
        <f t="shared" si="637"/>
        <v>2654</v>
      </c>
      <c r="M2657" s="95">
        <f t="shared" si="628"/>
        <v>-1302</v>
      </c>
      <c r="N2657" s="95">
        <f t="shared" si="629"/>
        <v>272.48982667671356</v>
      </c>
      <c r="O2657" s="95">
        <f t="shared" si="630"/>
        <v>2301477.2253202894</v>
      </c>
      <c r="P2657" s="95">
        <f t="shared" si="638"/>
        <v>29.447801809205234</v>
      </c>
      <c r="Q2657" s="113">
        <f t="shared" si="639"/>
        <v>31.088967710076872</v>
      </c>
      <c r="R2657" s="95">
        <f t="shared" si="631"/>
        <v>354.6556681962586</v>
      </c>
      <c r="S2657" s="95">
        <f t="shared" si="632"/>
        <v>214.75531350091271</v>
      </c>
      <c r="T2657">
        <f t="shared" si="633"/>
        <v>0</v>
      </c>
      <c r="U2657" s="102">
        <f>IF(W2657&lt;180,V2657,IF(#REF!&gt;T2657,W2657-360,360-W2657))</f>
        <v>-27.705490848585669</v>
      </c>
      <c r="V2657" s="102">
        <f t="shared" si="634"/>
        <v>-27.705490848585669</v>
      </c>
      <c r="W2657" s="102">
        <f t="shared" si="635"/>
        <v>27.705490848585669</v>
      </c>
    </row>
    <row r="2658" spans="1:23" x14ac:dyDescent="0.25">
      <c r="A2658" s="110">
        <v>42638.4925</v>
      </c>
      <c r="B2658">
        <v>249</v>
      </c>
      <c r="C2658">
        <v>14.8</v>
      </c>
      <c r="E2658" s="95">
        <f t="shared" si="640"/>
        <v>284.61397670549087</v>
      </c>
      <c r="F2658" s="95">
        <f t="shared" si="640"/>
        <v>24.10755640599</v>
      </c>
      <c r="G2658" s="95"/>
      <c r="H2658" s="95"/>
      <c r="I2658" s="95"/>
      <c r="J2658" s="95"/>
      <c r="K2658" s="95"/>
      <c r="L2658" s="95">
        <f t="shared" si="637"/>
        <v>2655</v>
      </c>
      <c r="M2658" s="95">
        <f t="shared" si="628"/>
        <v>1551</v>
      </c>
      <c r="N2658" s="95">
        <f t="shared" si="629"/>
        <v>272.48097928436829</v>
      </c>
      <c r="O2658" s="95">
        <f t="shared" si="630"/>
        <v>2302028.7894538785</v>
      </c>
      <c r="P2658" s="95">
        <f t="shared" si="638"/>
        <v>29.445783365133877</v>
      </c>
      <c r="Q2658" s="113">
        <f t="shared" si="639"/>
        <v>31.112977603681358</v>
      </c>
      <c r="R2658" s="95">
        <f t="shared" si="631"/>
        <v>354.61817631377392</v>
      </c>
      <c r="S2658" s="95">
        <f t="shared" si="632"/>
        <v>214.60977709720783</v>
      </c>
      <c r="T2658">
        <f t="shared" si="633"/>
        <v>0</v>
      </c>
      <c r="U2658" s="102">
        <f>IF(W2658&lt;180,V2658,IF(#REF!&gt;T2658,W2658-360,360-W2658))</f>
        <v>-35.61397670549087</v>
      </c>
      <c r="V2658" s="102">
        <f t="shared" si="634"/>
        <v>-35.61397670549087</v>
      </c>
      <c r="W2658" s="102">
        <f t="shared" si="635"/>
        <v>35.61397670549087</v>
      </c>
    </row>
    <row r="2659" spans="1:23" x14ac:dyDescent="0.25">
      <c r="A2659" s="110">
        <v>42638.492546296293</v>
      </c>
      <c r="B2659">
        <v>251</v>
      </c>
      <c r="C2659">
        <v>14.824</v>
      </c>
      <c r="E2659" s="95">
        <f t="shared" si="640"/>
        <v>284.54908485856907</v>
      </c>
      <c r="F2659" s="95">
        <f t="shared" si="640"/>
        <v>24.105394342762047</v>
      </c>
      <c r="G2659" s="95"/>
      <c r="H2659" s="95"/>
      <c r="I2659" s="95"/>
      <c r="J2659" s="95"/>
      <c r="K2659" s="95"/>
      <c r="L2659" s="95">
        <f t="shared" si="637"/>
        <v>2656</v>
      </c>
      <c r="M2659" s="95">
        <f t="shared" si="628"/>
        <v>-1300</v>
      </c>
      <c r="N2659" s="95">
        <f t="shared" si="629"/>
        <v>272.47289156626425</v>
      </c>
      <c r="O2659" s="95">
        <f t="shared" si="630"/>
        <v>2302490.0481927888</v>
      </c>
      <c r="P2659" s="95">
        <f t="shared" si="638"/>
        <v>29.443188916395624</v>
      </c>
      <c r="Q2659" s="113">
        <f t="shared" si="639"/>
        <v>31.142333381540986</v>
      </c>
      <c r="R2659" s="95">
        <f t="shared" si="631"/>
        <v>354.61933496703631</v>
      </c>
      <c r="S2659" s="95">
        <f t="shared" si="632"/>
        <v>214.47883475010184</v>
      </c>
      <c r="T2659">
        <f t="shared" si="633"/>
        <v>0</v>
      </c>
      <c r="U2659" s="102">
        <f>IF(W2659&lt;180,V2659,IF(#REF!&gt;T2659,W2659-360,360-W2659))</f>
        <v>-33.549084858569074</v>
      </c>
      <c r="V2659" s="102">
        <f t="shared" si="634"/>
        <v>-33.549084858569074</v>
      </c>
      <c r="W2659" s="102">
        <f t="shared" si="635"/>
        <v>33.549084858569074</v>
      </c>
    </row>
    <row r="2660" spans="1:23" x14ac:dyDescent="0.25">
      <c r="A2660" s="110">
        <v>42638.492592592593</v>
      </c>
      <c r="B2660">
        <v>259</v>
      </c>
      <c r="C2660">
        <v>15.5985</v>
      </c>
      <c r="E2660" s="95">
        <f t="shared" si="640"/>
        <v>284.54076539101499</v>
      </c>
      <c r="F2660" s="95">
        <f t="shared" si="640"/>
        <v>24.104342262895159</v>
      </c>
      <c r="G2660" s="95"/>
      <c r="H2660" s="95"/>
      <c r="I2660" s="95"/>
      <c r="J2660" s="95"/>
      <c r="K2660" s="95"/>
      <c r="L2660" s="95">
        <f t="shared" si="637"/>
        <v>2657</v>
      </c>
      <c r="M2660" s="95">
        <f t="shared" si="628"/>
        <v>1559</v>
      </c>
      <c r="N2660" s="95">
        <f t="shared" si="629"/>
        <v>272.46782085058254</v>
      </c>
      <c r="O2660" s="95">
        <f t="shared" si="630"/>
        <v>2302671.4986827425</v>
      </c>
      <c r="P2660" s="95">
        <f t="shared" si="638"/>
        <v>29.438807623788087</v>
      </c>
      <c r="Q2660" s="113">
        <f t="shared" si="639"/>
        <v>31.14848907187579</v>
      </c>
      <c r="R2660" s="95">
        <f t="shared" si="631"/>
        <v>354.62486580273548</v>
      </c>
      <c r="S2660" s="95">
        <f t="shared" si="632"/>
        <v>214.45666497929446</v>
      </c>
      <c r="T2660">
        <f t="shared" si="633"/>
        <v>0</v>
      </c>
      <c r="U2660" s="102">
        <f>IF(W2660&lt;180,V2660,IF(#REF!&gt;T2660,W2660-360,360-W2660))</f>
        <v>-25.540765391014986</v>
      </c>
      <c r="V2660" s="102">
        <f t="shared" si="634"/>
        <v>-25.540765391014986</v>
      </c>
      <c r="W2660" s="102">
        <f t="shared" si="635"/>
        <v>25.540765391014986</v>
      </c>
    </row>
    <row r="2661" spans="1:23" x14ac:dyDescent="0.25">
      <c r="A2661" s="110">
        <v>42638.492638888885</v>
      </c>
      <c r="B2661">
        <v>257</v>
      </c>
      <c r="C2661">
        <v>17.206900000000001</v>
      </c>
      <c r="E2661" s="95">
        <f t="shared" si="640"/>
        <v>284.54076539101499</v>
      </c>
      <c r="F2661" s="95">
        <f t="shared" si="640"/>
        <v>24.102110981697155</v>
      </c>
      <c r="G2661" s="95"/>
      <c r="H2661" s="95"/>
      <c r="I2661" s="95"/>
      <c r="J2661" s="95"/>
      <c r="K2661" s="95"/>
      <c r="L2661" s="95">
        <f t="shared" si="637"/>
        <v>2658</v>
      </c>
      <c r="M2661" s="95">
        <f t="shared" si="628"/>
        <v>-1302</v>
      </c>
      <c r="N2661" s="95">
        <f t="shared" si="629"/>
        <v>272.46200150489005</v>
      </c>
      <c r="O2661" s="95">
        <f t="shared" si="630"/>
        <v>2302910.6621520114</v>
      </c>
      <c r="P2661" s="95">
        <f t="shared" si="638"/>
        <v>29.434797809800592</v>
      </c>
      <c r="Q2661" s="113">
        <f t="shared" si="639"/>
        <v>31.14848907187579</v>
      </c>
      <c r="R2661" s="95">
        <f t="shared" si="631"/>
        <v>354.62486580273548</v>
      </c>
      <c r="S2661" s="95">
        <f t="shared" si="632"/>
        <v>214.45666497929446</v>
      </c>
      <c r="T2661">
        <f t="shared" si="633"/>
        <v>0</v>
      </c>
      <c r="U2661" s="102">
        <f>IF(W2661&lt;180,V2661,IF(#REF!&gt;T2661,W2661-360,360-W2661))</f>
        <v>-27.540765391014986</v>
      </c>
      <c r="V2661" s="102">
        <f t="shared" si="634"/>
        <v>-27.540765391014986</v>
      </c>
      <c r="W2661" s="102">
        <f t="shared" si="635"/>
        <v>27.540765391014986</v>
      </c>
    </row>
    <row r="2662" spans="1:23" x14ac:dyDescent="0.25">
      <c r="A2662" s="110">
        <v>42638.492685185185</v>
      </c>
      <c r="B2662">
        <v>258</v>
      </c>
      <c r="C2662">
        <v>16.8233</v>
      </c>
      <c r="E2662" s="95">
        <f t="shared" si="640"/>
        <v>284.51580698835272</v>
      </c>
      <c r="F2662" s="95">
        <f t="shared" si="640"/>
        <v>24.102794509151401</v>
      </c>
      <c r="G2662" s="95"/>
      <c r="H2662" s="95"/>
      <c r="I2662" s="95"/>
      <c r="J2662" s="95"/>
      <c r="K2662" s="95"/>
      <c r="L2662" s="95">
        <f t="shared" si="637"/>
        <v>2659</v>
      </c>
      <c r="M2662" s="95">
        <f t="shared" si="628"/>
        <v>1560</v>
      </c>
      <c r="N2662" s="95">
        <f t="shared" si="629"/>
        <v>272.45656261752453</v>
      </c>
      <c r="O2662" s="95">
        <f t="shared" si="630"/>
        <v>2303119.7329823417</v>
      </c>
      <c r="P2662" s="95">
        <f t="shared" si="638"/>
        <v>29.430598196182835</v>
      </c>
      <c r="Q2662" s="113">
        <f t="shared" si="639"/>
        <v>31.163732169272571</v>
      </c>
      <c r="R2662" s="95">
        <f t="shared" si="631"/>
        <v>354.63420436921604</v>
      </c>
      <c r="S2662" s="95">
        <f t="shared" si="632"/>
        <v>214.39740960748944</v>
      </c>
      <c r="T2662">
        <f t="shared" si="633"/>
        <v>0</v>
      </c>
      <c r="U2662" s="102">
        <f>IF(W2662&lt;180,V2662,IF(#REF!&gt;T2662,W2662-360,360-W2662))</f>
        <v>-26.515806988352722</v>
      </c>
      <c r="V2662" s="102">
        <f t="shared" si="634"/>
        <v>-26.515806988352722</v>
      </c>
      <c r="W2662" s="102">
        <f t="shared" si="635"/>
        <v>26.515806988352722</v>
      </c>
    </row>
    <row r="2663" spans="1:23" x14ac:dyDescent="0.25">
      <c r="A2663" s="110">
        <v>42638.492731481485</v>
      </c>
      <c r="B2663">
        <v>253</v>
      </c>
      <c r="C2663">
        <v>17.513200000000001</v>
      </c>
      <c r="E2663" s="95">
        <f t="shared" si="640"/>
        <v>284.50748752079869</v>
      </c>
      <c r="F2663" s="95">
        <f t="shared" si="640"/>
        <v>24.10726405990015</v>
      </c>
      <c r="G2663" s="95"/>
      <c r="H2663" s="95"/>
      <c r="I2663" s="95"/>
      <c r="J2663" s="95"/>
      <c r="K2663" s="95"/>
      <c r="L2663" s="95">
        <f t="shared" si="637"/>
        <v>2660</v>
      </c>
      <c r="M2663" s="95">
        <f t="shared" si="628"/>
        <v>-1307</v>
      </c>
      <c r="N2663" s="95">
        <f t="shared" si="629"/>
        <v>272.4492481202999</v>
      </c>
      <c r="O2663" s="95">
        <f t="shared" si="630"/>
        <v>2303498.1484962581</v>
      </c>
      <c r="P2663" s="95">
        <f t="shared" si="638"/>
        <v>29.427482861348917</v>
      </c>
      <c r="Q2663" s="113">
        <f t="shared" si="639"/>
        <v>31.171476154237606</v>
      </c>
      <c r="R2663" s="95">
        <f t="shared" si="631"/>
        <v>354.6433088678333</v>
      </c>
      <c r="S2663" s="95">
        <f t="shared" si="632"/>
        <v>214.37166617376408</v>
      </c>
      <c r="T2663">
        <f t="shared" si="633"/>
        <v>0</v>
      </c>
      <c r="U2663" s="102">
        <f>IF(W2663&lt;180,V2663,IF(#REF!&gt;T2663,W2663-360,360-W2663))</f>
        <v>-31.507487520798691</v>
      </c>
      <c r="V2663" s="102">
        <f t="shared" si="634"/>
        <v>-31.507487520798691</v>
      </c>
      <c r="W2663" s="102">
        <f t="shared" si="635"/>
        <v>31.507487520798691</v>
      </c>
    </row>
    <row r="2664" spans="1:23" x14ac:dyDescent="0.25">
      <c r="A2664" s="110">
        <v>42638.492777777778</v>
      </c>
      <c r="B2664">
        <v>249</v>
      </c>
      <c r="C2664">
        <v>17.8992</v>
      </c>
      <c r="E2664" s="95">
        <f t="shared" si="640"/>
        <v>284.4675540765391</v>
      </c>
      <c r="F2664" s="95">
        <f t="shared" si="640"/>
        <v>24.108522961730433</v>
      </c>
      <c r="G2664" s="95"/>
      <c r="H2664" s="95"/>
      <c r="I2664" s="95"/>
      <c r="J2664" s="95"/>
      <c r="K2664" s="95"/>
      <c r="L2664" s="95">
        <f t="shared" si="637"/>
        <v>2661</v>
      </c>
      <c r="M2664" s="95">
        <f t="shared" si="628"/>
        <v>1556</v>
      </c>
      <c r="N2664" s="95">
        <f t="shared" si="629"/>
        <v>272.44043592634262</v>
      </c>
      <c r="O2664" s="95">
        <f t="shared" si="630"/>
        <v>2304047.8090943429</v>
      </c>
      <c r="P2664" s="95">
        <f t="shared" si="638"/>
        <v>29.425463061738277</v>
      </c>
      <c r="Q2664" s="113">
        <f t="shared" si="639"/>
        <v>31.201551256939485</v>
      </c>
      <c r="R2664" s="95">
        <f t="shared" si="631"/>
        <v>354.67104440465295</v>
      </c>
      <c r="S2664" s="95">
        <f t="shared" si="632"/>
        <v>214.26406374842526</v>
      </c>
      <c r="T2664">
        <f t="shared" si="633"/>
        <v>0</v>
      </c>
      <c r="U2664" s="102">
        <f>IF(W2664&lt;180,V2664,IF(#REF!&gt;T2664,W2664-360,360-W2664))</f>
        <v>-35.467554076539102</v>
      </c>
      <c r="V2664" s="102">
        <f t="shared" si="634"/>
        <v>-35.467554076539102</v>
      </c>
      <c r="W2664" s="102">
        <f t="shared" si="635"/>
        <v>35.467554076539102</v>
      </c>
    </row>
    <row r="2665" spans="1:23" x14ac:dyDescent="0.25">
      <c r="A2665" s="110">
        <v>42638.492824074077</v>
      </c>
      <c r="B2665">
        <v>277</v>
      </c>
      <c r="C2665">
        <v>19.025700000000001</v>
      </c>
      <c r="E2665" s="95">
        <f t="shared" si="640"/>
        <v>284.43261231281195</v>
      </c>
      <c r="F2665" s="95">
        <f t="shared" si="640"/>
        <v>24.100774542429267</v>
      </c>
      <c r="G2665" s="95"/>
      <c r="H2665" s="95"/>
      <c r="I2665" s="95"/>
      <c r="J2665" s="95"/>
      <c r="K2665" s="95"/>
      <c r="L2665" s="95">
        <f t="shared" si="637"/>
        <v>2662</v>
      </c>
      <c r="M2665" s="95">
        <f t="shared" si="628"/>
        <v>-1279</v>
      </c>
      <c r="N2665" s="95">
        <f t="shared" si="629"/>
        <v>272.4421487603297</v>
      </c>
      <c r="O2665" s="95">
        <f t="shared" si="630"/>
        <v>2304068.5909091085</v>
      </c>
      <c r="P2665" s="95">
        <f t="shared" si="638"/>
        <v>29.420068275264555</v>
      </c>
      <c r="Q2665" s="113">
        <f t="shared" si="639"/>
        <v>31.198135551577817</v>
      </c>
      <c r="R2665" s="95">
        <f t="shared" si="631"/>
        <v>354.62841730386202</v>
      </c>
      <c r="S2665" s="95">
        <f t="shared" si="632"/>
        <v>214.23680732176189</v>
      </c>
      <c r="T2665">
        <f t="shared" si="633"/>
        <v>0</v>
      </c>
      <c r="U2665" s="102">
        <f>IF(W2665&lt;180,V2665,IF(#REF!&gt;T2665,W2665-360,360-W2665))</f>
        <v>-7.4326123128119548</v>
      </c>
      <c r="V2665" s="102">
        <f t="shared" si="634"/>
        <v>-7.4326123128119548</v>
      </c>
      <c r="W2665" s="102">
        <f t="shared" si="635"/>
        <v>7.4326123128119548</v>
      </c>
    </row>
    <row r="2666" spans="1:23" x14ac:dyDescent="0.25">
      <c r="A2666" s="110">
        <v>42638.49287037037</v>
      </c>
      <c r="B2666">
        <v>261</v>
      </c>
      <c r="C2666">
        <v>21.867899999999999</v>
      </c>
      <c r="E2666" s="95">
        <f t="shared" si="640"/>
        <v>284.36272878535772</v>
      </c>
      <c r="F2666" s="95">
        <f t="shared" si="640"/>
        <v>24.099897171381016</v>
      </c>
      <c r="G2666" s="95"/>
      <c r="H2666" s="95"/>
      <c r="I2666" s="95"/>
      <c r="J2666" s="95"/>
      <c r="K2666" s="95"/>
      <c r="L2666" s="95">
        <f t="shared" si="637"/>
        <v>2663</v>
      </c>
      <c r="M2666" s="95">
        <f t="shared" si="628"/>
        <v>1540</v>
      </c>
      <c r="N2666" s="95">
        <f t="shared" si="629"/>
        <v>272.43785204656314</v>
      </c>
      <c r="O2666" s="95">
        <f t="shared" si="630"/>
        <v>2304199.4645137237</v>
      </c>
      <c r="P2666" s="95">
        <f t="shared" si="638"/>
        <v>29.415379275683382</v>
      </c>
      <c r="Q2666" s="113">
        <f t="shared" si="639"/>
        <v>31.203505848636787</v>
      </c>
      <c r="R2666" s="95">
        <f t="shared" si="631"/>
        <v>354.57061694479046</v>
      </c>
      <c r="S2666" s="95">
        <f t="shared" si="632"/>
        <v>214.15484062592495</v>
      </c>
      <c r="T2666">
        <f t="shared" si="633"/>
        <v>0</v>
      </c>
      <c r="U2666" s="102">
        <f>IF(W2666&lt;180,V2666,IF(#REF!&gt;T2666,W2666-360,360-W2666))</f>
        <v>-23.362728785357717</v>
      </c>
      <c r="V2666" s="102">
        <f t="shared" si="634"/>
        <v>-23.362728785357717</v>
      </c>
      <c r="W2666" s="102">
        <f t="shared" si="635"/>
        <v>23.362728785357717</v>
      </c>
    </row>
    <row r="2667" spans="1:23" x14ac:dyDescent="0.25">
      <c r="A2667" s="110">
        <v>42638.49291666667</v>
      </c>
      <c r="B2667">
        <v>271</v>
      </c>
      <c r="C2667">
        <v>22.2075</v>
      </c>
      <c r="E2667" s="95">
        <f t="shared" si="640"/>
        <v>284.22129783693845</v>
      </c>
      <c r="F2667" s="95">
        <f t="shared" si="640"/>
        <v>24.088497836938416</v>
      </c>
      <c r="G2667" s="95"/>
      <c r="H2667" s="95"/>
      <c r="I2667" s="95"/>
      <c r="J2667" s="95"/>
      <c r="K2667" s="95"/>
      <c r="L2667" s="95">
        <f t="shared" si="637"/>
        <v>2664</v>
      </c>
      <c r="M2667" s="95">
        <f t="shared" si="628"/>
        <v>-1269</v>
      </c>
      <c r="N2667" s="95">
        <f t="shared" si="629"/>
        <v>272.43731231231141</v>
      </c>
      <c r="O2667" s="95">
        <f t="shared" si="630"/>
        <v>2304201.5311561734</v>
      </c>
      <c r="P2667" s="95">
        <f t="shared" si="638"/>
        <v>29.409871041850273</v>
      </c>
      <c r="Q2667" s="113">
        <f t="shared" si="639"/>
        <v>31.070837625147231</v>
      </c>
      <c r="R2667" s="95">
        <f t="shared" si="631"/>
        <v>354.13068249351971</v>
      </c>
      <c r="S2667" s="95">
        <f t="shared" si="632"/>
        <v>214.31191318035718</v>
      </c>
      <c r="T2667">
        <f t="shared" si="633"/>
        <v>0</v>
      </c>
      <c r="U2667" s="102">
        <f>IF(W2667&lt;180,V2667,IF(#REF!&gt;T2667,W2667-360,360-W2667))</f>
        <v>-13.221297836938447</v>
      </c>
      <c r="V2667" s="102">
        <f t="shared" si="634"/>
        <v>-13.221297836938447</v>
      </c>
      <c r="W2667" s="102">
        <f t="shared" si="635"/>
        <v>13.221297836938447</v>
      </c>
    </row>
    <row r="2668" spans="1:23" x14ac:dyDescent="0.25">
      <c r="A2668" s="110">
        <v>42638.492962962962</v>
      </c>
      <c r="B2668">
        <v>280</v>
      </c>
      <c r="C2668">
        <v>20.4377</v>
      </c>
      <c r="E2668" s="95">
        <f t="shared" si="640"/>
        <v>284.19966722129783</v>
      </c>
      <c r="F2668" s="95">
        <f t="shared" si="640"/>
        <v>24.080444758735421</v>
      </c>
      <c r="G2668" s="95"/>
      <c r="H2668" s="95"/>
      <c r="I2668" s="95"/>
      <c r="J2668" s="95"/>
      <c r="K2668" s="95"/>
      <c r="L2668" s="95">
        <f t="shared" si="637"/>
        <v>2665</v>
      </c>
      <c r="M2668" s="95">
        <f t="shared" si="628"/>
        <v>1549</v>
      </c>
      <c r="N2668" s="95">
        <f t="shared" si="629"/>
        <v>272.44015009380774</v>
      </c>
      <c r="O2668" s="95">
        <f t="shared" si="630"/>
        <v>2304258.7039399799</v>
      </c>
      <c r="P2668" s="95">
        <f t="shared" si="638"/>
        <v>29.404717518796495</v>
      </c>
      <c r="Q2668" s="113">
        <f t="shared" si="639"/>
        <v>31.069243688629349</v>
      </c>
      <c r="R2668" s="95">
        <f t="shared" si="631"/>
        <v>354.10546552071389</v>
      </c>
      <c r="S2668" s="95">
        <f t="shared" si="632"/>
        <v>214.2938689218818</v>
      </c>
      <c r="T2668">
        <f t="shared" si="633"/>
        <v>0</v>
      </c>
      <c r="U2668" s="102">
        <f>IF(W2668&lt;180,V2668,IF(#REF!&gt;T2668,W2668-360,360-W2668))</f>
        <v>-4.1996672212978297</v>
      </c>
      <c r="V2668" s="102">
        <f t="shared" si="634"/>
        <v>-4.1996672212978297</v>
      </c>
      <c r="W2668" s="102">
        <f t="shared" si="635"/>
        <v>4.1996672212978297</v>
      </c>
    </row>
    <row r="2669" spans="1:23" x14ac:dyDescent="0.25">
      <c r="A2669" s="110">
        <v>42638.493009259262</v>
      </c>
      <c r="B2669">
        <v>289</v>
      </c>
      <c r="C2669">
        <v>16.735800000000001</v>
      </c>
      <c r="E2669" s="95">
        <f t="shared" ref="E2669:F2684" si="641">AVERAGE(B2069:B2669)</f>
        <v>284.17803660565721</v>
      </c>
      <c r="F2669" s="95">
        <f t="shared" si="641"/>
        <v>24.066441930116451</v>
      </c>
      <c r="G2669" s="95"/>
      <c r="H2669" s="95"/>
      <c r="I2669" s="95"/>
      <c r="J2669" s="95"/>
      <c r="K2669" s="95"/>
      <c r="L2669" s="95">
        <f t="shared" si="637"/>
        <v>2666</v>
      </c>
      <c r="M2669" s="95">
        <f t="shared" si="628"/>
        <v>-1260</v>
      </c>
      <c r="N2669" s="95">
        <f t="shared" si="629"/>
        <v>272.44636159039669</v>
      </c>
      <c r="O2669" s="95">
        <f t="shared" si="630"/>
        <v>2304532.8297074442</v>
      </c>
      <c r="P2669" s="95">
        <f t="shared" si="638"/>
        <v>29.400950922020726</v>
      </c>
      <c r="Q2669" s="113">
        <f t="shared" si="639"/>
        <v>31.061367793289591</v>
      </c>
      <c r="R2669" s="95">
        <f t="shared" si="631"/>
        <v>354.0661141405588</v>
      </c>
      <c r="S2669" s="95">
        <f t="shared" si="632"/>
        <v>214.28995907075563</v>
      </c>
      <c r="T2669">
        <f t="shared" si="633"/>
        <v>0</v>
      </c>
      <c r="U2669" s="102">
        <f>IF(W2669&lt;180,V2669,IF(#REF!&gt;T2669,W2669-360,360-W2669))</f>
        <v>4.821963394342788</v>
      </c>
      <c r="V2669" s="102">
        <f t="shared" si="634"/>
        <v>4.821963394342788</v>
      </c>
      <c r="W2669" s="102">
        <f t="shared" si="635"/>
        <v>4.821963394342788</v>
      </c>
    </row>
    <row r="2670" spans="1:23" x14ac:dyDescent="0.25">
      <c r="A2670" s="110">
        <v>42638.493055555555</v>
      </c>
      <c r="B2670">
        <v>280</v>
      </c>
      <c r="C2670">
        <v>17.036000000000001</v>
      </c>
      <c r="E2670" s="95">
        <f t="shared" si="641"/>
        <v>284.09983361064894</v>
      </c>
      <c r="F2670" s="95">
        <f t="shared" si="641"/>
        <v>24.047058402662209</v>
      </c>
      <c r="G2670" s="95"/>
      <c r="H2670" s="95"/>
      <c r="I2670" s="95"/>
      <c r="J2670" s="95"/>
      <c r="K2670" s="95"/>
      <c r="L2670" s="95">
        <f t="shared" si="637"/>
        <v>2667</v>
      </c>
      <c r="M2670" s="95">
        <f t="shared" si="628"/>
        <v>1540</v>
      </c>
      <c r="N2670" s="95">
        <f t="shared" si="629"/>
        <v>272.44919385076776</v>
      </c>
      <c r="O2670" s="95">
        <f t="shared" si="630"/>
        <v>2304589.8657667963</v>
      </c>
      <c r="P2670" s="95">
        <f t="shared" si="638"/>
        <v>29.395802175044643</v>
      </c>
      <c r="Q2670" s="113">
        <f t="shared" si="639"/>
        <v>31.012584262970122</v>
      </c>
      <c r="R2670" s="95">
        <f t="shared" si="631"/>
        <v>353.87814820233172</v>
      </c>
      <c r="S2670" s="95">
        <f t="shared" si="632"/>
        <v>214.32151901896617</v>
      </c>
      <c r="T2670">
        <f t="shared" si="633"/>
        <v>0</v>
      </c>
      <c r="U2670" s="102">
        <f>IF(W2670&lt;180,V2670,IF(#REF!&gt;T2670,W2670-360,360-W2670))</f>
        <v>-4.0998336106489432</v>
      </c>
      <c r="V2670" s="102">
        <f t="shared" si="634"/>
        <v>-4.0998336106489432</v>
      </c>
      <c r="W2670" s="102">
        <f t="shared" si="635"/>
        <v>4.0998336106489432</v>
      </c>
    </row>
    <row r="2671" spans="1:23" x14ac:dyDescent="0.25">
      <c r="A2671" s="110">
        <v>42638.493101851855</v>
      </c>
      <c r="B2671">
        <v>273</v>
      </c>
      <c r="C2671">
        <v>16.6098</v>
      </c>
      <c r="E2671" s="95">
        <f t="shared" si="641"/>
        <v>284.06156405990015</v>
      </c>
      <c r="F2671" s="95">
        <f t="shared" si="641"/>
        <v>24.029075707154721</v>
      </c>
      <c r="G2671" s="95"/>
      <c r="H2671" s="95"/>
      <c r="I2671" s="95"/>
      <c r="J2671" s="95"/>
      <c r="K2671" s="95"/>
      <c r="L2671" s="95">
        <f t="shared" si="637"/>
        <v>2668</v>
      </c>
      <c r="M2671" s="95">
        <f t="shared" si="628"/>
        <v>-1267</v>
      </c>
      <c r="N2671" s="95">
        <f t="shared" si="629"/>
        <v>272.44940029984917</v>
      </c>
      <c r="O2671" s="95">
        <f t="shared" si="630"/>
        <v>2304590.1690404969</v>
      </c>
      <c r="P2671" s="95">
        <f t="shared" si="638"/>
        <v>29.390294634127876</v>
      </c>
      <c r="Q2671" s="113">
        <f t="shared" si="639"/>
        <v>31.012066840722131</v>
      </c>
      <c r="R2671" s="95">
        <f t="shared" si="631"/>
        <v>353.83871445152494</v>
      </c>
      <c r="S2671" s="95">
        <f t="shared" si="632"/>
        <v>214.28441366827536</v>
      </c>
      <c r="T2671">
        <f t="shared" si="633"/>
        <v>0</v>
      </c>
      <c r="U2671" s="102">
        <f>IF(W2671&lt;180,V2671,IF(#REF!&gt;T2671,W2671-360,360-W2671))</f>
        <v>-11.061564059900149</v>
      </c>
      <c r="V2671" s="102">
        <f t="shared" si="634"/>
        <v>-11.061564059900149</v>
      </c>
      <c r="W2671" s="102">
        <f t="shared" si="635"/>
        <v>11.061564059900149</v>
      </c>
    </row>
    <row r="2672" spans="1:23" x14ac:dyDescent="0.25">
      <c r="A2672" s="110">
        <v>42638.493148148147</v>
      </c>
      <c r="B2672">
        <v>259</v>
      </c>
      <c r="C2672">
        <v>19.087800000000001</v>
      </c>
      <c r="E2672" s="95">
        <f t="shared" si="641"/>
        <v>283.91181364392679</v>
      </c>
      <c r="F2672" s="95">
        <f t="shared" si="641"/>
        <v>24.006900998336082</v>
      </c>
      <c r="G2672" s="95"/>
      <c r="H2672" s="95"/>
      <c r="I2672" s="95"/>
      <c r="J2672" s="95"/>
      <c r="K2672" s="95"/>
      <c r="L2672" s="95">
        <f t="shared" si="637"/>
        <v>2669</v>
      </c>
      <c r="M2672" s="95">
        <f t="shared" si="628"/>
        <v>1526</v>
      </c>
      <c r="N2672" s="95">
        <f t="shared" si="629"/>
        <v>272.44436118396311</v>
      </c>
      <c r="O2672" s="95">
        <f t="shared" si="630"/>
        <v>2304770.987635836</v>
      </c>
      <c r="P2672" s="95">
        <f t="shared" si="638"/>
        <v>29.385941001199505</v>
      </c>
      <c r="Q2672" s="113">
        <f t="shared" si="639"/>
        <v>30.915275939162438</v>
      </c>
      <c r="R2672" s="95">
        <f t="shared" si="631"/>
        <v>353.47118450704227</v>
      </c>
      <c r="S2672" s="95">
        <f t="shared" si="632"/>
        <v>214.35244278081132</v>
      </c>
      <c r="T2672">
        <f t="shared" si="633"/>
        <v>0</v>
      </c>
      <c r="U2672" s="102">
        <f>IF(W2672&lt;180,V2672,IF(#REF!&gt;T2672,W2672-360,360-W2672))</f>
        <v>-24.911813643926791</v>
      </c>
      <c r="V2672" s="102">
        <f t="shared" si="634"/>
        <v>-24.911813643926791</v>
      </c>
      <c r="W2672" s="102">
        <f t="shared" si="635"/>
        <v>24.911813643926791</v>
      </c>
    </row>
    <row r="2673" spans="1:23" x14ac:dyDescent="0.25">
      <c r="A2673" s="110">
        <v>42638.493194444447</v>
      </c>
      <c r="B2673">
        <v>251</v>
      </c>
      <c r="C2673">
        <v>19.821999999999999</v>
      </c>
      <c r="E2673" s="95">
        <f t="shared" si="641"/>
        <v>283.86356073211317</v>
      </c>
      <c r="F2673" s="95">
        <f t="shared" si="641"/>
        <v>23.991227620632255</v>
      </c>
      <c r="G2673" s="95"/>
      <c r="H2673" s="95"/>
      <c r="I2673" s="95"/>
      <c r="J2673" s="95"/>
      <c r="K2673" s="95"/>
      <c r="L2673" s="95">
        <f t="shared" si="637"/>
        <v>2670</v>
      </c>
      <c r="M2673" s="95">
        <f t="shared" si="628"/>
        <v>-1275</v>
      </c>
      <c r="N2673" s="95">
        <f t="shared" si="629"/>
        <v>272.43632958801408</v>
      </c>
      <c r="O2673" s="95">
        <f t="shared" si="630"/>
        <v>2305230.6760299797</v>
      </c>
      <c r="P2673" s="95">
        <f t="shared" si="638"/>
        <v>29.38336733028839</v>
      </c>
      <c r="Q2673" s="113">
        <f t="shared" si="639"/>
        <v>30.943962339869092</v>
      </c>
      <c r="R2673" s="95">
        <f t="shared" si="631"/>
        <v>353.4874759968186</v>
      </c>
      <c r="S2673" s="95">
        <f t="shared" si="632"/>
        <v>214.23964546740771</v>
      </c>
      <c r="T2673">
        <f t="shared" si="633"/>
        <v>0</v>
      </c>
      <c r="U2673" s="102">
        <f>IF(W2673&lt;180,V2673,IF(#REF!&gt;T2673,W2673-360,360-W2673))</f>
        <v>-32.863560732113172</v>
      </c>
      <c r="V2673" s="102">
        <f t="shared" si="634"/>
        <v>-32.863560732113172</v>
      </c>
      <c r="W2673" s="102">
        <f t="shared" si="635"/>
        <v>32.863560732113172</v>
      </c>
    </row>
    <row r="2674" spans="1:23" x14ac:dyDescent="0.25">
      <c r="A2674" s="110">
        <v>42638.49324074074</v>
      </c>
      <c r="B2674">
        <v>250</v>
      </c>
      <c r="C2674">
        <v>19.159800000000001</v>
      </c>
      <c r="E2674" s="95">
        <f t="shared" si="641"/>
        <v>283.8136439267887</v>
      </c>
      <c r="F2674" s="95">
        <f t="shared" si="641"/>
        <v>23.971851913477515</v>
      </c>
      <c r="G2674" s="95"/>
      <c r="H2674" s="95"/>
      <c r="I2674" s="95"/>
      <c r="J2674" s="95"/>
      <c r="K2674" s="95"/>
      <c r="L2674" s="95">
        <f t="shared" si="637"/>
        <v>2671</v>
      </c>
      <c r="M2674" s="95">
        <f t="shared" si="628"/>
        <v>1525</v>
      </c>
      <c r="N2674" s="95">
        <f t="shared" si="629"/>
        <v>272.42792961437573</v>
      </c>
      <c r="O2674" s="95">
        <f t="shared" si="630"/>
        <v>2305733.8764507845</v>
      </c>
      <c r="P2674" s="95">
        <f t="shared" si="638"/>
        <v>29.381072591054565</v>
      </c>
      <c r="Q2674" s="113">
        <f t="shared" si="639"/>
        <v>30.97433665119182</v>
      </c>
      <c r="R2674" s="95">
        <f t="shared" si="631"/>
        <v>353.50590139197027</v>
      </c>
      <c r="S2674" s="95">
        <f t="shared" si="632"/>
        <v>214.1213864616071</v>
      </c>
      <c r="T2674">
        <f t="shared" si="633"/>
        <v>0</v>
      </c>
      <c r="U2674" s="102">
        <f>IF(W2674&lt;180,V2674,IF(#REF!&gt;T2674,W2674-360,360-W2674))</f>
        <v>-33.8136439267887</v>
      </c>
      <c r="V2674" s="102">
        <f t="shared" si="634"/>
        <v>-33.8136439267887</v>
      </c>
      <c r="W2674" s="102">
        <f t="shared" si="635"/>
        <v>33.8136439267887</v>
      </c>
    </row>
    <row r="2675" spans="1:23" x14ac:dyDescent="0.25">
      <c r="A2675" s="110">
        <v>42638.493287037039</v>
      </c>
      <c r="B2675">
        <v>248</v>
      </c>
      <c r="C2675">
        <v>19.5486</v>
      </c>
      <c r="E2675" s="95">
        <f t="shared" si="641"/>
        <v>283.79034941763729</v>
      </c>
      <c r="F2675" s="95">
        <f t="shared" si="641"/>
        <v>23.951362229617281</v>
      </c>
      <c r="G2675" s="95"/>
      <c r="H2675" s="95"/>
      <c r="I2675" s="95"/>
      <c r="J2675" s="95"/>
      <c r="K2675" s="95"/>
      <c r="L2675" s="95">
        <f t="shared" si="637"/>
        <v>2672</v>
      </c>
      <c r="M2675" s="95">
        <f t="shared" si="628"/>
        <v>-1277</v>
      </c>
      <c r="N2675" s="95">
        <f t="shared" si="629"/>
        <v>272.41878742514876</v>
      </c>
      <c r="O2675" s="95">
        <f t="shared" si="630"/>
        <v>2306330.3768712743</v>
      </c>
      <c r="P2675" s="95">
        <f t="shared" si="638"/>
        <v>29.379373651159735</v>
      </c>
      <c r="Q2675" s="113">
        <f t="shared" si="639"/>
        <v>30.995989865327495</v>
      </c>
      <c r="R2675" s="95">
        <f t="shared" si="631"/>
        <v>353.53132661462416</v>
      </c>
      <c r="S2675" s="95">
        <f t="shared" si="632"/>
        <v>214.04937222065041</v>
      </c>
      <c r="T2675">
        <f t="shared" si="633"/>
        <v>0</v>
      </c>
      <c r="U2675" s="102">
        <f>IF(W2675&lt;180,V2675,IF(#REF!&gt;T2675,W2675-360,360-W2675))</f>
        <v>-35.790349417637287</v>
      </c>
      <c r="V2675" s="102">
        <f t="shared" si="634"/>
        <v>-35.790349417637287</v>
      </c>
      <c r="W2675" s="102">
        <f t="shared" si="635"/>
        <v>35.790349417637287</v>
      </c>
    </row>
    <row r="2676" spans="1:23" x14ac:dyDescent="0.25">
      <c r="A2676" s="110">
        <v>42638.493333333332</v>
      </c>
      <c r="B2676">
        <v>252</v>
      </c>
      <c r="C2676">
        <v>21.280999999999999</v>
      </c>
      <c r="E2676" s="95">
        <f t="shared" si="641"/>
        <v>283.80033277870217</v>
      </c>
      <c r="F2676" s="95">
        <f t="shared" si="641"/>
        <v>23.939703660565701</v>
      </c>
      <c r="G2676" s="95"/>
      <c r="H2676" s="95"/>
      <c r="I2676" s="95"/>
      <c r="J2676" s="95"/>
      <c r="K2676" s="95"/>
      <c r="L2676" s="95">
        <f t="shared" si="637"/>
        <v>2673</v>
      </c>
      <c r="M2676" s="95">
        <f t="shared" si="628"/>
        <v>1529</v>
      </c>
      <c r="N2676" s="95">
        <f t="shared" si="629"/>
        <v>272.41114852225871</v>
      </c>
      <c r="O2676" s="95">
        <f t="shared" si="630"/>
        <v>2306747.1477740533</v>
      </c>
      <c r="P2676" s="95">
        <f t="shared" si="638"/>
        <v>29.376531474745942</v>
      </c>
      <c r="Q2676" s="113">
        <f t="shared" si="639"/>
        <v>30.984780761276436</v>
      </c>
      <c r="R2676" s="95">
        <f t="shared" si="631"/>
        <v>353.51608949157412</v>
      </c>
      <c r="S2676" s="95">
        <f t="shared" si="632"/>
        <v>214.08457606583019</v>
      </c>
      <c r="T2676">
        <f t="shared" si="633"/>
        <v>0</v>
      </c>
      <c r="U2676" s="102">
        <f>IF(W2676&lt;180,V2676,IF(#REF!&gt;T2676,W2676-360,360-W2676))</f>
        <v>-31.80033277870217</v>
      </c>
      <c r="V2676" s="102">
        <f t="shared" si="634"/>
        <v>-31.80033277870217</v>
      </c>
      <c r="W2676" s="102">
        <f t="shared" si="635"/>
        <v>31.80033277870217</v>
      </c>
    </row>
    <row r="2677" spans="1:23" x14ac:dyDescent="0.25">
      <c r="A2677" s="110">
        <v>42638.493379629632</v>
      </c>
      <c r="B2677">
        <v>262</v>
      </c>
      <c r="C2677">
        <v>21.257999999999999</v>
      </c>
      <c r="E2677" s="95">
        <f t="shared" si="641"/>
        <v>283.7504159733777</v>
      </c>
      <c r="F2677" s="95">
        <f t="shared" si="641"/>
        <v>23.924616805324437</v>
      </c>
      <c r="G2677" s="95"/>
      <c r="H2677" s="95"/>
      <c r="I2677" s="95"/>
      <c r="J2677" s="95"/>
      <c r="K2677" s="95"/>
      <c r="L2677" s="95">
        <f t="shared" si="637"/>
        <v>2674</v>
      </c>
      <c r="M2677" s="95">
        <f t="shared" si="628"/>
        <v>-1267</v>
      </c>
      <c r="N2677" s="95">
        <f t="shared" si="629"/>
        <v>272.40725504861541</v>
      </c>
      <c r="O2677" s="95">
        <f t="shared" si="630"/>
        <v>2306855.4992520735</v>
      </c>
      <c r="P2677" s="95">
        <f t="shared" si="638"/>
        <v>29.371727760595061</v>
      </c>
      <c r="Q2677" s="113">
        <f t="shared" si="639"/>
        <v>30.995694038234163</v>
      </c>
      <c r="R2677" s="95">
        <f t="shared" si="631"/>
        <v>353.49072755940455</v>
      </c>
      <c r="S2677" s="95">
        <f t="shared" si="632"/>
        <v>214.01010438735085</v>
      </c>
      <c r="T2677">
        <f t="shared" si="633"/>
        <v>0</v>
      </c>
      <c r="U2677" s="102">
        <f>IF(W2677&lt;180,V2677,IF(#REF!&gt;T2677,W2677-360,360-W2677))</f>
        <v>-21.750415973377699</v>
      </c>
      <c r="V2677" s="102">
        <f t="shared" si="634"/>
        <v>-21.750415973377699</v>
      </c>
      <c r="W2677" s="102">
        <f t="shared" si="635"/>
        <v>21.750415973377699</v>
      </c>
    </row>
    <row r="2678" spans="1:23" x14ac:dyDescent="0.25">
      <c r="A2678" s="110">
        <v>42638.493425925924</v>
      </c>
      <c r="B2678">
        <v>254</v>
      </c>
      <c r="C2678">
        <v>21.1524</v>
      </c>
      <c r="E2678" s="95">
        <f t="shared" si="641"/>
        <v>283.60732113144758</v>
      </c>
      <c r="F2678" s="95">
        <f t="shared" si="641"/>
        <v>23.900811480865205</v>
      </c>
      <c r="G2678" s="95"/>
      <c r="H2678" s="95"/>
      <c r="I2678" s="95"/>
      <c r="J2678" s="95"/>
      <c r="K2678" s="95"/>
      <c r="L2678" s="95">
        <f t="shared" si="637"/>
        <v>2675</v>
      </c>
      <c r="M2678" s="95">
        <f t="shared" si="628"/>
        <v>1521</v>
      </c>
      <c r="N2678" s="95">
        <f t="shared" si="629"/>
        <v>272.4003738317748</v>
      </c>
      <c r="O2678" s="95">
        <f t="shared" si="630"/>
        <v>2307194.199626185</v>
      </c>
      <c r="P2678" s="95">
        <f t="shared" si="638"/>
        <v>29.368392951149936</v>
      </c>
      <c r="Q2678" s="113">
        <f t="shared" si="639"/>
        <v>30.934134520205653</v>
      </c>
      <c r="R2678" s="95">
        <f t="shared" si="631"/>
        <v>353.20912380191032</v>
      </c>
      <c r="S2678" s="95">
        <f t="shared" si="632"/>
        <v>214.00551846098486</v>
      </c>
      <c r="T2678">
        <f t="shared" si="633"/>
        <v>0</v>
      </c>
      <c r="U2678" s="102">
        <f>IF(W2678&lt;180,V2678,IF(#REF!&gt;T2678,W2678-360,360-W2678))</f>
        <v>-29.607321131447577</v>
      </c>
      <c r="V2678" s="102">
        <f t="shared" si="634"/>
        <v>-29.607321131447577</v>
      </c>
      <c r="W2678" s="102">
        <f t="shared" si="635"/>
        <v>29.607321131447577</v>
      </c>
    </row>
    <row r="2679" spans="1:23" x14ac:dyDescent="0.25">
      <c r="A2679" s="110">
        <v>42638.493472222224</v>
      </c>
      <c r="B2679">
        <v>249</v>
      </c>
      <c r="C2679">
        <v>23.7883</v>
      </c>
      <c r="E2679" s="95">
        <f t="shared" si="641"/>
        <v>283.53577371048254</v>
      </c>
      <c r="F2679" s="95">
        <f t="shared" si="641"/>
        <v>23.886929617304471</v>
      </c>
      <c r="G2679" s="95"/>
      <c r="H2679" s="95"/>
      <c r="I2679" s="95"/>
      <c r="J2679" s="95"/>
      <c r="K2679" s="95"/>
      <c r="L2679" s="95">
        <f t="shared" si="637"/>
        <v>2676</v>
      </c>
      <c r="M2679" s="95">
        <f t="shared" si="628"/>
        <v>-1272</v>
      </c>
      <c r="N2679" s="95">
        <f t="shared" si="629"/>
        <v>272.391629297458</v>
      </c>
      <c r="O2679" s="95">
        <f t="shared" si="630"/>
        <v>2307741.5724962796</v>
      </c>
      <c r="P2679" s="95">
        <f t="shared" si="638"/>
        <v>29.366387981590556</v>
      </c>
      <c r="Q2679" s="113">
        <f t="shared" si="639"/>
        <v>30.964352884020748</v>
      </c>
      <c r="R2679" s="95">
        <f t="shared" si="631"/>
        <v>353.20556769952924</v>
      </c>
      <c r="S2679" s="95">
        <f t="shared" si="632"/>
        <v>213.86597972143585</v>
      </c>
      <c r="T2679">
        <f t="shared" si="633"/>
        <v>0</v>
      </c>
      <c r="U2679" s="102">
        <f>IF(W2679&lt;180,V2679,IF(#REF!&gt;T2679,W2679-360,360-W2679))</f>
        <v>-34.535773710482545</v>
      </c>
      <c r="V2679" s="102">
        <f t="shared" si="634"/>
        <v>-34.535773710482545</v>
      </c>
      <c r="W2679" s="102">
        <f t="shared" si="635"/>
        <v>34.535773710482545</v>
      </c>
    </row>
    <row r="2680" spans="1:23" x14ac:dyDescent="0.25">
      <c r="A2680" s="110">
        <v>42638.493518518517</v>
      </c>
      <c r="B2680">
        <v>279</v>
      </c>
      <c r="C2680">
        <v>22.102399999999999</v>
      </c>
      <c r="E2680" s="95">
        <f t="shared" si="641"/>
        <v>283.62396006655575</v>
      </c>
      <c r="F2680" s="95">
        <f t="shared" si="641"/>
        <v>23.882221131447569</v>
      </c>
      <c r="G2680" s="95"/>
      <c r="H2680" s="95"/>
      <c r="I2680" s="95"/>
      <c r="J2680" s="95"/>
      <c r="K2680" s="95"/>
      <c r="L2680" s="95">
        <f t="shared" si="637"/>
        <v>2677</v>
      </c>
      <c r="M2680" s="95">
        <f t="shared" si="628"/>
        <v>1551</v>
      </c>
      <c r="N2680" s="95">
        <f t="shared" si="629"/>
        <v>272.39409787074993</v>
      </c>
      <c r="O2680" s="95">
        <f t="shared" si="630"/>
        <v>2307785.2267463743</v>
      </c>
      <c r="P2680" s="95">
        <f t="shared" si="638"/>
        <v>29.361180226207214</v>
      </c>
      <c r="Q2680" s="113">
        <f t="shared" si="639"/>
        <v>30.875710665665434</v>
      </c>
      <c r="R2680" s="95">
        <f t="shared" si="631"/>
        <v>353.09430906430299</v>
      </c>
      <c r="S2680" s="95">
        <f t="shared" si="632"/>
        <v>214.15361106880852</v>
      </c>
      <c r="T2680">
        <f t="shared" si="633"/>
        <v>0</v>
      </c>
      <c r="U2680" s="102">
        <f>IF(W2680&lt;180,V2680,IF(#REF!&gt;T2680,W2680-360,360-W2680))</f>
        <v>-4.6239600665557532</v>
      </c>
      <c r="V2680" s="102">
        <f t="shared" si="634"/>
        <v>-4.6239600665557532</v>
      </c>
      <c r="W2680" s="102">
        <f t="shared" si="635"/>
        <v>4.6239600665557532</v>
      </c>
    </row>
    <row r="2681" spans="1:23" x14ac:dyDescent="0.25">
      <c r="A2681" s="110">
        <v>42638.493576388886</v>
      </c>
      <c r="B2681">
        <v>275</v>
      </c>
      <c r="C2681">
        <v>22.692299999999999</v>
      </c>
      <c r="E2681" s="95">
        <f t="shared" si="641"/>
        <v>283.56073211314475</v>
      </c>
      <c r="F2681" s="95">
        <f t="shared" si="641"/>
        <v>23.868487687188001</v>
      </c>
      <c r="G2681" s="95"/>
      <c r="H2681" s="95"/>
      <c r="I2681" s="95"/>
      <c r="J2681" s="95"/>
      <c r="K2681" s="95"/>
      <c r="L2681" s="95">
        <f t="shared" si="637"/>
        <v>2678</v>
      </c>
      <c r="M2681" s="95">
        <f t="shared" si="628"/>
        <v>-1276</v>
      </c>
      <c r="N2681" s="95">
        <f t="shared" si="629"/>
        <v>272.39507094846812</v>
      </c>
      <c r="O2681" s="95">
        <f t="shared" si="630"/>
        <v>2307792.0149365361</v>
      </c>
      <c r="P2681" s="95">
        <f t="shared" si="638"/>
        <v>29.355740965079782</v>
      </c>
      <c r="Q2681" s="113">
        <f t="shared" si="639"/>
        <v>30.854390283990202</v>
      </c>
      <c r="R2681" s="95">
        <f t="shared" si="631"/>
        <v>352.98311025212274</v>
      </c>
      <c r="S2681" s="95">
        <f t="shared" si="632"/>
        <v>214.13835397416679</v>
      </c>
      <c r="T2681">
        <f t="shared" si="633"/>
        <v>0</v>
      </c>
      <c r="U2681" s="102">
        <f>IF(W2681&lt;180,V2681,IF(#REF!&gt;T2681,W2681-360,360-W2681))</f>
        <v>-8.560732113144752</v>
      </c>
      <c r="V2681" s="102">
        <f t="shared" si="634"/>
        <v>-8.560732113144752</v>
      </c>
      <c r="W2681" s="102">
        <f t="shared" si="635"/>
        <v>8.560732113144752</v>
      </c>
    </row>
    <row r="2682" spans="1:23" x14ac:dyDescent="0.25">
      <c r="A2682" s="110">
        <v>42638.493622685186</v>
      </c>
      <c r="B2682">
        <v>266</v>
      </c>
      <c r="C2682">
        <v>22.669699999999999</v>
      </c>
      <c r="E2682" s="95">
        <f t="shared" si="641"/>
        <v>283.58735440931781</v>
      </c>
      <c r="F2682" s="95">
        <f t="shared" si="641"/>
        <v>23.864452579034925</v>
      </c>
      <c r="G2682" s="95"/>
      <c r="H2682" s="95"/>
      <c r="I2682" s="95"/>
      <c r="J2682" s="95"/>
      <c r="K2682" s="95"/>
      <c r="L2682" s="95">
        <f t="shared" si="637"/>
        <v>2679</v>
      </c>
      <c r="M2682" s="95">
        <f t="shared" si="628"/>
        <v>1542</v>
      </c>
      <c r="N2682" s="95">
        <f t="shared" si="629"/>
        <v>272.39268383725181</v>
      </c>
      <c r="O2682" s="95">
        <f t="shared" si="630"/>
        <v>2307832.8966032267</v>
      </c>
      <c r="P2682" s="95">
        <f t="shared" si="638"/>
        <v>29.350521555275876</v>
      </c>
      <c r="Q2682" s="113">
        <f t="shared" si="639"/>
        <v>30.832316168084155</v>
      </c>
      <c r="R2682" s="95">
        <f t="shared" si="631"/>
        <v>352.96006578750718</v>
      </c>
      <c r="S2682" s="95">
        <f t="shared" si="632"/>
        <v>214.21464303112845</v>
      </c>
      <c r="T2682">
        <f t="shared" si="633"/>
        <v>0</v>
      </c>
      <c r="U2682" s="102">
        <f>IF(W2682&lt;180,V2682,IF(#REF!&gt;T2682,W2682-360,360-W2682))</f>
        <v>-17.587354409317811</v>
      </c>
      <c r="V2682" s="102">
        <f t="shared" si="634"/>
        <v>-17.587354409317811</v>
      </c>
      <c r="W2682" s="102">
        <f t="shared" si="635"/>
        <v>17.587354409317811</v>
      </c>
    </row>
    <row r="2683" spans="1:23" x14ac:dyDescent="0.25">
      <c r="A2683" s="110">
        <v>42638.493668981479</v>
      </c>
      <c r="B2683">
        <v>270</v>
      </c>
      <c r="C2683">
        <v>20.978000000000002</v>
      </c>
      <c r="E2683" s="95">
        <f t="shared" si="641"/>
        <v>283.46089850249587</v>
      </c>
      <c r="F2683" s="95">
        <f t="shared" si="641"/>
        <v>23.845928618968365</v>
      </c>
      <c r="G2683" s="95"/>
      <c r="H2683" s="95"/>
      <c r="I2683" s="95"/>
      <c r="J2683" s="95"/>
      <c r="K2683" s="95"/>
      <c r="L2683" s="95">
        <f t="shared" si="637"/>
        <v>2680</v>
      </c>
      <c r="M2683" s="95">
        <f t="shared" si="628"/>
        <v>-1272</v>
      </c>
      <c r="N2683" s="95">
        <f t="shared" si="629"/>
        <v>272.39179104477523</v>
      </c>
      <c r="O2683" s="95">
        <f t="shared" si="630"/>
        <v>2307838.6194030014</v>
      </c>
      <c r="P2683" s="95">
        <f t="shared" si="638"/>
        <v>29.34508158465529</v>
      </c>
      <c r="Q2683" s="113">
        <f t="shared" si="639"/>
        <v>30.731766670989604</v>
      </c>
      <c r="R2683" s="95">
        <f t="shared" si="631"/>
        <v>352.60737351222247</v>
      </c>
      <c r="S2683" s="95">
        <f t="shared" si="632"/>
        <v>214.31442349276927</v>
      </c>
      <c r="T2683">
        <f t="shared" si="633"/>
        <v>0</v>
      </c>
      <c r="U2683" s="102">
        <f>IF(W2683&lt;180,V2683,IF(#REF!&gt;T2683,W2683-360,360-W2683))</f>
        <v>-13.460898502495866</v>
      </c>
      <c r="V2683" s="102">
        <f t="shared" si="634"/>
        <v>-13.460898502495866</v>
      </c>
      <c r="W2683" s="102">
        <f t="shared" si="635"/>
        <v>13.460898502495866</v>
      </c>
    </row>
    <row r="2684" spans="1:23" x14ac:dyDescent="0.25">
      <c r="A2684" s="110">
        <v>42638.493715277778</v>
      </c>
      <c r="B2684">
        <v>270</v>
      </c>
      <c r="C2684">
        <v>21.0792</v>
      </c>
      <c r="E2684" s="95">
        <f t="shared" si="641"/>
        <v>283.31613976705489</v>
      </c>
      <c r="F2684" s="95">
        <f t="shared" si="641"/>
        <v>23.824925623960041</v>
      </c>
      <c r="G2684" s="95"/>
      <c r="H2684" s="95"/>
      <c r="I2684" s="95"/>
      <c r="J2684" s="95"/>
      <c r="K2684" s="95"/>
      <c r="L2684" s="95">
        <f t="shared" si="637"/>
        <v>2681</v>
      </c>
      <c r="M2684" s="95">
        <f t="shared" si="628"/>
        <v>1542</v>
      </c>
      <c r="N2684" s="95">
        <f t="shared" si="629"/>
        <v>272.39089891831316</v>
      </c>
      <c r="O2684" s="95">
        <f t="shared" si="630"/>
        <v>2307844.3379336232</v>
      </c>
      <c r="P2684" s="95">
        <f t="shared" si="638"/>
        <v>29.33964463754673</v>
      </c>
      <c r="Q2684" s="113">
        <f t="shared" si="639"/>
        <v>30.589600895329447</v>
      </c>
      <c r="R2684" s="95">
        <f t="shared" si="631"/>
        <v>352.14274178154614</v>
      </c>
      <c r="S2684" s="95">
        <f t="shared" si="632"/>
        <v>214.48953775256365</v>
      </c>
      <c r="T2684">
        <f t="shared" si="633"/>
        <v>0</v>
      </c>
      <c r="U2684" s="102">
        <f>IF(W2684&lt;180,V2684,IF(#REF!&gt;T2684,W2684-360,360-W2684))</f>
        <v>-13.316139767054892</v>
      </c>
      <c r="V2684" s="102">
        <f t="shared" si="634"/>
        <v>-13.316139767054892</v>
      </c>
      <c r="W2684" s="102">
        <f t="shared" si="635"/>
        <v>13.316139767054892</v>
      </c>
    </row>
    <row r="2685" spans="1:23" x14ac:dyDescent="0.25">
      <c r="A2685" s="110">
        <v>42638.493761574071</v>
      </c>
      <c r="B2685">
        <v>266</v>
      </c>
      <c r="C2685">
        <v>21.8796</v>
      </c>
      <c r="E2685" s="95">
        <f t="shared" ref="E2685:F2700" si="642">AVERAGE(B2085:B2685)</f>
        <v>283.17138103161398</v>
      </c>
      <c r="F2685" s="95">
        <f t="shared" si="642"/>
        <v>23.807521963394322</v>
      </c>
      <c r="G2685" s="95"/>
      <c r="H2685" s="95"/>
      <c r="I2685" s="95"/>
      <c r="J2685" s="95"/>
      <c r="K2685" s="95"/>
      <c r="L2685" s="95">
        <f t="shared" si="637"/>
        <v>2682</v>
      </c>
      <c r="M2685" s="95">
        <f t="shared" si="628"/>
        <v>-1276</v>
      </c>
      <c r="N2685" s="95">
        <f t="shared" si="629"/>
        <v>272.3885160328104</v>
      </c>
      <c r="O2685" s="95">
        <f t="shared" si="630"/>
        <v>2307885.1662938269</v>
      </c>
      <c r="P2685" s="95">
        <f t="shared" si="638"/>
        <v>29.334433871297488</v>
      </c>
      <c r="Q2685" s="113">
        <f t="shared" si="639"/>
        <v>30.465095484036926</v>
      </c>
      <c r="R2685" s="95">
        <f t="shared" si="631"/>
        <v>351.71784587069703</v>
      </c>
      <c r="S2685" s="95">
        <f t="shared" si="632"/>
        <v>214.62491619253089</v>
      </c>
      <c r="T2685">
        <f t="shared" si="633"/>
        <v>0</v>
      </c>
      <c r="U2685" s="102">
        <f>IF(W2685&lt;180,V2685,IF(#REF!&gt;T2685,W2685-360,360-W2685))</f>
        <v>-17.171381031613976</v>
      </c>
      <c r="V2685" s="102">
        <f t="shared" si="634"/>
        <v>-17.171381031613976</v>
      </c>
      <c r="W2685" s="102">
        <f t="shared" si="635"/>
        <v>17.171381031613976</v>
      </c>
    </row>
    <row r="2686" spans="1:23" x14ac:dyDescent="0.25">
      <c r="A2686" s="110">
        <v>42638.493807870371</v>
      </c>
      <c r="B2686">
        <v>261</v>
      </c>
      <c r="C2686">
        <v>20.3918</v>
      </c>
      <c r="E2686" s="95">
        <f t="shared" si="642"/>
        <v>283.09151414309486</v>
      </c>
      <c r="F2686" s="95">
        <f t="shared" si="642"/>
        <v>23.793207487520778</v>
      </c>
      <c r="G2686" s="95"/>
      <c r="H2686" s="95"/>
      <c r="I2686" s="95"/>
      <c r="J2686" s="95"/>
      <c r="K2686" s="95"/>
      <c r="L2686" s="95">
        <f t="shared" si="637"/>
        <v>2683</v>
      </c>
      <c r="M2686" s="95">
        <f t="shared" si="628"/>
        <v>1537</v>
      </c>
      <c r="N2686" s="95">
        <f t="shared" si="629"/>
        <v>272.38427133805351</v>
      </c>
      <c r="O2686" s="95">
        <f t="shared" si="630"/>
        <v>2308014.8162504821</v>
      </c>
      <c r="P2686" s="95">
        <f t="shared" si="638"/>
        <v>29.329790433564479</v>
      </c>
      <c r="Q2686" s="113">
        <f t="shared" si="639"/>
        <v>30.460196518030234</v>
      </c>
      <c r="R2686" s="95">
        <f t="shared" si="631"/>
        <v>351.6269563086629</v>
      </c>
      <c r="S2686" s="95">
        <f t="shared" si="632"/>
        <v>214.55607197752681</v>
      </c>
      <c r="T2686">
        <f t="shared" si="633"/>
        <v>0</v>
      </c>
      <c r="U2686" s="102">
        <f>IF(W2686&lt;180,V2686,IF(#REF!&gt;T2686,W2686-360,360-W2686))</f>
        <v>-22.091514143094855</v>
      </c>
      <c r="V2686" s="102">
        <f t="shared" si="634"/>
        <v>-22.091514143094855</v>
      </c>
      <c r="W2686" s="102">
        <f t="shared" si="635"/>
        <v>22.091514143094855</v>
      </c>
    </row>
    <row r="2687" spans="1:23" x14ac:dyDescent="0.25">
      <c r="A2687" s="110">
        <v>42638.493854166663</v>
      </c>
      <c r="B2687">
        <v>270</v>
      </c>
      <c r="C2687">
        <v>20.009599999999999</v>
      </c>
      <c r="E2687" s="95">
        <f t="shared" si="642"/>
        <v>282.98336106489182</v>
      </c>
      <c r="F2687" s="95">
        <f t="shared" si="642"/>
        <v>23.774971713810299</v>
      </c>
      <c r="G2687" s="95"/>
      <c r="H2687" s="95"/>
      <c r="I2687" s="95"/>
      <c r="J2687" s="95"/>
      <c r="K2687" s="95"/>
      <c r="L2687" s="95">
        <f t="shared" si="637"/>
        <v>2684</v>
      </c>
      <c r="M2687" s="95">
        <f t="shared" si="628"/>
        <v>-1267</v>
      </c>
      <c r="N2687" s="95">
        <f t="shared" si="629"/>
        <v>272.38338301043126</v>
      </c>
      <c r="O2687" s="95">
        <f t="shared" si="630"/>
        <v>2308020.4988822816</v>
      </c>
      <c r="P2687" s="95">
        <f t="shared" si="638"/>
        <v>29.32436220379854</v>
      </c>
      <c r="Q2687" s="113">
        <f t="shared" si="639"/>
        <v>30.391013471934912</v>
      </c>
      <c r="R2687" s="95">
        <f t="shared" si="631"/>
        <v>351.36314137674538</v>
      </c>
      <c r="S2687" s="95">
        <f t="shared" si="632"/>
        <v>214.60358075303827</v>
      </c>
      <c r="T2687">
        <f t="shared" si="633"/>
        <v>0</v>
      </c>
      <c r="U2687" s="102">
        <f>IF(W2687&lt;180,V2687,IF(#REF!&gt;T2687,W2687-360,360-W2687))</f>
        <v>-12.983361064891824</v>
      </c>
      <c r="V2687" s="102">
        <f t="shared" si="634"/>
        <v>-12.983361064891824</v>
      </c>
      <c r="W2687" s="102">
        <f t="shared" si="635"/>
        <v>12.983361064891824</v>
      </c>
    </row>
    <row r="2688" spans="1:23" x14ac:dyDescent="0.25">
      <c r="A2688" s="110">
        <v>42638.493900462963</v>
      </c>
      <c r="B2688">
        <v>262</v>
      </c>
      <c r="C2688">
        <v>20.001899999999999</v>
      </c>
      <c r="E2688" s="95">
        <f t="shared" si="642"/>
        <v>282.89517470881862</v>
      </c>
      <c r="F2688" s="95">
        <f t="shared" si="642"/>
        <v>23.761797337770364</v>
      </c>
      <c r="G2688" s="95"/>
      <c r="H2688" s="95"/>
      <c r="I2688" s="95"/>
      <c r="J2688" s="95"/>
      <c r="K2688" s="95"/>
      <c r="L2688" s="95">
        <f t="shared" si="637"/>
        <v>2685</v>
      </c>
      <c r="M2688" s="95">
        <f t="shared" si="628"/>
        <v>1529</v>
      </c>
      <c r="N2688" s="95">
        <f t="shared" si="629"/>
        <v>272.37951582867692</v>
      </c>
      <c r="O2688" s="95">
        <f t="shared" si="630"/>
        <v>2308128.2733705938</v>
      </c>
      <c r="P2688" s="95">
        <f t="shared" si="638"/>
        <v>29.319585444559358</v>
      </c>
      <c r="Q2688" s="113">
        <f t="shared" si="639"/>
        <v>30.374873472115308</v>
      </c>
      <c r="R2688" s="95">
        <f t="shared" si="631"/>
        <v>351.23864002107803</v>
      </c>
      <c r="S2688" s="95">
        <f t="shared" si="632"/>
        <v>214.55170939655918</v>
      </c>
      <c r="T2688">
        <f t="shared" si="633"/>
        <v>0</v>
      </c>
      <c r="U2688" s="102">
        <f>IF(W2688&lt;180,V2688,IF(#REF!&gt;T2688,W2688-360,360-W2688))</f>
        <v>-20.895174708818615</v>
      </c>
      <c r="V2688" s="102">
        <f t="shared" si="634"/>
        <v>-20.895174708818615</v>
      </c>
      <c r="W2688" s="102">
        <f t="shared" si="635"/>
        <v>20.895174708818615</v>
      </c>
    </row>
    <row r="2689" spans="1:23" x14ac:dyDescent="0.25">
      <c r="A2689" s="110">
        <v>42638.493946759256</v>
      </c>
      <c r="B2689">
        <v>270</v>
      </c>
      <c r="C2689">
        <v>19.5626</v>
      </c>
      <c r="E2689" s="95">
        <f t="shared" si="642"/>
        <v>282.78369384359399</v>
      </c>
      <c r="F2689" s="95">
        <f t="shared" si="642"/>
        <v>23.745638435940084</v>
      </c>
      <c r="G2689" s="95"/>
      <c r="H2689" s="95"/>
      <c r="I2689" s="95"/>
      <c r="J2689" s="95"/>
      <c r="K2689" s="95"/>
      <c r="L2689" s="95">
        <f t="shared" si="637"/>
        <v>2686</v>
      </c>
      <c r="M2689" s="95">
        <f t="shared" si="628"/>
        <v>-1259</v>
      </c>
      <c r="N2689" s="95">
        <f t="shared" si="629"/>
        <v>272.37862993298495</v>
      </c>
      <c r="O2689" s="95">
        <f t="shared" si="630"/>
        <v>2308133.9333581701</v>
      </c>
      <c r="P2689" s="95">
        <f t="shared" si="638"/>
        <v>29.314163025636351</v>
      </c>
      <c r="Q2689" s="113">
        <f t="shared" si="639"/>
        <v>30.298950855783385</v>
      </c>
      <c r="R2689" s="95">
        <f t="shared" si="631"/>
        <v>350.95633326910661</v>
      </c>
      <c r="S2689" s="95">
        <f t="shared" si="632"/>
        <v>214.61105441808138</v>
      </c>
      <c r="T2689">
        <f t="shared" si="633"/>
        <v>0</v>
      </c>
      <c r="U2689" s="102">
        <f>IF(W2689&lt;180,V2689,IF(#REF!&gt;T2689,W2689-360,360-W2689))</f>
        <v>-12.783693843593994</v>
      </c>
      <c r="V2689" s="102">
        <f t="shared" si="634"/>
        <v>-12.783693843593994</v>
      </c>
      <c r="W2689" s="102">
        <f t="shared" si="635"/>
        <v>12.783693843593994</v>
      </c>
    </row>
    <row r="2690" spans="1:23" x14ac:dyDescent="0.25">
      <c r="A2690" s="110">
        <v>42638.493993055556</v>
      </c>
      <c r="B2690">
        <v>268</v>
      </c>
      <c r="C2690">
        <v>20.121200000000002</v>
      </c>
      <c r="E2690" s="95">
        <f t="shared" si="642"/>
        <v>282.68053244592346</v>
      </c>
      <c r="F2690" s="95">
        <f t="shared" si="642"/>
        <v>23.732066222961713</v>
      </c>
      <c r="G2690" s="95"/>
      <c r="H2690" s="95"/>
      <c r="I2690" s="95"/>
      <c r="J2690" s="95"/>
      <c r="K2690" s="95"/>
      <c r="L2690" s="95">
        <f t="shared" si="637"/>
        <v>2687</v>
      </c>
      <c r="M2690" s="95">
        <f t="shared" si="628"/>
        <v>1527</v>
      </c>
      <c r="N2690" s="95">
        <f t="shared" si="629"/>
        <v>272.37700037216138</v>
      </c>
      <c r="O2690" s="95">
        <f t="shared" si="630"/>
        <v>2308153.0986230164</v>
      </c>
      <c r="P2690" s="95">
        <f t="shared" si="638"/>
        <v>29.308829385511455</v>
      </c>
      <c r="Q2690" s="113">
        <f t="shared" si="639"/>
        <v>30.243511487109274</v>
      </c>
      <c r="R2690" s="95">
        <f t="shared" si="631"/>
        <v>350.72843329191932</v>
      </c>
      <c r="S2690" s="95">
        <f t="shared" si="632"/>
        <v>214.63263159992761</v>
      </c>
      <c r="T2690">
        <f t="shared" si="633"/>
        <v>0</v>
      </c>
      <c r="U2690" s="102">
        <f>IF(W2690&lt;180,V2690,IF(#REF!&gt;T2690,W2690-360,360-W2690))</f>
        <v>-14.680532445923461</v>
      </c>
      <c r="V2690" s="102">
        <f t="shared" si="634"/>
        <v>-14.680532445923461</v>
      </c>
      <c r="W2690" s="102">
        <f t="shared" si="635"/>
        <v>14.680532445923461</v>
      </c>
    </row>
    <row r="2691" spans="1:23" x14ac:dyDescent="0.25">
      <c r="A2691" s="110">
        <v>42638.494039351855</v>
      </c>
      <c r="B2691">
        <v>267</v>
      </c>
      <c r="C2691">
        <v>20.316800000000001</v>
      </c>
      <c r="E2691" s="95">
        <f t="shared" si="642"/>
        <v>282.6855241264559</v>
      </c>
      <c r="F2691" s="95">
        <f t="shared" si="642"/>
        <v>23.730082529118121</v>
      </c>
      <c r="G2691" s="95"/>
      <c r="H2691" s="95"/>
      <c r="I2691" s="95"/>
      <c r="J2691" s="95"/>
      <c r="K2691" s="95"/>
      <c r="L2691" s="95">
        <f t="shared" si="637"/>
        <v>2688</v>
      </c>
      <c r="M2691" s="95">
        <f t="shared" si="628"/>
        <v>-1260</v>
      </c>
      <c r="N2691" s="95">
        <f t="shared" si="629"/>
        <v>272.37499999999909</v>
      </c>
      <c r="O2691" s="95">
        <f t="shared" si="630"/>
        <v>2308182.0000000168</v>
      </c>
      <c r="P2691" s="95">
        <f t="shared" si="638"/>
        <v>29.303560546703057</v>
      </c>
      <c r="Q2691" s="113">
        <f t="shared" si="639"/>
        <v>30.24067530157588</v>
      </c>
      <c r="R2691" s="95">
        <f t="shared" si="631"/>
        <v>350.72704355500161</v>
      </c>
      <c r="S2691" s="95">
        <f t="shared" si="632"/>
        <v>214.64400469791019</v>
      </c>
      <c r="T2691">
        <f t="shared" si="633"/>
        <v>0</v>
      </c>
      <c r="U2691" s="102">
        <f>IF(W2691&lt;180,V2691,IF(#REF!&gt;T2691,W2691-360,360-W2691))</f>
        <v>-15.685524126455903</v>
      </c>
      <c r="V2691" s="102">
        <f t="shared" si="634"/>
        <v>-15.685524126455903</v>
      </c>
      <c r="W2691" s="102">
        <f t="shared" si="635"/>
        <v>15.685524126455903</v>
      </c>
    </row>
    <row r="2692" spans="1:23" x14ac:dyDescent="0.25">
      <c r="A2692" s="110">
        <v>42638.494085648148</v>
      </c>
      <c r="B2692">
        <v>276</v>
      </c>
      <c r="C2692">
        <v>20.105699999999999</v>
      </c>
      <c r="E2692" s="95">
        <f t="shared" si="642"/>
        <v>282.71048252911811</v>
      </c>
      <c r="F2692" s="95">
        <f t="shared" si="642"/>
        <v>23.727632612312796</v>
      </c>
      <c r="G2692" s="95"/>
      <c r="H2692" s="95"/>
      <c r="I2692" s="95"/>
      <c r="J2692" s="95"/>
      <c r="K2692" s="95"/>
      <c r="L2692" s="95">
        <f t="shared" si="637"/>
        <v>2689</v>
      </c>
      <c r="M2692" s="95">
        <f t="shared" ref="M2692:M2755" si="643">B2692-M2691</f>
        <v>1536</v>
      </c>
      <c r="N2692" s="95">
        <f t="shared" ref="N2692:N2755" si="644">N2691+(B2692-N2691)/L2692</f>
        <v>272.37634808478896</v>
      </c>
      <c r="O2692" s="95">
        <f t="shared" ref="O2692:O2755" si="645">O2691+(B2692-N2692)*(B2692-N2691)</f>
        <v>2308195.1357382094</v>
      </c>
      <c r="P2692" s="95">
        <f t="shared" si="638"/>
        <v>29.298194622851781</v>
      </c>
      <c r="Q2692" s="113">
        <f t="shared" si="639"/>
        <v>30.22895505516577</v>
      </c>
      <c r="R2692" s="95">
        <f t="shared" ref="R2692:R2755" si="646">E2692+$T$2*Q2692</f>
        <v>350.7256314032411</v>
      </c>
      <c r="S2692" s="95">
        <f t="shared" ref="S2692:S2755" si="647">E2692-$T$2*Q2692</f>
        <v>214.69533365499512</v>
      </c>
      <c r="T2692">
        <f t="shared" si="633"/>
        <v>0</v>
      </c>
      <c r="U2692" s="102">
        <f>IF(W2692&lt;180,V2692,IF(#REF!&gt;T2692,W2692-360,360-W2692))</f>
        <v>-6.7104825291181101</v>
      </c>
      <c r="V2692" s="102">
        <f t="shared" si="634"/>
        <v>-6.7104825291181101</v>
      </c>
      <c r="W2692" s="102">
        <f t="shared" si="635"/>
        <v>6.7104825291181101</v>
      </c>
    </row>
    <row r="2693" spans="1:23" x14ac:dyDescent="0.25">
      <c r="A2693" s="110">
        <v>42638.494131944448</v>
      </c>
      <c r="B2693">
        <v>281</v>
      </c>
      <c r="C2693">
        <v>18.8614</v>
      </c>
      <c r="E2693" s="95">
        <f t="shared" si="642"/>
        <v>282.72212978369384</v>
      </c>
      <c r="F2693" s="95">
        <f t="shared" si="642"/>
        <v>23.71845940099832</v>
      </c>
      <c r="G2693" s="95"/>
      <c r="H2693" s="95"/>
      <c r="I2693" s="95"/>
      <c r="J2693" s="95"/>
      <c r="K2693" s="95"/>
      <c r="L2693" s="95">
        <f t="shared" si="637"/>
        <v>2690</v>
      </c>
      <c r="M2693" s="95">
        <f t="shared" si="643"/>
        <v>-1255</v>
      </c>
      <c r="N2693" s="95">
        <f t="shared" si="644"/>
        <v>272.3795539033448</v>
      </c>
      <c r="O2693" s="95">
        <f t="shared" si="645"/>
        <v>2308269.4754647007</v>
      </c>
      <c r="P2693" s="95">
        <f t="shared" si="638"/>
        <v>29.293220065544844</v>
      </c>
      <c r="Q2693" s="113">
        <f t="shared" si="639"/>
        <v>30.226945138993706</v>
      </c>
      <c r="R2693" s="95">
        <f t="shared" si="646"/>
        <v>350.73275634642971</v>
      </c>
      <c r="S2693" s="95">
        <f t="shared" si="647"/>
        <v>214.71150322095801</v>
      </c>
      <c r="T2693">
        <f t="shared" si="633"/>
        <v>0</v>
      </c>
      <c r="U2693" s="102">
        <f>IF(W2693&lt;180,V2693,IF(#REF!&gt;T2693,W2693-360,360-W2693))</f>
        <v>-1.7221297836938447</v>
      </c>
      <c r="V2693" s="102">
        <f t="shared" si="634"/>
        <v>-1.7221297836938447</v>
      </c>
      <c r="W2693" s="102">
        <f t="shared" si="635"/>
        <v>1.7221297836938447</v>
      </c>
    </row>
    <row r="2694" spans="1:23" x14ac:dyDescent="0.25">
      <c r="A2694" s="110">
        <v>42638.49417824074</v>
      </c>
      <c r="B2694">
        <v>266</v>
      </c>
      <c r="C2694">
        <v>18.789200000000001</v>
      </c>
      <c r="E2694" s="95">
        <f t="shared" si="642"/>
        <v>282.61064891846922</v>
      </c>
      <c r="F2694" s="95">
        <f t="shared" si="642"/>
        <v>23.701560399334429</v>
      </c>
      <c r="G2694" s="95"/>
      <c r="H2694" s="95"/>
      <c r="I2694" s="95"/>
      <c r="J2694" s="95"/>
      <c r="K2694" s="95"/>
      <c r="L2694" s="95">
        <f t="shared" si="637"/>
        <v>2691</v>
      </c>
      <c r="M2694" s="95">
        <f t="shared" si="643"/>
        <v>1521</v>
      </c>
      <c r="N2694" s="95">
        <f t="shared" si="644"/>
        <v>272.37718320326923</v>
      </c>
      <c r="O2694" s="95">
        <f t="shared" si="645"/>
        <v>2308310.1590486974</v>
      </c>
      <c r="P2694" s="95">
        <f t="shared" si="638"/>
        <v>29.288034846225749</v>
      </c>
      <c r="Q2694" s="113">
        <f t="shared" si="639"/>
        <v>30.164796725251499</v>
      </c>
      <c r="R2694" s="95">
        <f t="shared" si="646"/>
        <v>350.48144155028513</v>
      </c>
      <c r="S2694" s="95">
        <f t="shared" si="647"/>
        <v>214.73985628665335</v>
      </c>
      <c r="T2694">
        <f t="shared" ref="T2694:T2757" si="648">IF(ABS(U2694)&gt;$T$2*Q2694,1,0)</f>
        <v>0</v>
      </c>
      <c r="U2694" s="102">
        <f>IF(W2694&lt;180,V2694,IF(#REF!&gt;T2694,W2694-360,360-W2694))</f>
        <v>-16.610648918469224</v>
      </c>
      <c r="V2694" s="102">
        <f t="shared" ref="V2694:V2757" si="649">$B2694-$E2694</f>
        <v>-16.610648918469224</v>
      </c>
      <c r="W2694" s="102">
        <f t="shared" ref="W2694:W2757" si="650">ABS(V2694)</f>
        <v>16.610648918469224</v>
      </c>
    </row>
    <row r="2695" spans="1:23" x14ac:dyDescent="0.25">
      <c r="A2695" s="110">
        <v>42638.49422453704</v>
      </c>
      <c r="B2695">
        <v>279</v>
      </c>
      <c r="C2695">
        <v>18.0806</v>
      </c>
      <c r="E2695" s="95">
        <f t="shared" si="642"/>
        <v>282.49417637271216</v>
      </c>
      <c r="F2695" s="95">
        <f t="shared" si="642"/>
        <v>23.685301830282846</v>
      </c>
      <c r="G2695" s="95"/>
      <c r="H2695" s="95"/>
      <c r="I2695" s="95"/>
      <c r="J2695" s="95"/>
      <c r="K2695" s="95"/>
      <c r="L2695" s="95">
        <f t="shared" si="637"/>
        <v>2692</v>
      </c>
      <c r="M2695" s="95">
        <f t="shared" si="643"/>
        <v>-1242</v>
      </c>
      <c r="N2695" s="95">
        <f t="shared" si="644"/>
        <v>272.37964338781484</v>
      </c>
      <c r="O2695" s="95">
        <f t="shared" si="645"/>
        <v>2308354.0044576689</v>
      </c>
      <c r="P2695" s="95">
        <f t="shared" si="638"/>
        <v>29.282872616923797</v>
      </c>
      <c r="Q2695" s="113">
        <f t="shared" si="639"/>
        <v>30.043125675627884</v>
      </c>
      <c r="R2695" s="95">
        <f t="shared" si="646"/>
        <v>350.0912091428749</v>
      </c>
      <c r="S2695" s="95">
        <f t="shared" si="647"/>
        <v>214.89714360254942</v>
      </c>
      <c r="T2695">
        <f t="shared" si="648"/>
        <v>0</v>
      </c>
      <c r="U2695" s="102">
        <f>IF(W2695&lt;180,V2695,IF(#REF!&gt;T2695,W2695-360,360-W2695))</f>
        <v>-3.4941763727121611</v>
      </c>
      <c r="V2695" s="102">
        <f t="shared" si="649"/>
        <v>-3.4941763727121611</v>
      </c>
      <c r="W2695" s="102">
        <f t="shared" si="650"/>
        <v>3.4941763727121611</v>
      </c>
    </row>
    <row r="2696" spans="1:23" x14ac:dyDescent="0.25">
      <c r="A2696" s="110">
        <v>42638.494270833333</v>
      </c>
      <c r="B2696">
        <v>261</v>
      </c>
      <c r="C2696">
        <v>17.9407</v>
      </c>
      <c r="E2696" s="95">
        <f t="shared" si="642"/>
        <v>282.43427620632281</v>
      </c>
      <c r="F2696" s="95">
        <f t="shared" si="642"/>
        <v>23.67669400998334</v>
      </c>
      <c r="G2696" s="95"/>
      <c r="H2696" s="95"/>
      <c r="I2696" s="95"/>
      <c r="J2696" s="95"/>
      <c r="K2696" s="95"/>
      <c r="L2696" s="95">
        <f t="shared" si="637"/>
        <v>2693</v>
      </c>
      <c r="M2696" s="95">
        <f t="shared" si="643"/>
        <v>1503</v>
      </c>
      <c r="N2696" s="95">
        <f t="shared" si="644"/>
        <v>272.37541774972061</v>
      </c>
      <c r="O2696" s="95">
        <f t="shared" si="645"/>
        <v>2308483.4526550481</v>
      </c>
      <c r="P2696" s="95">
        <f t="shared" si="638"/>
        <v>29.278256162922656</v>
      </c>
      <c r="Q2696" s="113">
        <f t="shared" si="639"/>
        <v>30.050031877252252</v>
      </c>
      <c r="R2696" s="95">
        <f t="shared" si="646"/>
        <v>350.04684793014036</v>
      </c>
      <c r="S2696" s="95">
        <f t="shared" si="647"/>
        <v>214.82170448250525</v>
      </c>
      <c r="T2696">
        <f t="shared" si="648"/>
        <v>0</v>
      </c>
      <c r="U2696" s="102">
        <f>IF(W2696&lt;180,V2696,IF(#REF!&gt;T2696,W2696-360,360-W2696))</f>
        <v>-21.434276206322807</v>
      </c>
      <c r="V2696" s="102">
        <f t="shared" si="649"/>
        <v>-21.434276206322807</v>
      </c>
      <c r="W2696" s="102">
        <f t="shared" si="650"/>
        <v>21.434276206322807</v>
      </c>
    </row>
    <row r="2697" spans="1:23" x14ac:dyDescent="0.25">
      <c r="A2697" s="110">
        <v>42638.494317129633</v>
      </c>
      <c r="B2697">
        <v>263</v>
      </c>
      <c r="C2697">
        <v>18.781099999999999</v>
      </c>
      <c r="E2697" s="95">
        <f t="shared" si="642"/>
        <v>282.2828618968386</v>
      </c>
      <c r="F2697" s="95">
        <f t="shared" si="642"/>
        <v>23.663005490848565</v>
      </c>
      <c r="G2697" s="95"/>
      <c r="H2697" s="95"/>
      <c r="I2697" s="95"/>
      <c r="J2697" s="95"/>
      <c r="K2697" s="95"/>
      <c r="L2697" s="95">
        <f t="shared" si="637"/>
        <v>2694</v>
      </c>
      <c r="M2697" s="95">
        <f t="shared" si="643"/>
        <v>-1240</v>
      </c>
      <c r="N2697" s="95">
        <f t="shared" si="644"/>
        <v>272.37193763919731</v>
      </c>
      <c r="O2697" s="95">
        <f t="shared" si="645"/>
        <v>2308571.3184855399</v>
      </c>
      <c r="P2697" s="95">
        <f t="shared" si="638"/>
        <v>29.273378771655519</v>
      </c>
      <c r="Q2697" s="113">
        <f t="shared" si="639"/>
        <v>29.918022033415063</v>
      </c>
      <c r="R2697" s="95">
        <f t="shared" si="646"/>
        <v>349.59841147202246</v>
      </c>
      <c r="S2697" s="95">
        <f t="shared" si="647"/>
        <v>214.9673123216547</v>
      </c>
      <c r="T2697">
        <f t="shared" si="648"/>
        <v>0</v>
      </c>
      <c r="U2697" s="102">
        <f>IF(W2697&lt;180,V2697,IF(#REF!&gt;T2697,W2697-360,360-W2697))</f>
        <v>-19.282861896838597</v>
      </c>
      <c r="V2697" s="102">
        <f t="shared" si="649"/>
        <v>-19.282861896838597</v>
      </c>
      <c r="W2697" s="102">
        <f t="shared" si="650"/>
        <v>19.282861896838597</v>
      </c>
    </row>
    <row r="2698" spans="1:23" x14ac:dyDescent="0.25">
      <c r="A2698" s="110">
        <v>42638.494363425925</v>
      </c>
      <c r="B2698">
        <v>268</v>
      </c>
      <c r="C2698">
        <v>20.633099999999999</v>
      </c>
      <c r="E2698" s="95">
        <f t="shared" si="642"/>
        <v>282.24292845257901</v>
      </c>
      <c r="F2698" s="95">
        <f t="shared" si="642"/>
        <v>23.665380865224606</v>
      </c>
      <c r="G2698" s="95"/>
      <c r="H2698" s="95"/>
      <c r="I2698" s="95"/>
      <c r="J2698" s="95"/>
      <c r="K2698" s="95"/>
      <c r="L2698" s="95">
        <f t="shared" si="637"/>
        <v>2695</v>
      </c>
      <c r="M2698" s="95">
        <f t="shared" si="643"/>
        <v>1508</v>
      </c>
      <c r="N2698" s="95">
        <f t="shared" si="644"/>
        <v>272.37031539888591</v>
      </c>
      <c r="O2698" s="95">
        <f t="shared" si="645"/>
        <v>2308590.4252319275</v>
      </c>
      <c r="P2698" s="95">
        <f t="shared" si="638"/>
        <v>29.268068331096593</v>
      </c>
      <c r="Q2698" s="113">
        <f t="shared" si="639"/>
        <v>29.921042307856826</v>
      </c>
      <c r="R2698" s="95">
        <f t="shared" si="646"/>
        <v>349.56527364525687</v>
      </c>
      <c r="S2698" s="95">
        <f t="shared" si="647"/>
        <v>214.92058325990115</v>
      </c>
      <c r="T2698">
        <f t="shared" si="648"/>
        <v>0</v>
      </c>
      <c r="U2698" s="102">
        <f>IF(W2698&lt;180,V2698,IF(#REF!&gt;T2698,W2698-360,360-W2698))</f>
        <v>-14.242928452579008</v>
      </c>
      <c r="V2698" s="102">
        <f t="shared" si="649"/>
        <v>-14.242928452579008</v>
      </c>
      <c r="W2698" s="102">
        <f t="shared" si="650"/>
        <v>14.242928452579008</v>
      </c>
    </row>
    <row r="2699" spans="1:23" x14ac:dyDescent="0.25">
      <c r="A2699" s="110">
        <v>42638.494409722225</v>
      </c>
      <c r="B2699">
        <v>261</v>
      </c>
      <c r="C2699">
        <v>21.433299999999999</v>
      </c>
      <c r="E2699" s="95">
        <f t="shared" si="642"/>
        <v>282.10149750415974</v>
      </c>
      <c r="F2699" s="95">
        <f t="shared" si="642"/>
        <v>23.657197670549067</v>
      </c>
      <c r="G2699" s="95"/>
      <c r="H2699" s="95"/>
      <c r="I2699" s="95"/>
      <c r="J2699" s="95"/>
      <c r="K2699" s="95"/>
      <c r="L2699" s="95">
        <f t="shared" si="637"/>
        <v>2696</v>
      </c>
      <c r="M2699" s="95">
        <f t="shared" si="643"/>
        <v>-1247</v>
      </c>
      <c r="N2699" s="95">
        <f t="shared" si="644"/>
        <v>272.36609792284776</v>
      </c>
      <c r="O2699" s="95">
        <f t="shared" si="645"/>
        <v>2308719.661350165</v>
      </c>
      <c r="P2699" s="95">
        <f t="shared" si="638"/>
        <v>29.263458831040392</v>
      </c>
      <c r="Q2699" s="113">
        <f t="shared" si="639"/>
        <v>29.820059599139803</v>
      </c>
      <c r="R2699" s="95">
        <f t="shared" si="646"/>
        <v>349.19663160222433</v>
      </c>
      <c r="S2699" s="95">
        <f t="shared" si="647"/>
        <v>215.00636340609518</v>
      </c>
      <c r="T2699">
        <f t="shared" si="648"/>
        <v>0</v>
      </c>
      <c r="U2699" s="102">
        <f>IF(W2699&lt;180,V2699,IF(#REF!&gt;T2699,W2699-360,360-W2699))</f>
        <v>-21.101497504159738</v>
      </c>
      <c r="V2699" s="102">
        <f t="shared" si="649"/>
        <v>-21.101497504159738</v>
      </c>
      <c r="W2699" s="102">
        <f t="shared" si="650"/>
        <v>21.101497504159738</v>
      </c>
    </row>
    <row r="2700" spans="1:23" x14ac:dyDescent="0.25">
      <c r="A2700" s="110">
        <v>42638.494456018518</v>
      </c>
      <c r="B2700">
        <v>256</v>
      </c>
      <c r="C2700">
        <v>21.081800000000001</v>
      </c>
      <c r="E2700" s="95">
        <f t="shared" si="642"/>
        <v>281.936772046589</v>
      </c>
      <c r="F2700" s="95">
        <f t="shared" si="642"/>
        <v>23.641301164725437</v>
      </c>
      <c r="G2700" s="95"/>
      <c r="H2700" s="95"/>
      <c r="I2700" s="95"/>
      <c r="J2700" s="95"/>
      <c r="K2700" s="95"/>
      <c r="L2700" s="95">
        <f t="shared" si="637"/>
        <v>2697</v>
      </c>
      <c r="M2700" s="95">
        <f t="shared" si="643"/>
        <v>1503</v>
      </c>
      <c r="N2700" s="95">
        <f t="shared" si="644"/>
        <v>272.36002966258718</v>
      </c>
      <c r="O2700" s="95">
        <f t="shared" si="645"/>
        <v>2308987.4111976437</v>
      </c>
      <c r="P2700" s="95">
        <f t="shared" si="638"/>
        <v>29.259729667229475</v>
      </c>
      <c r="Q2700" s="113">
        <f t="shared" si="639"/>
        <v>29.690068406113255</v>
      </c>
      <c r="R2700" s="95">
        <f t="shared" si="646"/>
        <v>348.73942596034385</v>
      </c>
      <c r="S2700" s="95">
        <f t="shared" si="647"/>
        <v>215.13411813283417</v>
      </c>
      <c r="T2700">
        <f t="shared" si="648"/>
        <v>0</v>
      </c>
      <c r="U2700" s="102">
        <f>IF(W2700&lt;180,V2700,IF(#REF!&gt;T2700,W2700-360,360-W2700))</f>
        <v>-25.936772046588999</v>
      </c>
      <c r="V2700" s="102">
        <f t="shared" si="649"/>
        <v>-25.936772046588999</v>
      </c>
      <c r="W2700" s="102">
        <f t="shared" si="650"/>
        <v>25.936772046588999</v>
      </c>
    </row>
    <row r="2701" spans="1:23" x14ac:dyDescent="0.25">
      <c r="A2701" s="110">
        <v>42638.494502314818</v>
      </c>
      <c r="B2701">
        <v>245</v>
      </c>
      <c r="C2701">
        <v>20.168800000000001</v>
      </c>
      <c r="E2701" s="95">
        <f t="shared" ref="E2701:F2716" si="651">AVERAGE(B2101:B2701)</f>
        <v>281.80033277870217</v>
      </c>
      <c r="F2701" s="95">
        <f t="shared" si="651"/>
        <v>23.621981863560713</v>
      </c>
      <c r="G2701" s="95"/>
      <c r="H2701" s="95"/>
      <c r="I2701" s="95"/>
      <c r="J2701" s="95"/>
      <c r="K2701" s="95"/>
      <c r="L2701" s="95">
        <f t="shared" si="637"/>
        <v>2698</v>
      </c>
      <c r="M2701" s="95">
        <f t="shared" si="643"/>
        <v>-1258</v>
      </c>
      <c r="N2701" s="95">
        <f t="shared" si="644"/>
        <v>272.34988880652247</v>
      </c>
      <c r="O2701" s="95">
        <f t="shared" si="645"/>
        <v>2309735.7049666587</v>
      </c>
      <c r="P2701" s="95">
        <f t="shared" si="638"/>
        <v>29.259046645235845</v>
      </c>
      <c r="Q2701" s="113">
        <f t="shared" si="639"/>
        <v>29.671076464992325</v>
      </c>
      <c r="R2701" s="95">
        <f t="shared" si="646"/>
        <v>348.56025482493487</v>
      </c>
      <c r="S2701" s="95">
        <f t="shared" si="647"/>
        <v>215.04041073246944</v>
      </c>
      <c r="T2701">
        <f t="shared" si="648"/>
        <v>0</v>
      </c>
      <c r="U2701" s="102">
        <f>IF(W2701&lt;180,V2701,IF(#REF!&gt;T2701,W2701-360,360-W2701))</f>
        <v>-36.80033277870217</v>
      </c>
      <c r="V2701" s="102">
        <f t="shared" si="649"/>
        <v>-36.80033277870217</v>
      </c>
      <c r="W2701" s="102">
        <f t="shared" si="650"/>
        <v>36.80033277870217</v>
      </c>
    </row>
    <row r="2702" spans="1:23" x14ac:dyDescent="0.25">
      <c r="A2702" s="110">
        <v>42638.49454861111</v>
      </c>
      <c r="B2702">
        <v>245</v>
      </c>
      <c r="C2702">
        <v>18.448399999999999</v>
      </c>
      <c r="E2702" s="95">
        <f t="shared" si="651"/>
        <v>281.74376039933446</v>
      </c>
      <c r="F2702" s="95">
        <f t="shared" si="651"/>
        <v>23.609430948419281</v>
      </c>
      <c r="G2702" s="95"/>
      <c r="H2702" s="95"/>
      <c r="I2702" s="95"/>
      <c r="J2702" s="95"/>
      <c r="K2702" s="95"/>
      <c r="L2702" s="95">
        <f t="shared" si="637"/>
        <v>2699</v>
      </c>
      <c r="M2702" s="95">
        <f t="shared" si="643"/>
        <v>1503</v>
      </c>
      <c r="N2702" s="95">
        <f t="shared" si="644"/>
        <v>272.33975546498613</v>
      </c>
      <c r="O2702" s="95">
        <f t="shared" si="645"/>
        <v>2310483.4442386236</v>
      </c>
      <c r="P2702" s="95">
        <f t="shared" si="638"/>
        <v>29.258360602561886</v>
      </c>
      <c r="Q2702" s="113">
        <f t="shared" si="639"/>
        <v>29.708750933562349</v>
      </c>
      <c r="R2702" s="95">
        <f t="shared" si="646"/>
        <v>348.58844999984973</v>
      </c>
      <c r="S2702" s="95">
        <f t="shared" si="647"/>
        <v>214.8990707988192</v>
      </c>
      <c r="T2702">
        <f t="shared" si="648"/>
        <v>0</v>
      </c>
      <c r="U2702" s="102">
        <f>IF(W2702&lt;180,V2702,IF(#REF!&gt;T2702,W2702-360,360-W2702))</f>
        <v>-36.743760399334462</v>
      </c>
      <c r="V2702" s="102">
        <f t="shared" si="649"/>
        <v>-36.743760399334462</v>
      </c>
      <c r="W2702" s="102">
        <f t="shared" si="650"/>
        <v>36.743760399334462</v>
      </c>
    </row>
    <row r="2703" spans="1:23" x14ac:dyDescent="0.25">
      <c r="A2703" s="110">
        <v>42638.49459490741</v>
      </c>
      <c r="B2703">
        <v>244</v>
      </c>
      <c r="C2703">
        <v>19.1099</v>
      </c>
      <c r="E2703" s="95">
        <f t="shared" si="651"/>
        <v>281.6871880199667</v>
      </c>
      <c r="F2703" s="95">
        <f t="shared" si="651"/>
        <v>23.596845923460879</v>
      </c>
      <c r="G2703" s="95"/>
      <c r="H2703" s="95"/>
      <c r="I2703" s="95"/>
      <c r="J2703" s="95"/>
      <c r="K2703" s="95"/>
      <c r="L2703" s="95">
        <f t="shared" si="637"/>
        <v>2700</v>
      </c>
      <c r="M2703" s="95">
        <f t="shared" si="643"/>
        <v>-1259</v>
      </c>
      <c r="N2703" s="95">
        <f t="shared" si="644"/>
        <v>272.32925925925838</v>
      </c>
      <c r="O2703" s="95">
        <f t="shared" si="645"/>
        <v>2311286.288518535</v>
      </c>
      <c r="P2703" s="95">
        <f t="shared" si="638"/>
        <v>29.258023834677701</v>
      </c>
      <c r="Q2703" s="113">
        <f t="shared" si="639"/>
        <v>29.748171865914433</v>
      </c>
      <c r="R2703" s="95">
        <f t="shared" si="646"/>
        <v>348.62057471827416</v>
      </c>
      <c r="S2703" s="95">
        <f t="shared" si="647"/>
        <v>214.75380132165924</v>
      </c>
      <c r="T2703">
        <f t="shared" si="648"/>
        <v>0</v>
      </c>
      <c r="U2703" s="102">
        <f>IF(W2703&lt;180,V2703,IF(#REF!&gt;T2703,W2703-360,360-W2703))</f>
        <v>-37.687188019966698</v>
      </c>
      <c r="V2703" s="102">
        <f t="shared" si="649"/>
        <v>-37.687188019966698</v>
      </c>
      <c r="W2703" s="102">
        <f t="shared" si="650"/>
        <v>37.687188019966698</v>
      </c>
    </row>
    <row r="2704" spans="1:23" x14ac:dyDescent="0.25">
      <c r="A2704" s="110">
        <v>42638.494641203702</v>
      </c>
      <c r="B2704">
        <v>248</v>
      </c>
      <c r="C2704">
        <v>19.705500000000001</v>
      </c>
      <c r="E2704" s="95">
        <f t="shared" si="651"/>
        <v>281.54908485856907</v>
      </c>
      <c r="F2704" s="95">
        <f t="shared" si="651"/>
        <v>23.577743261231262</v>
      </c>
      <c r="G2704" s="95"/>
      <c r="H2704" s="95"/>
      <c r="I2704" s="95"/>
      <c r="J2704" s="95"/>
      <c r="K2704" s="95"/>
      <c r="L2704" s="95">
        <f t="shared" si="637"/>
        <v>2701</v>
      </c>
      <c r="M2704" s="95">
        <f t="shared" si="643"/>
        <v>1507</v>
      </c>
      <c r="N2704" s="95">
        <f t="shared" si="644"/>
        <v>272.32025175860701</v>
      </c>
      <c r="O2704" s="95">
        <f t="shared" si="645"/>
        <v>2311877.9822288207</v>
      </c>
      <c r="P2704" s="95">
        <f t="shared" si="638"/>
        <v>29.256351308776736</v>
      </c>
      <c r="Q2704" s="113">
        <f t="shared" si="639"/>
        <v>29.711558505287105</v>
      </c>
      <c r="R2704" s="95">
        <f t="shared" si="646"/>
        <v>348.40009149546506</v>
      </c>
      <c r="S2704" s="95">
        <f t="shared" si="647"/>
        <v>214.69807822167309</v>
      </c>
      <c r="T2704">
        <f t="shared" si="648"/>
        <v>0</v>
      </c>
      <c r="U2704" s="102">
        <f>IF(W2704&lt;180,V2704,IF(#REF!&gt;T2704,W2704-360,360-W2704))</f>
        <v>-33.549084858569074</v>
      </c>
      <c r="V2704" s="102">
        <f t="shared" si="649"/>
        <v>-33.549084858569074</v>
      </c>
      <c r="W2704" s="102">
        <f t="shared" si="650"/>
        <v>33.549084858569074</v>
      </c>
    </row>
    <row r="2705" spans="1:23" x14ac:dyDescent="0.25">
      <c r="A2705" s="110">
        <v>42638.494687500002</v>
      </c>
      <c r="B2705">
        <v>249</v>
      </c>
      <c r="C2705">
        <v>19.444700000000001</v>
      </c>
      <c r="E2705" s="95">
        <f t="shared" si="651"/>
        <v>281.48086522462563</v>
      </c>
      <c r="F2705" s="95">
        <f t="shared" si="651"/>
        <v>23.564316139767033</v>
      </c>
      <c r="G2705" s="95"/>
      <c r="H2705" s="95"/>
      <c r="I2705" s="95"/>
      <c r="J2705" s="95"/>
      <c r="K2705" s="95"/>
      <c r="L2705" s="95">
        <f t="shared" si="637"/>
        <v>2702</v>
      </c>
      <c r="M2705" s="95">
        <f t="shared" si="643"/>
        <v>-1258</v>
      </c>
      <c r="N2705" s="95">
        <f t="shared" si="644"/>
        <v>272.31162102146465</v>
      </c>
      <c r="O2705" s="95">
        <f t="shared" si="645"/>
        <v>2312421.6150999423</v>
      </c>
      <c r="P2705" s="95">
        <f t="shared" si="638"/>
        <v>29.254375918820806</v>
      </c>
      <c r="Q2705" s="113">
        <f t="shared" si="639"/>
        <v>29.739132859104227</v>
      </c>
      <c r="R2705" s="95">
        <f t="shared" si="646"/>
        <v>348.39391415761014</v>
      </c>
      <c r="S2705" s="95">
        <f t="shared" si="647"/>
        <v>214.56781629164112</v>
      </c>
      <c r="T2705">
        <f t="shared" si="648"/>
        <v>0</v>
      </c>
      <c r="U2705" s="102">
        <f>IF(W2705&lt;180,V2705,IF(#REF!&gt;T2705,W2705-360,360-W2705))</f>
        <v>-32.480865224625632</v>
      </c>
      <c r="V2705" s="102">
        <f t="shared" si="649"/>
        <v>-32.480865224625632</v>
      </c>
      <c r="W2705" s="102">
        <f t="shared" si="650"/>
        <v>32.480865224625632</v>
      </c>
    </row>
    <row r="2706" spans="1:23" x14ac:dyDescent="0.25">
      <c r="A2706" s="110">
        <v>42638.494733796295</v>
      </c>
      <c r="B2706">
        <v>255</v>
      </c>
      <c r="C2706">
        <v>17.801200000000001</v>
      </c>
      <c r="E2706" s="95">
        <f t="shared" si="651"/>
        <v>281.40931780366054</v>
      </c>
      <c r="F2706" s="95">
        <f t="shared" si="651"/>
        <v>23.549218801996652</v>
      </c>
      <c r="G2706" s="95"/>
      <c r="H2706" s="95"/>
      <c r="I2706" s="95"/>
      <c r="J2706" s="95"/>
      <c r="K2706" s="95"/>
      <c r="L2706" s="95">
        <f t="shared" si="637"/>
        <v>2703</v>
      </c>
      <c r="M2706" s="95">
        <f t="shared" si="643"/>
        <v>1513</v>
      </c>
      <c r="N2706" s="95">
        <f t="shared" si="644"/>
        <v>272.3052164261922</v>
      </c>
      <c r="O2706" s="95">
        <f t="shared" si="645"/>
        <v>2312721.1964484071</v>
      </c>
      <c r="P2706" s="95">
        <f t="shared" si="638"/>
        <v>29.25085853929982</v>
      </c>
      <c r="Q2706" s="113">
        <f t="shared" si="639"/>
        <v>29.751027550321673</v>
      </c>
      <c r="R2706" s="95">
        <f t="shared" si="646"/>
        <v>348.34912979188431</v>
      </c>
      <c r="S2706" s="95">
        <f t="shared" si="647"/>
        <v>214.46950581543678</v>
      </c>
      <c r="T2706">
        <f t="shared" si="648"/>
        <v>0</v>
      </c>
      <c r="U2706" s="102">
        <f>IF(W2706&lt;180,V2706,IF(#REF!&gt;T2706,W2706-360,360-W2706))</f>
        <v>-26.409317803660542</v>
      </c>
      <c r="V2706" s="102">
        <f t="shared" si="649"/>
        <v>-26.409317803660542</v>
      </c>
      <c r="W2706" s="102">
        <f t="shared" si="650"/>
        <v>26.409317803660542</v>
      </c>
    </row>
    <row r="2707" spans="1:23" x14ac:dyDescent="0.25">
      <c r="A2707" s="110">
        <v>42638.494780092595</v>
      </c>
      <c r="B2707">
        <v>254</v>
      </c>
      <c r="C2707">
        <v>16.856999999999999</v>
      </c>
      <c r="E2707" s="95">
        <f t="shared" si="651"/>
        <v>281.25790349417639</v>
      </c>
      <c r="F2707" s="95">
        <f t="shared" si="651"/>
        <v>23.525364559068198</v>
      </c>
      <c r="G2707" s="95"/>
      <c r="H2707" s="95"/>
      <c r="I2707" s="95"/>
      <c r="J2707" s="95"/>
      <c r="K2707" s="95"/>
      <c r="L2707" s="95">
        <f t="shared" si="637"/>
        <v>2704</v>
      </c>
      <c r="M2707" s="95">
        <f t="shared" si="643"/>
        <v>-1259</v>
      </c>
      <c r="N2707" s="95">
        <f t="shared" si="644"/>
        <v>272.29844674556119</v>
      </c>
      <c r="O2707" s="95">
        <f t="shared" si="645"/>
        <v>2313056.1534763477</v>
      </c>
      <c r="P2707" s="95">
        <f t="shared" si="638"/>
        <v>29.247566994575799</v>
      </c>
      <c r="Q2707" s="113">
        <f t="shared" si="639"/>
        <v>29.658427768530974</v>
      </c>
      <c r="R2707" s="95">
        <f t="shared" si="646"/>
        <v>347.98936597337109</v>
      </c>
      <c r="S2707" s="95">
        <f t="shared" si="647"/>
        <v>214.52644101498169</v>
      </c>
      <c r="T2707">
        <f t="shared" si="648"/>
        <v>0</v>
      </c>
      <c r="U2707" s="102">
        <f>IF(W2707&lt;180,V2707,IF(#REF!&gt;T2707,W2707-360,360-W2707))</f>
        <v>-27.257903494176389</v>
      </c>
      <c r="V2707" s="102">
        <f t="shared" si="649"/>
        <v>-27.257903494176389</v>
      </c>
      <c r="W2707" s="102">
        <f t="shared" si="650"/>
        <v>27.257903494176389</v>
      </c>
    </row>
    <row r="2708" spans="1:23" x14ac:dyDescent="0.25">
      <c r="A2708" s="110">
        <v>42638.494826388887</v>
      </c>
      <c r="B2708">
        <v>250</v>
      </c>
      <c r="C2708">
        <v>18.106999999999999</v>
      </c>
      <c r="E2708" s="95">
        <f t="shared" si="651"/>
        <v>281.14475873544092</v>
      </c>
      <c r="F2708" s="95">
        <f t="shared" si="651"/>
        <v>23.510393344425935</v>
      </c>
      <c r="G2708" s="95"/>
      <c r="H2708" s="95"/>
      <c r="I2708" s="95"/>
      <c r="J2708" s="95"/>
      <c r="K2708" s="95"/>
      <c r="L2708" s="95">
        <f t="shared" si="637"/>
        <v>2705</v>
      </c>
      <c r="M2708" s="95">
        <f t="shared" si="643"/>
        <v>1509</v>
      </c>
      <c r="N2708" s="95">
        <f t="shared" si="644"/>
        <v>272.29020332717096</v>
      </c>
      <c r="O2708" s="95">
        <f t="shared" si="645"/>
        <v>2313553.1903881864</v>
      </c>
      <c r="P2708" s="95">
        <f t="shared" si="638"/>
        <v>29.245301945963988</v>
      </c>
      <c r="Q2708" s="113">
        <f t="shared" si="639"/>
        <v>29.647749126528616</v>
      </c>
      <c r="R2708" s="95">
        <f t="shared" si="646"/>
        <v>347.85219427013033</v>
      </c>
      <c r="S2708" s="95">
        <f t="shared" si="647"/>
        <v>214.43732320075154</v>
      </c>
      <c r="T2708">
        <f t="shared" si="648"/>
        <v>0</v>
      </c>
      <c r="U2708" s="102">
        <f>IF(W2708&lt;180,V2708,IF(#REF!&gt;T2708,W2708-360,360-W2708))</f>
        <v>-31.144758735440917</v>
      </c>
      <c r="V2708" s="102">
        <f t="shared" si="649"/>
        <v>-31.144758735440917</v>
      </c>
      <c r="W2708" s="102">
        <f t="shared" si="650"/>
        <v>31.144758735440917</v>
      </c>
    </row>
    <row r="2709" spans="1:23" x14ac:dyDescent="0.25">
      <c r="A2709" s="110">
        <v>42638.494872685187</v>
      </c>
      <c r="B2709">
        <v>237</v>
      </c>
      <c r="C2709">
        <v>17.043800000000001</v>
      </c>
      <c r="E2709" s="95">
        <f t="shared" si="651"/>
        <v>280.98502495840268</v>
      </c>
      <c r="F2709" s="95">
        <f t="shared" si="651"/>
        <v>23.494034276206303</v>
      </c>
      <c r="G2709" s="95"/>
      <c r="H2709" s="95"/>
      <c r="I2709" s="95"/>
      <c r="J2709" s="95"/>
      <c r="K2709" s="95"/>
      <c r="L2709" s="95">
        <f t="shared" si="637"/>
        <v>2706</v>
      </c>
      <c r="M2709" s="95">
        <f t="shared" si="643"/>
        <v>-1272</v>
      </c>
      <c r="N2709" s="95">
        <f t="shared" si="644"/>
        <v>272.27716186252678</v>
      </c>
      <c r="O2709" s="95">
        <f t="shared" si="645"/>
        <v>2314798.1286031203</v>
      </c>
      <c r="P2709" s="95">
        <f t="shared" si="638"/>
        <v>29.247763691134011</v>
      </c>
      <c r="Q2709" s="113">
        <f t="shared" si="639"/>
        <v>29.626540278825807</v>
      </c>
      <c r="R2709" s="95">
        <f t="shared" si="646"/>
        <v>347.64474058576076</v>
      </c>
      <c r="S2709" s="95">
        <f t="shared" si="647"/>
        <v>214.32530933104459</v>
      </c>
      <c r="T2709">
        <f t="shared" si="648"/>
        <v>0</v>
      </c>
      <c r="U2709" s="102">
        <f>IF(W2709&lt;180,V2709,IF(#REF!&gt;T2709,W2709-360,360-W2709))</f>
        <v>-43.985024958402676</v>
      </c>
      <c r="V2709" s="102">
        <f t="shared" si="649"/>
        <v>-43.985024958402676</v>
      </c>
      <c r="W2709" s="102">
        <f t="shared" si="650"/>
        <v>43.985024958402676</v>
      </c>
    </row>
    <row r="2710" spans="1:23" x14ac:dyDescent="0.25">
      <c r="A2710" s="110">
        <v>42638.49491898148</v>
      </c>
      <c r="B2710">
        <v>243</v>
      </c>
      <c r="C2710">
        <v>17.398399999999999</v>
      </c>
      <c r="E2710" s="95">
        <f t="shared" si="651"/>
        <v>280.8452579034942</v>
      </c>
      <c r="F2710" s="95">
        <f t="shared" si="651"/>
        <v>23.479294009983345</v>
      </c>
      <c r="G2710" s="95"/>
      <c r="H2710" s="95"/>
      <c r="I2710" s="95"/>
      <c r="J2710" s="95"/>
      <c r="K2710" s="95"/>
      <c r="L2710" s="95">
        <f t="shared" si="637"/>
        <v>2707</v>
      </c>
      <c r="M2710" s="95">
        <f t="shared" si="643"/>
        <v>1515</v>
      </c>
      <c r="N2710" s="95">
        <f t="shared" si="644"/>
        <v>272.2663465090497</v>
      </c>
      <c r="O2710" s="95">
        <f t="shared" si="645"/>
        <v>2315654.9641669905</v>
      </c>
      <c r="P2710" s="95">
        <f t="shared" si="638"/>
        <v>29.2477725569745</v>
      </c>
      <c r="Q2710" s="113">
        <f t="shared" si="639"/>
        <v>29.607263156007171</v>
      </c>
      <c r="R2710" s="95">
        <f t="shared" si="646"/>
        <v>347.46160000451033</v>
      </c>
      <c r="S2710" s="95">
        <f t="shared" si="647"/>
        <v>214.22891580247807</v>
      </c>
      <c r="T2710">
        <f t="shared" si="648"/>
        <v>0</v>
      </c>
      <c r="U2710" s="102">
        <f>IF(W2710&lt;180,V2710,IF(#REF!&gt;T2710,W2710-360,360-W2710))</f>
        <v>-37.8452579034942</v>
      </c>
      <c r="V2710" s="102">
        <f t="shared" si="649"/>
        <v>-37.8452579034942</v>
      </c>
      <c r="W2710" s="102">
        <f t="shared" si="650"/>
        <v>37.8452579034942</v>
      </c>
    </row>
    <row r="2711" spans="1:23" x14ac:dyDescent="0.25">
      <c r="A2711" s="110">
        <v>42638.494976851849</v>
      </c>
      <c r="B2711">
        <v>243</v>
      </c>
      <c r="C2711">
        <v>18.0535</v>
      </c>
      <c r="E2711" s="95">
        <f t="shared" si="651"/>
        <v>280.74542429284526</v>
      </c>
      <c r="F2711" s="95">
        <f t="shared" si="651"/>
        <v>23.469892678868536</v>
      </c>
      <c r="G2711" s="95"/>
      <c r="H2711" s="95"/>
      <c r="I2711" s="95"/>
      <c r="J2711" s="95"/>
      <c r="K2711" s="95"/>
      <c r="L2711" s="95">
        <f t="shared" ref="L2711:L2774" si="652">L2710+1</f>
        <v>2708</v>
      </c>
      <c r="M2711" s="95">
        <f t="shared" si="643"/>
        <v>-1272</v>
      </c>
      <c r="N2711" s="95">
        <f t="shared" si="644"/>
        <v>272.25553914327827</v>
      </c>
      <c r="O2711" s="95">
        <f t="shared" si="645"/>
        <v>2316511.1669128668</v>
      </c>
      <c r="P2711" s="95">
        <f t="shared" ref="P2711:P2774" si="653">SQRT(O2711/L2711)</f>
        <v>29.247777421351973</v>
      </c>
      <c r="Q2711" s="113">
        <f t="shared" si="639"/>
        <v>29.633536840633791</v>
      </c>
      <c r="R2711" s="95">
        <f t="shared" si="646"/>
        <v>347.42088218427131</v>
      </c>
      <c r="S2711" s="95">
        <f t="shared" si="647"/>
        <v>214.06996640141921</v>
      </c>
      <c r="T2711">
        <f t="shared" si="648"/>
        <v>0</v>
      </c>
      <c r="U2711" s="102">
        <f>IF(W2711&lt;180,V2711,IF(#REF!&gt;T2711,W2711-360,360-W2711))</f>
        <v>-37.745424292845257</v>
      </c>
      <c r="V2711" s="102">
        <f t="shared" si="649"/>
        <v>-37.745424292845257</v>
      </c>
      <c r="W2711" s="102">
        <f t="shared" si="650"/>
        <v>37.745424292845257</v>
      </c>
    </row>
    <row r="2712" spans="1:23" x14ac:dyDescent="0.25">
      <c r="A2712" s="110">
        <v>42638.495023148149</v>
      </c>
      <c r="B2712">
        <v>239</v>
      </c>
      <c r="C2712">
        <v>18.819199999999999</v>
      </c>
      <c r="E2712" s="95">
        <f t="shared" si="651"/>
        <v>280.56738768718805</v>
      </c>
      <c r="F2712" s="95">
        <f t="shared" si="651"/>
        <v>23.45458053244591</v>
      </c>
      <c r="G2712" s="95"/>
      <c r="H2712" s="95"/>
      <c r="I2712" s="95"/>
      <c r="J2712" s="95"/>
      <c r="K2712" s="95"/>
      <c r="L2712" s="95">
        <f t="shared" si="652"/>
        <v>2709</v>
      </c>
      <c r="M2712" s="95">
        <f t="shared" si="643"/>
        <v>1511</v>
      </c>
      <c r="N2712" s="95">
        <f t="shared" si="644"/>
        <v>272.24326319675066</v>
      </c>
      <c r="O2712" s="95">
        <f t="shared" si="645"/>
        <v>2317616.6895533567</v>
      </c>
      <c r="P2712" s="95">
        <f t="shared" si="653"/>
        <v>29.249355588547203</v>
      </c>
      <c r="Q2712" s="113">
        <f t="shared" si="639"/>
        <v>29.562295566017205</v>
      </c>
      <c r="R2712" s="95">
        <f t="shared" si="646"/>
        <v>347.08255271072676</v>
      </c>
      <c r="S2712" s="95">
        <f t="shared" si="647"/>
        <v>214.05222266364933</v>
      </c>
      <c r="T2712">
        <f t="shared" si="648"/>
        <v>0</v>
      </c>
      <c r="U2712" s="102">
        <f>IF(W2712&lt;180,V2712,IF(#REF!&gt;T2712,W2712-360,360-W2712))</f>
        <v>-41.567387687188045</v>
      </c>
      <c r="V2712" s="102">
        <f t="shared" si="649"/>
        <v>-41.567387687188045</v>
      </c>
      <c r="W2712" s="102">
        <f t="shared" si="650"/>
        <v>41.567387687188045</v>
      </c>
    </row>
    <row r="2713" spans="1:23" x14ac:dyDescent="0.25">
      <c r="A2713" s="110">
        <v>42638.495069444441</v>
      </c>
      <c r="B2713">
        <v>247</v>
      </c>
      <c r="C2713">
        <v>17.5839</v>
      </c>
      <c r="E2713" s="95">
        <f t="shared" si="651"/>
        <v>280.4692179700499</v>
      </c>
      <c r="F2713" s="95">
        <f t="shared" si="651"/>
        <v>23.447056738768705</v>
      </c>
      <c r="G2713" s="95"/>
      <c r="H2713" s="95"/>
      <c r="I2713" s="95"/>
      <c r="J2713" s="95"/>
      <c r="K2713" s="95"/>
      <c r="L2713" s="95">
        <f t="shared" si="652"/>
        <v>2710</v>
      </c>
      <c r="M2713" s="95">
        <f t="shared" si="643"/>
        <v>-1264</v>
      </c>
      <c r="N2713" s="95">
        <f t="shared" si="644"/>
        <v>272.23394833948248</v>
      </c>
      <c r="O2713" s="95">
        <f t="shared" si="645"/>
        <v>2318253.6767527834</v>
      </c>
      <c r="P2713" s="95">
        <f t="shared" si="653"/>
        <v>29.247977043949358</v>
      </c>
      <c r="Q2713" s="113">
        <f t="shared" si="639"/>
        <v>29.575636433332793</v>
      </c>
      <c r="R2713" s="95">
        <f t="shared" si="646"/>
        <v>347.01439994504869</v>
      </c>
      <c r="S2713" s="95">
        <f t="shared" si="647"/>
        <v>213.9240359950511</v>
      </c>
      <c r="T2713">
        <f t="shared" si="648"/>
        <v>0</v>
      </c>
      <c r="U2713" s="102">
        <f>IF(W2713&lt;180,V2713,IF(#REF!&gt;T2713,W2713-360,360-W2713))</f>
        <v>-33.469217970049897</v>
      </c>
      <c r="V2713" s="102">
        <f t="shared" si="649"/>
        <v>-33.469217970049897</v>
      </c>
      <c r="W2713" s="102">
        <f t="shared" si="650"/>
        <v>33.469217970049897</v>
      </c>
    </row>
    <row r="2714" spans="1:23" x14ac:dyDescent="0.25">
      <c r="A2714" s="110">
        <v>42638.495115740741</v>
      </c>
      <c r="B2714">
        <v>250</v>
      </c>
      <c r="C2714">
        <v>17.052399999999999</v>
      </c>
      <c r="E2714" s="95">
        <f t="shared" si="651"/>
        <v>280.33777038269551</v>
      </c>
      <c r="F2714" s="95">
        <f t="shared" si="651"/>
        <v>23.429462728785346</v>
      </c>
      <c r="G2714" s="95"/>
      <c r="H2714" s="95"/>
      <c r="I2714" s="95"/>
      <c r="J2714" s="95"/>
      <c r="K2714" s="95"/>
      <c r="L2714" s="95">
        <f t="shared" si="652"/>
        <v>2711</v>
      </c>
      <c r="M2714" s="95">
        <f t="shared" si="643"/>
        <v>1514</v>
      </c>
      <c r="N2714" s="95">
        <f t="shared" si="644"/>
        <v>272.22574695684159</v>
      </c>
      <c r="O2714" s="95">
        <f t="shared" si="645"/>
        <v>2318747.8428624282</v>
      </c>
      <c r="P2714" s="95">
        <f t="shared" si="653"/>
        <v>29.245698784677174</v>
      </c>
      <c r="Q2714" s="113">
        <f t="shared" si="639"/>
        <v>29.535179751424227</v>
      </c>
      <c r="R2714" s="95">
        <f t="shared" si="646"/>
        <v>346.7919248234</v>
      </c>
      <c r="S2714" s="95">
        <f t="shared" si="647"/>
        <v>213.883615941991</v>
      </c>
      <c r="T2714">
        <f t="shared" si="648"/>
        <v>0</v>
      </c>
      <c r="U2714" s="102">
        <f>IF(W2714&lt;180,V2714,IF(#REF!&gt;T2714,W2714-360,360-W2714))</f>
        <v>-30.33777038269551</v>
      </c>
      <c r="V2714" s="102">
        <f t="shared" si="649"/>
        <v>-30.33777038269551</v>
      </c>
      <c r="W2714" s="102">
        <f t="shared" si="650"/>
        <v>30.33777038269551</v>
      </c>
    </row>
    <row r="2715" spans="1:23" x14ac:dyDescent="0.25">
      <c r="A2715" s="110">
        <v>42638.495162037034</v>
      </c>
      <c r="B2715">
        <v>255</v>
      </c>
      <c r="C2715">
        <v>16.5532</v>
      </c>
      <c r="E2715" s="95">
        <f t="shared" si="651"/>
        <v>280.26622296173048</v>
      </c>
      <c r="F2715" s="95">
        <f t="shared" si="651"/>
        <v>23.419152412645577</v>
      </c>
      <c r="G2715" s="95"/>
      <c r="H2715" s="95"/>
      <c r="I2715" s="95"/>
      <c r="J2715" s="95"/>
      <c r="K2715" s="95"/>
      <c r="L2715" s="95">
        <f t="shared" si="652"/>
        <v>2712</v>
      </c>
      <c r="M2715" s="95">
        <f t="shared" si="643"/>
        <v>-1259</v>
      </c>
      <c r="N2715" s="95">
        <f t="shared" si="644"/>
        <v>272.21939528023506</v>
      </c>
      <c r="O2715" s="95">
        <f t="shared" si="645"/>
        <v>2319044.4598082751</v>
      </c>
      <c r="P2715" s="95">
        <f t="shared" si="653"/>
        <v>29.242176548776868</v>
      </c>
      <c r="Q2715" s="113">
        <f t="shared" si="639"/>
        <v>29.544388453000156</v>
      </c>
      <c r="R2715" s="95">
        <f t="shared" si="646"/>
        <v>346.74109698098084</v>
      </c>
      <c r="S2715" s="95">
        <f t="shared" si="647"/>
        <v>213.79134894248011</v>
      </c>
      <c r="T2715">
        <f t="shared" si="648"/>
        <v>0</v>
      </c>
      <c r="U2715" s="102">
        <f>IF(W2715&lt;180,V2715,IF(#REF!&gt;T2715,W2715-360,360-W2715))</f>
        <v>-25.266222961730477</v>
      </c>
      <c r="V2715" s="102">
        <f t="shared" si="649"/>
        <v>-25.266222961730477</v>
      </c>
      <c r="W2715" s="102">
        <f t="shared" si="650"/>
        <v>25.266222961730477</v>
      </c>
    </row>
    <row r="2716" spans="1:23" x14ac:dyDescent="0.25">
      <c r="A2716" s="110">
        <v>42638.495208333334</v>
      </c>
      <c r="B2716">
        <v>258</v>
      </c>
      <c r="C2716">
        <v>16.439900000000002</v>
      </c>
      <c r="E2716" s="95">
        <f t="shared" si="651"/>
        <v>280.27620632279536</v>
      </c>
      <c r="F2716" s="95">
        <f t="shared" si="651"/>
        <v>23.414704492512467</v>
      </c>
      <c r="G2716" s="95"/>
      <c r="H2716" s="95"/>
      <c r="I2716" s="95"/>
      <c r="J2716" s="95"/>
      <c r="K2716" s="95"/>
      <c r="L2716" s="95">
        <f t="shared" si="652"/>
        <v>2713</v>
      </c>
      <c r="M2716" s="95">
        <f t="shared" si="643"/>
        <v>1517</v>
      </c>
      <c r="N2716" s="95">
        <f t="shared" si="644"/>
        <v>272.21415407298099</v>
      </c>
      <c r="O2716" s="95">
        <f t="shared" si="645"/>
        <v>2319246.5764836129</v>
      </c>
      <c r="P2716" s="95">
        <f t="shared" si="653"/>
        <v>29.23806082308284</v>
      </c>
      <c r="Q2716" s="113">
        <f t="shared" ref="Q2716:Q2779" si="654">_xlfn.STDEV.P(B2116:B2716)</f>
        <v>29.535847808064098</v>
      </c>
      <c r="R2716" s="95">
        <f t="shared" si="646"/>
        <v>346.73186389093956</v>
      </c>
      <c r="S2716" s="95">
        <f t="shared" si="647"/>
        <v>213.82054875465116</v>
      </c>
      <c r="T2716">
        <f t="shared" si="648"/>
        <v>0</v>
      </c>
      <c r="U2716" s="102">
        <f>IF(W2716&lt;180,V2716,IF(#REF!&gt;T2716,W2716-360,360-W2716))</f>
        <v>-22.27620632279536</v>
      </c>
      <c r="V2716" s="102">
        <f t="shared" si="649"/>
        <v>-22.27620632279536</v>
      </c>
      <c r="W2716" s="102">
        <f t="shared" si="650"/>
        <v>22.27620632279536</v>
      </c>
    </row>
    <row r="2717" spans="1:23" x14ac:dyDescent="0.25">
      <c r="A2717" s="110">
        <v>42638.495254629626</v>
      </c>
      <c r="B2717">
        <v>252</v>
      </c>
      <c r="C2717">
        <v>16.919899999999998</v>
      </c>
      <c r="E2717" s="95">
        <f t="shared" ref="E2717:F2732" si="655">AVERAGE(B2117:B2717)</f>
        <v>280.23128119800333</v>
      </c>
      <c r="F2717" s="95">
        <f t="shared" si="655"/>
        <v>23.407472379367707</v>
      </c>
      <c r="G2717" s="95"/>
      <c r="H2717" s="95"/>
      <c r="I2717" s="95"/>
      <c r="J2717" s="95"/>
      <c r="K2717" s="95"/>
      <c r="L2717" s="95">
        <f t="shared" si="652"/>
        <v>2714</v>
      </c>
      <c r="M2717" s="95">
        <f t="shared" si="643"/>
        <v>-1265</v>
      </c>
      <c r="N2717" s="95">
        <f t="shared" si="644"/>
        <v>272.20670596904841</v>
      </c>
      <c r="O2717" s="95">
        <f t="shared" si="645"/>
        <v>2319655.0379513786</v>
      </c>
      <c r="P2717" s="95">
        <f t="shared" si="653"/>
        <v>29.235247890443627</v>
      </c>
      <c r="Q2717" s="113">
        <f t="shared" si="654"/>
        <v>29.558280283201448</v>
      </c>
      <c r="R2717" s="95">
        <f t="shared" si="646"/>
        <v>346.73741183520656</v>
      </c>
      <c r="S2717" s="95">
        <f t="shared" si="647"/>
        <v>213.72515056080007</v>
      </c>
      <c r="T2717">
        <f t="shared" si="648"/>
        <v>0</v>
      </c>
      <c r="U2717" s="102">
        <f>IF(W2717&lt;180,V2717,IF(#REF!&gt;T2717,W2717-360,360-W2717))</f>
        <v>-28.23128119800333</v>
      </c>
      <c r="V2717" s="102">
        <f t="shared" si="649"/>
        <v>-28.23128119800333</v>
      </c>
      <c r="W2717" s="102">
        <f t="shared" si="650"/>
        <v>28.23128119800333</v>
      </c>
    </row>
    <row r="2718" spans="1:23" x14ac:dyDescent="0.25">
      <c r="A2718" s="110">
        <v>42638.495300925926</v>
      </c>
      <c r="B2718">
        <v>255</v>
      </c>
      <c r="C2718">
        <v>16.113700000000001</v>
      </c>
      <c r="E2718" s="95">
        <f t="shared" si="655"/>
        <v>280.16638935108153</v>
      </c>
      <c r="F2718" s="95">
        <f t="shared" si="655"/>
        <v>23.389571381031601</v>
      </c>
      <c r="G2718" s="95"/>
      <c r="H2718" s="95"/>
      <c r="I2718" s="95"/>
      <c r="J2718" s="95"/>
      <c r="K2718" s="95"/>
      <c r="L2718" s="95">
        <f t="shared" si="652"/>
        <v>2715</v>
      </c>
      <c r="M2718" s="95">
        <f t="shared" si="643"/>
        <v>1520</v>
      </c>
      <c r="N2718" s="95">
        <f t="shared" si="644"/>
        <v>272.20036832412427</v>
      </c>
      <c r="O2718" s="95">
        <f t="shared" si="645"/>
        <v>2319950.9996316913</v>
      </c>
      <c r="P2718" s="95">
        <f t="shared" si="653"/>
        <v>29.231728011123064</v>
      </c>
      <c r="Q2718" s="113">
        <f t="shared" si="654"/>
        <v>29.570788782053679</v>
      </c>
      <c r="R2718" s="95">
        <f t="shared" si="646"/>
        <v>346.70066411070229</v>
      </c>
      <c r="S2718" s="95">
        <f t="shared" si="647"/>
        <v>213.63211459146078</v>
      </c>
      <c r="T2718">
        <f t="shared" si="648"/>
        <v>0</v>
      </c>
      <c r="U2718" s="102">
        <f>IF(W2718&lt;180,V2718,IF(#REF!&gt;T2718,W2718-360,360-W2718))</f>
        <v>-25.166389351081534</v>
      </c>
      <c r="V2718" s="102">
        <f t="shared" si="649"/>
        <v>-25.166389351081534</v>
      </c>
      <c r="W2718" s="102">
        <f t="shared" si="650"/>
        <v>25.166389351081534</v>
      </c>
    </row>
    <row r="2719" spans="1:23" x14ac:dyDescent="0.25">
      <c r="A2719" s="110">
        <v>42638.495347222219</v>
      </c>
      <c r="B2719">
        <v>260</v>
      </c>
      <c r="C2719">
        <v>17.2776</v>
      </c>
      <c r="E2719" s="95">
        <f t="shared" si="655"/>
        <v>280.11647254575706</v>
      </c>
      <c r="F2719" s="95">
        <f t="shared" si="655"/>
        <v>23.376567221297822</v>
      </c>
      <c r="G2719" s="95"/>
      <c r="H2719" s="95"/>
      <c r="I2719" s="95"/>
      <c r="J2719" s="95"/>
      <c r="K2719" s="95"/>
      <c r="L2719" s="95">
        <f t="shared" si="652"/>
        <v>2716</v>
      </c>
      <c r="M2719" s="95">
        <f t="shared" si="643"/>
        <v>-1260</v>
      </c>
      <c r="N2719" s="95">
        <f t="shared" si="644"/>
        <v>272.19587628865884</v>
      </c>
      <c r="O2719" s="95">
        <f t="shared" si="645"/>
        <v>2320099.7938144482</v>
      </c>
      <c r="P2719" s="95">
        <f t="shared" si="653"/>
        <v>29.227283349275041</v>
      </c>
      <c r="Q2719" s="113">
        <f t="shared" si="654"/>
        <v>29.579466472678551</v>
      </c>
      <c r="R2719" s="95">
        <f t="shared" si="646"/>
        <v>346.67027210928381</v>
      </c>
      <c r="S2719" s="95">
        <f t="shared" si="647"/>
        <v>213.56267298223031</v>
      </c>
      <c r="T2719">
        <f t="shared" si="648"/>
        <v>0</v>
      </c>
      <c r="U2719" s="102">
        <f>IF(W2719&lt;180,V2719,IF(#REF!&gt;T2719,W2719-360,360-W2719))</f>
        <v>-20.116472545757063</v>
      </c>
      <c r="V2719" s="102">
        <f t="shared" si="649"/>
        <v>-20.116472545757063</v>
      </c>
      <c r="W2719" s="102">
        <f t="shared" si="650"/>
        <v>20.116472545757063</v>
      </c>
    </row>
    <row r="2720" spans="1:23" x14ac:dyDescent="0.25">
      <c r="A2720" s="110">
        <v>42638.495393518519</v>
      </c>
      <c r="B2720">
        <v>252</v>
      </c>
      <c r="C2720">
        <v>17.953199999999999</v>
      </c>
      <c r="E2720" s="95">
        <f t="shared" si="655"/>
        <v>280.11314475873542</v>
      </c>
      <c r="F2720" s="95">
        <f t="shared" si="655"/>
        <v>23.369920133111464</v>
      </c>
      <c r="G2720" s="95"/>
      <c r="H2720" s="95"/>
      <c r="I2720" s="95"/>
      <c r="J2720" s="95"/>
      <c r="K2720" s="95"/>
      <c r="L2720" s="95">
        <f t="shared" si="652"/>
        <v>2717</v>
      </c>
      <c r="M2720" s="95">
        <f t="shared" si="643"/>
        <v>1512</v>
      </c>
      <c r="N2720" s="95">
        <f t="shared" si="644"/>
        <v>272.18844313581059</v>
      </c>
      <c r="O2720" s="95">
        <f t="shared" si="645"/>
        <v>2320507.5171144796</v>
      </c>
      <c r="P2720" s="95">
        <f t="shared" si="653"/>
        <v>29.224471806047511</v>
      </c>
      <c r="Q2720" s="113">
        <f t="shared" si="654"/>
        <v>29.582516820327651</v>
      </c>
      <c r="R2720" s="95">
        <f t="shared" si="646"/>
        <v>346.67380760447264</v>
      </c>
      <c r="S2720" s="95">
        <f t="shared" si="647"/>
        <v>213.55248191299819</v>
      </c>
      <c r="T2720">
        <f t="shared" si="648"/>
        <v>0</v>
      </c>
      <c r="U2720" s="102">
        <f>IF(W2720&lt;180,V2720,IF(#REF!&gt;T2720,W2720-360,360-W2720))</f>
        <v>-28.113144758735416</v>
      </c>
      <c r="V2720" s="102">
        <f t="shared" si="649"/>
        <v>-28.113144758735416</v>
      </c>
      <c r="W2720" s="102">
        <f t="shared" si="650"/>
        <v>28.113144758735416</v>
      </c>
    </row>
    <row r="2721" spans="1:23" x14ac:dyDescent="0.25">
      <c r="A2721" s="110">
        <v>42638.495439814818</v>
      </c>
      <c r="B2721">
        <v>264</v>
      </c>
      <c r="C2721">
        <v>17.8872</v>
      </c>
      <c r="E2721" s="95">
        <f t="shared" si="655"/>
        <v>280.11980033277871</v>
      </c>
      <c r="F2721" s="95">
        <f t="shared" si="655"/>
        <v>23.36140149750414</v>
      </c>
      <c r="G2721" s="95"/>
      <c r="H2721" s="95"/>
      <c r="I2721" s="95"/>
      <c r="J2721" s="95"/>
      <c r="K2721" s="95"/>
      <c r="L2721" s="95">
        <f t="shared" si="652"/>
        <v>2718</v>
      </c>
      <c r="M2721" s="95">
        <f t="shared" si="643"/>
        <v>-1248</v>
      </c>
      <c r="N2721" s="95">
        <f t="shared" si="644"/>
        <v>272.18543046357519</v>
      </c>
      <c r="O2721" s="95">
        <f t="shared" si="645"/>
        <v>2320574.5430463725</v>
      </c>
      <c r="P2721" s="95">
        <f t="shared" si="653"/>
        <v>29.219517194498735</v>
      </c>
      <c r="Q2721" s="113">
        <f t="shared" si="654"/>
        <v>29.578440634626201</v>
      </c>
      <c r="R2721" s="95">
        <f t="shared" si="646"/>
        <v>346.67129176068767</v>
      </c>
      <c r="S2721" s="95">
        <f t="shared" si="647"/>
        <v>213.56830890486975</v>
      </c>
      <c r="T2721">
        <f t="shared" si="648"/>
        <v>0</v>
      </c>
      <c r="U2721" s="102">
        <f>IF(W2721&lt;180,V2721,IF(#REF!&gt;T2721,W2721-360,360-W2721))</f>
        <v>-16.119800332778709</v>
      </c>
      <c r="V2721" s="102">
        <f t="shared" si="649"/>
        <v>-16.119800332778709</v>
      </c>
      <c r="W2721" s="102">
        <f t="shared" si="650"/>
        <v>16.119800332778709</v>
      </c>
    </row>
    <row r="2722" spans="1:23" x14ac:dyDescent="0.25">
      <c r="A2722" s="110">
        <v>42638.495486111111</v>
      </c>
      <c r="B2722">
        <v>272</v>
      </c>
      <c r="C2722">
        <v>16.769500000000001</v>
      </c>
      <c r="E2722" s="95">
        <f t="shared" si="655"/>
        <v>280.0965058236273</v>
      </c>
      <c r="F2722" s="95">
        <f t="shared" si="655"/>
        <v>23.34444475873542</v>
      </c>
      <c r="G2722" s="95"/>
      <c r="H2722" s="95"/>
      <c r="I2722" s="95"/>
      <c r="J2722" s="95"/>
      <c r="K2722" s="95"/>
      <c r="L2722" s="95">
        <f t="shared" si="652"/>
        <v>2719</v>
      </c>
      <c r="M2722" s="95">
        <f t="shared" si="643"/>
        <v>1520</v>
      </c>
      <c r="N2722" s="95">
        <f t="shared" si="644"/>
        <v>272.18536226553783</v>
      </c>
      <c r="O2722" s="95">
        <f t="shared" si="645"/>
        <v>2320574.5774181834</v>
      </c>
      <c r="P2722" s="95">
        <f t="shared" si="653"/>
        <v>29.214143706498213</v>
      </c>
      <c r="Q2722" s="113">
        <f t="shared" si="654"/>
        <v>29.579313348016534</v>
      </c>
      <c r="R2722" s="95">
        <f t="shared" si="646"/>
        <v>346.64996085666451</v>
      </c>
      <c r="S2722" s="95">
        <f t="shared" si="647"/>
        <v>213.54305079059009</v>
      </c>
      <c r="T2722">
        <f t="shared" si="648"/>
        <v>0</v>
      </c>
      <c r="U2722" s="102">
        <f>IF(W2722&lt;180,V2722,IF(#REF!&gt;T2722,W2722-360,360-W2722))</f>
        <v>-8.0965058236272966</v>
      </c>
      <c r="V2722" s="102">
        <f t="shared" si="649"/>
        <v>-8.0965058236272966</v>
      </c>
      <c r="W2722" s="102">
        <f t="shared" si="650"/>
        <v>8.0965058236272966</v>
      </c>
    </row>
    <row r="2723" spans="1:23" x14ac:dyDescent="0.25">
      <c r="A2723" s="110">
        <v>42638.495532407411</v>
      </c>
      <c r="B2723">
        <v>260</v>
      </c>
      <c r="C2723">
        <v>15.3573</v>
      </c>
      <c r="E2723" s="95">
        <f t="shared" si="655"/>
        <v>280.02662229617306</v>
      </c>
      <c r="F2723" s="95">
        <f t="shared" si="655"/>
        <v>23.32550083194673</v>
      </c>
      <c r="G2723" s="95"/>
      <c r="H2723" s="95"/>
      <c r="I2723" s="95"/>
      <c r="J2723" s="95"/>
      <c r="K2723" s="95"/>
      <c r="L2723" s="95">
        <f t="shared" si="652"/>
        <v>2720</v>
      </c>
      <c r="M2723" s="95">
        <f t="shared" si="643"/>
        <v>-1260</v>
      </c>
      <c r="N2723" s="95">
        <f t="shared" si="644"/>
        <v>272.18088235294022</v>
      </c>
      <c r="O2723" s="95">
        <f t="shared" si="645"/>
        <v>2320723.005882368</v>
      </c>
      <c r="P2723" s="95">
        <f t="shared" si="653"/>
        <v>29.209707075846428</v>
      </c>
      <c r="Q2723" s="113">
        <f t="shared" si="654"/>
        <v>29.577096133876651</v>
      </c>
      <c r="R2723" s="95">
        <f t="shared" si="646"/>
        <v>346.57508859739551</v>
      </c>
      <c r="S2723" s="95">
        <f t="shared" si="647"/>
        <v>213.47815599495061</v>
      </c>
      <c r="T2723">
        <f t="shared" si="648"/>
        <v>0</v>
      </c>
      <c r="U2723" s="102">
        <f>IF(W2723&lt;180,V2723,IF(#REF!&gt;T2723,W2723-360,360-W2723))</f>
        <v>-20.026622296173059</v>
      </c>
      <c r="V2723" s="102">
        <f t="shared" si="649"/>
        <v>-20.026622296173059</v>
      </c>
      <c r="W2723" s="102">
        <f t="shared" si="650"/>
        <v>20.026622296173059</v>
      </c>
    </row>
    <row r="2724" spans="1:23" x14ac:dyDescent="0.25">
      <c r="A2724" s="110">
        <v>42638.495578703703</v>
      </c>
      <c r="B2724">
        <v>275</v>
      </c>
      <c r="C2724">
        <v>13.950100000000001</v>
      </c>
      <c r="E2724" s="95">
        <f t="shared" si="655"/>
        <v>280.02495840266221</v>
      </c>
      <c r="F2724" s="95">
        <f t="shared" si="655"/>
        <v>23.305274542429263</v>
      </c>
      <c r="G2724" s="95"/>
      <c r="H2724" s="95"/>
      <c r="I2724" s="95"/>
      <c r="J2724" s="95"/>
      <c r="K2724" s="95"/>
      <c r="L2724" s="95">
        <f t="shared" si="652"/>
        <v>2721</v>
      </c>
      <c r="M2724" s="95">
        <f t="shared" si="643"/>
        <v>1535</v>
      </c>
      <c r="N2724" s="95">
        <f t="shared" si="644"/>
        <v>272.18191841234744</v>
      </c>
      <c r="O2724" s="95">
        <f t="shared" si="645"/>
        <v>2320730.9503859025</v>
      </c>
      <c r="P2724" s="95">
        <f t="shared" si="653"/>
        <v>29.204389111878022</v>
      </c>
      <c r="Q2724" s="113">
        <f t="shared" si="654"/>
        <v>29.577350736314578</v>
      </c>
      <c r="R2724" s="95">
        <f t="shared" si="646"/>
        <v>346.57399755937001</v>
      </c>
      <c r="S2724" s="95">
        <f t="shared" si="647"/>
        <v>213.4759192459544</v>
      </c>
      <c r="T2724">
        <f t="shared" si="648"/>
        <v>0</v>
      </c>
      <c r="U2724" s="102">
        <f>IF(W2724&lt;180,V2724,IF(#REF!&gt;T2724,W2724-360,360-W2724))</f>
        <v>-5.0249584026622074</v>
      </c>
      <c r="V2724" s="102">
        <f t="shared" si="649"/>
        <v>-5.0249584026622074</v>
      </c>
      <c r="W2724" s="102">
        <f t="shared" si="650"/>
        <v>5.0249584026622074</v>
      </c>
    </row>
    <row r="2725" spans="1:23" x14ac:dyDescent="0.25">
      <c r="A2725" s="110">
        <v>42638.495625000003</v>
      </c>
      <c r="B2725">
        <v>268</v>
      </c>
      <c r="C2725">
        <v>17.032900000000001</v>
      </c>
      <c r="E2725" s="95">
        <f t="shared" si="655"/>
        <v>280.02329450915141</v>
      </c>
      <c r="F2725" s="95">
        <f t="shared" si="655"/>
        <v>23.292153078202972</v>
      </c>
      <c r="G2725" s="95"/>
      <c r="H2725" s="95"/>
      <c r="I2725" s="95"/>
      <c r="J2725" s="95"/>
      <c r="K2725" s="95"/>
      <c r="L2725" s="95">
        <f t="shared" si="652"/>
        <v>2722</v>
      </c>
      <c r="M2725" s="95">
        <f t="shared" si="643"/>
        <v>-1267</v>
      </c>
      <c r="N2725" s="95">
        <f t="shared" si="644"/>
        <v>272.18038207200493</v>
      </c>
      <c r="O2725" s="95">
        <f t="shared" si="645"/>
        <v>2320748.4324026601</v>
      </c>
      <c r="P2725" s="95">
        <f t="shared" si="653"/>
        <v>29.199134087305438</v>
      </c>
      <c r="Q2725" s="113">
        <f t="shared" si="654"/>
        <v>29.577999026597862</v>
      </c>
      <c r="R2725" s="95">
        <f t="shared" si="646"/>
        <v>346.5737923189966</v>
      </c>
      <c r="S2725" s="95">
        <f t="shared" si="647"/>
        <v>213.47279669930623</v>
      </c>
      <c r="T2725">
        <f t="shared" si="648"/>
        <v>0</v>
      </c>
      <c r="U2725" s="102">
        <f>IF(W2725&lt;180,V2725,IF(#REF!&gt;T2725,W2725-360,360-W2725))</f>
        <v>-12.023294509151413</v>
      </c>
      <c r="V2725" s="102">
        <f t="shared" si="649"/>
        <v>-12.023294509151413</v>
      </c>
      <c r="W2725" s="102">
        <f t="shared" si="650"/>
        <v>12.023294509151413</v>
      </c>
    </row>
    <row r="2726" spans="1:23" x14ac:dyDescent="0.25">
      <c r="A2726" s="110">
        <v>42638.495671296296</v>
      </c>
      <c r="B2726">
        <v>264</v>
      </c>
      <c r="C2726">
        <v>19.248100000000001</v>
      </c>
      <c r="E2726" s="95">
        <f t="shared" si="655"/>
        <v>279.94342762063229</v>
      </c>
      <c r="F2726" s="95">
        <f t="shared" si="655"/>
        <v>23.273855740432595</v>
      </c>
      <c r="G2726" s="95"/>
      <c r="H2726" s="95"/>
      <c r="I2726" s="95"/>
      <c r="J2726" s="95"/>
      <c r="K2726" s="95"/>
      <c r="L2726" s="95">
        <f t="shared" si="652"/>
        <v>2723</v>
      </c>
      <c r="M2726" s="95">
        <f t="shared" si="643"/>
        <v>1531</v>
      </c>
      <c r="N2726" s="95">
        <f t="shared" si="644"/>
        <v>272.17737789202988</v>
      </c>
      <c r="O2726" s="95">
        <f t="shared" si="645"/>
        <v>2320815.3264781642</v>
      </c>
      <c r="P2726" s="95">
        <f t="shared" si="653"/>
        <v>29.194192763368612</v>
      </c>
      <c r="Q2726" s="113">
        <f t="shared" si="654"/>
        <v>29.556344469524088</v>
      </c>
      <c r="R2726" s="95">
        <f t="shared" si="646"/>
        <v>346.4452026770615</v>
      </c>
      <c r="S2726" s="95">
        <f t="shared" si="647"/>
        <v>213.44165256420308</v>
      </c>
      <c r="T2726">
        <f t="shared" si="648"/>
        <v>0</v>
      </c>
      <c r="U2726" s="102">
        <f>IF(W2726&lt;180,V2726,IF(#REF!&gt;T2726,W2726-360,360-W2726))</f>
        <v>-15.943427620632292</v>
      </c>
      <c r="V2726" s="102">
        <f t="shared" si="649"/>
        <v>-15.943427620632292</v>
      </c>
      <c r="W2726" s="102">
        <f t="shared" si="650"/>
        <v>15.943427620632292</v>
      </c>
    </row>
    <row r="2727" spans="1:23" x14ac:dyDescent="0.25">
      <c r="A2727" s="110">
        <v>42638.495717592596</v>
      </c>
      <c r="B2727">
        <v>259</v>
      </c>
      <c r="C2727">
        <v>17.683599999999998</v>
      </c>
      <c r="E2727" s="95">
        <f t="shared" si="655"/>
        <v>279.85856905158067</v>
      </c>
      <c r="F2727" s="95">
        <f t="shared" si="655"/>
        <v>23.253924126455889</v>
      </c>
      <c r="G2727" s="95"/>
      <c r="H2727" s="95"/>
      <c r="I2727" s="95"/>
      <c r="J2727" s="95"/>
      <c r="K2727" s="95"/>
      <c r="L2727" s="95">
        <f t="shared" si="652"/>
        <v>2724</v>
      </c>
      <c r="M2727" s="95">
        <f t="shared" si="643"/>
        <v>-1272</v>
      </c>
      <c r="N2727" s="95">
        <f t="shared" si="644"/>
        <v>272.1725403817905</v>
      </c>
      <c r="O2727" s="95">
        <f t="shared" si="645"/>
        <v>2320988.9060205729</v>
      </c>
      <c r="P2727" s="95">
        <f t="shared" si="653"/>
        <v>29.189925104631797</v>
      </c>
      <c r="Q2727" s="113">
        <f t="shared" si="654"/>
        <v>29.543137426492798</v>
      </c>
      <c r="R2727" s="95">
        <f t="shared" si="646"/>
        <v>346.33062826118947</v>
      </c>
      <c r="S2727" s="95">
        <f t="shared" si="647"/>
        <v>213.38650984197187</v>
      </c>
      <c r="T2727">
        <f t="shared" si="648"/>
        <v>0</v>
      </c>
      <c r="U2727" s="102">
        <f>IF(W2727&lt;180,V2727,IF(#REF!&gt;T2727,W2727-360,360-W2727))</f>
        <v>-20.858569051580673</v>
      </c>
      <c r="V2727" s="102">
        <f t="shared" si="649"/>
        <v>-20.858569051580673</v>
      </c>
      <c r="W2727" s="102">
        <f t="shared" si="650"/>
        <v>20.858569051580673</v>
      </c>
    </row>
    <row r="2728" spans="1:23" x14ac:dyDescent="0.25">
      <c r="A2728" s="110">
        <v>42638.495763888888</v>
      </c>
      <c r="B2728">
        <v>253</v>
      </c>
      <c r="C2728">
        <v>18.825099999999999</v>
      </c>
      <c r="E2728" s="95">
        <f t="shared" si="655"/>
        <v>279.70049916805323</v>
      </c>
      <c r="F2728" s="95">
        <f t="shared" si="655"/>
        <v>23.230466056572361</v>
      </c>
      <c r="G2728" s="95"/>
      <c r="H2728" s="95"/>
      <c r="I2728" s="95"/>
      <c r="J2728" s="95"/>
      <c r="K2728" s="95"/>
      <c r="L2728" s="95">
        <f t="shared" si="652"/>
        <v>2725</v>
      </c>
      <c r="M2728" s="95">
        <f t="shared" si="643"/>
        <v>1525</v>
      </c>
      <c r="N2728" s="95">
        <f t="shared" si="644"/>
        <v>272.165504587155</v>
      </c>
      <c r="O2728" s="95">
        <f t="shared" si="645"/>
        <v>2321356.3574312073</v>
      </c>
      <c r="P2728" s="95">
        <f t="shared" si="653"/>
        <v>29.186878775150067</v>
      </c>
      <c r="Q2728" s="113">
        <f t="shared" si="654"/>
        <v>29.432064245323463</v>
      </c>
      <c r="R2728" s="95">
        <f t="shared" si="646"/>
        <v>345.92264372003103</v>
      </c>
      <c r="S2728" s="95">
        <f t="shared" si="647"/>
        <v>213.47835461607542</v>
      </c>
      <c r="T2728">
        <f t="shared" si="648"/>
        <v>0</v>
      </c>
      <c r="U2728" s="102">
        <f>IF(W2728&lt;180,V2728,IF(#REF!&gt;T2728,W2728-360,360-W2728))</f>
        <v>-26.700499168053227</v>
      </c>
      <c r="V2728" s="102">
        <f t="shared" si="649"/>
        <v>-26.700499168053227</v>
      </c>
      <c r="W2728" s="102">
        <f t="shared" si="650"/>
        <v>26.700499168053227</v>
      </c>
    </row>
    <row r="2729" spans="1:23" x14ac:dyDescent="0.25">
      <c r="A2729" s="110">
        <v>42638.495810185188</v>
      </c>
      <c r="B2729">
        <v>290</v>
      </c>
      <c r="C2729">
        <v>17.074300000000001</v>
      </c>
      <c r="E2729" s="95">
        <f t="shared" si="655"/>
        <v>279.6605657237937</v>
      </c>
      <c r="F2729" s="95">
        <f t="shared" si="655"/>
        <v>23.208128452579015</v>
      </c>
      <c r="G2729" s="95"/>
      <c r="H2729" s="95"/>
      <c r="I2729" s="95"/>
      <c r="J2729" s="95"/>
      <c r="K2729" s="95"/>
      <c r="L2729" s="95">
        <f t="shared" si="652"/>
        <v>2726</v>
      </c>
      <c r="M2729" s="95">
        <f t="shared" si="643"/>
        <v>-1235</v>
      </c>
      <c r="N2729" s="95">
        <f t="shared" si="644"/>
        <v>272.17204695524481</v>
      </c>
      <c r="O2729" s="95">
        <f t="shared" si="645"/>
        <v>2321674.3099780045</v>
      </c>
      <c r="P2729" s="95">
        <f t="shared" si="653"/>
        <v>29.183523263523814</v>
      </c>
      <c r="Q2729" s="113">
        <f t="shared" si="654"/>
        <v>29.401765581575198</v>
      </c>
      <c r="R2729" s="95">
        <f t="shared" si="646"/>
        <v>345.81453828233788</v>
      </c>
      <c r="S2729" s="95">
        <f t="shared" si="647"/>
        <v>213.50659316524951</v>
      </c>
      <c r="T2729">
        <f t="shared" si="648"/>
        <v>0</v>
      </c>
      <c r="U2729" s="102">
        <f>IF(W2729&lt;180,V2729,IF(#REF!&gt;T2729,W2729-360,360-W2729))</f>
        <v>10.339434276206305</v>
      </c>
      <c r="V2729" s="102">
        <f t="shared" si="649"/>
        <v>10.339434276206305</v>
      </c>
      <c r="W2729" s="102">
        <f t="shared" si="650"/>
        <v>10.339434276206305</v>
      </c>
    </row>
    <row r="2730" spans="1:23" x14ac:dyDescent="0.25">
      <c r="A2730" s="110">
        <v>42638.495856481481</v>
      </c>
      <c r="B2730">
        <v>277</v>
      </c>
      <c r="C2730">
        <v>18.244700000000002</v>
      </c>
      <c r="E2730" s="95">
        <f t="shared" si="655"/>
        <v>279.72545757071549</v>
      </c>
      <c r="F2730" s="95">
        <f t="shared" si="655"/>
        <v>23.198934442595654</v>
      </c>
      <c r="G2730" s="95"/>
      <c r="H2730" s="95"/>
      <c r="I2730" s="95"/>
      <c r="J2730" s="95"/>
      <c r="K2730" s="95"/>
      <c r="L2730" s="95">
        <f t="shared" si="652"/>
        <v>2727</v>
      </c>
      <c r="M2730" s="95">
        <f t="shared" si="643"/>
        <v>1512</v>
      </c>
      <c r="N2730" s="95">
        <f t="shared" si="644"/>
        <v>272.17381738173719</v>
      </c>
      <c r="O2730" s="95">
        <f t="shared" si="645"/>
        <v>2321697.610561071</v>
      </c>
      <c r="P2730" s="95">
        <f t="shared" si="653"/>
        <v>29.178318342538567</v>
      </c>
      <c r="Q2730" s="113">
        <f t="shared" si="654"/>
        <v>29.352743113460544</v>
      </c>
      <c r="R2730" s="95">
        <f t="shared" si="646"/>
        <v>345.76912957600172</v>
      </c>
      <c r="S2730" s="95">
        <f t="shared" si="647"/>
        <v>213.68178556542927</v>
      </c>
      <c r="T2730">
        <f t="shared" si="648"/>
        <v>0</v>
      </c>
      <c r="U2730" s="102">
        <f>IF(W2730&lt;180,V2730,IF(#REF!&gt;T2730,W2730-360,360-W2730))</f>
        <v>-2.7254575707154913</v>
      </c>
      <c r="V2730" s="102">
        <f t="shared" si="649"/>
        <v>-2.7254575707154913</v>
      </c>
      <c r="W2730" s="102">
        <f t="shared" si="650"/>
        <v>2.7254575707154913</v>
      </c>
    </row>
    <row r="2731" spans="1:23" x14ac:dyDescent="0.25">
      <c r="A2731" s="110">
        <v>42638.49590277778</v>
      </c>
      <c r="B2731">
        <v>255</v>
      </c>
      <c r="C2731">
        <v>21.525300000000001</v>
      </c>
      <c r="E2731" s="95">
        <f t="shared" si="655"/>
        <v>279.63893510815308</v>
      </c>
      <c r="F2731" s="95">
        <f t="shared" si="655"/>
        <v>23.181001497504138</v>
      </c>
      <c r="G2731" s="95"/>
      <c r="H2731" s="95"/>
      <c r="I2731" s="95"/>
      <c r="J2731" s="95"/>
      <c r="K2731" s="95"/>
      <c r="L2731" s="95">
        <f t="shared" si="652"/>
        <v>2728</v>
      </c>
      <c r="M2731" s="95">
        <f t="shared" si="643"/>
        <v>-1257</v>
      </c>
      <c r="N2731" s="95">
        <f t="shared" si="644"/>
        <v>272.16752199413389</v>
      </c>
      <c r="O2731" s="95">
        <f t="shared" si="645"/>
        <v>2321992.4424486952</v>
      </c>
      <c r="P2731" s="95">
        <f t="shared" si="653"/>
        <v>29.174822195935963</v>
      </c>
      <c r="Q2731" s="113">
        <f t="shared" si="654"/>
        <v>29.348858394306134</v>
      </c>
      <c r="R2731" s="95">
        <f t="shared" si="646"/>
        <v>345.67386649534188</v>
      </c>
      <c r="S2731" s="95">
        <f t="shared" si="647"/>
        <v>213.60400372096427</v>
      </c>
      <c r="T2731">
        <f t="shared" si="648"/>
        <v>0</v>
      </c>
      <c r="U2731" s="102">
        <f>IF(W2731&lt;180,V2731,IF(#REF!&gt;T2731,W2731-360,360-W2731))</f>
        <v>-24.638935108153078</v>
      </c>
      <c r="V2731" s="102">
        <f t="shared" si="649"/>
        <v>-24.638935108153078</v>
      </c>
      <c r="W2731" s="102">
        <f t="shared" si="650"/>
        <v>24.638935108153078</v>
      </c>
    </row>
    <row r="2732" spans="1:23" x14ac:dyDescent="0.25">
      <c r="A2732" s="110">
        <v>42638.495949074073</v>
      </c>
      <c r="B2732">
        <v>260</v>
      </c>
      <c r="C2732">
        <v>19.061599999999999</v>
      </c>
      <c r="E2732" s="95">
        <f t="shared" si="655"/>
        <v>279.62728785357734</v>
      </c>
      <c r="F2732" s="95">
        <f t="shared" si="655"/>
        <v>23.167379700499144</v>
      </c>
      <c r="G2732" s="95"/>
      <c r="H2732" s="95"/>
      <c r="I2732" s="95"/>
      <c r="J2732" s="95"/>
      <c r="K2732" s="95"/>
      <c r="L2732" s="95">
        <f t="shared" si="652"/>
        <v>2729</v>
      </c>
      <c r="M2732" s="95">
        <f t="shared" si="643"/>
        <v>1517</v>
      </c>
      <c r="N2732" s="95">
        <f t="shared" si="644"/>
        <v>272.16306339318334</v>
      </c>
      <c r="O2732" s="95">
        <f t="shared" si="645"/>
        <v>2322140.4367900477</v>
      </c>
      <c r="P2732" s="95">
        <f t="shared" si="653"/>
        <v>29.170405931142472</v>
      </c>
      <c r="Q2732" s="113">
        <f t="shared" si="654"/>
        <v>29.355260209408218</v>
      </c>
      <c r="R2732" s="95">
        <f t="shared" si="646"/>
        <v>345.67662332474583</v>
      </c>
      <c r="S2732" s="95">
        <f t="shared" si="647"/>
        <v>213.57795238240885</v>
      </c>
      <c r="T2732">
        <f t="shared" si="648"/>
        <v>0</v>
      </c>
      <c r="U2732" s="102">
        <f>IF(W2732&lt;180,V2732,IF(#REF!&gt;T2732,W2732-360,360-W2732))</f>
        <v>-19.627287853577343</v>
      </c>
      <c r="V2732" s="102">
        <f t="shared" si="649"/>
        <v>-19.627287853577343</v>
      </c>
      <c r="W2732" s="102">
        <f t="shared" si="650"/>
        <v>19.627287853577343</v>
      </c>
    </row>
    <row r="2733" spans="1:23" x14ac:dyDescent="0.25">
      <c r="A2733" s="110">
        <v>42638.495995370373</v>
      </c>
      <c r="B2733">
        <v>268</v>
      </c>
      <c r="C2733">
        <v>19.159400000000002</v>
      </c>
      <c r="E2733" s="95">
        <f t="shared" ref="E2733:F2748" si="656">AVERAGE(B2133:B2733)</f>
        <v>279.55740432612311</v>
      </c>
      <c r="F2733" s="95">
        <f t="shared" si="656"/>
        <v>23.145486855241241</v>
      </c>
      <c r="G2733" s="95"/>
      <c r="H2733" s="95"/>
      <c r="I2733" s="95"/>
      <c r="J2733" s="95"/>
      <c r="K2733" s="95"/>
      <c r="L2733" s="95">
        <f t="shared" si="652"/>
        <v>2730</v>
      </c>
      <c r="M2733" s="95">
        <f t="shared" si="643"/>
        <v>-1249</v>
      </c>
      <c r="N2733" s="95">
        <f t="shared" si="644"/>
        <v>272.16153846153748</v>
      </c>
      <c r="O2733" s="95">
        <f t="shared" si="645"/>
        <v>2322157.7615384762</v>
      </c>
      <c r="P2733" s="95">
        <f t="shared" si="653"/>
        <v>29.165171672026595</v>
      </c>
      <c r="Q2733" s="113">
        <f t="shared" si="654"/>
        <v>29.332855672120395</v>
      </c>
      <c r="R2733" s="95">
        <f t="shared" si="646"/>
        <v>345.55632958839396</v>
      </c>
      <c r="S2733" s="95">
        <f t="shared" si="647"/>
        <v>213.55847906385222</v>
      </c>
      <c r="T2733">
        <f t="shared" si="648"/>
        <v>0</v>
      </c>
      <c r="U2733" s="102">
        <f>IF(W2733&lt;180,V2733,IF(#REF!&gt;T2733,W2733-360,360-W2733))</f>
        <v>-11.557404326123105</v>
      </c>
      <c r="V2733" s="102">
        <f t="shared" si="649"/>
        <v>-11.557404326123105</v>
      </c>
      <c r="W2733" s="102">
        <f t="shared" si="650"/>
        <v>11.557404326123105</v>
      </c>
    </row>
    <row r="2734" spans="1:23" x14ac:dyDescent="0.25">
      <c r="A2734" s="110">
        <v>42638.496041666665</v>
      </c>
      <c r="B2734">
        <v>272</v>
      </c>
      <c r="C2734">
        <v>16.790199999999999</v>
      </c>
      <c r="E2734" s="95">
        <f t="shared" si="656"/>
        <v>279.5307820299501</v>
      </c>
      <c r="F2734" s="95">
        <f t="shared" si="656"/>
        <v>23.126710981697151</v>
      </c>
      <c r="G2734" s="95"/>
      <c r="H2734" s="95"/>
      <c r="I2734" s="95"/>
      <c r="J2734" s="95"/>
      <c r="K2734" s="95"/>
      <c r="L2734" s="95">
        <f t="shared" si="652"/>
        <v>2731</v>
      </c>
      <c r="M2734" s="95">
        <f t="shared" si="643"/>
        <v>1521</v>
      </c>
      <c r="N2734" s="95">
        <f t="shared" si="644"/>
        <v>272.16147931160646</v>
      </c>
      <c r="O2734" s="95">
        <f t="shared" si="645"/>
        <v>2322157.7876235959</v>
      </c>
      <c r="P2734" s="95">
        <f t="shared" si="653"/>
        <v>29.159831696297985</v>
      </c>
      <c r="Q2734" s="113">
        <f t="shared" si="654"/>
        <v>29.332441891335304</v>
      </c>
      <c r="R2734" s="95">
        <f t="shared" si="646"/>
        <v>345.52877628545457</v>
      </c>
      <c r="S2734" s="95">
        <f t="shared" si="647"/>
        <v>213.53278777444567</v>
      </c>
      <c r="T2734">
        <f t="shared" si="648"/>
        <v>0</v>
      </c>
      <c r="U2734" s="102">
        <f>IF(W2734&lt;180,V2734,IF(#REF!&gt;T2734,W2734-360,360-W2734))</f>
        <v>-7.5307820299501032</v>
      </c>
      <c r="V2734" s="102">
        <f t="shared" si="649"/>
        <v>-7.5307820299501032</v>
      </c>
      <c r="W2734" s="102">
        <f t="shared" si="650"/>
        <v>7.5307820299501032</v>
      </c>
    </row>
    <row r="2735" spans="1:23" x14ac:dyDescent="0.25">
      <c r="A2735" s="110">
        <v>42638.496087962965</v>
      </c>
      <c r="B2735">
        <v>282</v>
      </c>
      <c r="C2735">
        <v>17.069199999999999</v>
      </c>
      <c r="E2735" s="95">
        <f t="shared" si="656"/>
        <v>279.52412645590681</v>
      </c>
      <c r="F2735" s="95">
        <f t="shared" si="656"/>
        <v>23.109622795341075</v>
      </c>
      <c r="G2735" s="95"/>
      <c r="H2735" s="95"/>
      <c r="I2735" s="95"/>
      <c r="J2735" s="95"/>
      <c r="K2735" s="95"/>
      <c r="L2735" s="95">
        <f t="shared" si="652"/>
        <v>2732</v>
      </c>
      <c r="M2735" s="95">
        <f t="shared" si="643"/>
        <v>-1239</v>
      </c>
      <c r="N2735" s="95">
        <f t="shared" si="644"/>
        <v>272.16508052708537</v>
      </c>
      <c r="O2735" s="95">
        <f t="shared" si="645"/>
        <v>2322254.548682299</v>
      </c>
      <c r="P2735" s="95">
        <f t="shared" si="653"/>
        <v>29.155101896148125</v>
      </c>
      <c r="Q2735" s="113">
        <f t="shared" si="654"/>
        <v>29.331427046594001</v>
      </c>
      <c r="R2735" s="95">
        <f t="shared" si="646"/>
        <v>345.5198373107433</v>
      </c>
      <c r="S2735" s="95">
        <f t="shared" si="647"/>
        <v>213.52841560107032</v>
      </c>
      <c r="T2735">
        <f t="shared" si="648"/>
        <v>0</v>
      </c>
      <c r="U2735" s="102">
        <f>IF(W2735&lt;180,V2735,IF(#REF!&gt;T2735,W2735-360,360-W2735))</f>
        <v>2.47587354409319</v>
      </c>
      <c r="V2735" s="102">
        <f t="shared" si="649"/>
        <v>2.47587354409319</v>
      </c>
      <c r="W2735" s="102">
        <f t="shared" si="650"/>
        <v>2.47587354409319</v>
      </c>
    </row>
    <row r="2736" spans="1:23" x14ac:dyDescent="0.25">
      <c r="A2736" s="110">
        <v>42638.496134259258</v>
      </c>
      <c r="B2736">
        <v>272</v>
      </c>
      <c r="C2736">
        <v>17.7028</v>
      </c>
      <c r="E2736" s="95">
        <f t="shared" si="656"/>
        <v>279.49584026622296</v>
      </c>
      <c r="F2736" s="95">
        <f t="shared" si="656"/>
        <v>23.09219284525788</v>
      </c>
      <c r="G2736" s="95"/>
      <c r="H2736" s="95"/>
      <c r="I2736" s="95"/>
      <c r="J2736" s="95"/>
      <c r="K2736" s="95"/>
      <c r="L2736" s="95">
        <f t="shared" si="652"/>
        <v>2733</v>
      </c>
      <c r="M2736" s="95">
        <f t="shared" si="643"/>
        <v>1511</v>
      </c>
      <c r="N2736" s="95">
        <f t="shared" si="644"/>
        <v>272.16502012440441</v>
      </c>
      <c r="O2736" s="95">
        <f t="shared" si="645"/>
        <v>2322254.575923908</v>
      </c>
      <c r="P2736" s="95">
        <f t="shared" si="653"/>
        <v>29.149767678293188</v>
      </c>
      <c r="Q2736" s="113">
        <f t="shared" si="654"/>
        <v>29.33047229406284</v>
      </c>
      <c r="R2736" s="95">
        <f t="shared" si="646"/>
        <v>345.48940292786438</v>
      </c>
      <c r="S2736" s="95">
        <f t="shared" si="647"/>
        <v>213.50227760458156</v>
      </c>
      <c r="T2736">
        <f t="shared" si="648"/>
        <v>0</v>
      </c>
      <c r="U2736" s="102">
        <f>IF(W2736&lt;180,V2736,IF(#REF!&gt;T2736,W2736-360,360-W2736))</f>
        <v>-7.495840266222956</v>
      </c>
      <c r="V2736" s="102">
        <f t="shared" si="649"/>
        <v>-7.495840266222956</v>
      </c>
      <c r="W2736" s="102">
        <f t="shared" si="650"/>
        <v>7.495840266222956</v>
      </c>
    </row>
    <row r="2737" spans="1:23" x14ac:dyDescent="0.25">
      <c r="A2737" s="110">
        <v>42638.496180555558</v>
      </c>
      <c r="B2737">
        <v>275</v>
      </c>
      <c r="C2737">
        <v>17.1662</v>
      </c>
      <c r="E2737" s="95">
        <f t="shared" si="656"/>
        <v>279.52745424292846</v>
      </c>
      <c r="F2737" s="95">
        <f t="shared" si="656"/>
        <v>23.078635274542407</v>
      </c>
      <c r="G2737" s="95"/>
      <c r="H2737" s="95"/>
      <c r="I2737" s="95"/>
      <c r="J2737" s="95"/>
      <c r="K2737" s="95"/>
      <c r="L2737" s="95">
        <f t="shared" si="652"/>
        <v>2734</v>
      </c>
      <c r="M2737" s="95">
        <f t="shared" si="643"/>
        <v>-1236</v>
      </c>
      <c r="N2737" s="95">
        <f t="shared" si="644"/>
        <v>272.16605705925281</v>
      </c>
      <c r="O2737" s="95">
        <f t="shared" si="645"/>
        <v>2322262.6100951135</v>
      </c>
      <c r="P2737" s="95">
        <f t="shared" si="653"/>
        <v>29.144486631021255</v>
      </c>
      <c r="Q2737" s="113">
        <f t="shared" si="654"/>
        <v>29.315365889119729</v>
      </c>
      <c r="R2737" s="95">
        <f t="shared" si="646"/>
        <v>345.48702749344784</v>
      </c>
      <c r="S2737" s="95">
        <f t="shared" si="647"/>
        <v>213.56788099240907</v>
      </c>
      <c r="T2737">
        <f t="shared" si="648"/>
        <v>0</v>
      </c>
      <c r="U2737" s="102">
        <f>IF(W2737&lt;180,V2737,IF(#REF!&gt;T2737,W2737-360,360-W2737))</f>
        <v>-4.5274542429284566</v>
      </c>
      <c r="V2737" s="102">
        <f t="shared" si="649"/>
        <v>-4.5274542429284566</v>
      </c>
      <c r="W2737" s="102">
        <f t="shared" si="650"/>
        <v>4.5274542429284566</v>
      </c>
    </row>
    <row r="2738" spans="1:23" x14ac:dyDescent="0.25">
      <c r="A2738" s="110">
        <v>42638.49622685185</v>
      </c>
      <c r="B2738">
        <v>270</v>
      </c>
      <c r="C2738">
        <v>14.6904</v>
      </c>
      <c r="E2738" s="95">
        <f t="shared" si="656"/>
        <v>279.54076539101499</v>
      </c>
      <c r="F2738" s="95">
        <f t="shared" si="656"/>
        <v>23.060036938435914</v>
      </c>
      <c r="G2738" s="95"/>
      <c r="H2738" s="95"/>
      <c r="I2738" s="95"/>
      <c r="J2738" s="95"/>
      <c r="K2738" s="95"/>
      <c r="L2738" s="95">
        <f t="shared" si="652"/>
        <v>2735</v>
      </c>
      <c r="M2738" s="95">
        <f t="shared" si="643"/>
        <v>1506</v>
      </c>
      <c r="N2738" s="95">
        <f t="shared" si="644"/>
        <v>272.16526508226588</v>
      </c>
      <c r="O2738" s="95">
        <f t="shared" si="645"/>
        <v>2322267.3001828301</v>
      </c>
      <c r="P2738" s="95">
        <f t="shared" si="653"/>
        <v>29.139187509189977</v>
      </c>
      <c r="Q2738" s="113">
        <f t="shared" si="654"/>
        <v>29.30921984858994</v>
      </c>
      <c r="R2738" s="95">
        <f t="shared" si="646"/>
        <v>345.48651005034236</v>
      </c>
      <c r="S2738" s="95">
        <f t="shared" si="647"/>
        <v>213.59502073168761</v>
      </c>
      <c r="T2738">
        <f t="shared" si="648"/>
        <v>0</v>
      </c>
      <c r="U2738" s="102">
        <f>IF(W2738&lt;180,V2738,IF(#REF!&gt;T2738,W2738-360,360-W2738))</f>
        <v>-9.5407653910149861</v>
      </c>
      <c r="V2738" s="102">
        <f t="shared" si="649"/>
        <v>-9.5407653910149861</v>
      </c>
      <c r="W2738" s="102">
        <f t="shared" si="650"/>
        <v>9.5407653910149861</v>
      </c>
    </row>
    <row r="2739" spans="1:23" x14ac:dyDescent="0.25">
      <c r="A2739" s="110">
        <v>42638.49627314815</v>
      </c>
      <c r="B2739">
        <v>263</v>
      </c>
      <c r="C2739">
        <v>15.305899999999999</v>
      </c>
      <c r="E2739" s="95">
        <f t="shared" si="656"/>
        <v>279.42262895174707</v>
      </c>
      <c r="F2739" s="95">
        <f t="shared" si="656"/>
        <v>23.030667221297811</v>
      </c>
      <c r="G2739" s="95"/>
      <c r="H2739" s="95"/>
      <c r="I2739" s="95"/>
      <c r="J2739" s="95"/>
      <c r="K2739" s="95"/>
      <c r="L2739" s="95">
        <f t="shared" si="652"/>
        <v>2736</v>
      </c>
      <c r="M2739" s="95">
        <f t="shared" si="643"/>
        <v>-1243</v>
      </c>
      <c r="N2739" s="95">
        <f t="shared" si="644"/>
        <v>272.16191520467731</v>
      </c>
      <c r="O2739" s="95">
        <f t="shared" si="645"/>
        <v>2322351.2715643421</v>
      </c>
      <c r="P2739" s="95">
        <f t="shared" si="653"/>
        <v>29.134388602748693</v>
      </c>
      <c r="Q2739" s="113">
        <f t="shared" si="654"/>
        <v>29.232462417298954</v>
      </c>
      <c r="R2739" s="95">
        <f t="shared" si="646"/>
        <v>345.19566939066971</v>
      </c>
      <c r="S2739" s="95">
        <f t="shared" si="647"/>
        <v>213.64958851282444</v>
      </c>
      <c r="T2739">
        <f t="shared" si="648"/>
        <v>0</v>
      </c>
      <c r="U2739" s="102">
        <f>IF(W2739&lt;180,V2739,IF(#REF!&gt;T2739,W2739-360,360-W2739))</f>
        <v>-16.422628951747072</v>
      </c>
      <c r="V2739" s="102">
        <f t="shared" si="649"/>
        <v>-16.422628951747072</v>
      </c>
      <c r="W2739" s="102">
        <f t="shared" si="650"/>
        <v>16.422628951747072</v>
      </c>
    </row>
    <row r="2740" spans="1:23" x14ac:dyDescent="0.25">
      <c r="A2740" s="110">
        <v>42638.496319444443</v>
      </c>
      <c r="B2740">
        <v>266</v>
      </c>
      <c r="C2740">
        <v>14.807399999999999</v>
      </c>
      <c r="E2740" s="95">
        <f t="shared" si="656"/>
        <v>279.36938435940101</v>
      </c>
      <c r="F2740" s="95">
        <f t="shared" si="656"/>
        <v>23.00805141430946</v>
      </c>
      <c r="G2740" s="95"/>
      <c r="H2740" s="95"/>
      <c r="I2740" s="95"/>
      <c r="J2740" s="95"/>
      <c r="K2740" s="95"/>
      <c r="L2740" s="95">
        <f t="shared" si="652"/>
        <v>2737</v>
      </c>
      <c r="M2740" s="95">
        <f t="shared" si="643"/>
        <v>1509</v>
      </c>
      <c r="N2740" s="95">
        <f t="shared" si="644"/>
        <v>272.15966386554516</v>
      </c>
      <c r="O2740" s="95">
        <f t="shared" si="645"/>
        <v>2322389.2268907707</v>
      </c>
      <c r="P2740" s="95">
        <f t="shared" si="653"/>
        <v>29.129303829219786</v>
      </c>
      <c r="Q2740" s="113">
        <f t="shared" si="654"/>
        <v>29.227719066848238</v>
      </c>
      <c r="R2740" s="95">
        <f t="shared" si="646"/>
        <v>345.13175225980956</v>
      </c>
      <c r="S2740" s="95">
        <f t="shared" si="647"/>
        <v>213.60701645899246</v>
      </c>
      <c r="T2740">
        <f t="shared" si="648"/>
        <v>0</v>
      </c>
      <c r="U2740" s="102">
        <f>IF(W2740&lt;180,V2740,IF(#REF!&gt;T2740,W2740-360,360-W2740))</f>
        <v>-13.36938435940101</v>
      </c>
      <c r="V2740" s="102">
        <f t="shared" si="649"/>
        <v>-13.36938435940101</v>
      </c>
      <c r="W2740" s="102">
        <f t="shared" si="650"/>
        <v>13.36938435940101</v>
      </c>
    </row>
    <row r="2741" spans="1:23" x14ac:dyDescent="0.25">
      <c r="A2741" s="110">
        <v>42638.496365740742</v>
      </c>
      <c r="B2741">
        <v>259</v>
      </c>
      <c r="C2741">
        <v>13.894</v>
      </c>
      <c r="E2741" s="95">
        <f t="shared" si="656"/>
        <v>279.32612312811978</v>
      </c>
      <c r="F2741" s="95">
        <f t="shared" si="656"/>
        <v>22.98518502495838</v>
      </c>
      <c r="G2741" s="95"/>
      <c r="H2741" s="95"/>
      <c r="I2741" s="95"/>
      <c r="J2741" s="95"/>
      <c r="K2741" s="95"/>
      <c r="L2741" s="95">
        <f t="shared" si="652"/>
        <v>2738</v>
      </c>
      <c r="M2741" s="95">
        <f t="shared" si="643"/>
        <v>-1250</v>
      </c>
      <c r="N2741" s="95">
        <f t="shared" si="644"/>
        <v>272.15485756026192</v>
      </c>
      <c r="O2741" s="95">
        <f t="shared" si="645"/>
        <v>2322562.3403944629</v>
      </c>
      <c r="P2741" s="95">
        <f t="shared" si="653"/>
        <v>29.125069341245908</v>
      </c>
      <c r="Q2741" s="113">
        <f t="shared" si="654"/>
        <v>29.238592777334826</v>
      </c>
      <c r="R2741" s="95">
        <f t="shared" si="646"/>
        <v>345.11295687712311</v>
      </c>
      <c r="S2741" s="95">
        <f t="shared" si="647"/>
        <v>213.53928937911641</v>
      </c>
      <c r="T2741">
        <f t="shared" si="648"/>
        <v>0</v>
      </c>
      <c r="U2741" s="102">
        <f>IF(W2741&lt;180,V2741,IF(#REF!&gt;T2741,W2741-360,360-W2741))</f>
        <v>-20.326123128119775</v>
      </c>
      <c r="V2741" s="102">
        <f t="shared" si="649"/>
        <v>-20.326123128119775</v>
      </c>
      <c r="W2741" s="102">
        <f t="shared" si="650"/>
        <v>20.326123128119775</v>
      </c>
    </row>
    <row r="2742" spans="1:23" x14ac:dyDescent="0.25">
      <c r="A2742" s="110">
        <v>42638.496412037035</v>
      </c>
      <c r="B2742">
        <v>261</v>
      </c>
      <c r="C2742">
        <v>14.3752</v>
      </c>
      <c r="E2742" s="95">
        <f t="shared" si="656"/>
        <v>279.30615640599001</v>
      </c>
      <c r="F2742" s="95">
        <f t="shared" si="656"/>
        <v>22.96559717138101</v>
      </c>
      <c r="G2742" s="95"/>
      <c r="H2742" s="95"/>
      <c r="I2742" s="95"/>
      <c r="J2742" s="95"/>
      <c r="K2742" s="95"/>
      <c r="L2742" s="95">
        <f t="shared" si="652"/>
        <v>2739</v>
      </c>
      <c r="M2742" s="95">
        <f t="shared" si="643"/>
        <v>1511</v>
      </c>
      <c r="N2742" s="95">
        <f t="shared" si="644"/>
        <v>272.15078495801282</v>
      </c>
      <c r="O2742" s="95">
        <f t="shared" si="645"/>
        <v>2322686.7258123546</v>
      </c>
      <c r="P2742" s="95">
        <f t="shared" si="653"/>
        <v>29.120531869219718</v>
      </c>
      <c r="Q2742" s="113">
        <f t="shared" si="654"/>
        <v>29.247002128076254</v>
      </c>
      <c r="R2742" s="95">
        <f t="shared" si="646"/>
        <v>345.11191119416156</v>
      </c>
      <c r="S2742" s="95">
        <f t="shared" si="647"/>
        <v>213.50040161781845</v>
      </c>
      <c r="T2742">
        <f t="shared" si="648"/>
        <v>0</v>
      </c>
      <c r="U2742" s="102">
        <f>IF(W2742&lt;180,V2742,IF(#REF!&gt;T2742,W2742-360,360-W2742))</f>
        <v>-18.306156405990009</v>
      </c>
      <c r="V2742" s="102">
        <f t="shared" si="649"/>
        <v>-18.306156405990009</v>
      </c>
      <c r="W2742" s="102">
        <f t="shared" si="650"/>
        <v>18.306156405990009</v>
      </c>
    </row>
    <row r="2743" spans="1:23" x14ac:dyDescent="0.25">
      <c r="A2743" s="110">
        <v>42638.496458333335</v>
      </c>
      <c r="B2743">
        <v>255</v>
      </c>
      <c r="C2743">
        <v>14.4953</v>
      </c>
      <c r="E2743" s="95">
        <f t="shared" si="656"/>
        <v>279.26289517470883</v>
      </c>
      <c r="F2743" s="95">
        <f t="shared" si="656"/>
        <v>22.945214642262872</v>
      </c>
      <c r="G2743" s="95"/>
      <c r="H2743" s="95"/>
      <c r="I2743" s="95"/>
      <c r="J2743" s="95"/>
      <c r="K2743" s="95"/>
      <c r="L2743" s="95">
        <f t="shared" si="652"/>
        <v>2740</v>
      </c>
      <c r="M2743" s="95">
        <f t="shared" si="643"/>
        <v>-1256</v>
      </c>
      <c r="N2743" s="95">
        <f t="shared" si="644"/>
        <v>272.14452554744418</v>
      </c>
      <c r="O2743" s="95">
        <f t="shared" si="645"/>
        <v>2322980.7678832258</v>
      </c>
      <c r="P2743" s="95">
        <f t="shared" si="653"/>
        <v>29.117060290444531</v>
      </c>
      <c r="Q2743" s="113">
        <f t="shared" si="654"/>
        <v>29.263689077761999</v>
      </c>
      <c r="R2743" s="95">
        <f t="shared" si="646"/>
        <v>345.10619559967336</v>
      </c>
      <c r="S2743" s="95">
        <f t="shared" si="647"/>
        <v>213.41959474974433</v>
      </c>
      <c r="T2743">
        <f t="shared" si="648"/>
        <v>0</v>
      </c>
      <c r="U2743" s="102">
        <f>IF(W2743&lt;180,V2743,IF(#REF!&gt;T2743,W2743-360,360-W2743))</f>
        <v>-24.262895174708831</v>
      </c>
      <c r="V2743" s="102">
        <f t="shared" si="649"/>
        <v>-24.262895174708831</v>
      </c>
      <c r="W2743" s="102">
        <f t="shared" si="650"/>
        <v>24.262895174708831</v>
      </c>
    </row>
    <row r="2744" spans="1:23" x14ac:dyDescent="0.25">
      <c r="A2744" s="110">
        <v>42638.496504629627</v>
      </c>
      <c r="B2744">
        <v>256</v>
      </c>
      <c r="C2744">
        <v>14.206899999999999</v>
      </c>
      <c r="E2744" s="95">
        <f t="shared" si="656"/>
        <v>279.19633943427618</v>
      </c>
      <c r="F2744" s="95">
        <f t="shared" si="656"/>
        <v>22.925428119800305</v>
      </c>
      <c r="G2744" s="95"/>
      <c r="H2744" s="95"/>
      <c r="I2744" s="95"/>
      <c r="J2744" s="95"/>
      <c r="K2744" s="95"/>
      <c r="L2744" s="95">
        <f t="shared" si="652"/>
        <v>2741</v>
      </c>
      <c r="M2744" s="95">
        <f t="shared" si="643"/>
        <v>1512</v>
      </c>
      <c r="N2744" s="95">
        <f t="shared" si="644"/>
        <v>272.13863553447538</v>
      </c>
      <c r="O2744" s="95">
        <f t="shared" si="645"/>
        <v>2323241.3184969132</v>
      </c>
      <c r="P2744" s="95">
        <f t="shared" si="653"/>
        <v>29.113380985184676</v>
      </c>
      <c r="Q2744" s="113">
        <f t="shared" si="654"/>
        <v>29.271033421831142</v>
      </c>
      <c r="R2744" s="95">
        <f t="shared" si="646"/>
        <v>345.05616463339624</v>
      </c>
      <c r="S2744" s="95">
        <f t="shared" si="647"/>
        <v>213.33651423515613</v>
      </c>
      <c r="T2744">
        <f t="shared" si="648"/>
        <v>0</v>
      </c>
      <c r="U2744" s="102">
        <f>IF(W2744&lt;180,V2744,IF(#REF!&gt;T2744,W2744-360,360-W2744))</f>
        <v>-23.196339434276183</v>
      </c>
      <c r="V2744" s="102">
        <f t="shared" si="649"/>
        <v>-23.196339434276183</v>
      </c>
      <c r="W2744" s="102">
        <f t="shared" si="650"/>
        <v>23.196339434276183</v>
      </c>
    </row>
    <row r="2745" spans="1:23" x14ac:dyDescent="0.25">
      <c r="A2745" s="110">
        <v>42638.496550925927</v>
      </c>
      <c r="B2745">
        <v>259</v>
      </c>
      <c r="C2745">
        <v>12.941700000000001</v>
      </c>
      <c r="E2745" s="95">
        <f t="shared" si="656"/>
        <v>279.07321131447588</v>
      </c>
      <c r="F2745" s="95">
        <f t="shared" si="656"/>
        <v>22.897635940099811</v>
      </c>
      <c r="G2745" s="95"/>
      <c r="H2745" s="95"/>
      <c r="I2745" s="95"/>
      <c r="J2745" s="95"/>
      <c r="K2745" s="95"/>
      <c r="L2745" s="95">
        <f t="shared" si="652"/>
        <v>2742</v>
      </c>
      <c r="M2745" s="95">
        <f t="shared" si="643"/>
        <v>-1253</v>
      </c>
      <c r="N2745" s="95">
        <f t="shared" si="644"/>
        <v>272.133843909554</v>
      </c>
      <c r="O2745" s="95">
        <f t="shared" si="645"/>
        <v>2323413.8792852075</v>
      </c>
      <c r="P2745" s="95">
        <f t="shared" si="653"/>
        <v>29.109152709050232</v>
      </c>
      <c r="Q2745" s="113">
        <f t="shared" si="654"/>
        <v>29.200003951808448</v>
      </c>
      <c r="R2745" s="95">
        <f t="shared" si="646"/>
        <v>344.77322020604493</v>
      </c>
      <c r="S2745" s="95">
        <f t="shared" si="647"/>
        <v>213.37320242290687</v>
      </c>
      <c r="T2745">
        <f t="shared" si="648"/>
        <v>0</v>
      </c>
      <c r="U2745" s="102">
        <f>IF(W2745&lt;180,V2745,IF(#REF!&gt;T2745,W2745-360,360-W2745))</f>
        <v>-20.073211314475884</v>
      </c>
      <c r="V2745" s="102">
        <f t="shared" si="649"/>
        <v>-20.073211314475884</v>
      </c>
      <c r="W2745" s="102">
        <f t="shared" si="650"/>
        <v>20.073211314475884</v>
      </c>
    </row>
    <row r="2746" spans="1:23" x14ac:dyDescent="0.25">
      <c r="A2746" s="110">
        <v>42638.49659722222</v>
      </c>
      <c r="B2746">
        <v>258</v>
      </c>
      <c r="C2746">
        <v>14.4115</v>
      </c>
      <c r="E2746" s="95">
        <f t="shared" si="656"/>
        <v>278.95673876871882</v>
      </c>
      <c r="F2746" s="95">
        <f t="shared" si="656"/>
        <v>22.873683361064867</v>
      </c>
      <c r="G2746" s="95"/>
      <c r="H2746" s="95"/>
      <c r="I2746" s="95"/>
      <c r="J2746" s="95"/>
      <c r="K2746" s="95"/>
      <c r="L2746" s="95">
        <f t="shared" si="652"/>
        <v>2743</v>
      </c>
      <c r="M2746" s="95">
        <f t="shared" si="643"/>
        <v>1511</v>
      </c>
      <c r="N2746" s="95">
        <f t="shared" si="644"/>
        <v>272.1286912139982</v>
      </c>
      <c r="O2746" s="95">
        <f t="shared" si="645"/>
        <v>2323613.5720014726</v>
      </c>
      <c r="P2746" s="95">
        <f t="shared" si="653"/>
        <v>29.105096827192654</v>
      </c>
      <c r="Q2746" s="113">
        <f t="shared" si="654"/>
        <v>29.144167304400145</v>
      </c>
      <c r="R2746" s="95">
        <f t="shared" si="646"/>
        <v>344.53111520361915</v>
      </c>
      <c r="S2746" s="95">
        <f t="shared" si="647"/>
        <v>213.38236233381849</v>
      </c>
      <c r="T2746">
        <f t="shared" si="648"/>
        <v>0</v>
      </c>
      <c r="U2746" s="102">
        <f>IF(W2746&lt;180,V2746,IF(#REF!&gt;T2746,W2746-360,360-W2746))</f>
        <v>-20.956738768718822</v>
      </c>
      <c r="V2746" s="102">
        <f t="shared" si="649"/>
        <v>-20.956738768718822</v>
      </c>
      <c r="W2746" s="102">
        <f t="shared" si="650"/>
        <v>20.956738768718822</v>
      </c>
    </row>
    <row r="2747" spans="1:23" x14ac:dyDescent="0.25">
      <c r="A2747" s="110">
        <v>42638.49664351852</v>
      </c>
      <c r="B2747">
        <v>247</v>
      </c>
      <c r="C2747">
        <v>15.527200000000001</v>
      </c>
      <c r="E2747" s="95">
        <f t="shared" si="656"/>
        <v>278.89517470881862</v>
      </c>
      <c r="F2747" s="95">
        <f t="shared" si="656"/>
        <v>22.858651247920108</v>
      </c>
      <c r="G2747" s="95"/>
      <c r="H2747" s="95"/>
      <c r="I2747" s="95"/>
      <c r="J2747" s="95"/>
      <c r="K2747" s="95"/>
      <c r="L2747" s="95">
        <f t="shared" si="652"/>
        <v>2744</v>
      </c>
      <c r="M2747" s="95">
        <f t="shared" si="643"/>
        <v>-1264</v>
      </c>
      <c r="N2747" s="95">
        <f t="shared" si="644"/>
        <v>272.11953352769569</v>
      </c>
      <c r="O2747" s="95">
        <f t="shared" si="645"/>
        <v>2324244.7930029295</v>
      </c>
      <c r="P2747" s="95">
        <f t="shared" si="653"/>
        <v>29.103745219271001</v>
      </c>
      <c r="Q2747" s="113">
        <f t="shared" si="654"/>
        <v>29.172514472986926</v>
      </c>
      <c r="R2747" s="95">
        <f t="shared" si="646"/>
        <v>344.53333227303921</v>
      </c>
      <c r="S2747" s="95">
        <f t="shared" si="647"/>
        <v>213.25701714459802</v>
      </c>
      <c r="T2747">
        <f t="shared" si="648"/>
        <v>0</v>
      </c>
      <c r="U2747" s="102">
        <f>IF(W2747&lt;180,V2747,IF(#REF!&gt;T2747,W2747-360,360-W2747))</f>
        <v>-31.895174708818615</v>
      </c>
      <c r="V2747" s="102">
        <f t="shared" si="649"/>
        <v>-31.895174708818615</v>
      </c>
      <c r="W2747" s="102">
        <f t="shared" si="650"/>
        <v>31.895174708818615</v>
      </c>
    </row>
    <row r="2748" spans="1:23" x14ac:dyDescent="0.25">
      <c r="A2748" s="110">
        <v>42638.496689814812</v>
      </c>
      <c r="B2748">
        <v>252</v>
      </c>
      <c r="C2748">
        <v>15.1533</v>
      </c>
      <c r="E2748" s="95">
        <f t="shared" si="656"/>
        <v>278.79201331114808</v>
      </c>
      <c r="F2748" s="95">
        <f t="shared" si="656"/>
        <v>22.837918469217943</v>
      </c>
      <c r="G2748" s="95"/>
      <c r="H2748" s="95"/>
      <c r="I2748" s="95"/>
      <c r="J2748" s="95"/>
      <c r="K2748" s="95"/>
      <c r="L2748" s="95">
        <f t="shared" si="652"/>
        <v>2745</v>
      </c>
      <c r="M2748" s="95">
        <f t="shared" si="643"/>
        <v>1516</v>
      </c>
      <c r="N2748" s="95">
        <f t="shared" si="644"/>
        <v>272.1122040072849</v>
      </c>
      <c r="O2748" s="95">
        <f t="shared" si="645"/>
        <v>2324649.4411657699</v>
      </c>
      <c r="P2748" s="95">
        <f t="shared" si="653"/>
        <v>29.100976399131252</v>
      </c>
      <c r="Q2748" s="113">
        <f t="shared" si="654"/>
        <v>29.157812664433504</v>
      </c>
      <c r="R2748" s="95">
        <f t="shared" si="646"/>
        <v>344.39709180612346</v>
      </c>
      <c r="S2748" s="95">
        <f t="shared" si="647"/>
        <v>213.18693481617271</v>
      </c>
      <c r="T2748">
        <f t="shared" si="648"/>
        <v>0</v>
      </c>
      <c r="U2748" s="102">
        <f>IF(W2748&lt;180,V2748,IF(#REF!&gt;T2748,W2748-360,360-W2748))</f>
        <v>-26.792013311148082</v>
      </c>
      <c r="V2748" s="102">
        <f t="shared" si="649"/>
        <v>-26.792013311148082</v>
      </c>
      <c r="W2748" s="102">
        <f t="shared" si="650"/>
        <v>26.792013311148082</v>
      </c>
    </row>
    <row r="2749" spans="1:23" x14ac:dyDescent="0.25">
      <c r="A2749" s="110">
        <v>42638.496736111112</v>
      </c>
      <c r="B2749">
        <v>252</v>
      </c>
      <c r="C2749">
        <v>14.840400000000001</v>
      </c>
      <c r="E2749" s="95">
        <f t="shared" ref="E2749:F2764" si="657">AVERAGE(B2149:B2749)</f>
        <v>278.63727121464228</v>
      </c>
      <c r="F2749" s="95">
        <f t="shared" si="657"/>
        <v>22.809726788685499</v>
      </c>
      <c r="G2749" s="95"/>
      <c r="H2749" s="95"/>
      <c r="I2749" s="95"/>
      <c r="J2749" s="95"/>
      <c r="K2749" s="95"/>
      <c r="L2749" s="95">
        <f t="shared" si="652"/>
        <v>2746</v>
      </c>
      <c r="M2749" s="95">
        <f t="shared" si="643"/>
        <v>-1264</v>
      </c>
      <c r="N2749" s="95">
        <f t="shared" si="644"/>
        <v>272.10487982519919</v>
      </c>
      <c r="O2749" s="95">
        <f t="shared" si="645"/>
        <v>2325053.7946103564</v>
      </c>
      <c r="P2749" s="95">
        <f t="shared" si="653"/>
        <v>29.098207488225224</v>
      </c>
      <c r="Q2749" s="113">
        <f t="shared" si="654"/>
        <v>29.052620947196559</v>
      </c>
      <c r="R2749" s="95">
        <f t="shared" si="646"/>
        <v>344.00566834583452</v>
      </c>
      <c r="S2749" s="95">
        <f t="shared" si="647"/>
        <v>213.26887408345004</v>
      </c>
      <c r="T2749">
        <f t="shared" si="648"/>
        <v>0</v>
      </c>
      <c r="U2749" s="102">
        <f>IF(W2749&lt;180,V2749,IF(#REF!&gt;T2749,W2749-360,360-W2749))</f>
        <v>-26.637271214642283</v>
      </c>
      <c r="V2749" s="102">
        <f t="shared" si="649"/>
        <v>-26.637271214642283</v>
      </c>
      <c r="W2749" s="102">
        <f t="shared" si="650"/>
        <v>26.637271214642283</v>
      </c>
    </row>
    <row r="2750" spans="1:23" x14ac:dyDescent="0.25">
      <c r="A2750" s="110">
        <v>42638.496782407405</v>
      </c>
      <c r="B2750">
        <v>259</v>
      </c>
      <c r="C2750">
        <v>15.5909</v>
      </c>
      <c r="E2750" s="95">
        <f t="shared" si="657"/>
        <v>278.53743760399334</v>
      </c>
      <c r="F2750" s="95">
        <f t="shared" si="657"/>
        <v>22.787264392678839</v>
      </c>
      <c r="G2750" s="95"/>
      <c r="H2750" s="95"/>
      <c r="I2750" s="95"/>
      <c r="J2750" s="95"/>
      <c r="K2750" s="95"/>
      <c r="L2750" s="95">
        <f t="shared" si="652"/>
        <v>2747</v>
      </c>
      <c r="M2750" s="95">
        <f t="shared" si="643"/>
        <v>1523</v>
      </c>
      <c r="N2750" s="95">
        <f t="shared" si="644"/>
        <v>272.10010921004624</v>
      </c>
      <c r="O2750" s="95">
        <f t="shared" si="645"/>
        <v>2325225.4699672512</v>
      </c>
      <c r="P2750" s="95">
        <f t="shared" si="653"/>
        <v>29.093984694143472</v>
      </c>
      <c r="Q2750" s="113">
        <f t="shared" si="654"/>
        <v>29.016817880154147</v>
      </c>
      <c r="R2750" s="95">
        <f t="shared" si="646"/>
        <v>343.82527783434017</v>
      </c>
      <c r="S2750" s="95">
        <f t="shared" si="647"/>
        <v>213.24959737364651</v>
      </c>
      <c r="T2750">
        <f t="shared" si="648"/>
        <v>0</v>
      </c>
      <c r="U2750" s="102">
        <f>IF(W2750&lt;180,V2750,IF(#REF!&gt;T2750,W2750-360,360-W2750))</f>
        <v>-19.53743760399334</v>
      </c>
      <c r="V2750" s="102">
        <f t="shared" si="649"/>
        <v>-19.53743760399334</v>
      </c>
      <c r="W2750" s="102">
        <f t="shared" si="650"/>
        <v>19.53743760399334</v>
      </c>
    </row>
    <row r="2751" spans="1:23" x14ac:dyDescent="0.25">
      <c r="A2751" s="110">
        <v>42638.496828703705</v>
      </c>
      <c r="B2751">
        <v>251</v>
      </c>
      <c r="C2751">
        <v>14.7262</v>
      </c>
      <c r="E2751" s="95">
        <f t="shared" si="657"/>
        <v>278.36605657237936</v>
      </c>
      <c r="F2751" s="95">
        <f t="shared" si="657"/>
        <v>22.755874209650553</v>
      </c>
      <c r="G2751" s="95"/>
      <c r="H2751" s="95"/>
      <c r="I2751" s="95"/>
      <c r="J2751" s="95"/>
      <c r="K2751" s="95"/>
      <c r="L2751" s="95">
        <f t="shared" si="652"/>
        <v>2748</v>
      </c>
      <c r="M2751" s="95">
        <f t="shared" si="643"/>
        <v>-1272</v>
      </c>
      <c r="N2751" s="95">
        <f t="shared" si="644"/>
        <v>272.0924308588053</v>
      </c>
      <c r="O2751" s="95">
        <f t="shared" si="645"/>
        <v>2325670.5225618775</v>
      </c>
      <c r="P2751" s="95">
        <f t="shared" si="653"/>
        <v>29.091474229387398</v>
      </c>
      <c r="Q2751" s="113">
        <f t="shared" si="654"/>
        <v>28.874433173743039</v>
      </c>
      <c r="R2751" s="95">
        <f t="shared" si="646"/>
        <v>343.33353121330117</v>
      </c>
      <c r="S2751" s="95">
        <f t="shared" si="647"/>
        <v>213.39858193145753</v>
      </c>
      <c r="T2751">
        <f t="shared" si="648"/>
        <v>0</v>
      </c>
      <c r="U2751" s="102">
        <f>IF(W2751&lt;180,V2751,IF(#REF!&gt;T2751,W2751-360,360-W2751))</f>
        <v>-27.366056572379364</v>
      </c>
      <c r="V2751" s="102">
        <f t="shared" si="649"/>
        <v>-27.366056572379364</v>
      </c>
      <c r="W2751" s="102">
        <f t="shared" si="650"/>
        <v>27.366056572379364</v>
      </c>
    </row>
    <row r="2752" spans="1:23" x14ac:dyDescent="0.25">
      <c r="A2752" s="110">
        <v>42638.496874999997</v>
      </c>
      <c r="B2752">
        <v>253</v>
      </c>
      <c r="C2752">
        <v>14.568</v>
      </c>
      <c r="E2752" s="95">
        <f t="shared" si="657"/>
        <v>278.2495840266223</v>
      </c>
      <c r="F2752" s="95">
        <f t="shared" si="657"/>
        <v>22.7283356073211</v>
      </c>
      <c r="G2752" s="95"/>
      <c r="H2752" s="95"/>
      <c r="I2752" s="95"/>
      <c r="J2752" s="95"/>
      <c r="K2752" s="95"/>
      <c r="L2752" s="95">
        <f t="shared" si="652"/>
        <v>2749</v>
      </c>
      <c r="M2752" s="95">
        <f t="shared" si="643"/>
        <v>1525</v>
      </c>
      <c r="N2752" s="95">
        <f t="shared" si="644"/>
        <v>272.08548563113749</v>
      </c>
      <c r="O2752" s="95">
        <f t="shared" si="645"/>
        <v>2326034.9108766969</v>
      </c>
      <c r="P2752" s="95">
        <f t="shared" si="653"/>
        <v>29.088461001448227</v>
      </c>
      <c r="Q2752" s="113">
        <f t="shared" si="654"/>
        <v>28.835310739051319</v>
      </c>
      <c r="R2752" s="95">
        <f t="shared" si="646"/>
        <v>343.12903318948776</v>
      </c>
      <c r="S2752" s="95">
        <f t="shared" si="647"/>
        <v>213.37013486375685</v>
      </c>
      <c r="T2752">
        <f t="shared" si="648"/>
        <v>0</v>
      </c>
      <c r="U2752" s="102">
        <f>IF(W2752&lt;180,V2752,IF(#REF!&gt;T2752,W2752-360,360-W2752))</f>
        <v>-25.249584026622301</v>
      </c>
      <c r="V2752" s="102">
        <f t="shared" si="649"/>
        <v>-25.249584026622301</v>
      </c>
      <c r="W2752" s="102">
        <f t="shared" si="650"/>
        <v>25.249584026622301</v>
      </c>
    </row>
    <row r="2753" spans="1:23" x14ac:dyDescent="0.25">
      <c r="A2753" s="110">
        <v>42638.496921296297</v>
      </c>
      <c r="B2753">
        <v>249</v>
      </c>
      <c r="C2753">
        <v>13.8642</v>
      </c>
      <c r="E2753" s="95">
        <f t="shared" si="657"/>
        <v>278.10648918469218</v>
      </c>
      <c r="F2753" s="95">
        <f t="shared" si="657"/>
        <v>22.689201830282826</v>
      </c>
      <c r="G2753" s="95"/>
      <c r="H2753" s="95"/>
      <c r="I2753" s="95"/>
      <c r="J2753" s="95"/>
      <c r="K2753" s="95"/>
      <c r="L2753" s="95">
        <f t="shared" si="652"/>
        <v>2750</v>
      </c>
      <c r="M2753" s="95">
        <f t="shared" si="643"/>
        <v>-1276</v>
      </c>
      <c r="N2753" s="95">
        <f t="shared" si="644"/>
        <v>272.0770909090898</v>
      </c>
      <c r="O2753" s="95">
        <f t="shared" si="645"/>
        <v>2326567.656727287</v>
      </c>
      <c r="P2753" s="95">
        <f t="shared" si="653"/>
        <v>29.086502066186753</v>
      </c>
      <c r="Q2753" s="113">
        <f t="shared" si="654"/>
        <v>28.766637656902027</v>
      </c>
      <c r="R2753" s="95">
        <f t="shared" si="646"/>
        <v>342.83142391272173</v>
      </c>
      <c r="S2753" s="95">
        <f t="shared" si="647"/>
        <v>213.38155445666263</v>
      </c>
      <c r="T2753">
        <f t="shared" si="648"/>
        <v>0</v>
      </c>
      <c r="U2753" s="102">
        <f>IF(W2753&lt;180,V2753,IF(#REF!&gt;T2753,W2753-360,360-W2753))</f>
        <v>-29.10648918469218</v>
      </c>
      <c r="V2753" s="102">
        <f t="shared" si="649"/>
        <v>-29.10648918469218</v>
      </c>
      <c r="W2753" s="102">
        <f t="shared" si="650"/>
        <v>29.10648918469218</v>
      </c>
    </row>
    <row r="2754" spans="1:23" x14ac:dyDescent="0.25">
      <c r="A2754" s="110">
        <v>42638.496967592589</v>
      </c>
      <c r="B2754">
        <v>251</v>
      </c>
      <c r="C2754">
        <v>12.293699999999999</v>
      </c>
      <c r="E2754" s="95">
        <f t="shared" si="657"/>
        <v>277.99667221297835</v>
      </c>
      <c r="F2754" s="95">
        <f t="shared" si="657"/>
        <v>22.658166722129753</v>
      </c>
      <c r="G2754" s="95"/>
      <c r="H2754" s="95"/>
      <c r="I2754" s="95"/>
      <c r="J2754" s="95"/>
      <c r="K2754" s="95"/>
      <c r="L2754" s="95">
        <f t="shared" si="652"/>
        <v>2751</v>
      </c>
      <c r="M2754" s="95">
        <f t="shared" si="643"/>
        <v>1527</v>
      </c>
      <c r="N2754" s="95">
        <f t="shared" si="644"/>
        <v>272.06942929843581</v>
      </c>
      <c r="O2754" s="95">
        <f t="shared" si="645"/>
        <v>2327011.7390040127</v>
      </c>
      <c r="P2754" s="95">
        <f t="shared" si="653"/>
        <v>29.083990350889749</v>
      </c>
      <c r="Q2754" s="113">
        <f t="shared" si="654"/>
        <v>28.743920527569269</v>
      </c>
      <c r="R2754" s="95">
        <f t="shared" si="646"/>
        <v>342.67049340000921</v>
      </c>
      <c r="S2754" s="95">
        <f t="shared" si="647"/>
        <v>213.3228510259475</v>
      </c>
      <c r="T2754">
        <f t="shared" si="648"/>
        <v>0</v>
      </c>
      <c r="U2754" s="102">
        <f>IF(W2754&lt;180,V2754,IF(#REF!&gt;T2754,W2754-360,360-W2754))</f>
        <v>-26.996672212978353</v>
      </c>
      <c r="V2754" s="102">
        <f t="shared" si="649"/>
        <v>-26.996672212978353</v>
      </c>
      <c r="W2754" s="102">
        <f t="shared" si="650"/>
        <v>26.996672212978353</v>
      </c>
    </row>
    <row r="2755" spans="1:23" x14ac:dyDescent="0.25">
      <c r="A2755" s="110">
        <v>42638.497013888889</v>
      </c>
      <c r="B2755">
        <v>266</v>
      </c>
      <c r="C2755">
        <v>11.8203</v>
      </c>
      <c r="E2755" s="95">
        <f t="shared" si="657"/>
        <v>277.94509151414309</v>
      </c>
      <c r="F2755" s="95">
        <f t="shared" si="657"/>
        <v>22.62991098169714</v>
      </c>
      <c r="G2755" s="95"/>
      <c r="H2755" s="95"/>
      <c r="I2755" s="95"/>
      <c r="J2755" s="95"/>
      <c r="K2755" s="95"/>
      <c r="L2755" s="95">
        <f t="shared" si="652"/>
        <v>2752</v>
      </c>
      <c r="M2755" s="95">
        <f t="shared" si="643"/>
        <v>-1261</v>
      </c>
      <c r="N2755" s="95">
        <f t="shared" si="644"/>
        <v>272.06722383720819</v>
      </c>
      <c r="O2755" s="95">
        <f t="shared" si="645"/>
        <v>2327048.5635901303</v>
      </c>
      <c r="P2755" s="95">
        <f t="shared" si="653"/>
        <v>29.078935797558113</v>
      </c>
      <c r="Q2755" s="113">
        <f t="shared" si="654"/>
        <v>28.737586859994323</v>
      </c>
      <c r="R2755" s="95">
        <f t="shared" si="646"/>
        <v>342.60466194913033</v>
      </c>
      <c r="S2755" s="95">
        <f t="shared" si="647"/>
        <v>213.28552107915584</v>
      </c>
      <c r="T2755">
        <f t="shared" si="648"/>
        <v>0</v>
      </c>
      <c r="U2755" s="102">
        <f>IF(W2755&lt;180,V2755,IF(#REF!&gt;T2755,W2755-360,360-W2755))</f>
        <v>-11.945091514143087</v>
      </c>
      <c r="V2755" s="102">
        <f t="shared" si="649"/>
        <v>-11.945091514143087</v>
      </c>
      <c r="W2755" s="102">
        <f t="shared" si="650"/>
        <v>11.945091514143087</v>
      </c>
    </row>
    <row r="2756" spans="1:23" x14ac:dyDescent="0.25">
      <c r="A2756" s="110">
        <v>42638.497060185182</v>
      </c>
      <c r="B2756">
        <v>251</v>
      </c>
      <c r="C2756">
        <v>12.1151</v>
      </c>
      <c r="E2756" s="95">
        <f t="shared" si="657"/>
        <v>277.82362728785358</v>
      </c>
      <c r="F2756" s="95">
        <f t="shared" si="657"/>
        <v>22.598946755407628</v>
      </c>
      <c r="G2756" s="95"/>
      <c r="H2756" s="95"/>
      <c r="I2756" s="95"/>
      <c r="J2756" s="95"/>
      <c r="K2756" s="95"/>
      <c r="L2756" s="95">
        <f t="shared" si="652"/>
        <v>2753</v>
      </c>
      <c r="M2756" s="95">
        <f t="shared" ref="M2756:M2819" si="658">B2756-M2755</f>
        <v>1512</v>
      </c>
      <c r="N2756" s="95">
        <f t="shared" ref="N2756:N2819" si="659">N2755+(B2756-N2755)/L2756</f>
        <v>272.05957137667889</v>
      </c>
      <c r="O2756" s="95">
        <f t="shared" ref="O2756:O2819" si="660">O2755+(B2756-N2756)*(B2756-N2755)</f>
        <v>2327492.2302942383</v>
      </c>
      <c r="P2756" s="95">
        <f t="shared" si="653"/>
        <v>29.07642540710366</v>
      </c>
      <c r="Q2756" s="113">
        <f t="shared" si="654"/>
        <v>28.696915963992485</v>
      </c>
      <c r="R2756" s="95">
        <f t="shared" ref="R2756:R2819" si="661">E2756+$T$2*Q2756</f>
        <v>342.39168820683665</v>
      </c>
      <c r="S2756" s="95">
        <f t="shared" ref="S2756:S2819" si="662">E2756-$T$2*Q2756</f>
        <v>213.25556636887049</v>
      </c>
      <c r="T2756">
        <f t="shared" si="648"/>
        <v>0</v>
      </c>
      <c r="U2756" s="102">
        <f>IF(W2756&lt;180,V2756,IF(#REF!&gt;T2756,W2756-360,360-W2756))</f>
        <v>-26.823627287853583</v>
      </c>
      <c r="V2756" s="102">
        <f t="shared" si="649"/>
        <v>-26.823627287853583</v>
      </c>
      <c r="W2756" s="102">
        <f t="shared" si="650"/>
        <v>26.823627287853583</v>
      </c>
    </row>
    <row r="2757" spans="1:23" x14ac:dyDescent="0.25">
      <c r="A2757" s="110">
        <v>42638.497106481482</v>
      </c>
      <c r="B2757">
        <v>250</v>
      </c>
      <c r="C2757">
        <v>13.815</v>
      </c>
      <c r="E2757" s="95">
        <f t="shared" si="657"/>
        <v>277.69550748752079</v>
      </c>
      <c r="F2757" s="95">
        <f t="shared" si="657"/>
        <v>22.571333943427597</v>
      </c>
      <c r="G2757" s="95"/>
      <c r="H2757" s="95"/>
      <c r="I2757" s="95"/>
      <c r="J2757" s="95"/>
      <c r="K2757" s="95"/>
      <c r="L2757" s="95">
        <f t="shared" si="652"/>
        <v>2754</v>
      </c>
      <c r="M2757" s="95">
        <f t="shared" si="658"/>
        <v>-1262</v>
      </c>
      <c r="N2757" s="95">
        <f t="shared" si="659"/>
        <v>272.05156136528575</v>
      </c>
      <c r="O2757" s="95">
        <f t="shared" si="660"/>
        <v>2327978.6782861431</v>
      </c>
      <c r="P2757" s="95">
        <f t="shared" si="653"/>
        <v>29.074183772724574</v>
      </c>
      <c r="Q2757" s="113">
        <f t="shared" si="654"/>
        <v>28.648924267429177</v>
      </c>
      <c r="R2757" s="95">
        <f t="shared" si="661"/>
        <v>342.15558708923641</v>
      </c>
      <c r="S2757" s="95">
        <f t="shared" si="662"/>
        <v>213.23542788580514</v>
      </c>
      <c r="T2757">
        <f t="shared" si="648"/>
        <v>0</v>
      </c>
      <c r="U2757" s="102">
        <f>IF(W2757&lt;180,V2757,IF(#REF!&gt;T2757,W2757-360,360-W2757))</f>
        <v>-27.695507487520786</v>
      </c>
      <c r="V2757" s="102">
        <f t="shared" si="649"/>
        <v>-27.695507487520786</v>
      </c>
      <c r="W2757" s="102">
        <f t="shared" si="650"/>
        <v>27.695507487520786</v>
      </c>
    </row>
    <row r="2758" spans="1:23" x14ac:dyDescent="0.25">
      <c r="A2758" s="110">
        <v>42638.497152777774</v>
      </c>
      <c r="B2758">
        <v>252</v>
      </c>
      <c r="C2758">
        <v>14.203900000000001</v>
      </c>
      <c r="E2758" s="95">
        <f t="shared" si="657"/>
        <v>277.58069883527452</v>
      </c>
      <c r="F2758" s="95">
        <f t="shared" si="657"/>
        <v>22.555956905158045</v>
      </c>
      <c r="G2758" s="95"/>
      <c r="H2758" s="95"/>
      <c r="I2758" s="95"/>
      <c r="J2758" s="95"/>
      <c r="K2758" s="95"/>
      <c r="L2758" s="95">
        <f t="shared" si="652"/>
        <v>2755</v>
      </c>
      <c r="M2758" s="95">
        <f t="shared" si="658"/>
        <v>1514</v>
      </c>
      <c r="N2758" s="95">
        <f t="shared" si="659"/>
        <v>272.04428312159598</v>
      </c>
      <c r="O2758" s="95">
        <f t="shared" si="660"/>
        <v>2328380.5974591789</v>
      </c>
      <c r="P2758" s="95">
        <f t="shared" si="653"/>
        <v>29.071415897892415</v>
      </c>
      <c r="Q2758" s="113">
        <f t="shared" si="654"/>
        <v>28.613388768479027</v>
      </c>
      <c r="R2758" s="95">
        <f t="shared" si="661"/>
        <v>341.96082356435232</v>
      </c>
      <c r="S2758" s="95">
        <f t="shared" si="662"/>
        <v>213.20057410619671</v>
      </c>
      <c r="T2758">
        <f t="shared" ref="T2758:T2821" si="663">IF(ABS(U2758)&gt;$T$2*Q2758,1,0)</f>
        <v>0</v>
      </c>
      <c r="U2758" s="102">
        <f>IF(W2758&lt;180,V2758,IF(#REF!&gt;T2758,W2758-360,360-W2758))</f>
        <v>-25.580698835274518</v>
      </c>
      <c r="V2758" s="102">
        <f t="shared" ref="V2758:V2821" si="664">$B2758-$E2758</f>
        <v>-25.580698835274518</v>
      </c>
      <c r="W2758" s="102">
        <f t="shared" ref="W2758:W2821" si="665">ABS(V2758)</f>
        <v>25.580698835274518</v>
      </c>
    </row>
    <row r="2759" spans="1:23" x14ac:dyDescent="0.25">
      <c r="A2759" s="110">
        <v>42638.497199074074</v>
      </c>
      <c r="B2759">
        <v>246</v>
      </c>
      <c r="C2759">
        <v>16.2989</v>
      </c>
      <c r="E2759" s="95">
        <f t="shared" si="657"/>
        <v>277.50582362728784</v>
      </c>
      <c r="F2759" s="95">
        <f t="shared" si="657"/>
        <v>22.533989351081502</v>
      </c>
      <c r="G2759" s="95"/>
      <c r="H2759" s="95"/>
      <c r="I2759" s="95"/>
      <c r="J2759" s="95"/>
      <c r="K2759" s="95"/>
      <c r="L2759" s="95">
        <f t="shared" si="652"/>
        <v>2756</v>
      </c>
      <c r="M2759" s="95">
        <f t="shared" si="658"/>
        <v>-1268</v>
      </c>
      <c r="N2759" s="95">
        <f t="shared" si="659"/>
        <v>272.03483309143576</v>
      </c>
      <c r="O2759" s="95">
        <f t="shared" si="660"/>
        <v>2329058.6560232355</v>
      </c>
      <c r="P2759" s="95">
        <f t="shared" si="653"/>
        <v>29.070373149888237</v>
      </c>
      <c r="Q2759" s="113">
        <f t="shared" si="654"/>
        <v>28.637043299671529</v>
      </c>
      <c r="R2759" s="95">
        <f t="shared" si="661"/>
        <v>341.93917105154878</v>
      </c>
      <c r="S2759" s="95">
        <f t="shared" si="662"/>
        <v>213.07247620302689</v>
      </c>
      <c r="T2759">
        <f t="shared" si="663"/>
        <v>0</v>
      </c>
      <c r="U2759" s="102">
        <f>IF(W2759&lt;180,V2759,IF(#REF!&gt;T2759,W2759-360,360-W2759))</f>
        <v>-31.505823627287839</v>
      </c>
      <c r="V2759" s="102">
        <f t="shared" si="664"/>
        <v>-31.505823627287839</v>
      </c>
      <c r="W2759" s="102">
        <f t="shared" si="665"/>
        <v>31.505823627287839</v>
      </c>
    </row>
    <row r="2760" spans="1:23" x14ac:dyDescent="0.25">
      <c r="A2760" s="110">
        <v>42638.497245370374</v>
      </c>
      <c r="B2760">
        <v>251</v>
      </c>
      <c r="C2760">
        <v>13.7669</v>
      </c>
      <c r="E2760" s="95">
        <f t="shared" si="657"/>
        <v>277.46089850249587</v>
      </c>
      <c r="F2760" s="95">
        <f t="shared" si="657"/>
        <v>22.508808652246231</v>
      </c>
      <c r="G2760" s="95"/>
      <c r="H2760" s="95"/>
      <c r="I2760" s="95"/>
      <c r="J2760" s="95"/>
      <c r="K2760" s="95"/>
      <c r="L2760" s="95">
        <f t="shared" si="652"/>
        <v>2757</v>
      </c>
      <c r="M2760" s="95">
        <f t="shared" si="658"/>
        <v>1519</v>
      </c>
      <c r="N2760" s="95">
        <f t="shared" si="659"/>
        <v>272.02720348204457</v>
      </c>
      <c r="O2760" s="95">
        <f t="shared" si="660"/>
        <v>2329500.9597388599</v>
      </c>
      <c r="P2760" s="95">
        <f t="shared" si="653"/>
        <v>29.067860266097171</v>
      </c>
      <c r="Q2760" s="113">
        <f t="shared" si="654"/>
        <v>28.657404055136993</v>
      </c>
      <c r="R2760" s="95">
        <f t="shared" si="661"/>
        <v>341.94005762655411</v>
      </c>
      <c r="S2760" s="95">
        <f t="shared" si="662"/>
        <v>212.98173937843762</v>
      </c>
      <c r="T2760">
        <f t="shared" si="663"/>
        <v>0</v>
      </c>
      <c r="U2760" s="102">
        <f>IF(W2760&lt;180,V2760,IF(#REF!&gt;T2760,W2760-360,360-W2760))</f>
        <v>-26.460898502495866</v>
      </c>
      <c r="V2760" s="102">
        <f t="shared" si="664"/>
        <v>-26.460898502495866</v>
      </c>
      <c r="W2760" s="102">
        <f t="shared" si="665"/>
        <v>26.460898502495866</v>
      </c>
    </row>
    <row r="2761" spans="1:23" x14ac:dyDescent="0.25">
      <c r="A2761" s="110">
        <v>42638.497291666667</v>
      </c>
      <c r="B2761">
        <v>241</v>
      </c>
      <c r="C2761">
        <v>13.605600000000001</v>
      </c>
      <c r="E2761" s="95">
        <f t="shared" si="657"/>
        <v>277.35108153078204</v>
      </c>
      <c r="F2761" s="95">
        <f t="shared" si="657"/>
        <v>22.484174542429258</v>
      </c>
      <c r="G2761" s="95"/>
      <c r="H2761" s="95"/>
      <c r="I2761" s="95"/>
      <c r="J2761" s="95"/>
      <c r="K2761" s="95"/>
      <c r="L2761" s="95">
        <f t="shared" si="652"/>
        <v>2758</v>
      </c>
      <c r="M2761" s="95">
        <f t="shared" si="658"/>
        <v>-1278</v>
      </c>
      <c r="N2761" s="95">
        <f t="shared" si="659"/>
        <v>272.01595358955655</v>
      </c>
      <c r="O2761" s="95">
        <f t="shared" si="660"/>
        <v>2330463.2980420729</v>
      </c>
      <c r="P2761" s="95">
        <f t="shared" si="653"/>
        <v>29.068592444944176</v>
      </c>
      <c r="Q2761" s="113">
        <f t="shared" si="654"/>
        <v>28.670453051844362</v>
      </c>
      <c r="R2761" s="95">
        <f t="shared" si="661"/>
        <v>341.85960089743185</v>
      </c>
      <c r="S2761" s="95">
        <f t="shared" si="662"/>
        <v>212.84256216413223</v>
      </c>
      <c r="T2761">
        <f t="shared" si="663"/>
        <v>0</v>
      </c>
      <c r="U2761" s="102">
        <f>IF(W2761&lt;180,V2761,IF(#REF!&gt;T2761,W2761-360,360-W2761))</f>
        <v>-36.351081530782039</v>
      </c>
      <c r="V2761" s="102">
        <f t="shared" si="664"/>
        <v>-36.351081530782039</v>
      </c>
      <c r="W2761" s="102">
        <f t="shared" si="665"/>
        <v>36.351081530782039</v>
      </c>
    </row>
    <row r="2762" spans="1:23" x14ac:dyDescent="0.25">
      <c r="A2762" s="110">
        <v>42638.497349537036</v>
      </c>
      <c r="B2762">
        <v>245</v>
      </c>
      <c r="C2762">
        <v>14.2011</v>
      </c>
      <c r="E2762" s="95">
        <f t="shared" si="657"/>
        <v>277.27787021630616</v>
      </c>
      <c r="F2762" s="95">
        <f t="shared" si="657"/>
        <v>22.462870049916781</v>
      </c>
      <c r="G2762" s="95"/>
      <c r="H2762" s="95"/>
      <c r="I2762" s="95"/>
      <c r="J2762" s="95"/>
      <c r="K2762" s="95"/>
      <c r="L2762" s="95">
        <f t="shared" si="652"/>
        <v>2759</v>
      </c>
      <c r="M2762" s="95">
        <f t="shared" si="658"/>
        <v>1523</v>
      </c>
      <c r="N2762" s="95">
        <f t="shared" si="659"/>
        <v>272.00616165277165</v>
      </c>
      <c r="O2762" s="95">
        <f t="shared" si="660"/>
        <v>2331192.8952519163</v>
      </c>
      <c r="P2762" s="95">
        <f t="shared" si="653"/>
        <v>29.067873075056891</v>
      </c>
      <c r="Q2762" s="113">
        <f t="shared" si="654"/>
        <v>28.696779451214997</v>
      </c>
      <c r="R2762" s="95">
        <f t="shared" si="661"/>
        <v>341.84562398153992</v>
      </c>
      <c r="S2762" s="95">
        <f t="shared" si="662"/>
        <v>212.71011645107239</v>
      </c>
      <c r="T2762">
        <f t="shared" si="663"/>
        <v>0</v>
      </c>
      <c r="U2762" s="102">
        <f>IF(W2762&lt;180,V2762,IF(#REF!&gt;T2762,W2762-360,360-W2762))</f>
        <v>-32.277870216306155</v>
      </c>
      <c r="V2762" s="102">
        <f t="shared" si="664"/>
        <v>-32.277870216306155</v>
      </c>
      <c r="W2762" s="102">
        <f t="shared" si="665"/>
        <v>32.277870216306155</v>
      </c>
    </row>
    <row r="2763" spans="1:23" x14ac:dyDescent="0.25">
      <c r="A2763" s="110">
        <v>42638.497395833336</v>
      </c>
      <c r="B2763">
        <v>245</v>
      </c>
      <c r="C2763">
        <v>13.2819</v>
      </c>
      <c r="E2763" s="95">
        <f t="shared" si="657"/>
        <v>277.23627287853577</v>
      </c>
      <c r="F2763" s="95">
        <f t="shared" si="657"/>
        <v>22.441990682196312</v>
      </c>
      <c r="G2763" s="95"/>
      <c r="H2763" s="95"/>
      <c r="I2763" s="95"/>
      <c r="J2763" s="95"/>
      <c r="K2763" s="95"/>
      <c r="L2763" s="95">
        <f t="shared" si="652"/>
        <v>2760</v>
      </c>
      <c r="M2763" s="95">
        <f t="shared" si="658"/>
        <v>-1278</v>
      </c>
      <c r="N2763" s="95">
        <f t="shared" si="659"/>
        <v>271.99637681159311</v>
      </c>
      <c r="O2763" s="95">
        <f t="shared" si="660"/>
        <v>2331921.9637681292</v>
      </c>
      <c r="P2763" s="95">
        <f t="shared" si="653"/>
        <v>29.067150913614313</v>
      </c>
      <c r="Q2763" s="113">
        <f t="shared" si="654"/>
        <v>28.72540398373361</v>
      </c>
      <c r="R2763" s="95">
        <f t="shared" si="661"/>
        <v>341.8684318419364</v>
      </c>
      <c r="S2763" s="95">
        <f t="shared" si="662"/>
        <v>212.60411391513514</v>
      </c>
      <c r="T2763">
        <f t="shared" si="663"/>
        <v>0</v>
      </c>
      <c r="U2763" s="102">
        <f>IF(W2763&lt;180,V2763,IF(#REF!&gt;T2763,W2763-360,360-W2763))</f>
        <v>-32.236272878535772</v>
      </c>
      <c r="V2763" s="102">
        <f t="shared" si="664"/>
        <v>-32.236272878535772</v>
      </c>
      <c r="W2763" s="102">
        <f t="shared" si="665"/>
        <v>32.236272878535772</v>
      </c>
    </row>
    <row r="2764" spans="1:23" x14ac:dyDescent="0.25">
      <c r="A2764" s="110">
        <v>42638.497442129628</v>
      </c>
      <c r="B2764">
        <v>253</v>
      </c>
      <c r="C2764">
        <v>12.421200000000001</v>
      </c>
      <c r="E2764" s="95">
        <f t="shared" si="657"/>
        <v>277.153078202995</v>
      </c>
      <c r="F2764" s="95">
        <f t="shared" si="657"/>
        <v>22.422261397670528</v>
      </c>
      <c r="G2764" s="95"/>
      <c r="H2764" s="95"/>
      <c r="I2764" s="95"/>
      <c r="J2764" s="95"/>
      <c r="K2764" s="95"/>
      <c r="L2764" s="95">
        <f t="shared" si="652"/>
        <v>2761</v>
      </c>
      <c r="M2764" s="95">
        <f t="shared" si="658"/>
        <v>1531</v>
      </c>
      <c r="N2764" s="95">
        <f t="shared" si="659"/>
        <v>271.9894965592166</v>
      </c>
      <c r="O2764" s="95">
        <f t="shared" si="660"/>
        <v>2332282.6954002306</v>
      </c>
      <c r="P2764" s="95">
        <f t="shared" si="653"/>
        <v>29.064134301858893</v>
      </c>
      <c r="Q2764" s="113">
        <f t="shared" si="654"/>
        <v>28.72307150383671</v>
      </c>
      <c r="R2764" s="95">
        <f t="shared" si="661"/>
        <v>341.77998908662761</v>
      </c>
      <c r="S2764" s="95">
        <f t="shared" si="662"/>
        <v>212.5261673193624</v>
      </c>
      <c r="T2764">
        <f t="shared" si="663"/>
        <v>0</v>
      </c>
      <c r="U2764" s="102">
        <f>IF(W2764&lt;180,V2764,IF(#REF!&gt;T2764,W2764-360,360-W2764))</f>
        <v>-24.153078202995005</v>
      </c>
      <c r="V2764" s="102">
        <f t="shared" si="664"/>
        <v>-24.153078202995005</v>
      </c>
      <c r="W2764" s="102">
        <f t="shared" si="665"/>
        <v>24.153078202995005</v>
      </c>
    </row>
    <row r="2765" spans="1:23" x14ac:dyDescent="0.25">
      <c r="A2765" s="110">
        <v>42638.497488425928</v>
      </c>
      <c r="B2765">
        <v>248</v>
      </c>
      <c r="C2765">
        <v>13.0943</v>
      </c>
      <c r="E2765" s="95">
        <f t="shared" ref="E2765:F2780" si="666">AVERAGE(B2165:B2765)</f>
        <v>277.00665557404324</v>
      </c>
      <c r="F2765" s="95">
        <f t="shared" si="666"/>
        <v>22.398970382695481</v>
      </c>
      <c r="G2765" s="95"/>
      <c r="H2765" s="95"/>
      <c r="I2765" s="95"/>
      <c r="J2765" s="95"/>
      <c r="K2765" s="95"/>
      <c r="L2765" s="95">
        <f t="shared" si="652"/>
        <v>2762</v>
      </c>
      <c r="M2765" s="95">
        <f t="shared" si="658"/>
        <v>-1283</v>
      </c>
      <c r="N2765" s="95">
        <f t="shared" si="659"/>
        <v>271.98081100651592</v>
      </c>
      <c r="O2765" s="95">
        <f t="shared" si="660"/>
        <v>2332857.9829833587</v>
      </c>
      <c r="P2765" s="95">
        <f t="shared" si="653"/>
        <v>29.062456048152878</v>
      </c>
      <c r="Q2765" s="113">
        <f t="shared" si="654"/>
        <v>28.64691163782809</v>
      </c>
      <c r="R2765" s="95">
        <f t="shared" si="661"/>
        <v>341.46220675915646</v>
      </c>
      <c r="S2765" s="95">
        <f t="shared" si="662"/>
        <v>212.55110438893001</v>
      </c>
      <c r="T2765">
        <f t="shared" si="663"/>
        <v>0</v>
      </c>
      <c r="U2765" s="102">
        <f>IF(W2765&lt;180,V2765,IF(#REF!&gt;T2765,W2765-360,360-W2765))</f>
        <v>-29.006655574043236</v>
      </c>
      <c r="V2765" s="102">
        <f t="shared" si="664"/>
        <v>-29.006655574043236</v>
      </c>
      <c r="W2765" s="102">
        <f t="shared" si="665"/>
        <v>29.006655574043236</v>
      </c>
    </row>
    <row r="2766" spans="1:23" x14ac:dyDescent="0.25">
      <c r="A2766" s="110">
        <v>42638.497534722221</v>
      </c>
      <c r="B2766">
        <v>250</v>
      </c>
      <c r="C2766">
        <v>13.2575</v>
      </c>
      <c r="E2766" s="95">
        <f t="shared" si="666"/>
        <v>276.9667221297837</v>
      </c>
      <c r="F2766" s="95">
        <f t="shared" si="666"/>
        <v>22.377461896838579</v>
      </c>
      <c r="G2766" s="95"/>
      <c r="H2766" s="95"/>
      <c r="I2766" s="95"/>
      <c r="J2766" s="95"/>
      <c r="K2766" s="95"/>
      <c r="L2766" s="95">
        <f t="shared" si="652"/>
        <v>2763</v>
      </c>
      <c r="M2766" s="95">
        <f t="shared" si="658"/>
        <v>1533</v>
      </c>
      <c r="N2766" s="95">
        <f t="shared" si="659"/>
        <v>271.97285559174702</v>
      </c>
      <c r="O2766" s="95">
        <f t="shared" si="660"/>
        <v>2333340.9641693942</v>
      </c>
      <c r="P2766" s="95">
        <f t="shared" si="653"/>
        <v>29.060204110844612</v>
      </c>
      <c r="Q2766" s="113">
        <f t="shared" si="654"/>
        <v>28.667795286581374</v>
      </c>
      <c r="R2766" s="95">
        <f t="shared" si="661"/>
        <v>341.46926152459179</v>
      </c>
      <c r="S2766" s="95">
        <f t="shared" si="662"/>
        <v>212.46418273497562</v>
      </c>
      <c r="T2766">
        <f t="shared" si="663"/>
        <v>0</v>
      </c>
      <c r="U2766" s="102">
        <f>IF(W2766&lt;180,V2766,IF(#REF!&gt;T2766,W2766-360,360-W2766))</f>
        <v>-26.966722129783705</v>
      </c>
      <c r="V2766" s="102">
        <f t="shared" si="664"/>
        <v>-26.966722129783705</v>
      </c>
      <c r="W2766" s="102">
        <f t="shared" si="665"/>
        <v>26.966722129783705</v>
      </c>
    </row>
    <row r="2767" spans="1:23" x14ac:dyDescent="0.25">
      <c r="A2767" s="110">
        <v>42638.497581018521</v>
      </c>
      <c r="B2767">
        <v>248</v>
      </c>
      <c r="C2767">
        <v>14.268000000000001</v>
      </c>
      <c r="E2767" s="95">
        <f t="shared" si="666"/>
        <v>276.89184692179703</v>
      </c>
      <c r="F2767" s="95">
        <f t="shared" si="666"/>
        <v>22.362503826955052</v>
      </c>
      <c r="G2767" s="95"/>
      <c r="H2767" s="95"/>
      <c r="I2767" s="95"/>
      <c r="J2767" s="95"/>
      <c r="K2767" s="95"/>
      <c r="L2767" s="95">
        <f t="shared" si="652"/>
        <v>2764</v>
      </c>
      <c r="M2767" s="95">
        <f t="shared" si="658"/>
        <v>-1285</v>
      </c>
      <c r="N2767" s="95">
        <f t="shared" si="659"/>
        <v>271.96418234442729</v>
      </c>
      <c r="O2767" s="95">
        <f t="shared" si="660"/>
        <v>2333915.4540521116</v>
      </c>
      <c r="P2767" s="95">
        <f t="shared" si="653"/>
        <v>29.058523300915553</v>
      </c>
      <c r="Q2767" s="113">
        <f t="shared" si="654"/>
        <v>28.684582524859682</v>
      </c>
      <c r="R2767" s="95">
        <f t="shared" si="661"/>
        <v>341.43215760273131</v>
      </c>
      <c r="S2767" s="95">
        <f t="shared" si="662"/>
        <v>212.35153624086274</v>
      </c>
      <c r="T2767">
        <f t="shared" si="663"/>
        <v>0</v>
      </c>
      <c r="U2767" s="102">
        <f>IF(W2767&lt;180,V2767,IF(#REF!&gt;T2767,W2767-360,360-W2767))</f>
        <v>-28.891846921797026</v>
      </c>
      <c r="V2767" s="102">
        <f t="shared" si="664"/>
        <v>-28.891846921797026</v>
      </c>
      <c r="W2767" s="102">
        <f t="shared" si="665"/>
        <v>28.891846921797026</v>
      </c>
    </row>
    <row r="2768" spans="1:23" x14ac:dyDescent="0.25">
      <c r="A2768" s="110">
        <v>42638.497627314813</v>
      </c>
      <c r="B2768">
        <v>250</v>
      </c>
      <c r="C2768">
        <v>14.590299999999999</v>
      </c>
      <c r="E2768" s="95">
        <f t="shared" si="666"/>
        <v>276.85024958402664</v>
      </c>
      <c r="F2768" s="95">
        <f t="shared" si="666"/>
        <v>22.349540266222935</v>
      </c>
      <c r="G2768" s="95"/>
      <c r="H2768" s="95"/>
      <c r="I2768" s="95"/>
      <c r="J2768" s="95"/>
      <c r="K2768" s="95"/>
      <c r="L2768" s="95">
        <f t="shared" si="652"/>
        <v>2765</v>
      </c>
      <c r="M2768" s="95">
        <f t="shared" si="658"/>
        <v>1535</v>
      </c>
      <c r="N2768" s="95">
        <f t="shared" si="659"/>
        <v>271.95623869800977</v>
      </c>
      <c r="O2768" s="95">
        <f t="shared" si="660"/>
        <v>2334397.7048824723</v>
      </c>
      <c r="P2768" s="95">
        <f t="shared" si="653"/>
        <v>29.056269565146959</v>
      </c>
      <c r="Q2768" s="113">
        <f t="shared" si="654"/>
        <v>28.705415330945261</v>
      </c>
      <c r="R2768" s="95">
        <f t="shared" si="661"/>
        <v>341.4374340786535</v>
      </c>
      <c r="S2768" s="95">
        <f t="shared" si="662"/>
        <v>212.26306508939979</v>
      </c>
      <c r="T2768">
        <f t="shared" si="663"/>
        <v>0</v>
      </c>
      <c r="U2768" s="102">
        <f>IF(W2768&lt;180,V2768,IF(#REF!&gt;T2768,W2768-360,360-W2768))</f>
        <v>-26.850249584026642</v>
      </c>
      <c r="V2768" s="102">
        <f t="shared" si="664"/>
        <v>-26.850249584026642</v>
      </c>
      <c r="W2768" s="102">
        <f t="shared" si="665"/>
        <v>26.850249584026642</v>
      </c>
    </row>
    <row r="2769" spans="1:23" x14ac:dyDescent="0.25">
      <c r="A2769" s="110">
        <v>42638.497673611113</v>
      </c>
      <c r="B2769">
        <v>248</v>
      </c>
      <c r="C2769">
        <v>13.508100000000001</v>
      </c>
      <c r="E2769" s="95">
        <f t="shared" si="666"/>
        <v>276.80698835274541</v>
      </c>
      <c r="F2769" s="95">
        <f t="shared" si="666"/>
        <v>22.331543760399306</v>
      </c>
      <c r="G2769" s="95"/>
      <c r="H2769" s="95"/>
      <c r="I2769" s="95"/>
      <c r="J2769" s="95"/>
      <c r="K2769" s="95"/>
      <c r="L2769" s="95">
        <f t="shared" si="652"/>
        <v>2766</v>
      </c>
      <c r="M2769" s="95">
        <f t="shared" si="658"/>
        <v>-1287</v>
      </c>
      <c r="N2769" s="95">
        <f t="shared" si="659"/>
        <v>271.94757772957229</v>
      </c>
      <c r="O2769" s="95">
        <f t="shared" si="660"/>
        <v>2334971.3987708013</v>
      </c>
      <c r="P2769" s="95">
        <f t="shared" si="653"/>
        <v>29.05458621341608</v>
      </c>
      <c r="Q2769" s="113">
        <f t="shared" si="654"/>
        <v>28.729260352716597</v>
      </c>
      <c r="R2769" s="95">
        <f t="shared" si="661"/>
        <v>341.44782414635773</v>
      </c>
      <c r="S2769" s="95">
        <f t="shared" si="662"/>
        <v>212.16615255913308</v>
      </c>
      <c r="T2769">
        <f t="shared" si="663"/>
        <v>0</v>
      </c>
      <c r="U2769" s="102">
        <f>IF(W2769&lt;180,V2769,IF(#REF!&gt;T2769,W2769-360,360-W2769))</f>
        <v>-28.806988352745407</v>
      </c>
      <c r="V2769" s="102">
        <f t="shared" si="664"/>
        <v>-28.806988352745407</v>
      </c>
      <c r="W2769" s="102">
        <f t="shared" si="665"/>
        <v>28.806988352745407</v>
      </c>
    </row>
    <row r="2770" spans="1:23" x14ac:dyDescent="0.25">
      <c r="A2770" s="110">
        <v>42638.497719907406</v>
      </c>
      <c r="B2770">
        <v>250</v>
      </c>
      <c r="C2770">
        <v>12.896000000000001</v>
      </c>
      <c r="E2770" s="95">
        <f t="shared" si="666"/>
        <v>276.67554076539102</v>
      </c>
      <c r="F2770" s="95">
        <f t="shared" si="666"/>
        <v>22.316097004991658</v>
      </c>
      <c r="G2770" s="95"/>
      <c r="H2770" s="95"/>
      <c r="I2770" s="95"/>
      <c r="J2770" s="95"/>
      <c r="K2770" s="95"/>
      <c r="L2770" s="95">
        <f t="shared" si="652"/>
        <v>2767</v>
      </c>
      <c r="M2770" s="95">
        <f t="shared" si="658"/>
        <v>1537</v>
      </c>
      <c r="N2770" s="95">
        <f t="shared" si="659"/>
        <v>271.93964582580304</v>
      </c>
      <c r="O2770" s="95">
        <f t="shared" si="660"/>
        <v>2335452.9208529224</v>
      </c>
      <c r="P2770" s="95">
        <f t="shared" si="653"/>
        <v>29.052330691897023</v>
      </c>
      <c r="Q2770" s="113">
        <f t="shared" si="654"/>
        <v>28.670824725343468</v>
      </c>
      <c r="R2770" s="95">
        <f t="shared" si="661"/>
        <v>341.18489639741381</v>
      </c>
      <c r="S2770" s="95">
        <f t="shared" si="662"/>
        <v>212.16618513336823</v>
      </c>
      <c r="T2770">
        <f t="shared" si="663"/>
        <v>0</v>
      </c>
      <c r="U2770" s="102">
        <f>IF(W2770&lt;180,V2770,IF(#REF!&gt;T2770,W2770-360,360-W2770))</f>
        <v>-26.67554076539102</v>
      </c>
      <c r="V2770" s="102">
        <f t="shared" si="664"/>
        <v>-26.67554076539102</v>
      </c>
      <c r="W2770" s="102">
        <f t="shared" si="665"/>
        <v>26.67554076539102</v>
      </c>
    </row>
    <row r="2771" spans="1:23" x14ac:dyDescent="0.25">
      <c r="A2771" s="110">
        <v>42638.497766203705</v>
      </c>
      <c r="B2771">
        <v>254</v>
      </c>
      <c r="C2771">
        <v>12.3454</v>
      </c>
      <c r="E2771" s="95">
        <f t="shared" si="666"/>
        <v>276.50748752079869</v>
      </c>
      <c r="F2771" s="95">
        <f t="shared" si="666"/>
        <v>22.294757737104806</v>
      </c>
      <c r="G2771" s="95"/>
      <c r="H2771" s="95"/>
      <c r="I2771" s="95"/>
      <c r="J2771" s="95"/>
      <c r="K2771" s="95"/>
      <c r="L2771" s="95">
        <f t="shared" si="652"/>
        <v>2768</v>
      </c>
      <c r="M2771" s="95">
        <f t="shared" si="658"/>
        <v>-1283</v>
      </c>
      <c r="N2771" s="95">
        <f t="shared" si="659"/>
        <v>271.9331647398833</v>
      </c>
      <c r="O2771" s="95">
        <f t="shared" si="660"/>
        <v>2335774.6354768919</v>
      </c>
      <c r="P2771" s="95">
        <f t="shared" si="653"/>
        <v>29.049082911842643</v>
      </c>
      <c r="Q2771" s="113">
        <f t="shared" si="654"/>
        <v>28.506770550722532</v>
      </c>
      <c r="R2771" s="95">
        <f t="shared" si="661"/>
        <v>340.64772125992437</v>
      </c>
      <c r="S2771" s="95">
        <f t="shared" si="662"/>
        <v>212.36725378167301</v>
      </c>
      <c r="T2771">
        <f t="shared" si="663"/>
        <v>0</v>
      </c>
      <c r="U2771" s="102">
        <f>IF(W2771&lt;180,V2771,IF(#REF!&gt;T2771,W2771-360,360-W2771))</f>
        <v>-22.507487520798691</v>
      </c>
      <c r="V2771" s="102">
        <f t="shared" si="664"/>
        <v>-22.507487520798691</v>
      </c>
      <c r="W2771" s="102">
        <f t="shared" si="665"/>
        <v>22.507487520798691</v>
      </c>
    </row>
    <row r="2772" spans="1:23" x14ac:dyDescent="0.25">
      <c r="A2772" s="110">
        <v>42638.497812499998</v>
      </c>
      <c r="B2772">
        <v>254</v>
      </c>
      <c r="C2772">
        <v>11.8475</v>
      </c>
      <c r="E2772" s="95">
        <f t="shared" si="666"/>
        <v>276.44592346089848</v>
      </c>
      <c r="F2772" s="95">
        <f t="shared" si="666"/>
        <v>22.274436272878511</v>
      </c>
      <c r="G2772" s="95"/>
      <c r="H2772" s="95"/>
      <c r="I2772" s="95"/>
      <c r="J2772" s="95"/>
      <c r="K2772" s="95"/>
      <c r="L2772" s="95">
        <f t="shared" si="652"/>
        <v>2769</v>
      </c>
      <c r="M2772" s="95">
        <f t="shared" si="658"/>
        <v>1537</v>
      </c>
      <c r="N2772" s="95">
        <f t="shared" si="659"/>
        <v>271.92668833513795</v>
      </c>
      <c r="O2772" s="95">
        <f t="shared" si="660"/>
        <v>2336096.1177320466</v>
      </c>
      <c r="P2772" s="95">
        <f t="shared" si="653"/>
        <v>29.045835670265269</v>
      </c>
      <c r="Q2772" s="113">
        <f t="shared" si="654"/>
        <v>28.515357467540703</v>
      </c>
      <c r="R2772" s="95">
        <f t="shared" si="661"/>
        <v>340.60547776286506</v>
      </c>
      <c r="S2772" s="95">
        <f t="shared" si="662"/>
        <v>212.2863691589319</v>
      </c>
      <c r="T2772">
        <f t="shared" si="663"/>
        <v>0</v>
      </c>
      <c r="U2772" s="102">
        <f>IF(W2772&lt;180,V2772,IF(#REF!&gt;T2772,W2772-360,360-W2772))</f>
        <v>-22.445923460898484</v>
      </c>
      <c r="V2772" s="102">
        <f t="shared" si="664"/>
        <v>-22.445923460898484</v>
      </c>
      <c r="W2772" s="102">
        <f t="shared" si="665"/>
        <v>22.445923460898484</v>
      </c>
    </row>
    <row r="2773" spans="1:23" x14ac:dyDescent="0.25">
      <c r="A2773" s="110">
        <v>42638.497858796298</v>
      </c>
      <c r="B2773">
        <v>255</v>
      </c>
      <c r="C2773">
        <v>11.9589</v>
      </c>
      <c r="E2773" s="95">
        <f t="shared" si="666"/>
        <v>276.35440931780369</v>
      </c>
      <c r="F2773" s="95">
        <f t="shared" si="666"/>
        <v>22.250794009983334</v>
      </c>
      <c r="G2773" s="95"/>
      <c r="H2773" s="95"/>
      <c r="I2773" s="95"/>
      <c r="J2773" s="95"/>
      <c r="K2773" s="95"/>
      <c r="L2773" s="95">
        <f t="shared" si="652"/>
        <v>2770</v>
      </c>
      <c r="M2773" s="95">
        <f t="shared" si="658"/>
        <v>-1282</v>
      </c>
      <c r="N2773" s="95">
        <f t="shared" si="659"/>
        <v>271.92057761732741</v>
      </c>
      <c r="O2773" s="95">
        <f t="shared" si="660"/>
        <v>2336382.5270758257</v>
      </c>
      <c r="P2773" s="95">
        <f t="shared" si="653"/>
        <v>29.042372424722032</v>
      </c>
      <c r="Q2773" s="113">
        <f t="shared" si="654"/>
        <v>28.495774588697003</v>
      </c>
      <c r="R2773" s="95">
        <f t="shared" si="661"/>
        <v>340.46990214237195</v>
      </c>
      <c r="S2773" s="95">
        <f t="shared" si="662"/>
        <v>212.23891649323542</v>
      </c>
      <c r="T2773">
        <f t="shared" si="663"/>
        <v>0</v>
      </c>
      <c r="U2773" s="102">
        <f>IF(W2773&lt;180,V2773,IF(#REF!&gt;T2773,W2773-360,360-W2773))</f>
        <v>-21.354409317803686</v>
      </c>
      <c r="V2773" s="102">
        <f t="shared" si="664"/>
        <v>-21.354409317803686</v>
      </c>
      <c r="W2773" s="102">
        <f t="shared" si="665"/>
        <v>21.354409317803686</v>
      </c>
    </row>
    <row r="2774" spans="1:23" x14ac:dyDescent="0.25">
      <c r="A2774" s="110">
        <v>42638.49790509259</v>
      </c>
      <c r="B2774">
        <v>254</v>
      </c>
      <c r="C2774">
        <v>11.8955</v>
      </c>
      <c r="E2774" s="95">
        <f t="shared" si="666"/>
        <v>276.23793677204657</v>
      </c>
      <c r="F2774" s="95">
        <f t="shared" si="666"/>
        <v>22.229716139767035</v>
      </c>
      <c r="G2774" s="95"/>
      <c r="H2774" s="95"/>
      <c r="I2774" s="95"/>
      <c r="J2774" s="95"/>
      <c r="K2774" s="95"/>
      <c r="L2774" s="95">
        <f t="shared" si="652"/>
        <v>2771</v>
      </c>
      <c r="M2774" s="95">
        <f t="shared" si="658"/>
        <v>1536</v>
      </c>
      <c r="N2774" s="95">
        <f t="shared" si="659"/>
        <v>271.91411042944674</v>
      </c>
      <c r="O2774" s="95">
        <f t="shared" si="660"/>
        <v>2336703.5582822221</v>
      </c>
      <c r="P2774" s="95">
        <f t="shared" si="653"/>
        <v>29.03912639671859</v>
      </c>
      <c r="Q2774" s="113">
        <f t="shared" si="654"/>
        <v>28.443802053825369</v>
      </c>
      <c r="R2774" s="95">
        <f t="shared" si="661"/>
        <v>340.23649139315364</v>
      </c>
      <c r="S2774" s="95">
        <f t="shared" si="662"/>
        <v>212.23938215093949</v>
      </c>
      <c r="T2774">
        <f t="shared" si="663"/>
        <v>0</v>
      </c>
      <c r="U2774" s="102">
        <f>IF(W2774&lt;180,V2774,IF(#REF!&gt;T2774,W2774-360,360-W2774))</f>
        <v>-22.237936772046567</v>
      </c>
      <c r="V2774" s="102">
        <f t="shared" si="664"/>
        <v>-22.237936772046567</v>
      </c>
      <c r="W2774" s="102">
        <f t="shared" si="665"/>
        <v>22.237936772046567</v>
      </c>
    </row>
    <row r="2775" spans="1:23" x14ac:dyDescent="0.25">
      <c r="A2775" s="110">
        <v>42638.49795138889</v>
      </c>
      <c r="B2775">
        <v>249</v>
      </c>
      <c r="C2775">
        <v>12.7593</v>
      </c>
      <c r="E2775" s="95">
        <f t="shared" si="666"/>
        <v>276.16805324459233</v>
      </c>
      <c r="F2775" s="95">
        <f t="shared" si="666"/>
        <v>22.214227454242902</v>
      </c>
      <c r="G2775" s="95"/>
      <c r="H2775" s="95"/>
      <c r="I2775" s="95"/>
      <c r="J2775" s="95"/>
      <c r="K2775" s="95"/>
      <c r="L2775" s="95">
        <f t="shared" ref="L2775:L2838" si="667">L2774+1</f>
        <v>2772</v>
      </c>
      <c r="M2775" s="95">
        <f t="shared" si="658"/>
        <v>-1287</v>
      </c>
      <c r="N2775" s="95">
        <f t="shared" si="659"/>
        <v>271.90584415584306</v>
      </c>
      <c r="O2775" s="95">
        <f t="shared" si="660"/>
        <v>2337228.4253246887</v>
      </c>
      <c r="P2775" s="95">
        <f t="shared" ref="P2775:P2838" si="668">SQRT(O2775/L2775)</f>
        <v>29.037148578878728</v>
      </c>
      <c r="Q2775" s="113">
        <f t="shared" si="654"/>
        <v>28.459038100770819</v>
      </c>
      <c r="R2775" s="95">
        <f t="shared" si="661"/>
        <v>340.20088897132666</v>
      </c>
      <c r="S2775" s="95">
        <f t="shared" si="662"/>
        <v>212.135217517858</v>
      </c>
      <c r="T2775">
        <f t="shared" si="663"/>
        <v>0</v>
      </c>
      <c r="U2775" s="102">
        <f>IF(W2775&lt;180,V2775,IF(#REF!&gt;T2775,W2775-360,360-W2775))</f>
        <v>-27.168053244592329</v>
      </c>
      <c r="V2775" s="102">
        <f t="shared" si="664"/>
        <v>-27.168053244592329</v>
      </c>
      <c r="W2775" s="102">
        <f t="shared" si="665"/>
        <v>27.168053244592329</v>
      </c>
    </row>
    <row r="2776" spans="1:23" x14ac:dyDescent="0.25">
      <c r="A2776" s="110">
        <v>42638.497997685183</v>
      </c>
      <c r="B2776">
        <v>248</v>
      </c>
      <c r="C2776">
        <v>15.303000000000001</v>
      </c>
      <c r="E2776" s="95">
        <f t="shared" si="666"/>
        <v>276.03494176372715</v>
      </c>
      <c r="F2776" s="95">
        <f t="shared" si="666"/>
        <v>22.203162728785337</v>
      </c>
      <c r="G2776" s="95"/>
      <c r="H2776" s="95"/>
      <c r="I2776" s="95"/>
      <c r="J2776" s="95"/>
      <c r="K2776" s="95"/>
      <c r="L2776" s="95">
        <f t="shared" si="667"/>
        <v>2773</v>
      </c>
      <c r="M2776" s="95">
        <f t="shared" si="658"/>
        <v>1535</v>
      </c>
      <c r="N2776" s="95">
        <f t="shared" si="659"/>
        <v>271.89722322394408</v>
      </c>
      <c r="O2776" s="95">
        <f t="shared" si="660"/>
        <v>2337799.7086188379</v>
      </c>
      <c r="P2776" s="95">
        <f t="shared" si="668"/>
        <v>29.03546029917576</v>
      </c>
      <c r="Q2776" s="113">
        <f t="shared" si="654"/>
        <v>28.403330703396833</v>
      </c>
      <c r="R2776" s="95">
        <f t="shared" si="661"/>
        <v>339.94243584637002</v>
      </c>
      <c r="S2776" s="95">
        <f t="shared" si="662"/>
        <v>212.12744768108428</v>
      </c>
      <c r="T2776">
        <f t="shared" si="663"/>
        <v>0</v>
      </c>
      <c r="U2776" s="102">
        <f>IF(W2776&lt;180,V2776,IF(#REF!&gt;T2776,W2776-360,360-W2776))</f>
        <v>-28.034941763727147</v>
      </c>
      <c r="V2776" s="102">
        <f t="shared" si="664"/>
        <v>-28.034941763727147</v>
      </c>
      <c r="W2776" s="102">
        <f t="shared" si="665"/>
        <v>28.034941763727147</v>
      </c>
    </row>
    <row r="2777" spans="1:23" x14ac:dyDescent="0.25">
      <c r="A2777" s="110">
        <v>42638.498043981483</v>
      </c>
      <c r="B2777">
        <v>254</v>
      </c>
      <c r="C2777">
        <v>14.790699999999999</v>
      </c>
      <c r="E2777" s="95">
        <f t="shared" si="666"/>
        <v>275.97171381031615</v>
      </c>
      <c r="F2777" s="95">
        <f t="shared" si="666"/>
        <v>22.194135940099809</v>
      </c>
      <c r="G2777" s="95"/>
      <c r="H2777" s="95"/>
      <c r="I2777" s="95"/>
      <c r="J2777" s="95"/>
      <c r="K2777" s="95"/>
      <c r="L2777" s="95">
        <f t="shared" si="667"/>
        <v>2774</v>
      </c>
      <c r="M2777" s="95">
        <f t="shared" si="658"/>
        <v>-1281</v>
      </c>
      <c r="N2777" s="95">
        <f t="shared" si="659"/>
        <v>271.89077144916979</v>
      </c>
      <c r="O2777" s="95">
        <f t="shared" si="660"/>
        <v>2338119.903749112</v>
      </c>
      <c r="P2777" s="95">
        <f t="shared" si="668"/>
        <v>29.032214311449334</v>
      </c>
      <c r="Q2777" s="113">
        <f t="shared" si="654"/>
        <v>28.410015550599699</v>
      </c>
      <c r="R2777" s="95">
        <f t="shared" si="661"/>
        <v>339.89424879916544</v>
      </c>
      <c r="S2777" s="95">
        <f t="shared" si="662"/>
        <v>212.04917882146682</v>
      </c>
      <c r="T2777">
        <f t="shared" si="663"/>
        <v>0</v>
      </c>
      <c r="U2777" s="102">
        <f>IF(W2777&lt;180,V2777,IF(#REF!&gt;T2777,W2777-360,360-W2777))</f>
        <v>-21.971713810316146</v>
      </c>
      <c r="V2777" s="102">
        <f t="shared" si="664"/>
        <v>-21.971713810316146</v>
      </c>
      <c r="W2777" s="102">
        <f t="shared" si="665"/>
        <v>21.971713810316146</v>
      </c>
    </row>
    <row r="2778" spans="1:23" x14ac:dyDescent="0.25">
      <c r="A2778" s="110">
        <v>42638.498090277775</v>
      </c>
      <c r="B2778">
        <v>251</v>
      </c>
      <c r="C2778">
        <v>16.593399999999999</v>
      </c>
      <c r="E2778" s="95">
        <f t="shared" si="666"/>
        <v>275.88851913477538</v>
      </c>
      <c r="F2778" s="95">
        <f t="shared" si="666"/>
        <v>22.190043594009961</v>
      </c>
      <c r="G2778" s="95"/>
      <c r="H2778" s="95"/>
      <c r="I2778" s="95"/>
      <c r="J2778" s="95"/>
      <c r="K2778" s="95"/>
      <c r="L2778" s="95">
        <f t="shared" si="667"/>
        <v>2775</v>
      </c>
      <c r="M2778" s="95">
        <f t="shared" si="658"/>
        <v>1532</v>
      </c>
      <c r="N2778" s="95">
        <f t="shared" si="659"/>
        <v>271.88324324324213</v>
      </c>
      <c r="O2778" s="95">
        <f t="shared" si="660"/>
        <v>2338556.1708108243</v>
      </c>
      <c r="P2778" s="95">
        <f t="shared" si="668"/>
        <v>29.029690739591647</v>
      </c>
      <c r="Q2778" s="113">
        <f t="shared" si="654"/>
        <v>28.409810905927063</v>
      </c>
      <c r="R2778" s="95">
        <f t="shared" si="661"/>
        <v>339.81059367311127</v>
      </c>
      <c r="S2778" s="95">
        <f t="shared" si="662"/>
        <v>211.96644459643949</v>
      </c>
      <c r="T2778">
        <f t="shared" si="663"/>
        <v>0</v>
      </c>
      <c r="U2778" s="102">
        <f>IF(W2778&lt;180,V2778,IF(#REF!&gt;T2778,W2778-360,360-W2778))</f>
        <v>-24.888519134775379</v>
      </c>
      <c r="V2778" s="102">
        <f t="shared" si="664"/>
        <v>-24.888519134775379</v>
      </c>
      <c r="W2778" s="102">
        <f t="shared" si="665"/>
        <v>24.888519134775379</v>
      </c>
    </row>
    <row r="2779" spans="1:23" x14ac:dyDescent="0.25">
      <c r="A2779" s="110">
        <v>42638.498136574075</v>
      </c>
      <c r="B2779">
        <v>250</v>
      </c>
      <c r="C2779">
        <v>17.5701</v>
      </c>
      <c r="E2779" s="95">
        <f t="shared" si="666"/>
        <v>275.87520798668885</v>
      </c>
      <c r="F2779" s="95">
        <f t="shared" si="666"/>
        <v>22.188197337770362</v>
      </c>
      <c r="G2779" s="95"/>
      <c r="H2779" s="95"/>
      <c r="I2779" s="95"/>
      <c r="J2779" s="95"/>
      <c r="K2779" s="95"/>
      <c r="L2779" s="95">
        <f t="shared" si="667"/>
        <v>2776</v>
      </c>
      <c r="M2779" s="95">
        <f t="shared" si="658"/>
        <v>-1282</v>
      </c>
      <c r="N2779" s="95">
        <f t="shared" si="659"/>
        <v>271.87536023054645</v>
      </c>
      <c r="O2779" s="95">
        <f t="shared" si="660"/>
        <v>2339034.8746397831</v>
      </c>
      <c r="P2779" s="95">
        <f t="shared" si="668"/>
        <v>29.027432088130801</v>
      </c>
      <c r="Q2779" s="113">
        <f t="shared" si="654"/>
        <v>28.420061596750003</v>
      </c>
      <c r="R2779" s="95">
        <f t="shared" si="661"/>
        <v>339.82034657937635</v>
      </c>
      <c r="S2779" s="95">
        <f t="shared" si="662"/>
        <v>211.93006939400135</v>
      </c>
      <c r="T2779">
        <f t="shared" si="663"/>
        <v>0</v>
      </c>
      <c r="U2779" s="102">
        <f>IF(W2779&lt;180,V2779,IF(#REF!&gt;T2779,W2779-360,360-W2779))</f>
        <v>-25.875207986688849</v>
      </c>
      <c r="V2779" s="102">
        <f t="shared" si="664"/>
        <v>-25.875207986688849</v>
      </c>
      <c r="W2779" s="102">
        <f t="shared" si="665"/>
        <v>25.875207986688849</v>
      </c>
    </row>
    <row r="2780" spans="1:23" x14ac:dyDescent="0.25">
      <c r="A2780" s="110">
        <v>42638.498182870368</v>
      </c>
      <c r="B2780">
        <v>248</v>
      </c>
      <c r="C2780">
        <v>15.537800000000001</v>
      </c>
      <c r="E2780" s="95">
        <f t="shared" si="666"/>
        <v>275.80366056572382</v>
      </c>
      <c r="F2780" s="95">
        <f t="shared" si="666"/>
        <v>22.180073544093155</v>
      </c>
      <c r="G2780" s="95"/>
      <c r="H2780" s="95"/>
      <c r="I2780" s="95"/>
      <c r="J2780" s="95"/>
      <c r="K2780" s="95"/>
      <c r="L2780" s="95">
        <f t="shared" si="667"/>
        <v>2777</v>
      </c>
      <c r="M2780" s="95">
        <f t="shared" si="658"/>
        <v>1530</v>
      </c>
      <c r="N2780" s="95">
        <f t="shared" si="659"/>
        <v>271.86676269355308</v>
      </c>
      <c r="O2780" s="95">
        <f t="shared" si="660"/>
        <v>2339604.7021966288</v>
      </c>
      <c r="P2780" s="95">
        <f t="shared" si="668"/>
        <v>29.025740145537466</v>
      </c>
      <c r="Q2780" s="113">
        <f t="shared" ref="Q2780:Q2843" si="669">_xlfn.STDEV.P(B2180:B2780)</f>
        <v>28.436016625201649</v>
      </c>
      <c r="R2780" s="95">
        <f t="shared" si="661"/>
        <v>339.78469797242752</v>
      </c>
      <c r="S2780" s="95">
        <f t="shared" si="662"/>
        <v>211.82262315902011</v>
      </c>
      <c r="T2780">
        <f t="shared" si="663"/>
        <v>0</v>
      </c>
      <c r="U2780" s="102">
        <f>IF(W2780&lt;180,V2780,IF(#REF!&gt;T2780,W2780-360,360-W2780))</f>
        <v>-27.803660565723817</v>
      </c>
      <c r="V2780" s="102">
        <f t="shared" si="664"/>
        <v>-27.803660565723817</v>
      </c>
      <c r="W2780" s="102">
        <f t="shared" si="665"/>
        <v>27.803660565723817</v>
      </c>
    </row>
    <row r="2781" spans="1:23" x14ac:dyDescent="0.25">
      <c r="A2781" s="110">
        <v>42638.498229166667</v>
      </c>
      <c r="B2781">
        <v>254</v>
      </c>
      <c r="C2781">
        <v>14.2072</v>
      </c>
      <c r="E2781" s="95">
        <f t="shared" ref="E2781:F2796" si="670">AVERAGE(B2181:B2781)</f>
        <v>275.67054908485858</v>
      </c>
      <c r="F2781" s="95">
        <f t="shared" si="670"/>
        <v>22.167692512479181</v>
      </c>
      <c r="G2781" s="95"/>
      <c r="H2781" s="95"/>
      <c r="I2781" s="95"/>
      <c r="J2781" s="95"/>
      <c r="K2781" s="95"/>
      <c r="L2781" s="95">
        <f t="shared" si="667"/>
        <v>2778</v>
      </c>
      <c r="M2781" s="95">
        <f t="shared" si="658"/>
        <v>-1276</v>
      </c>
      <c r="N2781" s="95">
        <f t="shared" si="659"/>
        <v>271.86033117350502</v>
      </c>
      <c r="O2781" s="95">
        <f t="shared" si="660"/>
        <v>2339923.8084953339</v>
      </c>
      <c r="P2781" s="95">
        <f t="shared" si="668"/>
        <v>29.022494493812705</v>
      </c>
      <c r="Q2781" s="113">
        <f t="shared" si="669"/>
        <v>28.350397518651491</v>
      </c>
      <c r="R2781" s="95">
        <f t="shared" si="661"/>
        <v>339.45894350182442</v>
      </c>
      <c r="S2781" s="95">
        <f t="shared" si="662"/>
        <v>211.88215466789273</v>
      </c>
      <c r="T2781">
        <f t="shared" si="663"/>
        <v>0</v>
      </c>
      <c r="U2781" s="102">
        <f>IF(W2781&lt;180,V2781,IF(#REF!&gt;T2781,W2781-360,360-W2781))</f>
        <v>-21.670549084858578</v>
      </c>
      <c r="V2781" s="102">
        <f t="shared" si="664"/>
        <v>-21.670549084858578</v>
      </c>
      <c r="W2781" s="102">
        <f t="shared" si="665"/>
        <v>21.670549084858578</v>
      </c>
    </row>
    <row r="2782" spans="1:23" x14ac:dyDescent="0.25">
      <c r="A2782" s="110">
        <v>42638.49827546296</v>
      </c>
      <c r="B2782">
        <v>252</v>
      </c>
      <c r="C2782">
        <v>13.058999999999999</v>
      </c>
      <c r="E2782" s="95">
        <f t="shared" si="670"/>
        <v>275.56738768718805</v>
      </c>
      <c r="F2782" s="95">
        <f t="shared" si="670"/>
        <v>22.15324292845256</v>
      </c>
      <c r="G2782" s="95"/>
      <c r="H2782" s="95"/>
      <c r="I2782" s="95"/>
      <c r="J2782" s="95"/>
      <c r="K2782" s="95"/>
      <c r="L2782" s="95">
        <f t="shared" si="667"/>
        <v>2779</v>
      </c>
      <c r="M2782" s="95">
        <f t="shared" si="658"/>
        <v>1528</v>
      </c>
      <c r="N2782" s="95">
        <f t="shared" si="659"/>
        <v>271.85318459877544</v>
      </c>
      <c r="O2782" s="95">
        <f t="shared" si="660"/>
        <v>2340318.0993163143</v>
      </c>
      <c r="P2782" s="95">
        <f t="shared" si="668"/>
        <v>29.019716959440085</v>
      </c>
      <c r="Q2782" s="113">
        <f t="shared" si="669"/>
        <v>28.323526694083561</v>
      </c>
      <c r="R2782" s="95">
        <f t="shared" si="661"/>
        <v>339.29532274887606</v>
      </c>
      <c r="S2782" s="95">
        <f t="shared" si="662"/>
        <v>211.83945262550003</v>
      </c>
      <c r="T2782">
        <f t="shared" si="663"/>
        <v>0</v>
      </c>
      <c r="U2782" s="102">
        <f>IF(W2782&lt;180,V2782,IF(#REF!&gt;T2782,W2782-360,360-W2782))</f>
        <v>-23.567387687188045</v>
      </c>
      <c r="V2782" s="102">
        <f t="shared" si="664"/>
        <v>-23.567387687188045</v>
      </c>
      <c r="W2782" s="102">
        <f t="shared" si="665"/>
        <v>23.567387687188045</v>
      </c>
    </row>
    <row r="2783" spans="1:23" x14ac:dyDescent="0.25">
      <c r="A2783" s="110">
        <v>42638.49832175926</v>
      </c>
      <c r="B2783">
        <v>248</v>
      </c>
      <c r="C2783">
        <v>13.5481</v>
      </c>
      <c r="E2783" s="95">
        <f t="shared" si="670"/>
        <v>275.52246256239602</v>
      </c>
      <c r="F2783" s="95">
        <f t="shared" si="670"/>
        <v>22.140245590682174</v>
      </c>
      <c r="G2783" s="95"/>
      <c r="H2783" s="95"/>
      <c r="I2783" s="95"/>
      <c r="J2783" s="95"/>
      <c r="K2783" s="95"/>
      <c r="L2783" s="95">
        <f t="shared" si="667"/>
        <v>2780</v>
      </c>
      <c r="M2783" s="95">
        <f t="shared" si="658"/>
        <v>-1280</v>
      </c>
      <c r="N2783" s="95">
        <f t="shared" si="659"/>
        <v>271.84460431654566</v>
      </c>
      <c r="O2783" s="95">
        <f t="shared" si="660"/>
        <v>2340886.8690647618</v>
      </c>
      <c r="P2783" s="95">
        <f t="shared" si="668"/>
        <v>29.018022612752766</v>
      </c>
      <c r="Q2783" s="113">
        <f t="shared" si="669"/>
        <v>28.345795180561009</v>
      </c>
      <c r="R2783" s="95">
        <f t="shared" si="661"/>
        <v>339.30050171865827</v>
      </c>
      <c r="S2783" s="95">
        <f t="shared" si="662"/>
        <v>211.74442340613376</v>
      </c>
      <c r="T2783">
        <f t="shared" si="663"/>
        <v>0</v>
      </c>
      <c r="U2783" s="102">
        <f>IF(W2783&lt;180,V2783,IF(#REF!&gt;T2783,W2783-360,360-W2783))</f>
        <v>-27.522462562396015</v>
      </c>
      <c r="V2783" s="102">
        <f t="shared" si="664"/>
        <v>-27.522462562396015</v>
      </c>
      <c r="W2783" s="102">
        <f t="shared" si="665"/>
        <v>27.522462562396015</v>
      </c>
    </row>
    <row r="2784" spans="1:23" x14ac:dyDescent="0.25">
      <c r="A2784" s="110">
        <v>42638.498368055552</v>
      </c>
      <c r="B2784">
        <v>253</v>
      </c>
      <c r="C2784">
        <v>13.3727</v>
      </c>
      <c r="E2784" s="95">
        <f t="shared" si="670"/>
        <v>275.43926788685525</v>
      </c>
      <c r="F2784" s="95">
        <f t="shared" si="670"/>
        <v>22.127445757071527</v>
      </c>
      <c r="G2784" s="95"/>
      <c r="H2784" s="95"/>
      <c r="I2784" s="95"/>
      <c r="J2784" s="95"/>
      <c r="K2784" s="95"/>
      <c r="L2784" s="95">
        <f t="shared" si="667"/>
        <v>2781</v>
      </c>
      <c r="M2784" s="95">
        <f t="shared" si="658"/>
        <v>1533</v>
      </c>
      <c r="N2784" s="95">
        <f t="shared" si="659"/>
        <v>271.83782811938039</v>
      </c>
      <c r="O2784" s="95">
        <f t="shared" si="660"/>
        <v>2341241.8604818545</v>
      </c>
      <c r="P2784" s="95">
        <f t="shared" si="668"/>
        <v>29.015004738815314</v>
      </c>
      <c r="Q2784" s="113">
        <f t="shared" si="669"/>
        <v>28.338400576210262</v>
      </c>
      <c r="R2784" s="95">
        <f t="shared" si="661"/>
        <v>339.20066918332833</v>
      </c>
      <c r="S2784" s="95">
        <f t="shared" si="662"/>
        <v>211.67786659038217</v>
      </c>
      <c r="T2784">
        <f t="shared" si="663"/>
        <v>0</v>
      </c>
      <c r="U2784" s="102">
        <f>IF(W2784&lt;180,V2784,IF(#REF!&gt;T2784,W2784-360,360-W2784))</f>
        <v>-22.439267886855248</v>
      </c>
      <c r="V2784" s="102">
        <f t="shared" si="664"/>
        <v>-22.439267886855248</v>
      </c>
      <c r="W2784" s="102">
        <f t="shared" si="665"/>
        <v>22.439267886855248</v>
      </c>
    </row>
    <row r="2785" spans="1:23" x14ac:dyDescent="0.25">
      <c r="A2785" s="110">
        <v>42638.498414351852</v>
      </c>
      <c r="B2785">
        <v>248</v>
      </c>
      <c r="C2785">
        <v>16.2027</v>
      </c>
      <c r="E2785" s="95">
        <f t="shared" si="670"/>
        <v>275.35773710482528</v>
      </c>
      <c r="F2785" s="95">
        <f t="shared" si="670"/>
        <v>22.118681198003308</v>
      </c>
      <c r="G2785" s="95"/>
      <c r="H2785" s="95"/>
      <c r="I2785" s="95"/>
      <c r="J2785" s="95"/>
      <c r="K2785" s="95"/>
      <c r="L2785" s="95">
        <f t="shared" si="667"/>
        <v>2782</v>
      </c>
      <c r="M2785" s="95">
        <f t="shared" si="658"/>
        <v>-1285</v>
      </c>
      <c r="N2785" s="95">
        <f t="shared" si="659"/>
        <v>271.82925952552006</v>
      </c>
      <c r="O2785" s="95">
        <f t="shared" si="660"/>
        <v>2341809.8982746359</v>
      </c>
      <c r="P2785" s="95">
        <f t="shared" si="668"/>
        <v>29.01330849511519</v>
      </c>
      <c r="Q2785" s="113">
        <f t="shared" si="669"/>
        <v>28.346738464383471</v>
      </c>
      <c r="R2785" s="95">
        <f t="shared" si="661"/>
        <v>339.13789864968805</v>
      </c>
      <c r="S2785" s="95">
        <f t="shared" si="662"/>
        <v>211.57757555996247</v>
      </c>
      <c r="T2785">
        <f t="shared" si="663"/>
        <v>0</v>
      </c>
      <c r="U2785" s="102">
        <f>IF(W2785&lt;180,V2785,IF(#REF!&gt;T2785,W2785-360,360-W2785))</f>
        <v>-27.357737104825276</v>
      </c>
      <c r="V2785" s="102">
        <f t="shared" si="664"/>
        <v>-27.357737104825276</v>
      </c>
      <c r="W2785" s="102">
        <f t="shared" si="665"/>
        <v>27.357737104825276</v>
      </c>
    </row>
    <row r="2786" spans="1:23" x14ac:dyDescent="0.25">
      <c r="A2786" s="110">
        <v>42638.498460648145</v>
      </c>
      <c r="B2786">
        <v>241</v>
      </c>
      <c r="C2786">
        <v>17.373200000000001</v>
      </c>
      <c r="E2786" s="95">
        <f t="shared" si="670"/>
        <v>275.27787021630616</v>
      </c>
      <c r="F2786" s="95">
        <f t="shared" si="670"/>
        <v>22.106894342762043</v>
      </c>
      <c r="G2786" s="95"/>
      <c r="H2786" s="95"/>
      <c r="I2786" s="95"/>
      <c r="J2786" s="95"/>
      <c r="K2786" s="95"/>
      <c r="L2786" s="95">
        <f t="shared" si="667"/>
        <v>2783</v>
      </c>
      <c r="M2786" s="95">
        <f t="shared" si="658"/>
        <v>1526</v>
      </c>
      <c r="N2786" s="95">
        <f t="shared" si="659"/>
        <v>271.81818181818068</v>
      </c>
      <c r="O2786" s="95">
        <f t="shared" si="660"/>
        <v>2342760.000000013</v>
      </c>
      <c r="P2786" s="95">
        <f t="shared" si="668"/>
        <v>29.013979308753679</v>
      </c>
      <c r="Q2786" s="113">
        <f t="shared" si="669"/>
        <v>28.375793968056627</v>
      </c>
      <c r="R2786" s="95">
        <f t="shared" si="661"/>
        <v>339.12340664443354</v>
      </c>
      <c r="S2786" s="95">
        <f t="shared" si="662"/>
        <v>211.43233378817874</v>
      </c>
      <c r="T2786">
        <f t="shared" si="663"/>
        <v>0</v>
      </c>
      <c r="U2786" s="102">
        <f>IF(W2786&lt;180,V2786,IF(#REF!&gt;T2786,W2786-360,360-W2786))</f>
        <v>-34.277870216306155</v>
      </c>
      <c r="V2786" s="102">
        <f t="shared" si="664"/>
        <v>-34.277870216306155</v>
      </c>
      <c r="W2786" s="102">
        <f t="shared" si="665"/>
        <v>34.277870216306155</v>
      </c>
    </row>
    <row r="2787" spans="1:23" x14ac:dyDescent="0.25">
      <c r="A2787" s="110">
        <v>42638.498506944445</v>
      </c>
      <c r="B2787">
        <v>235</v>
      </c>
      <c r="C2787">
        <v>17.270099999999999</v>
      </c>
      <c r="E2787" s="95">
        <f t="shared" si="670"/>
        <v>275.18968386023295</v>
      </c>
      <c r="F2787" s="95">
        <f t="shared" si="670"/>
        <v>22.097746921796983</v>
      </c>
      <c r="G2787" s="95"/>
      <c r="H2787" s="95"/>
      <c r="I2787" s="95"/>
      <c r="J2787" s="95"/>
      <c r="K2787" s="95"/>
      <c r="L2787" s="95">
        <f t="shared" si="667"/>
        <v>2784</v>
      </c>
      <c r="M2787" s="95">
        <f t="shared" si="658"/>
        <v>-1291</v>
      </c>
      <c r="N2787" s="95">
        <f t="shared" si="659"/>
        <v>271.80495689655061</v>
      </c>
      <c r="O2787" s="95">
        <f t="shared" si="660"/>
        <v>2344115.0915948404</v>
      </c>
      <c r="P2787" s="95">
        <f t="shared" si="668"/>
        <v>29.017156362404219</v>
      </c>
      <c r="Q2787" s="113">
        <f t="shared" si="669"/>
        <v>28.418443779029364</v>
      </c>
      <c r="R2787" s="95">
        <f t="shared" si="661"/>
        <v>339.13118236304899</v>
      </c>
      <c r="S2787" s="95">
        <f t="shared" si="662"/>
        <v>211.24818535741687</v>
      </c>
      <c r="T2787">
        <f t="shared" si="663"/>
        <v>0</v>
      </c>
      <c r="U2787" s="102">
        <f>IF(W2787&lt;180,V2787,IF(#REF!&gt;T2787,W2787-360,360-W2787))</f>
        <v>-40.189683860232947</v>
      </c>
      <c r="V2787" s="102">
        <f t="shared" si="664"/>
        <v>-40.189683860232947</v>
      </c>
      <c r="W2787" s="102">
        <f t="shared" si="665"/>
        <v>40.189683860232947</v>
      </c>
    </row>
    <row r="2788" spans="1:23" x14ac:dyDescent="0.25">
      <c r="A2788" s="110">
        <v>42638.498553240737</v>
      </c>
      <c r="B2788">
        <v>239</v>
      </c>
      <c r="C2788">
        <v>16.7424</v>
      </c>
      <c r="E2788" s="95">
        <f t="shared" si="670"/>
        <v>275.07487520798668</v>
      </c>
      <c r="F2788" s="95">
        <f t="shared" si="670"/>
        <v>22.090001164725429</v>
      </c>
      <c r="G2788" s="95"/>
      <c r="H2788" s="95"/>
      <c r="I2788" s="95"/>
      <c r="J2788" s="95"/>
      <c r="K2788" s="95"/>
      <c r="L2788" s="95">
        <f t="shared" si="667"/>
        <v>2785</v>
      </c>
      <c r="M2788" s="95">
        <f t="shared" si="658"/>
        <v>1530</v>
      </c>
      <c r="N2788" s="95">
        <f t="shared" si="659"/>
        <v>271.7931777378804</v>
      </c>
      <c r="O2788" s="95">
        <f t="shared" si="660"/>
        <v>2345190.8703770326</v>
      </c>
      <c r="P2788" s="95">
        <f t="shared" si="668"/>
        <v>29.018602777135481</v>
      </c>
      <c r="Q2788" s="113">
        <f t="shared" si="669"/>
        <v>28.425037316574507</v>
      </c>
      <c r="R2788" s="95">
        <f t="shared" si="661"/>
        <v>339.03120917027934</v>
      </c>
      <c r="S2788" s="95">
        <f t="shared" si="662"/>
        <v>211.11854124569405</v>
      </c>
      <c r="T2788">
        <f t="shared" si="663"/>
        <v>0</v>
      </c>
      <c r="U2788" s="102">
        <f>IF(W2788&lt;180,V2788,IF(#REF!&gt;T2788,W2788-360,360-W2788))</f>
        <v>-36.074875207986679</v>
      </c>
      <c r="V2788" s="102">
        <f t="shared" si="664"/>
        <v>-36.074875207986679</v>
      </c>
      <c r="W2788" s="102">
        <f t="shared" si="665"/>
        <v>36.074875207986679</v>
      </c>
    </row>
    <row r="2789" spans="1:23" x14ac:dyDescent="0.25">
      <c r="A2789" s="110">
        <v>42638.498599537037</v>
      </c>
      <c r="B2789">
        <v>244</v>
      </c>
      <c r="C2789">
        <v>16.322600000000001</v>
      </c>
      <c r="E2789" s="95">
        <f t="shared" si="670"/>
        <v>274.96006655574041</v>
      </c>
      <c r="F2789" s="95">
        <f t="shared" si="670"/>
        <v>22.078567221297806</v>
      </c>
      <c r="G2789" s="95"/>
      <c r="H2789" s="95"/>
      <c r="I2789" s="95"/>
      <c r="J2789" s="95"/>
      <c r="K2789" s="95"/>
      <c r="L2789" s="95">
        <f t="shared" si="667"/>
        <v>2786</v>
      </c>
      <c r="M2789" s="95">
        <f t="shared" si="658"/>
        <v>-1286</v>
      </c>
      <c r="N2789" s="95">
        <f t="shared" si="659"/>
        <v>271.78320172289909</v>
      </c>
      <c r="O2789" s="95">
        <f t="shared" si="660"/>
        <v>2345963.0538406447</v>
      </c>
      <c r="P2789" s="95">
        <f t="shared" si="668"/>
        <v>29.018170495306968</v>
      </c>
      <c r="Q2789" s="113">
        <f t="shared" si="669"/>
        <v>28.410967908533671</v>
      </c>
      <c r="R2789" s="95">
        <f t="shared" si="661"/>
        <v>338.88474434994117</v>
      </c>
      <c r="S2789" s="95">
        <f t="shared" si="662"/>
        <v>211.03538876153965</v>
      </c>
      <c r="T2789">
        <f t="shared" si="663"/>
        <v>0</v>
      </c>
      <c r="U2789" s="102">
        <f>IF(W2789&lt;180,V2789,IF(#REF!&gt;T2789,W2789-360,360-W2789))</f>
        <v>-30.960066555740411</v>
      </c>
      <c r="V2789" s="102">
        <f t="shared" si="664"/>
        <v>-30.960066555740411</v>
      </c>
      <c r="W2789" s="102">
        <f t="shared" si="665"/>
        <v>30.960066555740411</v>
      </c>
    </row>
    <row r="2790" spans="1:23" x14ac:dyDescent="0.25">
      <c r="A2790" s="110">
        <v>42638.498645833337</v>
      </c>
      <c r="B2790">
        <v>239</v>
      </c>
      <c r="C2790">
        <v>15.1196</v>
      </c>
      <c r="E2790" s="95">
        <f t="shared" si="670"/>
        <v>274.8452579034942</v>
      </c>
      <c r="F2790" s="95">
        <f t="shared" si="670"/>
        <v>22.062028119800303</v>
      </c>
      <c r="G2790" s="95"/>
      <c r="H2790" s="95"/>
      <c r="I2790" s="95"/>
      <c r="J2790" s="95"/>
      <c r="K2790" s="95"/>
      <c r="L2790" s="95">
        <f t="shared" si="667"/>
        <v>2787</v>
      </c>
      <c r="M2790" s="95">
        <f t="shared" si="658"/>
        <v>1525</v>
      </c>
      <c r="N2790" s="95">
        <f t="shared" si="659"/>
        <v>271.77143882310617</v>
      </c>
      <c r="O2790" s="95">
        <f t="shared" si="660"/>
        <v>2347037.4065303323</v>
      </c>
      <c r="P2790" s="95">
        <f t="shared" si="668"/>
        <v>29.019606641368899</v>
      </c>
      <c r="Q2790" s="113">
        <f t="shared" si="669"/>
        <v>28.416635497891164</v>
      </c>
      <c r="R2790" s="95">
        <f t="shared" si="661"/>
        <v>338.78268777374933</v>
      </c>
      <c r="S2790" s="95">
        <f t="shared" si="662"/>
        <v>210.90782803323907</v>
      </c>
      <c r="T2790">
        <f t="shared" si="663"/>
        <v>0</v>
      </c>
      <c r="U2790" s="102">
        <f>IF(W2790&lt;180,V2790,IF(#REF!&gt;T2790,W2790-360,360-W2790))</f>
        <v>-35.8452579034942</v>
      </c>
      <c r="V2790" s="102">
        <f t="shared" si="664"/>
        <v>-35.8452579034942</v>
      </c>
      <c r="W2790" s="102">
        <f t="shared" si="665"/>
        <v>35.8452579034942</v>
      </c>
    </row>
    <row r="2791" spans="1:23" x14ac:dyDescent="0.25">
      <c r="A2791" s="110">
        <v>42638.498692129629</v>
      </c>
      <c r="B2791">
        <v>248</v>
      </c>
      <c r="C2791">
        <v>15.083600000000001</v>
      </c>
      <c r="E2791" s="95">
        <f t="shared" si="670"/>
        <v>274.7820299500832</v>
      </c>
      <c r="F2791" s="95">
        <f t="shared" si="670"/>
        <v>22.04445723793674</v>
      </c>
      <c r="G2791" s="95"/>
      <c r="H2791" s="95"/>
      <c r="I2791" s="95"/>
      <c r="J2791" s="95"/>
      <c r="K2791" s="95"/>
      <c r="L2791" s="95">
        <f t="shared" si="667"/>
        <v>2788</v>
      </c>
      <c r="M2791" s="95">
        <f t="shared" si="658"/>
        <v>-1277</v>
      </c>
      <c r="N2791" s="95">
        <f t="shared" si="659"/>
        <v>271.76291248206491</v>
      </c>
      <c r="O2791" s="95">
        <f t="shared" si="660"/>
        <v>2347602.2851506583</v>
      </c>
      <c r="P2791" s="95">
        <f t="shared" si="668"/>
        <v>29.017893141369477</v>
      </c>
      <c r="Q2791" s="113">
        <f t="shared" si="669"/>
        <v>28.434015798834224</v>
      </c>
      <c r="R2791" s="95">
        <f t="shared" si="661"/>
        <v>338.75856549746021</v>
      </c>
      <c r="S2791" s="95">
        <f t="shared" si="662"/>
        <v>210.80549440270619</v>
      </c>
      <c r="T2791">
        <f t="shared" si="663"/>
        <v>0</v>
      </c>
      <c r="U2791" s="102">
        <f>IF(W2791&lt;180,V2791,IF(#REF!&gt;T2791,W2791-360,360-W2791))</f>
        <v>-26.782029950083199</v>
      </c>
      <c r="V2791" s="102">
        <f t="shared" si="664"/>
        <v>-26.782029950083199</v>
      </c>
      <c r="W2791" s="102">
        <f t="shared" si="665"/>
        <v>26.782029950083199</v>
      </c>
    </row>
    <row r="2792" spans="1:23" x14ac:dyDescent="0.25">
      <c r="A2792" s="110">
        <v>42638.498738425929</v>
      </c>
      <c r="B2792">
        <v>246</v>
      </c>
      <c r="C2792">
        <v>15.3651</v>
      </c>
      <c r="E2792" s="95">
        <f t="shared" si="670"/>
        <v>274.69883527454243</v>
      </c>
      <c r="F2792" s="95">
        <f t="shared" si="670"/>
        <v>22.026499001663868</v>
      </c>
      <c r="G2792" s="95"/>
      <c r="H2792" s="95"/>
      <c r="I2792" s="95"/>
      <c r="J2792" s="95"/>
      <c r="K2792" s="95"/>
      <c r="L2792" s="95">
        <f t="shared" si="667"/>
        <v>2789</v>
      </c>
      <c r="M2792" s="95">
        <f t="shared" si="658"/>
        <v>1523</v>
      </c>
      <c r="N2792" s="95">
        <f t="shared" si="659"/>
        <v>271.75367515238327</v>
      </c>
      <c r="O2792" s="95">
        <f t="shared" si="660"/>
        <v>2348265.7748297006</v>
      </c>
      <c r="P2792" s="95">
        <f t="shared" si="668"/>
        <v>29.016790028538797</v>
      </c>
      <c r="Q2792" s="113">
        <f t="shared" si="669"/>
        <v>28.444957771167129</v>
      </c>
      <c r="R2792" s="95">
        <f t="shared" si="661"/>
        <v>338.69999025966848</v>
      </c>
      <c r="S2792" s="95">
        <f t="shared" si="662"/>
        <v>210.69768028941638</v>
      </c>
      <c r="T2792">
        <f t="shared" si="663"/>
        <v>0</v>
      </c>
      <c r="U2792" s="102">
        <f>IF(W2792&lt;180,V2792,IF(#REF!&gt;T2792,W2792-360,360-W2792))</f>
        <v>-28.698835274542432</v>
      </c>
      <c r="V2792" s="102">
        <f t="shared" si="664"/>
        <v>-28.698835274542432</v>
      </c>
      <c r="W2792" s="102">
        <f t="shared" si="665"/>
        <v>28.698835274542432</v>
      </c>
    </row>
    <row r="2793" spans="1:23" x14ac:dyDescent="0.25">
      <c r="A2793" s="110">
        <v>42638.498784722222</v>
      </c>
      <c r="B2793">
        <v>250</v>
      </c>
      <c r="C2793">
        <v>13.781000000000001</v>
      </c>
      <c r="E2793" s="95">
        <f t="shared" si="670"/>
        <v>274.62562396006655</v>
      </c>
      <c r="F2793" s="95">
        <f t="shared" si="670"/>
        <v>22.00771414309482</v>
      </c>
      <c r="G2793" s="95"/>
      <c r="H2793" s="95"/>
      <c r="I2793" s="95"/>
      <c r="J2793" s="95"/>
      <c r="K2793" s="95"/>
      <c r="L2793" s="95">
        <f t="shared" si="667"/>
        <v>2790</v>
      </c>
      <c r="M2793" s="95">
        <f t="shared" si="658"/>
        <v>-1273</v>
      </c>
      <c r="N2793" s="95">
        <f t="shared" si="659"/>
        <v>271.74587813619962</v>
      </c>
      <c r="O2793" s="95">
        <f t="shared" si="660"/>
        <v>2348738.8275985788</v>
      </c>
      <c r="P2793" s="95">
        <f t="shared" si="668"/>
        <v>29.01451143292347</v>
      </c>
      <c r="Q2793" s="113">
        <f t="shared" si="669"/>
        <v>28.451808962927473</v>
      </c>
      <c r="R2793" s="95">
        <f t="shared" si="661"/>
        <v>338.64219412665335</v>
      </c>
      <c r="S2793" s="95">
        <f t="shared" si="662"/>
        <v>210.60905379347975</v>
      </c>
      <c r="T2793">
        <f t="shared" si="663"/>
        <v>0</v>
      </c>
      <c r="U2793" s="102">
        <f>IF(W2793&lt;180,V2793,IF(#REF!&gt;T2793,W2793-360,360-W2793))</f>
        <v>-24.625623960066548</v>
      </c>
      <c r="V2793" s="102">
        <f t="shared" si="664"/>
        <v>-24.625623960066548</v>
      </c>
      <c r="W2793" s="102">
        <f t="shared" si="665"/>
        <v>24.625623960066548</v>
      </c>
    </row>
    <row r="2794" spans="1:23" x14ac:dyDescent="0.25">
      <c r="A2794" s="110">
        <v>42638.498831018522</v>
      </c>
      <c r="B2794">
        <v>242</v>
      </c>
      <c r="C2794">
        <v>14.0594</v>
      </c>
      <c r="E2794" s="95">
        <f t="shared" si="670"/>
        <v>274.55906821963396</v>
      </c>
      <c r="F2794" s="95">
        <f t="shared" si="670"/>
        <v>21.987941430948396</v>
      </c>
      <c r="G2794" s="95"/>
      <c r="H2794" s="95"/>
      <c r="I2794" s="95"/>
      <c r="J2794" s="95"/>
      <c r="K2794" s="95"/>
      <c r="L2794" s="95">
        <f t="shared" si="667"/>
        <v>2791</v>
      </c>
      <c r="M2794" s="95">
        <f t="shared" si="658"/>
        <v>1515</v>
      </c>
      <c r="N2794" s="95">
        <f t="shared" si="659"/>
        <v>271.73522035112751</v>
      </c>
      <c r="O2794" s="95">
        <f t="shared" si="660"/>
        <v>2349623.3278394965</v>
      </c>
      <c r="P2794" s="95">
        <f t="shared" si="668"/>
        <v>29.014774821638284</v>
      </c>
      <c r="Q2794" s="113">
        <f t="shared" si="669"/>
        <v>28.481250307851784</v>
      </c>
      <c r="R2794" s="95">
        <f t="shared" si="661"/>
        <v>338.64188141230045</v>
      </c>
      <c r="S2794" s="95">
        <f t="shared" si="662"/>
        <v>210.47625502696744</v>
      </c>
      <c r="T2794">
        <f t="shared" si="663"/>
        <v>0</v>
      </c>
      <c r="U2794" s="102">
        <f>IF(W2794&lt;180,V2794,IF(#REF!&gt;T2794,W2794-360,360-W2794))</f>
        <v>-32.559068219633957</v>
      </c>
      <c r="V2794" s="102">
        <f t="shared" si="664"/>
        <v>-32.559068219633957</v>
      </c>
      <c r="W2794" s="102">
        <f t="shared" si="665"/>
        <v>32.559068219633957</v>
      </c>
    </row>
    <row r="2795" spans="1:23" x14ac:dyDescent="0.25">
      <c r="A2795" s="110">
        <v>42638.498877314814</v>
      </c>
      <c r="B2795">
        <v>243</v>
      </c>
      <c r="C2795">
        <v>14.381500000000001</v>
      </c>
      <c r="E2795" s="95">
        <f t="shared" si="670"/>
        <v>274.48752079866887</v>
      </c>
      <c r="F2795" s="95">
        <f t="shared" si="670"/>
        <v>21.969968718801969</v>
      </c>
      <c r="G2795" s="95"/>
      <c r="H2795" s="95"/>
      <c r="I2795" s="95"/>
      <c r="J2795" s="95"/>
      <c r="K2795" s="95"/>
      <c r="L2795" s="95">
        <f t="shared" si="667"/>
        <v>2792</v>
      </c>
      <c r="M2795" s="95">
        <f t="shared" si="658"/>
        <v>-1272</v>
      </c>
      <c r="N2795" s="95">
        <f t="shared" si="659"/>
        <v>271.72492836676105</v>
      </c>
      <c r="O2795" s="95">
        <f t="shared" si="660"/>
        <v>2350448.7449856857</v>
      </c>
      <c r="P2795" s="95">
        <f t="shared" si="668"/>
        <v>29.014673351496022</v>
      </c>
      <c r="Q2795" s="113">
        <f t="shared" si="669"/>
        <v>28.50641859023882</v>
      </c>
      <c r="R2795" s="95">
        <f t="shared" si="661"/>
        <v>338.62696262670624</v>
      </c>
      <c r="S2795" s="95">
        <f t="shared" si="662"/>
        <v>210.34807897063152</v>
      </c>
      <c r="T2795">
        <f t="shared" si="663"/>
        <v>0</v>
      </c>
      <c r="U2795" s="102">
        <f>IF(W2795&lt;180,V2795,IF(#REF!&gt;T2795,W2795-360,360-W2795))</f>
        <v>-31.487520798668868</v>
      </c>
      <c r="V2795" s="102">
        <f t="shared" si="664"/>
        <v>-31.487520798668868</v>
      </c>
      <c r="W2795" s="102">
        <f t="shared" si="665"/>
        <v>31.487520798668868</v>
      </c>
    </row>
    <row r="2796" spans="1:23" x14ac:dyDescent="0.25">
      <c r="A2796" s="110">
        <v>42638.498935185184</v>
      </c>
      <c r="B2796">
        <v>246</v>
      </c>
      <c r="C2796">
        <v>15.029400000000001</v>
      </c>
      <c r="E2796" s="95">
        <f t="shared" si="670"/>
        <v>274.41930116472548</v>
      </c>
      <c r="F2796" s="95">
        <f t="shared" si="670"/>
        <v>21.956895008319439</v>
      </c>
      <c r="G2796" s="95"/>
      <c r="H2796" s="95"/>
      <c r="I2796" s="95"/>
      <c r="J2796" s="95"/>
      <c r="K2796" s="95"/>
      <c r="L2796" s="95">
        <f t="shared" si="667"/>
        <v>2793</v>
      </c>
      <c r="M2796" s="95">
        <f t="shared" si="658"/>
        <v>1518</v>
      </c>
      <c r="N2796" s="95">
        <f t="shared" si="659"/>
        <v>271.71571786609269</v>
      </c>
      <c r="O2796" s="95">
        <f t="shared" si="660"/>
        <v>2351110.279985691</v>
      </c>
      <c r="P2796" s="95">
        <f t="shared" si="668"/>
        <v>29.01356078846748</v>
      </c>
      <c r="Q2796" s="113">
        <f t="shared" si="669"/>
        <v>28.525445805691795</v>
      </c>
      <c r="R2796" s="95">
        <f t="shared" si="661"/>
        <v>338.60155422753201</v>
      </c>
      <c r="S2796" s="95">
        <f t="shared" si="662"/>
        <v>210.23704810191896</v>
      </c>
      <c r="T2796">
        <f t="shared" si="663"/>
        <v>0</v>
      </c>
      <c r="U2796" s="102">
        <f>IF(W2796&lt;180,V2796,IF(#REF!&gt;T2796,W2796-360,360-W2796))</f>
        <v>-28.419301164725482</v>
      </c>
      <c r="V2796" s="102">
        <f t="shared" si="664"/>
        <v>-28.419301164725482</v>
      </c>
      <c r="W2796" s="102">
        <f t="shared" si="665"/>
        <v>28.419301164725482</v>
      </c>
    </row>
    <row r="2797" spans="1:23" x14ac:dyDescent="0.25">
      <c r="A2797" s="110">
        <v>42638.498981481483</v>
      </c>
      <c r="B2797">
        <v>234</v>
      </c>
      <c r="C2797">
        <v>14.754799999999999</v>
      </c>
      <c r="E2797" s="95">
        <f t="shared" ref="E2797:F2812" si="671">AVERAGE(B2197:B2797)</f>
        <v>274.29118136439268</v>
      </c>
      <c r="F2797" s="95">
        <f t="shared" si="671"/>
        <v>21.936926123128096</v>
      </c>
      <c r="G2797" s="95"/>
      <c r="H2797" s="95"/>
      <c r="I2797" s="95"/>
      <c r="J2797" s="95"/>
      <c r="K2797" s="95"/>
      <c r="L2797" s="95">
        <f t="shared" si="667"/>
        <v>2794</v>
      </c>
      <c r="M2797" s="95">
        <f t="shared" si="658"/>
        <v>-1284</v>
      </c>
      <c r="N2797" s="95">
        <f t="shared" si="659"/>
        <v>271.70221904080063</v>
      </c>
      <c r="O2797" s="95">
        <f t="shared" si="660"/>
        <v>2352532.2462419593</v>
      </c>
      <c r="P2797" s="95">
        <f t="shared" si="668"/>
        <v>29.01713910046103</v>
      </c>
      <c r="Q2797" s="113">
        <f t="shared" si="669"/>
        <v>28.533777259490698</v>
      </c>
      <c r="R2797" s="95">
        <f t="shared" si="661"/>
        <v>338.49218019824673</v>
      </c>
      <c r="S2797" s="95">
        <f t="shared" si="662"/>
        <v>210.09018253053861</v>
      </c>
      <c r="T2797">
        <f t="shared" si="663"/>
        <v>0</v>
      </c>
      <c r="U2797" s="102">
        <f>IF(W2797&lt;180,V2797,IF(#REF!&gt;T2797,W2797-360,360-W2797))</f>
        <v>-40.291181364392685</v>
      </c>
      <c r="V2797" s="102">
        <f t="shared" si="664"/>
        <v>-40.291181364392685</v>
      </c>
      <c r="W2797" s="102">
        <f t="shared" si="665"/>
        <v>40.291181364392685</v>
      </c>
    </row>
    <row r="2798" spans="1:23" x14ac:dyDescent="0.25">
      <c r="A2798" s="110">
        <v>42638.499027777776</v>
      </c>
      <c r="B2798">
        <v>245</v>
      </c>
      <c r="C2798">
        <v>13.9833</v>
      </c>
      <c r="E2798" s="95">
        <f t="shared" si="671"/>
        <v>274.25623960066554</v>
      </c>
      <c r="F2798" s="95">
        <f t="shared" si="671"/>
        <v>21.913177703826932</v>
      </c>
      <c r="G2798" s="95"/>
      <c r="H2798" s="95"/>
      <c r="I2798" s="95"/>
      <c r="J2798" s="95"/>
      <c r="K2798" s="95"/>
      <c r="L2798" s="95">
        <f t="shared" si="667"/>
        <v>2795</v>
      </c>
      <c r="M2798" s="95">
        <f t="shared" si="658"/>
        <v>1529</v>
      </c>
      <c r="N2798" s="95">
        <f t="shared" si="659"/>
        <v>271.69266547405971</v>
      </c>
      <c r="O2798" s="95">
        <f t="shared" si="660"/>
        <v>2353244.9996422306</v>
      </c>
      <c r="P2798" s="95">
        <f t="shared" si="668"/>
        <v>29.016342318041961</v>
      </c>
      <c r="Q2798" s="113">
        <f t="shared" si="669"/>
        <v>28.556757830785909</v>
      </c>
      <c r="R2798" s="95">
        <f t="shared" si="661"/>
        <v>338.50894471993382</v>
      </c>
      <c r="S2798" s="95">
        <f t="shared" si="662"/>
        <v>210.00353448139725</v>
      </c>
      <c r="T2798">
        <f t="shared" si="663"/>
        <v>0</v>
      </c>
      <c r="U2798" s="102">
        <f>IF(W2798&lt;180,V2798,IF(#REF!&gt;T2798,W2798-360,360-W2798))</f>
        <v>-29.256239600665538</v>
      </c>
      <c r="V2798" s="102">
        <f t="shared" si="664"/>
        <v>-29.256239600665538</v>
      </c>
      <c r="W2798" s="102">
        <f t="shared" si="665"/>
        <v>29.256239600665538</v>
      </c>
    </row>
    <row r="2799" spans="1:23" x14ac:dyDescent="0.25">
      <c r="A2799" s="110">
        <v>42638.499074074076</v>
      </c>
      <c r="B2799">
        <v>245</v>
      </c>
      <c r="C2799">
        <v>13.527200000000001</v>
      </c>
      <c r="E2799" s="95">
        <f t="shared" si="671"/>
        <v>274.09151414309486</v>
      </c>
      <c r="F2799" s="95">
        <f t="shared" si="671"/>
        <v>21.87986655574041</v>
      </c>
      <c r="G2799" s="95"/>
      <c r="H2799" s="95"/>
      <c r="I2799" s="95"/>
      <c r="J2799" s="95"/>
      <c r="K2799" s="95"/>
      <c r="L2799" s="95">
        <f t="shared" si="667"/>
        <v>2796</v>
      </c>
      <c r="M2799" s="95">
        <f t="shared" si="658"/>
        <v>-1284</v>
      </c>
      <c r="N2799" s="95">
        <f t="shared" si="659"/>
        <v>271.68311874105757</v>
      </c>
      <c r="O2799" s="95">
        <f t="shared" si="660"/>
        <v>2353957.2432045904</v>
      </c>
      <c r="P2799" s="95">
        <f t="shared" si="668"/>
        <v>29.0155429415078</v>
      </c>
      <c r="Q2799" s="113">
        <f t="shared" si="669"/>
        <v>28.439267886855241</v>
      </c>
      <c r="R2799" s="95">
        <f t="shared" si="661"/>
        <v>338.07986688851918</v>
      </c>
      <c r="S2799" s="95">
        <f t="shared" si="662"/>
        <v>210.10316139767056</v>
      </c>
      <c r="T2799">
        <f t="shared" si="663"/>
        <v>0</v>
      </c>
      <c r="U2799" s="102">
        <f>IF(W2799&lt;180,V2799,IF(#REF!&gt;T2799,W2799-360,360-W2799))</f>
        <v>-29.091514143094855</v>
      </c>
      <c r="V2799" s="102">
        <f t="shared" si="664"/>
        <v>-29.091514143094855</v>
      </c>
      <c r="W2799" s="102">
        <f t="shared" si="665"/>
        <v>29.091514143094855</v>
      </c>
    </row>
    <row r="2800" spans="1:23" x14ac:dyDescent="0.25">
      <c r="A2800" s="110">
        <v>42638.499120370368</v>
      </c>
      <c r="B2800">
        <v>245</v>
      </c>
      <c r="C2800">
        <v>14.1706</v>
      </c>
      <c r="E2800" s="95">
        <f t="shared" si="671"/>
        <v>274.01164725457573</v>
      </c>
      <c r="F2800" s="95">
        <f t="shared" si="671"/>
        <v>21.850177537437581</v>
      </c>
      <c r="G2800" s="95"/>
      <c r="H2800" s="95"/>
      <c r="I2800" s="95"/>
      <c r="J2800" s="95"/>
      <c r="K2800" s="95"/>
      <c r="L2800" s="95">
        <f t="shared" si="667"/>
        <v>2797</v>
      </c>
      <c r="M2800" s="95">
        <f t="shared" si="658"/>
        <v>1529</v>
      </c>
      <c r="N2800" s="95">
        <f t="shared" si="659"/>
        <v>271.67357883446442</v>
      </c>
      <c r="O2800" s="95">
        <f t="shared" si="660"/>
        <v>2354668.9774758792</v>
      </c>
      <c r="P2800" s="95">
        <f t="shared" si="668"/>
        <v>29.014740976772273</v>
      </c>
      <c r="Q2800" s="113">
        <f t="shared" si="669"/>
        <v>28.453450862862915</v>
      </c>
      <c r="R2800" s="95">
        <f t="shared" si="661"/>
        <v>338.03191169601729</v>
      </c>
      <c r="S2800" s="95">
        <f t="shared" si="662"/>
        <v>209.99138281313418</v>
      </c>
      <c r="T2800">
        <f t="shared" si="663"/>
        <v>0</v>
      </c>
      <c r="U2800" s="102">
        <f>IF(W2800&lt;180,V2800,IF(#REF!&gt;T2800,W2800-360,360-W2800))</f>
        <v>-29.011647254575735</v>
      </c>
      <c r="V2800" s="102">
        <f t="shared" si="664"/>
        <v>-29.011647254575735</v>
      </c>
      <c r="W2800" s="102">
        <f t="shared" si="665"/>
        <v>29.011647254575735</v>
      </c>
    </row>
    <row r="2801" spans="1:23" x14ac:dyDescent="0.25">
      <c r="A2801" s="110">
        <v>42638.499166666668</v>
      </c>
      <c r="B2801">
        <v>249</v>
      </c>
      <c r="C2801">
        <v>13.4117</v>
      </c>
      <c r="E2801" s="95">
        <f t="shared" si="671"/>
        <v>273.98835274542427</v>
      </c>
      <c r="F2801" s="95">
        <f t="shared" si="671"/>
        <v>21.826292845257882</v>
      </c>
      <c r="G2801" s="95"/>
      <c r="H2801" s="95"/>
      <c r="I2801" s="95"/>
      <c r="J2801" s="95"/>
      <c r="K2801" s="95"/>
      <c r="L2801" s="95">
        <f t="shared" si="667"/>
        <v>2798</v>
      </c>
      <c r="M2801" s="95">
        <f t="shared" si="658"/>
        <v>-1280</v>
      </c>
      <c r="N2801" s="95">
        <f t="shared" si="659"/>
        <v>271.66547533952718</v>
      </c>
      <c r="O2801" s="95">
        <f t="shared" si="660"/>
        <v>2355182.8849178106</v>
      </c>
      <c r="P2801" s="95">
        <f t="shared" si="668"/>
        <v>29.012721106991982</v>
      </c>
      <c r="Q2801" s="113">
        <f t="shared" si="669"/>
        <v>28.468183439320558</v>
      </c>
      <c r="R2801" s="95">
        <f t="shared" si="661"/>
        <v>338.04176548389552</v>
      </c>
      <c r="S2801" s="95">
        <f t="shared" si="662"/>
        <v>209.93494000695301</v>
      </c>
      <c r="T2801">
        <f t="shared" si="663"/>
        <v>0</v>
      </c>
      <c r="U2801" s="102">
        <f>IF(W2801&lt;180,V2801,IF(#REF!&gt;T2801,W2801-360,360-W2801))</f>
        <v>-24.988352745424265</v>
      </c>
      <c r="V2801" s="102">
        <f t="shared" si="664"/>
        <v>-24.988352745424265</v>
      </c>
      <c r="W2801" s="102">
        <f t="shared" si="665"/>
        <v>24.988352745424265</v>
      </c>
    </row>
    <row r="2802" spans="1:23" x14ac:dyDescent="0.25">
      <c r="A2802" s="110">
        <v>42638.499212962961</v>
      </c>
      <c r="B2802">
        <v>239</v>
      </c>
      <c r="C2802">
        <v>14.2079</v>
      </c>
      <c r="E2802" s="95">
        <f t="shared" si="671"/>
        <v>273.92512479201332</v>
      </c>
      <c r="F2802" s="95">
        <f t="shared" si="671"/>
        <v>21.804411980033247</v>
      </c>
      <c r="G2802" s="95"/>
      <c r="H2802" s="95"/>
      <c r="I2802" s="95"/>
      <c r="J2802" s="95"/>
      <c r="K2802" s="95"/>
      <c r="L2802" s="95">
        <f t="shared" si="667"/>
        <v>2799</v>
      </c>
      <c r="M2802" s="95">
        <f t="shared" si="658"/>
        <v>1519</v>
      </c>
      <c r="N2802" s="95">
        <f t="shared" si="659"/>
        <v>271.65380493033121</v>
      </c>
      <c r="O2802" s="95">
        <f t="shared" si="660"/>
        <v>2356249.5369775039</v>
      </c>
      <c r="P2802" s="95">
        <f t="shared" si="668"/>
        <v>29.014105900152192</v>
      </c>
      <c r="Q2802" s="113">
        <f t="shared" si="669"/>
        <v>28.503601390100251</v>
      </c>
      <c r="R2802" s="95">
        <f t="shared" si="661"/>
        <v>338.0582279197389</v>
      </c>
      <c r="S2802" s="95">
        <f t="shared" si="662"/>
        <v>209.79202166428774</v>
      </c>
      <c r="T2802">
        <f t="shared" si="663"/>
        <v>0</v>
      </c>
      <c r="U2802" s="102">
        <f>IF(W2802&lt;180,V2802,IF(#REF!&gt;T2802,W2802-360,360-W2802))</f>
        <v>-34.925124792013321</v>
      </c>
      <c r="V2802" s="102">
        <f t="shared" si="664"/>
        <v>-34.925124792013321</v>
      </c>
      <c r="W2802" s="102">
        <f t="shared" si="665"/>
        <v>34.925124792013321</v>
      </c>
    </row>
    <row r="2803" spans="1:23" x14ac:dyDescent="0.25">
      <c r="A2803" s="110">
        <v>42638.499259259261</v>
      </c>
      <c r="B2803">
        <v>239</v>
      </c>
      <c r="C2803">
        <v>13.176399999999999</v>
      </c>
      <c r="E2803" s="95">
        <f t="shared" si="671"/>
        <v>273.90515806988356</v>
      </c>
      <c r="F2803" s="95">
        <f t="shared" si="671"/>
        <v>21.784399667221269</v>
      </c>
      <c r="G2803" s="95"/>
      <c r="H2803" s="95"/>
      <c r="I2803" s="95"/>
      <c r="J2803" s="95"/>
      <c r="K2803" s="95"/>
      <c r="L2803" s="95">
        <f t="shared" si="667"/>
        <v>2800</v>
      </c>
      <c r="M2803" s="95">
        <f t="shared" si="658"/>
        <v>-1280</v>
      </c>
      <c r="N2803" s="95">
        <f t="shared" si="659"/>
        <v>271.64214285714178</v>
      </c>
      <c r="O2803" s="95">
        <f t="shared" si="660"/>
        <v>2357315.4271428692</v>
      </c>
      <c r="P2803" s="95">
        <f t="shared" si="668"/>
        <v>29.015484949191165</v>
      </c>
      <c r="Q2803" s="113">
        <f t="shared" si="669"/>
        <v>28.52384920368068</v>
      </c>
      <c r="R2803" s="95">
        <f t="shared" si="661"/>
        <v>338.0838187781651</v>
      </c>
      <c r="S2803" s="95">
        <f t="shared" si="662"/>
        <v>209.72649736160201</v>
      </c>
      <c r="T2803">
        <f t="shared" si="663"/>
        <v>0</v>
      </c>
      <c r="U2803" s="102">
        <f>IF(W2803&lt;180,V2803,IF(#REF!&gt;T2803,W2803-360,360-W2803))</f>
        <v>-34.905158069883555</v>
      </c>
      <c r="V2803" s="102">
        <f t="shared" si="664"/>
        <v>-34.905158069883555</v>
      </c>
      <c r="W2803" s="102">
        <f t="shared" si="665"/>
        <v>34.905158069883555</v>
      </c>
    </row>
    <row r="2804" spans="1:23" x14ac:dyDescent="0.25">
      <c r="A2804" s="110">
        <v>42638.499305555553</v>
      </c>
      <c r="B2804">
        <v>236</v>
      </c>
      <c r="C2804">
        <v>13.347899999999999</v>
      </c>
      <c r="E2804" s="95">
        <f t="shared" si="671"/>
        <v>273.80865224625626</v>
      </c>
      <c r="F2804" s="95">
        <f t="shared" si="671"/>
        <v>21.765274209650556</v>
      </c>
      <c r="G2804" s="95"/>
      <c r="H2804" s="95"/>
      <c r="I2804" s="95"/>
      <c r="J2804" s="95"/>
      <c r="K2804" s="95"/>
      <c r="L2804" s="95">
        <f t="shared" si="667"/>
        <v>2801</v>
      </c>
      <c r="M2804" s="95">
        <f t="shared" si="658"/>
        <v>1516</v>
      </c>
      <c r="N2804" s="95">
        <f t="shared" si="659"/>
        <v>271.62941806497571</v>
      </c>
      <c r="O2804" s="95">
        <f t="shared" si="660"/>
        <v>2358585.3359514577</v>
      </c>
      <c r="P2804" s="95">
        <f t="shared" si="668"/>
        <v>29.018118015045619</v>
      </c>
      <c r="Q2804" s="113">
        <f t="shared" si="669"/>
        <v>28.553799383767682</v>
      </c>
      <c r="R2804" s="95">
        <f t="shared" si="661"/>
        <v>338.05470085973354</v>
      </c>
      <c r="S2804" s="95">
        <f t="shared" si="662"/>
        <v>209.56260363277897</v>
      </c>
      <c r="T2804">
        <f t="shared" si="663"/>
        <v>0</v>
      </c>
      <c r="U2804" s="102">
        <f>IF(W2804&lt;180,V2804,IF(#REF!&gt;T2804,W2804-360,360-W2804))</f>
        <v>-37.808652246256258</v>
      </c>
      <c r="V2804" s="102">
        <f t="shared" si="664"/>
        <v>-37.808652246256258</v>
      </c>
      <c r="W2804" s="102">
        <f t="shared" si="665"/>
        <v>37.808652246256258</v>
      </c>
    </row>
    <row r="2805" spans="1:23" x14ac:dyDescent="0.25">
      <c r="A2805" s="110">
        <v>42638.499351851853</v>
      </c>
      <c r="B2805">
        <v>233</v>
      </c>
      <c r="C2805">
        <v>12.535500000000001</v>
      </c>
      <c r="E2805" s="95">
        <f t="shared" si="671"/>
        <v>273.68885191347755</v>
      </c>
      <c r="F2805" s="95">
        <f t="shared" si="671"/>
        <v>21.741839600665532</v>
      </c>
      <c r="G2805" s="95"/>
      <c r="H2805" s="95"/>
      <c r="I2805" s="95"/>
      <c r="J2805" s="95"/>
      <c r="K2805" s="95"/>
      <c r="L2805" s="95">
        <f t="shared" si="667"/>
        <v>2802</v>
      </c>
      <c r="M2805" s="95">
        <f t="shared" si="658"/>
        <v>-1283</v>
      </c>
      <c r="N2805" s="95">
        <f t="shared" si="659"/>
        <v>271.61563169164776</v>
      </c>
      <c r="O2805" s="95">
        <f t="shared" si="660"/>
        <v>2360077.0353319175</v>
      </c>
      <c r="P2805" s="95">
        <f t="shared" si="668"/>
        <v>29.022112685738868</v>
      </c>
      <c r="Q2805" s="113">
        <f t="shared" si="669"/>
        <v>28.57371630375291</v>
      </c>
      <c r="R2805" s="95">
        <f t="shared" si="661"/>
        <v>337.97971359692161</v>
      </c>
      <c r="S2805" s="95">
        <f t="shared" si="662"/>
        <v>209.39799023003349</v>
      </c>
      <c r="T2805">
        <f t="shared" si="663"/>
        <v>0</v>
      </c>
      <c r="U2805" s="102">
        <f>IF(W2805&lt;180,V2805,IF(#REF!&gt;T2805,W2805-360,360-W2805))</f>
        <v>-40.688851913477549</v>
      </c>
      <c r="V2805" s="102">
        <f t="shared" si="664"/>
        <v>-40.688851913477549</v>
      </c>
      <c r="W2805" s="102">
        <f t="shared" si="665"/>
        <v>40.688851913477549</v>
      </c>
    </row>
    <row r="2806" spans="1:23" x14ac:dyDescent="0.25">
      <c r="A2806" s="110">
        <v>42638.499398148146</v>
      </c>
      <c r="B2806">
        <v>238</v>
      </c>
      <c r="C2806">
        <v>14.746499999999999</v>
      </c>
      <c r="E2806" s="95">
        <f t="shared" si="671"/>
        <v>273.56073211314475</v>
      </c>
      <c r="F2806" s="95">
        <f t="shared" si="671"/>
        <v>21.708876871880168</v>
      </c>
      <c r="G2806" s="95"/>
      <c r="H2806" s="95"/>
      <c r="I2806" s="95"/>
      <c r="J2806" s="95"/>
      <c r="K2806" s="95"/>
      <c r="L2806" s="95">
        <f t="shared" si="667"/>
        <v>2803</v>
      </c>
      <c r="M2806" s="95">
        <f t="shared" si="658"/>
        <v>1521</v>
      </c>
      <c r="N2806" s="95">
        <f t="shared" si="659"/>
        <v>271.60363895825793</v>
      </c>
      <c r="O2806" s="95">
        <f t="shared" si="660"/>
        <v>2361206.6428826372</v>
      </c>
      <c r="P2806" s="95">
        <f t="shared" si="668"/>
        <v>29.023878631532394</v>
      </c>
      <c r="Q2806" s="113">
        <f t="shared" si="669"/>
        <v>28.560821438834971</v>
      </c>
      <c r="R2806" s="95">
        <f t="shared" si="661"/>
        <v>337.82258035052342</v>
      </c>
      <c r="S2806" s="95">
        <f t="shared" si="662"/>
        <v>209.29888387576608</v>
      </c>
      <c r="T2806">
        <f t="shared" si="663"/>
        <v>0</v>
      </c>
      <c r="U2806" s="102">
        <f>IF(W2806&lt;180,V2806,IF(#REF!&gt;T2806,W2806-360,360-W2806))</f>
        <v>-35.560732113144752</v>
      </c>
      <c r="V2806" s="102">
        <f t="shared" si="664"/>
        <v>-35.560732113144752</v>
      </c>
      <c r="W2806" s="102">
        <f t="shared" si="665"/>
        <v>35.560732113144752</v>
      </c>
    </row>
    <row r="2807" spans="1:23" x14ac:dyDescent="0.25">
      <c r="A2807" s="110">
        <v>42638.499444444446</v>
      </c>
      <c r="B2807">
        <v>232</v>
      </c>
      <c r="C2807">
        <v>14.857699999999999</v>
      </c>
      <c r="E2807" s="95">
        <f t="shared" si="671"/>
        <v>273.40099833610651</v>
      </c>
      <c r="F2807" s="95">
        <f t="shared" si="671"/>
        <v>21.674876206322768</v>
      </c>
      <c r="G2807" s="95"/>
      <c r="H2807" s="95"/>
      <c r="I2807" s="95"/>
      <c r="J2807" s="95"/>
      <c r="K2807" s="95"/>
      <c r="L2807" s="95">
        <f t="shared" si="667"/>
        <v>2804</v>
      </c>
      <c r="M2807" s="95">
        <f t="shared" si="658"/>
        <v>-1289</v>
      </c>
      <c r="N2807" s="95">
        <f t="shared" si="659"/>
        <v>271.5895149786009</v>
      </c>
      <c r="O2807" s="95">
        <f t="shared" si="660"/>
        <v>2362774.5317403823</v>
      </c>
      <c r="P2807" s="95">
        <f t="shared" si="668"/>
        <v>29.028335631280132</v>
      </c>
      <c r="Q2807" s="113">
        <f t="shared" si="669"/>
        <v>28.524338190738643</v>
      </c>
      <c r="R2807" s="95">
        <f t="shared" si="661"/>
        <v>337.58075926526845</v>
      </c>
      <c r="S2807" s="95">
        <f t="shared" si="662"/>
        <v>209.22123740694457</v>
      </c>
      <c r="T2807">
        <f t="shared" si="663"/>
        <v>0</v>
      </c>
      <c r="U2807" s="102">
        <f>IF(W2807&lt;180,V2807,IF(#REF!&gt;T2807,W2807-360,360-W2807))</f>
        <v>-41.400998336106511</v>
      </c>
      <c r="V2807" s="102">
        <f t="shared" si="664"/>
        <v>-41.400998336106511</v>
      </c>
      <c r="W2807" s="102">
        <f t="shared" si="665"/>
        <v>41.400998336106511</v>
      </c>
    </row>
    <row r="2808" spans="1:23" x14ac:dyDescent="0.25">
      <c r="A2808" s="110">
        <v>42638.499490740738</v>
      </c>
      <c r="B2808">
        <v>245</v>
      </c>
      <c r="C2808">
        <v>15.0235</v>
      </c>
      <c r="E2808" s="95">
        <f t="shared" si="671"/>
        <v>273.34941763727119</v>
      </c>
      <c r="F2808" s="95">
        <f t="shared" si="671"/>
        <v>21.651177204658875</v>
      </c>
      <c r="G2808" s="95"/>
      <c r="H2808" s="95"/>
      <c r="I2808" s="95"/>
      <c r="J2808" s="95"/>
      <c r="K2808" s="95"/>
      <c r="L2808" s="95">
        <f t="shared" si="667"/>
        <v>2805</v>
      </c>
      <c r="M2808" s="95">
        <f t="shared" si="658"/>
        <v>1534</v>
      </c>
      <c r="N2808" s="95">
        <f t="shared" si="659"/>
        <v>271.58003565062279</v>
      </c>
      <c r="O2808" s="95">
        <f t="shared" si="660"/>
        <v>2363481.2819964462</v>
      </c>
      <c r="P2808" s="95">
        <f t="shared" si="668"/>
        <v>29.027501140446557</v>
      </c>
      <c r="Q2808" s="113">
        <f t="shared" si="669"/>
        <v>28.547610997609539</v>
      </c>
      <c r="R2808" s="95">
        <f t="shared" si="661"/>
        <v>337.58154238189263</v>
      </c>
      <c r="S2808" s="95">
        <f t="shared" si="662"/>
        <v>209.11729289264974</v>
      </c>
      <c r="T2808">
        <f t="shared" si="663"/>
        <v>0</v>
      </c>
      <c r="U2808" s="102">
        <f>IF(W2808&lt;180,V2808,IF(#REF!&gt;T2808,W2808-360,360-W2808))</f>
        <v>-28.349417637271188</v>
      </c>
      <c r="V2808" s="102">
        <f t="shared" si="664"/>
        <v>-28.349417637271188</v>
      </c>
      <c r="W2808" s="102">
        <f t="shared" si="665"/>
        <v>28.349417637271188</v>
      </c>
    </row>
    <row r="2809" spans="1:23" x14ac:dyDescent="0.25">
      <c r="A2809" s="110">
        <v>42638.499537037038</v>
      </c>
      <c r="B2809">
        <v>246</v>
      </c>
      <c r="C2809">
        <v>15.7944</v>
      </c>
      <c r="E2809" s="95">
        <f t="shared" si="671"/>
        <v>273.22795341098168</v>
      </c>
      <c r="F2809" s="95">
        <f t="shared" si="671"/>
        <v>21.625853910149726</v>
      </c>
      <c r="G2809" s="95"/>
      <c r="H2809" s="95"/>
      <c r="I2809" s="95"/>
      <c r="J2809" s="95"/>
      <c r="K2809" s="95"/>
      <c r="L2809" s="95">
        <f t="shared" si="667"/>
        <v>2806</v>
      </c>
      <c r="M2809" s="95">
        <f t="shared" si="658"/>
        <v>-1288</v>
      </c>
      <c r="N2809" s="95">
        <f t="shared" si="659"/>
        <v>271.57091945830251</v>
      </c>
      <c r="O2809" s="95">
        <f t="shared" si="660"/>
        <v>2364135.3870278089</v>
      </c>
      <c r="P2809" s="95">
        <f t="shared" si="668"/>
        <v>29.026344038883927</v>
      </c>
      <c r="Q2809" s="113">
        <f t="shared" si="669"/>
        <v>28.508391804852728</v>
      </c>
      <c r="R2809" s="95">
        <f t="shared" si="661"/>
        <v>337.37183497190034</v>
      </c>
      <c r="S2809" s="95">
        <f t="shared" si="662"/>
        <v>209.08407185006303</v>
      </c>
      <c r="T2809">
        <f t="shared" si="663"/>
        <v>0</v>
      </c>
      <c r="U2809" s="102">
        <f>IF(W2809&lt;180,V2809,IF(#REF!&gt;T2809,W2809-360,360-W2809))</f>
        <v>-27.227953410981684</v>
      </c>
      <c r="V2809" s="102">
        <f t="shared" si="664"/>
        <v>-27.227953410981684</v>
      </c>
      <c r="W2809" s="102">
        <f t="shared" si="665"/>
        <v>27.227953410981684</v>
      </c>
    </row>
    <row r="2810" spans="1:23" x14ac:dyDescent="0.25">
      <c r="A2810" s="110">
        <v>42638.499583333331</v>
      </c>
      <c r="B2810">
        <v>252</v>
      </c>
      <c r="C2810">
        <v>15.507400000000001</v>
      </c>
      <c r="E2810" s="95">
        <f t="shared" si="671"/>
        <v>273.06821963394344</v>
      </c>
      <c r="F2810" s="95">
        <f t="shared" si="671"/>
        <v>21.596282196339413</v>
      </c>
      <c r="G2810" s="95"/>
      <c r="H2810" s="95"/>
      <c r="I2810" s="95"/>
      <c r="J2810" s="95"/>
      <c r="K2810" s="95"/>
      <c r="L2810" s="95">
        <f t="shared" si="667"/>
        <v>2807</v>
      </c>
      <c r="M2810" s="95">
        <f t="shared" si="658"/>
        <v>1540</v>
      </c>
      <c r="N2810" s="95">
        <f t="shared" si="659"/>
        <v>271.56394727466932</v>
      </c>
      <c r="O2810" s="95">
        <f t="shared" si="660"/>
        <v>2364518.2714642081</v>
      </c>
      <c r="P2810" s="95">
        <f t="shared" si="668"/>
        <v>29.023523200840778</v>
      </c>
      <c r="Q2810" s="113">
        <f t="shared" si="669"/>
        <v>28.357540234971903</v>
      </c>
      <c r="R2810" s="95">
        <f t="shared" si="661"/>
        <v>336.87268516263021</v>
      </c>
      <c r="S2810" s="95">
        <f t="shared" si="662"/>
        <v>209.26375410525665</v>
      </c>
      <c r="T2810">
        <f t="shared" si="663"/>
        <v>0</v>
      </c>
      <c r="U2810" s="102">
        <f>IF(W2810&lt;180,V2810,IF(#REF!&gt;T2810,W2810-360,360-W2810))</f>
        <v>-21.068219633943443</v>
      </c>
      <c r="V2810" s="102">
        <f t="shared" si="664"/>
        <v>-21.068219633943443</v>
      </c>
      <c r="W2810" s="102">
        <f t="shared" si="665"/>
        <v>21.068219633943443</v>
      </c>
    </row>
    <row r="2811" spans="1:23" x14ac:dyDescent="0.25">
      <c r="A2811" s="110">
        <v>42638.49962962963</v>
      </c>
      <c r="B2811">
        <v>246</v>
      </c>
      <c r="C2811">
        <v>15.795</v>
      </c>
      <c r="E2811" s="95">
        <f t="shared" si="671"/>
        <v>273.02329450915141</v>
      </c>
      <c r="F2811" s="95">
        <f t="shared" si="671"/>
        <v>21.569715640598986</v>
      </c>
      <c r="G2811" s="95"/>
      <c r="H2811" s="95"/>
      <c r="I2811" s="95"/>
      <c r="J2811" s="95"/>
      <c r="K2811" s="95"/>
      <c r="L2811" s="95">
        <f t="shared" si="667"/>
        <v>2808</v>
      </c>
      <c r="M2811" s="95">
        <f t="shared" si="658"/>
        <v>-1294</v>
      </c>
      <c r="N2811" s="95">
        <f t="shared" si="659"/>
        <v>271.55484330484217</v>
      </c>
      <c r="O2811" s="95">
        <f t="shared" si="660"/>
        <v>2365171.5541310655</v>
      </c>
      <c r="P2811" s="95">
        <f t="shared" si="668"/>
        <v>29.022363136252149</v>
      </c>
      <c r="Q2811" s="113">
        <f t="shared" si="669"/>
        <v>28.378991839593837</v>
      </c>
      <c r="R2811" s="95">
        <f t="shared" si="661"/>
        <v>336.87602614823754</v>
      </c>
      <c r="S2811" s="95">
        <f t="shared" si="662"/>
        <v>209.17056287006528</v>
      </c>
      <c r="T2811">
        <f t="shared" si="663"/>
        <v>0</v>
      </c>
      <c r="U2811" s="102">
        <f>IF(W2811&lt;180,V2811,IF(#REF!&gt;T2811,W2811-360,360-W2811))</f>
        <v>-27.023294509151413</v>
      </c>
      <c r="V2811" s="102">
        <f t="shared" si="664"/>
        <v>-27.023294509151413</v>
      </c>
      <c r="W2811" s="102">
        <f t="shared" si="665"/>
        <v>27.023294509151413</v>
      </c>
    </row>
    <row r="2812" spans="1:23" x14ac:dyDescent="0.25">
      <c r="A2812" s="110">
        <v>42638.499675925923</v>
      </c>
      <c r="B2812">
        <v>242</v>
      </c>
      <c r="C2812">
        <v>17.033000000000001</v>
      </c>
      <c r="E2812" s="95">
        <f t="shared" si="671"/>
        <v>272.910149750416</v>
      </c>
      <c r="F2812" s="95">
        <f t="shared" si="671"/>
        <v>21.537587687187997</v>
      </c>
      <c r="G2812" s="95"/>
      <c r="H2812" s="95"/>
      <c r="I2812" s="95"/>
      <c r="J2812" s="95"/>
      <c r="K2812" s="95"/>
      <c r="L2812" s="95">
        <f t="shared" si="667"/>
        <v>2809</v>
      </c>
      <c r="M2812" s="95">
        <f t="shared" si="658"/>
        <v>1536</v>
      </c>
      <c r="N2812" s="95">
        <f t="shared" si="659"/>
        <v>271.54432182271159</v>
      </c>
      <c r="O2812" s="95">
        <f t="shared" si="660"/>
        <v>2366044.7319330834</v>
      </c>
      <c r="P2812" s="95">
        <f t="shared" si="668"/>
        <v>29.022552529609733</v>
      </c>
      <c r="Q2812" s="113">
        <f t="shared" si="669"/>
        <v>28.366895826757769</v>
      </c>
      <c r="R2812" s="95">
        <f t="shared" si="661"/>
        <v>336.735665360621</v>
      </c>
      <c r="S2812" s="95">
        <f t="shared" si="662"/>
        <v>209.08463414021102</v>
      </c>
      <c r="T2812">
        <f t="shared" si="663"/>
        <v>0</v>
      </c>
      <c r="U2812" s="102">
        <f>IF(W2812&lt;180,V2812,IF(#REF!&gt;T2812,W2812-360,360-W2812))</f>
        <v>-30.910149750415997</v>
      </c>
      <c r="V2812" s="102">
        <f t="shared" si="664"/>
        <v>-30.910149750415997</v>
      </c>
      <c r="W2812" s="102">
        <f t="shared" si="665"/>
        <v>30.910149750415997</v>
      </c>
    </row>
    <row r="2813" spans="1:23" x14ac:dyDescent="0.25">
      <c r="A2813" s="110">
        <v>42638.499722222223</v>
      </c>
      <c r="B2813">
        <v>245</v>
      </c>
      <c r="C2813">
        <v>16.411300000000001</v>
      </c>
      <c r="E2813" s="95">
        <f t="shared" ref="E2813:F2828" si="672">AVERAGE(B2213:B2813)</f>
        <v>272.85524126455908</v>
      </c>
      <c r="F2813" s="95">
        <f t="shared" si="672"/>
        <v>21.503174875207968</v>
      </c>
      <c r="G2813" s="95"/>
      <c r="H2813" s="95"/>
      <c r="I2813" s="95"/>
      <c r="J2813" s="95"/>
      <c r="K2813" s="95"/>
      <c r="L2813" s="95">
        <f t="shared" si="667"/>
        <v>2810</v>
      </c>
      <c r="M2813" s="95">
        <f t="shared" si="658"/>
        <v>-1291</v>
      </c>
      <c r="N2813" s="95">
        <f t="shared" si="659"/>
        <v>271.53487544483875</v>
      </c>
      <c r="O2813" s="95">
        <f t="shared" si="660"/>
        <v>2366749.0822064169</v>
      </c>
      <c r="P2813" s="95">
        <f t="shared" si="668"/>
        <v>29.021706701362945</v>
      </c>
      <c r="Q2813" s="113">
        <f t="shared" si="669"/>
        <v>28.388920233018723</v>
      </c>
      <c r="R2813" s="95">
        <f t="shared" si="661"/>
        <v>336.73031178885122</v>
      </c>
      <c r="S2813" s="95">
        <f t="shared" si="662"/>
        <v>208.98017074026694</v>
      </c>
      <c r="T2813">
        <f t="shared" si="663"/>
        <v>0</v>
      </c>
      <c r="U2813" s="102">
        <f>IF(W2813&lt;180,V2813,IF(#REF!&gt;T2813,W2813-360,360-W2813))</f>
        <v>-27.855241264559083</v>
      </c>
      <c r="V2813" s="102">
        <f t="shared" si="664"/>
        <v>-27.855241264559083</v>
      </c>
      <c r="W2813" s="102">
        <f t="shared" si="665"/>
        <v>27.855241264559083</v>
      </c>
    </row>
    <row r="2814" spans="1:23" x14ac:dyDescent="0.25">
      <c r="A2814" s="110">
        <v>42638.499768518515</v>
      </c>
      <c r="B2814">
        <v>248</v>
      </c>
      <c r="C2814">
        <v>17.792899999999999</v>
      </c>
      <c r="E2814" s="95">
        <f t="shared" si="672"/>
        <v>272.74376039933446</v>
      </c>
      <c r="F2814" s="95">
        <f t="shared" si="672"/>
        <v>21.472169717138083</v>
      </c>
      <c r="G2814" s="95"/>
      <c r="H2814" s="95"/>
      <c r="I2814" s="95"/>
      <c r="J2814" s="95"/>
      <c r="K2814" s="95"/>
      <c r="L2814" s="95">
        <f t="shared" si="667"/>
        <v>2811</v>
      </c>
      <c r="M2814" s="95">
        <f t="shared" si="658"/>
        <v>1539</v>
      </c>
      <c r="N2814" s="95">
        <f t="shared" si="659"/>
        <v>271.52650302383381</v>
      </c>
      <c r="O2814" s="95">
        <f t="shared" si="660"/>
        <v>2367302.7755247355</v>
      </c>
      <c r="P2814" s="95">
        <f t="shared" si="668"/>
        <v>29.019938039480273</v>
      </c>
      <c r="Q2814" s="113">
        <f t="shared" si="669"/>
        <v>28.35473353157138</v>
      </c>
      <c r="R2814" s="95">
        <f t="shared" si="661"/>
        <v>336.54191084537007</v>
      </c>
      <c r="S2814" s="95">
        <f t="shared" si="662"/>
        <v>208.94560995329886</v>
      </c>
      <c r="T2814">
        <f t="shared" si="663"/>
        <v>0</v>
      </c>
      <c r="U2814" s="102">
        <f>IF(W2814&lt;180,V2814,IF(#REF!&gt;T2814,W2814-360,360-W2814))</f>
        <v>-24.743760399334462</v>
      </c>
      <c r="V2814" s="102">
        <f t="shared" si="664"/>
        <v>-24.743760399334462</v>
      </c>
      <c r="W2814" s="102">
        <f t="shared" si="665"/>
        <v>24.743760399334462</v>
      </c>
    </row>
    <row r="2815" spans="1:23" x14ac:dyDescent="0.25">
      <c r="A2815" s="110">
        <v>42638.499814814815</v>
      </c>
      <c r="B2815">
        <v>237</v>
      </c>
      <c r="C2815">
        <v>18.060600000000001</v>
      </c>
      <c r="E2815" s="95">
        <f t="shared" si="672"/>
        <v>272.62728785357734</v>
      </c>
      <c r="F2815" s="95">
        <f t="shared" si="672"/>
        <v>21.444940931780348</v>
      </c>
      <c r="G2815" s="95"/>
      <c r="H2815" s="95"/>
      <c r="I2815" s="95"/>
      <c r="J2815" s="95"/>
      <c r="K2815" s="95"/>
      <c r="L2815" s="95">
        <f t="shared" si="667"/>
        <v>2812</v>
      </c>
      <c r="M2815" s="95">
        <f t="shared" si="658"/>
        <v>-1302</v>
      </c>
      <c r="N2815" s="95">
        <f t="shared" si="659"/>
        <v>271.51422475106574</v>
      </c>
      <c r="O2815" s="95">
        <f t="shared" si="660"/>
        <v>2368494.4310099683</v>
      </c>
      <c r="P2815" s="95">
        <f t="shared" si="668"/>
        <v>29.022079389816437</v>
      </c>
      <c r="Q2815" s="113">
        <f t="shared" si="669"/>
        <v>28.357549314543931</v>
      </c>
      <c r="R2815" s="95">
        <f t="shared" si="661"/>
        <v>336.43177381130118</v>
      </c>
      <c r="S2815" s="95">
        <f t="shared" si="662"/>
        <v>208.8228018958535</v>
      </c>
      <c r="T2815">
        <f t="shared" si="663"/>
        <v>0</v>
      </c>
      <c r="U2815" s="102">
        <f>IF(W2815&lt;180,V2815,IF(#REF!&gt;T2815,W2815-360,360-W2815))</f>
        <v>-35.627287853577343</v>
      </c>
      <c r="V2815" s="102">
        <f t="shared" si="664"/>
        <v>-35.627287853577343</v>
      </c>
      <c r="W2815" s="102">
        <f t="shared" si="665"/>
        <v>35.627287853577343</v>
      </c>
    </row>
    <row r="2816" spans="1:23" x14ac:dyDescent="0.25">
      <c r="A2816" s="110">
        <v>42638.499861111108</v>
      </c>
      <c r="B2816">
        <v>239</v>
      </c>
      <c r="C2816">
        <v>16.182500000000001</v>
      </c>
      <c r="E2816" s="95">
        <f t="shared" si="672"/>
        <v>272.54076539101499</v>
      </c>
      <c r="F2816" s="95">
        <f t="shared" si="672"/>
        <v>21.420003494176353</v>
      </c>
      <c r="G2816" s="95"/>
      <c r="H2816" s="95"/>
      <c r="I2816" s="95"/>
      <c r="J2816" s="95"/>
      <c r="K2816" s="95"/>
      <c r="L2816" s="95">
        <f t="shared" si="667"/>
        <v>2813</v>
      </c>
      <c r="M2816" s="95">
        <f t="shared" si="658"/>
        <v>1541</v>
      </c>
      <c r="N2816" s="95">
        <f t="shared" si="659"/>
        <v>271.50266619267575</v>
      </c>
      <c r="O2816" s="95">
        <f t="shared" si="660"/>
        <v>2369551.230003566</v>
      </c>
      <c r="P2816" s="95">
        <f t="shared" si="668"/>
        <v>29.023393178317534</v>
      </c>
      <c r="Q2816" s="113">
        <f t="shared" si="669"/>
        <v>28.380679703731385</v>
      </c>
      <c r="R2816" s="95">
        <f t="shared" si="661"/>
        <v>336.39729472441059</v>
      </c>
      <c r="S2816" s="95">
        <f t="shared" si="662"/>
        <v>208.68423605761939</v>
      </c>
      <c r="T2816">
        <f t="shared" si="663"/>
        <v>0</v>
      </c>
      <c r="U2816" s="102">
        <f>IF(W2816&lt;180,V2816,IF(#REF!&gt;T2816,W2816-360,360-W2816))</f>
        <v>-33.540765391014986</v>
      </c>
      <c r="V2816" s="102">
        <f t="shared" si="664"/>
        <v>-33.540765391014986</v>
      </c>
      <c r="W2816" s="102">
        <f t="shared" si="665"/>
        <v>33.540765391014986</v>
      </c>
    </row>
    <row r="2817" spans="1:23" x14ac:dyDescent="0.25">
      <c r="A2817" s="110">
        <v>42638.499907407408</v>
      </c>
      <c r="B2817">
        <v>242</v>
      </c>
      <c r="C2817">
        <v>13.201599999999999</v>
      </c>
      <c r="E2817" s="95">
        <f t="shared" si="672"/>
        <v>272.45091514143093</v>
      </c>
      <c r="F2817" s="95">
        <f t="shared" si="672"/>
        <v>21.383868386023277</v>
      </c>
      <c r="G2817" s="95"/>
      <c r="H2817" s="95"/>
      <c r="I2817" s="95"/>
      <c r="J2817" s="95"/>
      <c r="K2817" s="95"/>
      <c r="L2817" s="95">
        <f t="shared" si="667"/>
        <v>2814</v>
      </c>
      <c r="M2817" s="95">
        <f t="shared" si="658"/>
        <v>-1299</v>
      </c>
      <c r="N2817" s="95">
        <f t="shared" si="659"/>
        <v>271.49218194740473</v>
      </c>
      <c r="O2817" s="95">
        <f t="shared" si="660"/>
        <v>2370421.3280028538</v>
      </c>
      <c r="P2817" s="95">
        <f t="shared" si="668"/>
        <v>29.023563007786795</v>
      </c>
      <c r="Q2817" s="113">
        <f t="shared" si="669"/>
        <v>28.391745009538294</v>
      </c>
      <c r="R2817" s="95">
        <f t="shared" si="661"/>
        <v>336.33234141289211</v>
      </c>
      <c r="S2817" s="95">
        <f t="shared" si="662"/>
        <v>208.56948886996977</v>
      </c>
      <c r="T2817">
        <f t="shared" si="663"/>
        <v>0</v>
      </c>
      <c r="U2817" s="102">
        <f>IF(W2817&lt;180,V2817,IF(#REF!&gt;T2817,W2817-360,360-W2817))</f>
        <v>-30.450915141430926</v>
      </c>
      <c r="V2817" s="102">
        <f t="shared" si="664"/>
        <v>-30.450915141430926</v>
      </c>
      <c r="W2817" s="102">
        <f t="shared" si="665"/>
        <v>30.450915141430926</v>
      </c>
    </row>
    <row r="2818" spans="1:23" x14ac:dyDescent="0.25">
      <c r="A2818" s="110">
        <v>42638.4999537037</v>
      </c>
      <c r="B2818">
        <v>242</v>
      </c>
      <c r="C2818">
        <v>13.810499999999999</v>
      </c>
      <c r="E2818" s="95">
        <f t="shared" si="672"/>
        <v>272.30116472545757</v>
      </c>
      <c r="F2818" s="95">
        <f t="shared" si="672"/>
        <v>21.339775374376025</v>
      </c>
      <c r="G2818" s="95"/>
      <c r="H2818" s="95"/>
      <c r="I2818" s="95"/>
      <c r="J2818" s="95"/>
      <c r="K2818" s="95"/>
      <c r="L2818" s="95">
        <f t="shared" si="667"/>
        <v>2815</v>
      </c>
      <c r="M2818" s="95">
        <f t="shared" si="658"/>
        <v>1541</v>
      </c>
      <c r="N2818" s="95">
        <f t="shared" si="659"/>
        <v>271.48170515097581</v>
      </c>
      <c r="O2818" s="95">
        <f t="shared" si="660"/>
        <v>2371290.8078152863</v>
      </c>
      <c r="P2818" s="95">
        <f t="shared" si="668"/>
        <v>29.023728932413174</v>
      </c>
      <c r="Q2818" s="113">
        <f t="shared" si="669"/>
        <v>28.314506820362475</v>
      </c>
      <c r="R2818" s="95">
        <f t="shared" si="661"/>
        <v>336.00880507127312</v>
      </c>
      <c r="S2818" s="95">
        <f t="shared" si="662"/>
        <v>208.59352437964199</v>
      </c>
      <c r="T2818">
        <f t="shared" si="663"/>
        <v>0</v>
      </c>
      <c r="U2818" s="102">
        <f>IF(W2818&lt;180,V2818,IF(#REF!&gt;T2818,W2818-360,360-W2818))</f>
        <v>-30.301164725457568</v>
      </c>
      <c r="V2818" s="102">
        <f t="shared" si="664"/>
        <v>-30.301164725457568</v>
      </c>
      <c r="W2818" s="102">
        <f t="shared" si="665"/>
        <v>30.301164725457568</v>
      </c>
    </row>
    <row r="2819" spans="1:23" x14ac:dyDescent="0.25">
      <c r="A2819" s="110">
        <v>42638.5</v>
      </c>
      <c r="B2819">
        <v>247</v>
      </c>
      <c r="C2819">
        <v>16.1386</v>
      </c>
      <c r="E2819" s="95">
        <f t="shared" si="672"/>
        <v>272.19134775374374</v>
      </c>
      <c r="F2819" s="95">
        <f t="shared" si="672"/>
        <v>21.308957903494164</v>
      </c>
      <c r="G2819" s="95"/>
      <c r="H2819" s="95"/>
      <c r="I2819" s="95"/>
      <c r="J2819" s="95"/>
      <c r="K2819" s="95"/>
      <c r="L2819" s="95">
        <f t="shared" si="667"/>
        <v>2816</v>
      </c>
      <c r="M2819" s="95">
        <f t="shared" si="658"/>
        <v>-1294</v>
      </c>
      <c r="N2819" s="95">
        <f t="shared" si="659"/>
        <v>271.47301136363529</v>
      </c>
      <c r="O2819" s="95">
        <f t="shared" si="660"/>
        <v>2371889.9488636474</v>
      </c>
      <c r="P2819" s="95">
        <f t="shared" si="668"/>
        <v>29.022240864470291</v>
      </c>
      <c r="Q2819" s="113">
        <f t="shared" si="669"/>
        <v>28.284418169054305</v>
      </c>
      <c r="R2819" s="95">
        <f t="shared" si="661"/>
        <v>335.83128863411594</v>
      </c>
      <c r="S2819" s="95">
        <f t="shared" si="662"/>
        <v>208.55140687337155</v>
      </c>
      <c r="T2819">
        <f t="shared" si="663"/>
        <v>0</v>
      </c>
      <c r="U2819" s="102">
        <f>IF(W2819&lt;180,V2819,IF(#REF!&gt;T2819,W2819-360,360-W2819))</f>
        <v>-25.191347753743742</v>
      </c>
      <c r="V2819" s="102">
        <f t="shared" si="664"/>
        <v>-25.191347753743742</v>
      </c>
      <c r="W2819" s="102">
        <f t="shared" si="665"/>
        <v>25.191347753743742</v>
      </c>
    </row>
    <row r="2820" spans="1:23" x14ac:dyDescent="0.25">
      <c r="A2820" s="110">
        <v>42638.5000462963</v>
      </c>
      <c r="B2820">
        <v>250</v>
      </c>
      <c r="C2820">
        <v>17.5198</v>
      </c>
      <c r="E2820" s="95">
        <f t="shared" si="672"/>
        <v>272.11148086522462</v>
      </c>
      <c r="F2820" s="95">
        <f t="shared" si="672"/>
        <v>21.286614475873535</v>
      </c>
      <c r="G2820" s="95"/>
      <c r="H2820" s="95"/>
      <c r="I2820" s="95"/>
      <c r="J2820" s="95"/>
      <c r="K2820" s="95"/>
      <c r="L2820" s="95">
        <f t="shared" si="667"/>
        <v>2817</v>
      </c>
      <c r="M2820" s="95">
        <f t="shared" ref="M2820:M2883" si="673">B2820-M2819</f>
        <v>1544</v>
      </c>
      <c r="N2820" s="95">
        <f t="shared" ref="N2820:N2883" si="674">N2819+(B2820-N2819)/L2820</f>
        <v>271.46538871139404</v>
      </c>
      <c r="O2820" s="95">
        <f t="shared" ref="O2820:O2883" si="675">O2819+(B2820-N2820)*(B2820-N2819)</f>
        <v>2372350.8753993721</v>
      </c>
      <c r="P2820" s="95">
        <f t="shared" si="668"/>
        <v>29.019908430916701</v>
      </c>
      <c r="Q2820" s="113">
        <f t="shared" si="669"/>
        <v>28.279197824326705</v>
      </c>
      <c r="R2820" s="95">
        <f t="shared" ref="R2820:R2883" si="676">E2820+$T$2*Q2820</f>
        <v>335.73967596995971</v>
      </c>
      <c r="S2820" s="95">
        <f t="shared" ref="S2820:S2883" si="677">E2820-$T$2*Q2820</f>
        <v>208.48328576048954</v>
      </c>
      <c r="T2820">
        <f t="shared" si="663"/>
        <v>0</v>
      </c>
      <c r="U2820" s="102">
        <f>IF(W2820&lt;180,V2820,IF(#REF!&gt;T2820,W2820-360,360-W2820))</f>
        <v>-22.111480865224621</v>
      </c>
      <c r="V2820" s="102">
        <f t="shared" si="664"/>
        <v>-22.111480865224621</v>
      </c>
      <c r="W2820" s="102">
        <f t="shared" si="665"/>
        <v>22.111480865224621</v>
      </c>
    </row>
    <row r="2821" spans="1:23" x14ac:dyDescent="0.25">
      <c r="A2821" s="110">
        <v>42638.500092592592</v>
      </c>
      <c r="B2821">
        <v>242</v>
      </c>
      <c r="C2821">
        <v>17.232399999999998</v>
      </c>
      <c r="E2821" s="95">
        <f t="shared" si="672"/>
        <v>272.04658901830283</v>
      </c>
      <c r="F2821" s="95">
        <f t="shared" si="672"/>
        <v>21.268556905158061</v>
      </c>
      <c r="G2821" s="95"/>
      <c r="H2821" s="95"/>
      <c r="I2821" s="95"/>
      <c r="J2821" s="95"/>
      <c r="K2821" s="95"/>
      <c r="L2821" s="95">
        <f t="shared" si="667"/>
        <v>2818</v>
      </c>
      <c r="M2821" s="95">
        <f t="shared" si="673"/>
        <v>-1302</v>
      </c>
      <c r="N2821" s="95">
        <f t="shared" si="674"/>
        <v>271.4549325762942</v>
      </c>
      <c r="O2821" s="95">
        <f t="shared" si="675"/>
        <v>2373218.7764372006</v>
      </c>
      <c r="P2821" s="95">
        <f t="shared" si="668"/>
        <v>29.020065843977449</v>
      </c>
      <c r="Q2821" s="113">
        <f t="shared" si="669"/>
        <v>28.303462965146981</v>
      </c>
      <c r="R2821" s="95">
        <f t="shared" si="676"/>
        <v>335.72938068988356</v>
      </c>
      <c r="S2821" s="95">
        <f t="shared" si="677"/>
        <v>208.36379734672212</v>
      </c>
      <c r="T2821">
        <f t="shared" si="663"/>
        <v>0</v>
      </c>
      <c r="U2821" s="102">
        <f>IF(W2821&lt;180,V2821,IF(#REF!&gt;T2821,W2821-360,360-W2821))</f>
        <v>-30.046589018302825</v>
      </c>
      <c r="V2821" s="102">
        <f t="shared" si="664"/>
        <v>-30.046589018302825</v>
      </c>
      <c r="W2821" s="102">
        <f t="shared" si="665"/>
        <v>30.046589018302825</v>
      </c>
    </row>
    <row r="2822" spans="1:23" x14ac:dyDescent="0.25">
      <c r="A2822" s="110">
        <v>42638.500138888892</v>
      </c>
      <c r="B2822">
        <v>239</v>
      </c>
      <c r="C2822">
        <v>17.4499</v>
      </c>
      <c r="E2822" s="95">
        <f t="shared" si="672"/>
        <v>272.01996672212977</v>
      </c>
      <c r="F2822" s="95">
        <f t="shared" si="672"/>
        <v>21.255176372712135</v>
      </c>
      <c r="G2822" s="95"/>
      <c r="H2822" s="95"/>
      <c r="I2822" s="95"/>
      <c r="J2822" s="95"/>
      <c r="K2822" s="95"/>
      <c r="L2822" s="95">
        <f t="shared" si="667"/>
        <v>2819</v>
      </c>
      <c r="M2822" s="95">
        <f t="shared" si="673"/>
        <v>1541</v>
      </c>
      <c r="N2822" s="95">
        <f t="shared" si="674"/>
        <v>271.44341965235793</v>
      </c>
      <c r="O2822" s="95">
        <f t="shared" si="675"/>
        <v>2374271.7254345622</v>
      </c>
      <c r="P2822" s="95">
        <f t="shared" si="668"/>
        <v>29.021354111729231</v>
      </c>
      <c r="Q2822" s="113">
        <f t="shared" si="669"/>
        <v>28.326999532155412</v>
      </c>
      <c r="R2822" s="95">
        <f t="shared" si="676"/>
        <v>335.75571566947946</v>
      </c>
      <c r="S2822" s="95">
        <f t="shared" si="677"/>
        <v>208.28421777478007</v>
      </c>
      <c r="T2822">
        <f t="shared" ref="T2822:T2885" si="678">IF(ABS(U2822)&gt;$T$2*Q2822,1,0)</f>
        <v>0</v>
      </c>
      <c r="U2822" s="102">
        <f>IF(W2822&lt;180,V2822,IF(#REF!&gt;T2822,W2822-360,360-W2822))</f>
        <v>-33.019966722129766</v>
      </c>
      <c r="V2822" s="102">
        <f t="shared" ref="V2822:V2885" si="679">$B2822-$E2822</f>
        <v>-33.019966722129766</v>
      </c>
      <c r="W2822" s="102">
        <f t="shared" ref="W2822:W2885" si="680">ABS(V2822)</f>
        <v>33.019966722129766</v>
      </c>
    </row>
    <row r="2823" spans="1:23" x14ac:dyDescent="0.25">
      <c r="A2823" s="110">
        <v>42638.500185185185</v>
      </c>
      <c r="B2823">
        <v>239</v>
      </c>
      <c r="C2823">
        <v>18.543900000000001</v>
      </c>
      <c r="E2823" s="95">
        <f t="shared" si="672"/>
        <v>272.00998336106488</v>
      </c>
      <c r="F2823" s="95">
        <f t="shared" si="672"/>
        <v>21.243557237936766</v>
      </c>
      <c r="G2823" s="95"/>
      <c r="H2823" s="95"/>
      <c r="I2823" s="95"/>
      <c r="J2823" s="95"/>
      <c r="K2823" s="95"/>
      <c r="L2823" s="95">
        <f t="shared" si="667"/>
        <v>2820</v>
      </c>
      <c r="M2823" s="95">
        <f t="shared" si="673"/>
        <v>-1302</v>
      </c>
      <c r="N2823" s="95">
        <f t="shared" si="674"/>
        <v>271.43191489361595</v>
      </c>
      <c r="O2823" s="95">
        <f t="shared" si="675"/>
        <v>2375323.9276595851</v>
      </c>
      <c r="P2823" s="95">
        <f t="shared" si="668"/>
        <v>29.02263684651475</v>
      </c>
      <c r="Q2823" s="113">
        <f t="shared" si="669"/>
        <v>28.337575816592373</v>
      </c>
      <c r="R2823" s="95">
        <f t="shared" si="676"/>
        <v>335.76952894839769</v>
      </c>
      <c r="S2823" s="95">
        <f t="shared" si="677"/>
        <v>208.25043777373205</v>
      </c>
      <c r="T2823">
        <f t="shared" si="678"/>
        <v>0</v>
      </c>
      <c r="U2823" s="102">
        <f>IF(W2823&lt;180,V2823,IF(#REF!&gt;T2823,W2823-360,360-W2823))</f>
        <v>-33.009983361064883</v>
      </c>
      <c r="V2823" s="102">
        <f t="shared" si="679"/>
        <v>-33.009983361064883</v>
      </c>
      <c r="W2823" s="102">
        <f t="shared" si="680"/>
        <v>33.009983361064883</v>
      </c>
    </row>
    <row r="2824" spans="1:23" x14ac:dyDescent="0.25">
      <c r="A2824" s="110">
        <v>42638.500231481485</v>
      </c>
      <c r="B2824">
        <v>244</v>
      </c>
      <c r="C2824">
        <v>17.2182</v>
      </c>
      <c r="E2824" s="95">
        <f t="shared" si="672"/>
        <v>271.97337770382694</v>
      </c>
      <c r="F2824" s="95">
        <f t="shared" si="672"/>
        <v>21.228849584026609</v>
      </c>
      <c r="G2824" s="95"/>
      <c r="H2824" s="95"/>
      <c r="I2824" s="95"/>
      <c r="J2824" s="95"/>
      <c r="K2824" s="95"/>
      <c r="L2824" s="95">
        <f t="shared" si="667"/>
        <v>2821</v>
      </c>
      <c r="M2824" s="95">
        <f t="shared" si="673"/>
        <v>1546</v>
      </c>
      <c r="N2824" s="95">
        <f t="shared" si="674"/>
        <v>271.42219071251225</v>
      </c>
      <c r="O2824" s="95">
        <f t="shared" si="675"/>
        <v>2376076.1708614072</v>
      </c>
      <c r="P2824" s="95">
        <f t="shared" si="668"/>
        <v>29.022086779600851</v>
      </c>
      <c r="Q2824" s="113">
        <f t="shared" si="669"/>
        <v>28.35951668184871</v>
      </c>
      <c r="R2824" s="95">
        <f t="shared" si="676"/>
        <v>335.78229023798656</v>
      </c>
      <c r="S2824" s="95">
        <f t="shared" si="677"/>
        <v>208.16446516966735</v>
      </c>
      <c r="T2824">
        <f t="shared" si="678"/>
        <v>0</v>
      </c>
      <c r="U2824" s="102">
        <f>IF(W2824&lt;180,V2824,IF(#REF!&gt;T2824,W2824-360,360-W2824))</f>
        <v>-27.973377703826941</v>
      </c>
      <c r="V2824" s="102">
        <f t="shared" si="679"/>
        <v>-27.973377703826941</v>
      </c>
      <c r="W2824" s="102">
        <f t="shared" si="680"/>
        <v>27.973377703826941</v>
      </c>
    </row>
    <row r="2825" spans="1:23" x14ac:dyDescent="0.25">
      <c r="A2825" s="110">
        <v>42638.500277777777</v>
      </c>
      <c r="B2825">
        <v>245</v>
      </c>
      <c r="C2825">
        <v>17.117899999999999</v>
      </c>
      <c r="E2825" s="95">
        <f t="shared" si="672"/>
        <v>271.91514143094844</v>
      </c>
      <c r="F2825" s="95">
        <f t="shared" si="672"/>
        <v>21.210205158069872</v>
      </c>
      <c r="G2825" s="95"/>
      <c r="H2825" s="95"/>
      <c r="I2825" s="95"/>
      <c r="J2825" s="95"/>
      <c r="K2825" s="95"/>
      <c r="L2825" s="95">
        <f t="shared" si="667"/>
        <v>2822</v>
      </c>
      <c r="M2825" s="95">
        <f t="shared" si="673"/>
        <v>-1301</v>
      </c>
      <c r="N2825" s="95">
        <f t="shared" si="674"/>
        <v>271.41282778171404</v>
      </c>
      <c r="O2825" s="95">
        <f t="shared" si="675"/>
        <v>2376774.0556343123</v>
      </c>
      <c r="P2825" s="95">
        <f t="shared" si="668"/>
        <v>29.0212052267233</v>
      </c>
      <c r="Q2825" s="113">
        <f t="shared" si="669"/>
        <v>28.378903843923563</v>
      </c>
      <c r="R2825" s="95">
        <f t="shared" si="676"/>
        <v>335.76767507977644</v>
      </c>
      <c r="S2825" s="95">
        <f t="shared" si="677"/>
        <v>208.06260778212044</v>
      </c>
      <c r="T2825">
        <f t="shared" si="678"/>
        <v>0</v>
      </c>
      <c r="U2825" s="102">
        <f>IF(W2825&lt;180,V2825,IF(#REF!&gt;T2825,W2825-360,360-W2825))</f>
        <v>-26.915141430948438</v>
      </c>
      <c r="V2825" s="102">
        <f t="shared" si="679"/>
        <v>-26.915141430948438</v>
      </c>
      <c r="W2825" s="102">
        <f t="shared" si="680"/>
        <v>26.915141430948438</v>
      </c>
    </row>
    <row r="2826" spans="1:23" x14ac:dyDescent="0.25">
      <c r="A2826" s="110">
        <v>42638.500324074077</v>
      </c>
      <c r="B2826">
        <v>243</v>
      </c>
      <c r="C2826">
        <v>15.4869</v>
      </c>
      <c r="E2826" s="95">
        <f t="shared" si="672"/>
        <v>271.87520798668885</v>
      </c>
      <c r="F2826" s="95">
        <f t="shared" si="672"/>
        <v>21.195738269550738</v>
      </c>
      <c r="G2826" s="95"/>
      <c r="H2826" s="95"/>
      <c r="I2826" s="95"/>
      <c r="J2826" s="95"/>
      <c r="K2826" s="95"/>
      <c r="L2826" s="95">
        <f t="shared" si="667"/>
        <v>2823</v>
      </c>
      <c r="M2826" s="95">
        <f t="shared" si="673"/>
        <v>1544</v>
      </c>
      <c r="N2826" s="95">
        <f t="shared" si="674"/>
        <v>271.40276301806483</v>
      </c>
      <c r="O2826" s="95">
        <f t="shared" si="675"/>
        <v>2377581.0584484693</v>
      </c>
      <c r="P2826" s="95">
        <f t="shared" si="668"/>
        <v>29.020990232104147</v>
      </c>
      <c r="Q2826" s="113">
        <f t="shared" si="669"/>
        <v>28.402667980625342</v>
      </c>
      <c r="R2826" s="95">
        <f t="shared" si="676"/>
        <v>335.78121094309586</v>
      </c>
      <c r="S2826" s="95">
        <f t="shared" si="677"/>
        <v>207.96920503028184</v>
      </c>
      <c r="T2826">
        <f t="shared" si="678"/>
        <v>0</v>
      </c>
      <c r="U2826" s="102">
        <f>IF(W2826&lt;180,V2826,IF(#REF!&gt;T2826,W2826-360,360-W2826))</f>
        <v>-28.875207986688849</v>
      </c>
      <c r="V2826" s="102">
        <f t="shared" si="679"/>
        <v>-28.875207986688849</v>
      </c>
      <c r="W2826" s="102">
        <f t="shared" si="680"/>
        <v>28.875207986688849</v>
      </c>
    </row>
    <row r="2827" spans="1:23" x14ac:dyDescent="0.25">
      <c r="A2827" s="110">
        <v>42638.50037037037</v>
      </c>
      <c r="B2827">
        <v>243</v>
      </c>
      <c r="C2827">
        <v>15.493600000000001</v>
      </c>
      <c r="E2827" s="95">
        <f t="shared" si="672"/>
        <v>271.8402662229617</v>
      </c>
      <c r="F2827" s="95">
        <f t="shared" si="672"/>
        <v>21.184947088186345</v>
      </c>
      <c r="G2827" s="95"/>
      <c r="H2827" s="95"/>
      <c r="I2827" s="95"/>
      <c r="J2827" s="95"/>
      <c r="K2827" s="95"/>
      <c r="L2827" s="95">
        <f t="shared" si="667"/>
        <v>2824</v>
      </c>
      <c r="M2827" s="95">
        <f t="shared" si="673"/>
        <v>-1301</v>
      </c>
      <c r="N2827" s="95">
        <f t="shared" si="674"/>
        <v>271.39270538243522</v>
      </c>
      <c r="O2827" s="95">
        <f t="shared" si="675"/>
        <v>2378387.4897308885</v>
      </c>
      <c r="P2827" s="95">
        <f t="shared" si="668"/>
        <v>29.020771901279009</v>
      </c>
      <c r="Q2827" s="113">
        <f t="shared" si="669"/>
        <v>28.4252432151882</v>
      </c>
      <c r="R2827" s="95">
        <f t="shared" si="676"/>
        <v>335.79706345713515</v>
      </c>
      <c r="S2827" s="95">
        <f t="shared" si="677"/>
        <v>207.88346898878825</v>
      </c>
      <c r="T2827">
        <f t="shared" si="678"/>
        <v>0</v>
      </c>
      <c r="U2827" s="102">
        <f>IF(W2827&lt;180,V2827,IF(#REF!&gt;T2827,W2827-360,360-W2827))</f>
        <v>-28.840266222961702</v>
      </c>
      <c r="V2827" s="102">
        <f t="shared" si="679"/>
        <v>-28.840266222961702</v>
      </c>
      <c r="W2827" s="102">
        <f t="shared" si="680"/>
        <v>28.840266222961702</v>
      </c>
    </row>
    <row r="2828" spans="1:23" x14ac:dyDescent="0.25">
      <c r="A2828" s="110">
        <v>42638.500416666669</v>
      </c>
      <c r="B2828">
        <v>235</v>
      </c>
      <c r="C2828">
        <v>14.503500000000001</v>
      </c>
      <c r="E2828" s="95">
        <f t="shared" si="672"/>
        <v>271.77371048252911</v>
      </c>
      <c r="F2828" s="95">
        <f t="shared" si="672"/>
        <v>21.170532445923456</v>
      </c>
      <c r="G2828" s="95"/>
      <c r="H2828" s="95"/>
      <c r="I2828" s="95"/>
      <c r="J2828" s="95"/>
      <c r="K2828" s="95"/>
      <c r="L2828" s="95">
        <f t="shared" si="667"/>
        <v>2825</v>
      </c>
      <c r="M2828" s="95">
        <f t="shared" si="673"/>
        <v>1536</v>
      </c>
      <c r="N2828" s="95">
        <f t="shared" si="674"/>
        <v>271.37982300884852</v>
      </c>
      <c r="O2828" s="95">
        <f t="shared" si="675"/>
        <v>2379711.4499115148</v>
      </c>
      <c r="P2828" s="95">
        <f t="shared" si="668"/>
        <v>29.023709867657377</v>
      </c>
      <c r="Q2828" s="113">
        <f t="shared" si="669"/>
        <v>28.46456841322421</v>
      </c>
      <c r="R2828" s="95">
        <f t="shared" si="676"/>
        <v>335.8189894122836</v>
      </c>
      <c r="S2828" s="95">
        <f t="shared" si="677"/>
        <v>207.72843155277462</v>
      </c>
      <c r="T2828">
        <f t="shared" si="678"/>
        <v>0</v>
      </c>
      <c r="U2828" s="102">
        <f>IF(W2828&lt;180,V2828,IF(#REF!&gt;T2828,W2828-360,360-W2828))</f>
        <v>-36.773710482529111</v>
      </c>
      <c r="V2828" s="102">
        <f t="shared" si="679"/>
        <v>-36.773710482529111</v>
      </c>
      <c r="W2828" s="102">
        <f t="shared" si="680"/>
        <v>36.773710482529111</v>
      </c>
    </row>
    <row r="2829" spans="1:23" x14ac:dyDescent="0.25">
      <c r="A2829" s="110">
        <v>42638.500462962962</v>
      </c>
      <c r="B2829">
        <v>235</v>
      </c>
      <c r="C2829">
        <v>15.102600000000001</v>
      </c>
      <c r="E2829" s="95">
        <f t="shared" ref="E2829:F2844" si="681">AVERAGE(B2229:B2829)</f>
        <v>271.72545757071549</v>
      </c>
      <c r="F2829" s="95">
        <f t="shared" si="681"/>
        <v>21.157723627287847</v>
      </c>
      <c r="G2829" s="95"/>
      <c r="H2829" s="95"/>
      <c r="I2829" s="95"/>
      <c r="J2829" s="95"/>
      <c r="K2829" s="95"/>
      <c r="L2829" s="95">
        <f t="shared" si="667"/>
        <v>2826</v>
      </c>
      <c r="M2829" s="95">
        <f t="shared" si="673"/>
        <v>-1301</v>
      </c>
      <c r="N2829" s="95">
        <f t="shared" si="674"/>
        <v>271.36694975229904</v>
      </c>
      <c r="O2829" s="95">
        <f t="shared" si="675"/>
        <v>2381034.4731068751</v>
      </c>
      <c r="P2829" s="95">
        <f t="shared" si="668"/>
        <v>29.026639746456798</v>
      </c>
      <c r="Q2829" s="113">
        <f t="shared" si="669"/>
        <v>28.502260776699366</v>
      </c>
      <c r="R2829" s="95">
        <f t="shared" si="676"/>
        <v>335.85554431828905</v>
      </c>
      <c r="S2829" s="95">
        <f t="shared" si="677"/>
        <v>207.59537082314193</v>
      </c>
      <c r="T2829">
        <f t="shared" si="678"/>
        <v>0</v>
      </c>
      <c r="U2829" s="102">
        <f>IF(W2829&lt;180,V2829,IF(#REF!&gt;T2829,W2829-360,360-W2829))</f>
        <v>-36.725457570715491</v>
      </c>
      <c r="V2829" s="102">
        <f t="shared" si="679"/>
        <v>-36.725457570715491</v>
      </c>
      <c r="W2829" s="102">
        <f t="shared" si="680"/>
        <v>36.725457570715491</v>
      </c>
    </row>
    <row r="2830" spans="1:23" x14ac:dyDescent="0.25">
      <c r="A2830" s="110">
        <v>42638.500509259262</v>
      </c>
      <c r="B2830">
        <v>243</v>
      </c>
      <c r="C2830">
        <v>15.805</v>
      </c>
      <c r="E2830" s="95">
        <f t="shared" si="681"/>
        <v>271.6539101497504</v>
      </c>
      <c r="F2830" s="95">
        <f t="shared" si="681"/>
        <v>21.14946123128119</v>
      </c>
      <c r="G2830" s="95"/>
      <c r="H2830" s="95"/>
      <c r="I2830" s="95"/>
      <c r="J2830" s="95"/>
      <c r="K2830" s="95"/>
      <c r="L2830" s="95">
        <f t="shared" si="667"/>
        <v>2827</v>
      </c>
      <c r="M2830" s="95">
        <f t="shared" si="673"/>
        <v>1544</v>
      </c>
      <c r="N2830" s="95">
        <f t="shared" si="674"/>
        <v>271.35691545808174</v>
      </c>
      <c r="O2830" s="95">
        <f t="shared" si="675"/>
        <v>2381838.8723028046</v>
      </c>
      <c r="P2830" s="95">
        <f t="shared" si="668"/>
        <v>29.026407309476845</v>
      </c>
      <c r="Q2830" s="113">
        <f t="shared" si="669"/>
        <v>28.520302874592385</v>
      </c>
      <c r="R2830" s="95">
        <f t="shared" si="676"/>
        <v>335.82459161758328</v>
      </c>
      <c r="S2830" s="95">
        <f t="shared" si="677"/>
        <v>207.48322868191752</v>
      </c>
      <c r="T2830">
        <f t="shared" si="678"/>
        <v>0</v>
      </c>
      <c r="U2830" s="102">
        <f>IF(W2830&lt;180,V2830,IF(#REF!&gt;T2830,W2830-360,360-W2830))</f>
        <v>-28.653910149750402</v>
      </c>
      <c r="V2830" s="102">
        <f t="shared" si="679"/>
        <v>-28.653910149750402</v>
      </c>
      <c r="W2830" s="102">
        <f t="shared" si="680"/>
        <v>28.653910149750402</v>
      </c>
    </row>
    <row r="2831" spans="1:23" x14ac:dyDescent="0.25">
      <c r="A2831" s="110">
        <v>42638.500555555554</v>
      </c>
      <c r="B2831">
        <v>244</v>
      </c>
      <c r="C2831">
        <v>16.2712</v>
      </c>
      <c r="E2831" s="95">
        <f t="shared" si="681"/>
        <v>271.57071547420963</v>
      </c>
      <c r="F2831" s="95">
        <f t="shared" si="681"/>
        <v>21.143216139767041</v>
      </c>
      <c r="G2831" s="95"/>
      <c r="H2831" s="95"/>
      <c r="I2831" s="95"/>
      <c r="J2831" s="95"/>
      <c r="K2831" s="95"/>
      <c r="L2831" s="95">
        <f t="shared" si="667"/>
        <v>2828</v>
      </c>
      <c r="M2831" s="95">
        <f t="shared" si="673"/>
        <v>-1300</v>
      </c>
      <c r="N2831" s="95">
        <f t="shared" si="674"/>
        <v>271.34724186704284</v>
      </c>
      <c r="O2831" s="95">
        <f t="shared" si="675"/>
        <v>2382587.0084865731</v>
      </c>
      <c r="P2831" s="95">
        <f t="shared" si="668"/>
        <v>29.025832325370828</v>
      </c>
      <c r="Q2831" s="113">
        <f t="shared" si="669"/>
        <v>28.527922060537286</v>
      </c>
      <c r="R2831" s="95">
        <f t="shared" si="676"/>
        <v>335.75854011041849</v>
      </c>
      <c r="S2831" s="95">
        <f t="shared" si="677"/>
        <v>207.38289083800075</v>
      </c>
      <c r="T2831">
        <f t="shared" si="678"/>
        <v>0</v>
      </c>
      <c r="U2831" s="102">
        <f>IF(W2831&lt;180,V2831,IF(#REF!&gt;T2831,W2831-360,360-W2831))</f>
        <v>-27.570715474209635</v>
      </c>
      <c r="V2831" s="102">
        <f t="shared" si="679"/>
        <v>-27.570715474209635</v>
      </c>
      <c r="W2831" s="102">
        <f t="shared" si="680"/>
        <v>27.570715474209635</v>
      </c>
    </row>
    <row r="2832" spans="1:23" x14ac:dyDescent="0.25">
      <c r="A2832" s="110">
        <v>42638.500601851854</v>
      </c>
      <c r="B2832">
        <v>230</v>
      </c>
      <c r="C2832">
        <v>16.736999999999998</v>
      </c>
      <c r="E2832" s="95">
        <f t="shared" si="681"/>
        <v>271.50748752079869</v>
      </c>
      <c r="F2832" s="95">
        <f t="shared" si="681"/>
        <v>21.134142595673868</v>
      </c>
      <c r="G2832" s="95"/>
      <c r="H2832" s="95"/>
      <c r="I2832" s="95"/>
      <c r="J2832" s="95"/>
      <c r="K2832" s="95"/>
      <c r="L2832" s="95">
        <f t="shared" si="667"/>
        <v>2829</v>
      </c>
      <c r="M2832" s="95">
        <f t="shared" si="673"/>
        <v>1530</v>
      </c>
      <c r="N2832" s="95">
        <f t="shared" si="674"/>
        <v>271.33262636974098</v>
      </c>
      <c r="O2832" s="95">
        <f t="shared" si="675"/>
        <v>2384295.9985860828</v>
      </c>
      <c r="P2832" s="95">
        <f t="shared" si="668"/>
        <v>29.031107988342129</v>
      </c>
      <c r="Q2832" s="113">
        <f t="shared" si="669"/>
        <v>28.577833011110364</v>
      </c>
      <c r="R2832" s="95">
        <f t="shared" si="676"/>
        <v>335.80761179579702</v>
      </c>
      <c r="S2832" s="95">
        <f t="shared" si="677"/>
        <v>207.20736324580037</v>
      </c>
      <c r="T2832">
        <f t="shared" si="678"/>
        <v>0</v>
      </c>
      <c r="U2832" s="102">
        <f>IF(W2832&lt;180,V2832,IF(#REF!&gt;T2832,W2832-360,360-W2832))</f>
        <v>-41.507487520798691</v>
      </c>
      <c r="V2832" s="102">
        <f t="shared" si="679"/>
        <v>-41.507487520798691</v>
      </c>
      <c r="W2832" s="102">
        <f t="shared" si="680"/>
        <v>41.507487520798691</v>
      </c>
    </row>
    <row r="2833" spans="1:23" x14ac:dyDescent="0.25">
      <c r="A2833" s="110">
        <v>42638.500659722224</v>
      </c>
      <c r="B2833">
        <v>241</v>
      </c>
      <c r="C2833">
        <v>15.274800000000001</v>
      </c>
      <c r="E2833" s="95">
        <f t="shared" si="681"/>
        <v>271.46422628951746</v>
      </c>
      <c r="F2833" s="95">
        <f t="shared" si="681"/>
        <v>21.121618302828605</v>
      </c>
      <c r="G2833" s="95"/>
      <c r="H2833" s="95"/>
      <c r="I2833" s="95"/>
      <c r="J2833" s="95"/>
      <c r="K2833" s="95"/>
      <c r="L2833" s="95">
        <f t="shared" si="667"/>
        <v>2830</v>
      </c>
      <c r="M2833" s="95">
        <f t="shared" si="673"/>
        <v>-1289</v>
      </c>
      <c r="N2833" s="95">
        <f t="shared" si="674"/>
        <v>271.32190812720751</v>
      </c>
      <c r="O2833" s="95">
        <f t="shared" si="675"/>
        <v>2385215.741696123</v>
      </c>
      <c r="P2833" s="95">
        <f t="shared" si="668"/>
        <v>29.031576215570308</v>
      </c>
      <c r="Q2833" s="113">
        <f t="shared" si="669"/>
        <v>28.604290919551861</v>
      </c>
      <c r="R2833" s="95">
        <f t="shared" si="676"/>
        <v>335.82388085850914</v>
      </c>
      <c r="S2833" s="95">
        <f t="shared" si="677"/>
        <v>207.10457172052577</v>
      </c>
      <c r="T2833">
        <f t="shared" si="678"/>
        <v>0</v>
      </c>
      <c r="U2833" s="102">
        <f>IF(W2833&lt;180,V2833,IF(#REF!&gt;T2833,W2833-360,360-W2833))</f>
        <v>-30.464226289517455</v>
      </c>
      <c r="V2833" s="102">
        <f t="shared" si="679"/>
        <v>-30.464226289517455</v>
      </c>
      <c r="W2833" s="102">
        <f t="shared" si="680"/>
        <v>30.464226289517455</v>
      </c>
    </row>
    <row r="2834" spans="1:23" x14ac:dyDescent="0.25">
      <c r="A2834" s="110">
        <v>42638.500706018516</v>
      </c>
      <c r="B2834">
        <v>240</v>
      </c>
      <c r="C2834">
        <v>12.8209</v>
      </c>
      <c r="E2834" s="95">
        <f t="shared" si="681"/>
        <v>271.42595673876872</v>
      </c>
      <c r="F2834" s="95">
        <f t="shared" si="681"/>
        <v>21.104586855241251</v>
      </c>
      <c r="G2834" s="95"/>
      <c r="H2834" s="95"/>
      <c r="I2834" s="95"/>
      <c r="J2834" s="95"/>
      <c r="K2834" s="95"/>
      <c r="L2834" s="95">
        <f t="shared" si="667"/>
        <v>2831</v>
      </c>
      <c r="M2834" s="95">
        <f t="shared" si="673"/>
        <v>1529</v>
      </c>
      <c r="N2834" s="95">
        <f t="shared" si="674"/>
        <v>271.3108442246546</v>
      </c>
      <c r="O2834" s="95">
        <f t="shared" si="675"/>
        <v>2386196.457082313</v>
      </c>
      <c r="P2834" s="95">
        <f t="shared" si="668"/>
        <v>29.032415026094075</v>
      </c>
      <c r="Q2834" s="113">
        <f t="shared" si="669"/>
        <v>28.630962931660804</v>
      </c>
      <c r="R2834" s="95">
        <f t="shared" si="676"/>
        <v>335.84562333500554</v>
      </c>
      <c r="S2834" s="95">
        <f t="shared" si="677"/>
        <v>207.0062901425319</v>
      </c>
      <c r="T2834">
        <f t="shared" si="678"/>
        <v>0</v>
      </c>
      <c r="U2834" s="102">
        <f>IF(W2834&lt;180,V2834,IF(#REF!&gt;T2834,W2834-360,360-W2834))</f>
        <v>-31.425956738768718</v>
      </c>
      <c r="V2834" s="102">
        <f t="shared" si="679"/>
        <v>-31.425956738768718</v>
      </c>
      <c r="W2834" s="102">
        <f t="shared" si="680"/>
        <v>31.425956738768718</v>
      </c>
    </row>
    <row r="2835" spans="1:23" x14ac:dyDescent="0.25">
      <c r="A2835" s="110">
        <v>42638.500752314816</v>
      </c>
      <c r="B2835">
        <v>242</v>
      </c>
      <c r="C2835">
        <v>10.7598</v>
      </c>
      <c r="E2835" s="95">
        <f t="shared" si="681"/>
        <v>271.38269550748754</v>
      </c>
      <c r="F2835" s="95">
        <f t="shared" si="681"/>
        <v>21.086044093178028</v>
      </c>
      <c r="G2835" s="95"/>
      <c r="H2835" s="95"/>
      <c r="I2835" s="95"/>
      <c r="J2835" s="95"/>
      <c r="K2835" s="95"/>
      <c r="L2835" s="95">
        <f t="shared" si="667"/>
        <v>2832</v>
      </c>
      <c r="M2835" s="95">
        <f t="shared" si="673"/>
        <v>-1287</v>
      </c>
      <c r="N2835" s="95">
        <f t="shared" si="674"/>
        <v>271.3004943502815</v>
      </c>
      <c r="O2835" s="95">
        <f t="shared" si="675"/>
        <v>2387055.2793079196</v>
      </c>
      <c r="P2835" s="95">
        <f t="shared" si="668"/>
        <v>29.032511967930894</v>
      </c>
      <c r="Q2835" s="113">
        <f t="shared" si="669"/>
        <v>28.655739060212436</v>
      </c>
      <c r="R2835" s="95">
        <f t="shared" si="676"/>
        <v>335.85810839296551</v>
      </c>
      <c r="S2835" s="95">
        <f t="shared" si="677"/>
        <v>206.90728262200957</v>
      </c>
      <c r="T2835">
        <f t="shared" si="678"/>
        <v>0</v>
      </c>
      <c r="U2835" s="102">
        <f>IF(W2835&lt;180,V2835,IF(#REF!&gt;T2835,W2835-360,360-W2835))</f>
        <v>-29.38269550748754</v>
      </c>
      <c r="V2835" s="102">
        <f t="shared" si="679"/>
        <v>-29.38269550748754</v>
      </c>
      <c r="W2835" s="102">
        <f t="shared" si="680"/>
        <v>29.38269550748754</v>
      </c>
    </row>
    <row r="2836" spans="1:23" x14ac:dyDescent="0.25">
      <c r="A2836" s="110">
        <v>42638.500798611109</v>
      </c>
      <c r="B2836">
        <v>237</v>
      </c>
      <c r="C2836">
        <v>10.351100000000001</v>
      </c>
      <c r="E2836" s="95">
        <f t="shared" si="681"/>
        <v>271.33444259567386</v>
      </c>
      <c r="F2836" s="95">
        <f t="shared" si="681"/>
        <v>21.066813477537426</v>
      </c>
      <c r="G2836" s="95"/>
      <c r="H2836" s="95"/>
      <c r="I2836" s="95"/>
      <c r="J2836" s="95"/>
      <c r="K2836" s="95"/>
      <c r="L2836" s="95">
        <f t="shared" si="667"/>
        <v>2833</v>
      </c>
      <c r="M2836" s="95">
        <f t="shared" si="673"/>
        <v>1524</v>
      </c>
      <c r="N2836" s="95">
        <f t="shared" si="674"/>
        <v>271.28838686904243</v>
      </c>
      <c r="O2836" s="95">
        <f t="shared" si="675"/>
        <v>2388231.3879280016</v>
      </c>
      <c r="P2836" s="95">
        <f t="shared" si="668"/>
        <v>29.034537584131094</v>
      </c>
      <c r="Q2836" s="113">
        <f t="shared" si="669"/>
        <v>28.689159078811755</v>
      </c>
      <c r="R2836" s="95">
        <f t="shared" si="676"/>
        <v>335.8850505230003</v>
      </c>
      <c r="S2836" s="95">
        <f t="shared" si="677"/>
        <v>206.78383466834742</v>
      </c>
      <c r="T2836">
        <f t="shared" si="678"/>
        <v>0</v>
      </c>
      <c r="U2836" s="102">
        <f>IF(W2836&lt;180,V2836,IF(#REF!&gt;T2836,W2836-360,360-W2836))</f>
        <v>-34.334442595673863</v>
      </c>
      <c r="V2836" s="102">
        <f t="shared" si="679"/>
        <v>-34.334442595673863</v>
      </c>
      <c r="W2836" s="102">
        <f t="shared" si="680"/>
        <v>34.334442595673863</v>
      </c>
    </row>
    <row r="2837" spans="1:23" x14ac:dyDescent="0.25">
      <c r="A2837" s="110">
        <v>42638.500844907408</v>
      </c>
      <c r="B2837">
        <v>239</v>
      </c>
      <c r="C2837">
        <v>10.4377</v>
      </c>
      <c r="E2837" s="95">
        <f t="shared" si="681"/>
        <v>271.30449251247921</v>
      </c>
      <c r="F2837" s="95">
        <f t="shared" si="681"/>
        <v>21.048152911813631</v>
      </c>
      <c r="G2837" s="95"/>
      <c r="H2837" s="95"/>
      <c r="I2837" s="95"/>
      <c r="J2837" s="95"/>
      <c r="K2837" s="95"/>
      <c r="L2837" s="95">
        <f t="shared" si="667"/>
        <v>2834</v>
      </c>
      <c r="M2837" s="95">
        <f t="shared" si="673"/>
        <v>-1285</v>
      </c>
      <c r="N2837" s="95">
        <f t="shared" si="674"/>
        <v>271.27699364855226</v>
      </c>
      <c r="O2837" s="95">
        <f t="shared" si="675"/>
        <v>2389273.5599858956</v>
      </c>
      <c r="P2837" s="95">
        <f t="shared" si="668"/>
        <v>29.035747806203538</v>
      </c>
      <c r="Q2837" s="113">
        <f t="shared" si="669"/>
        <v>28.713493145835937</v>
      </c>
      <c r="R2837" s="95">
        <f t="shared" si="676"/>
        <v>335.90985209061006</v>
      </c>
      <c r="S2837" s="95">
        <f t="shared" si="677"/>
        <v>206.69913293434837</v>
      </c>
      <c r="T2837">
        <f t="shared" si="678"/>
        <v>0</v>
      </c>
      <c r="U2837" s="102">
        <f>IF(W2837&lt;180,V2837,IF(#REF!&gt;T2837,W2837-360,360-W2837))</f>
        <v>-32.304492512479214</v>
      </c>
      <c r="V2837" s="102">
        <f t="shared" si="679"/>
        <v>-32.304492512479214</v>
      </c>
      <c r="W2837" s="102">
        <f t="shared" si="680"/>
        <v>32.304492512479214</v>
      </c>
    </row>
    <row r="2838" spans="1:23" x14ac:dyDescent="0.25">
      <c r="A2838" s="110">
        <v>42638.500891203701</v>
      </c>
      <c r="B2838">
        <v>242</v>
      </c>
      <c r="C2838">
        <v>9.9264799999999997</v>
      </c>
      <c r="E2838" s="95">
        <f t="shared" si="681"/>
        <v>271.27953410981695</v>
      </c>
      <c r="F2838" s="95">
        <f t="shared" si="681"/>
        <v>21.032262029950068</v>
      </c>
      <c r="G2838" s="95"/>
      <c r="H2838" s="95"/>
      <c r="I2838" s="95"/>
      <c r="J2838" s="95"/>
      <c r="K2838" s="95"/>
      <c r="L2838" s="95">
        <f t="shared" si="667"/>
        <v>2835</v>
      </c>
      <c r="M2838" s="95">
        <f t="shared" si="673"/>
        <v>1527</v>
      </c>
      <c r="N2838" s="95">
        <f t="shared" si="674"/>
        <v>271.26666666666563</v>
      </c>
      <c r="O2838" s="95">
        <f t="shared" si="675"/>
        <v>2390130.4000000097</v>
      </c>
      <c r="P2838" s="95">
        <f t="shared" si="668"/>
        <v>29.035831418659996</v>
      </c>
      <c r="Q2838" s="113">
        <f t="shared" si="669"/>
        <v>28.732429001427079</v>
      </c>
      <c r="R2838" s="95">
        <f t="shared" si="676"/>
        <v>335.92749936302789</v>
      </c>
      <c r="S2838" s="95">
        <f t="shared" si="677"/>
        <v>206.63156885660601</v>
      </c>
      <c r="T2838">
        <f t="shared" si="678"/>
        <v>0</v>
      </c>
      <c r="U2838" s="102">
        <f>IF(W2838&lt;180,V2838,IF(#REF!&gt;T2838,W2838-360,360-W2838))</f>
        <v>-29.27953410981695</v>
      </c>
      <c r="V2838" s="102">
        <f t="shared" si="679"/>
        <v>-29.27953410981695</v>
      </c>
      <c r="W2838" s="102">
        <f t="shared" si="680"/>
        <v>29.27953410981695</v>
      </c>
    </row>
    <row r="2839" spans="1:23" x14ac:dyDescent="0.25">
      <c r="A2839" s="110">
        <v>42638.500937500001</v>
      </c>
      <c r="B2839">
        <v>239</v>
      </c>
      <c r="C2839">
        <v>11.0138</v>
      </c>
      <c r="E2839" s="95">
        <f t="shared" si="681"/>
        <v>271.25291181364395</v>
      </c>
      <c r="F2839" s="95">
        <f t="shared" si="681"/>
        <v>21.020756871880192</v>
      </c>
      <c r="G2839" s="95"/>
      <c r="H2839" s="95"/>
      <c r="I2839" s="95"/>
      <c r="J2839" s="95"/>
      <c r="K2839" s="95"/>
      <c r="L2839" s="95">
        <f t="shared" ref="L2839:L2902" si="682">L2838+1</f>
        <v>2836</v>
      </c>
      <c r="M2839" s="95">
        <f t="shared" si="673"/>
        <v>-1288</v>
      </c>
      <c r="N2839" s="95">
        <f t="shared" si="674"/>
        <v>271.25528913963223</v>
      </c>
      <c r="O2839" s="95">
        <f t="shared" si="675"/>
        <v>2391171.1706629153</v>
      </c>
      <c r="P2839" s="95">
        <f t="shared" ref="P2839:P2902" si="683">SQRT(O2839/L2839)</f>
        <v>29.037031768329751</v>
      </c>
      <c r="Q2839" s="113">
        <f t="shared" si="669"/>
        <v>28.754904302943256</v>
      </c>
      <c r="R2839" s="95">
        <f t="shared" si="676"/>
        <v>335.95144649526628</v>
      </c>
      <c r="S2839" s="95">
        <f t="shared" si="677"/>
        <v>206.55437713202161</v>
      </c>
      <c r="T2839">
        <f t="shared" si="678"/>
        <v>0</v>
      </c>
      <c r="U2839" s="102">
        <f>IF(W2839&lt;180,V2839,IF(#REF!&gt;T2839,W2839-360,360-W2839))</f>
        <v>-32.252911813643948</v>
      </c>
      <c r="V2839" s="102">
        <f t="shared" si="679"/>
        <v>-32.252911813643948</v>
      </c>
      <c r="W2839" s="102">
        <f t="shared" si="680"/>
        <v>32.252911813643948</v>
      </c>
    </row>
    <row r="2840" spans="1:23" x14ac:dyDescent="0.25">
      <c r="A2840" s="110">
        <v>42638.500983796293</v>
      </c>
      <c r="B2840">
        <v>242</v>
      </c>
      <c r="C2840">
        <v>11.312799999999999</v>
      </c>
      <c r="E2840" s="95">
        <f t="shared" si="681"/>
        <v>271.23128119800333</v>
      </c>
      <c r="F2840" s="95">
        <f t="shared" si="681"/>
        <v>21.011496805324445</v>
      </c>
      <c r="G2840" s="95"/>
      <c r="H2840" s="95"/>
      <c r="I2840" s="95"/>
      <c r="J2840" s="95"/>
      <c r="K2840" s="95"/>
      <c r="L2840" s="95">
        <f t="shared" si="682"/>
        <v>2837</v>
      </c>
      <c r="M2840" s="95">
        <f t="shared" si="673"/>
        <v>1530</v>
      </c>
      <c r="N2840" s="95">
        <f t="shared" si="674"/>
        <v>271.24497708847269</v>
      </c>
      <c r="O2840" s="95">
        <f t="shared" si="675"/>
        <v>2392026.7409235206</v>
      </c>
      <c r="P2840" s="95">
        <f t="shared" si="683"/>
        <v>29.037107158735264</v>
      </c>
      <c r="Q2840" s="113">
        <f t="shared" si="669"/>
        <v>28.772006752539564</v>
      </c>
      <c r="R2840" s="95">
        <f t="shared" si="676"/>
        <v>335.96829639121734</v>
      </c>
      <c r="S2840" s="95">
        <f t="shared" si="677"/>
        <v>206.49426600478932</v>
      </c>
      <c r="T2840">
        <f t="shared" si="678"/>
        <v>0</v>
      </c>
      <c r="U2840" s="102">
        <f>IF(W2840&lt;180,V2840,IF(#REF!&gt;T2840,W2840-360,360-W2840))</f>
        <v>-29.23128119800333</v>
      </c>
      <c r="V2840" s="102">
        <f t="shared" si="679"/>
        <v>-29.23128119800333</v>
      </c>
      <c r="W2840" s="102">
        <f t="shared" si="680"/>
        <v>29.23128119800333</v>
      </c>
    </row>
    <row r="2841" spans="1:23" x14ac:dyDescent="0.25">
      <c r="A2841" s="110">
        <v>42638.501030092593</v>
      </c>
      <c r="B2841">
        <v>241</v>
      </c>
      <c r="C2841">
        <v>11.7645</v>
      </c>
      <c r="E2841" s="95">
        <f t="shared" si="681"/>
        <v>271.20965058236271</v>
      </c>
      <c r="F2841" s="95">
        <f t="shared" si="681"/>
        <v>21.006774009983349</v>
      </c>
      <c r="G2841" s="95"/>
      <c r="H2841" s="95"/>
      <c r="I2841" s="95"/>
      <c r="J2841" s="95"/>
      <c r="K2841" s="95"/>
      <c r="L2841" s="95">
        <f t="shared" si="682"/>
        <v>2838</v>
      </c>
      <c r="M2841" s="95">
        <f t="shared" si="673"/>
        <v>-1289</v>
      </c>
      <c r="N2841" s="95">
        <f t="shared" si="674"/>
        <v>271.23431994362124</v>
      </c>
      <c r="O2841" s="95">
        <f t="shared" si="675"/>
        <v>2392941.1772375009</v>
      </c>
      <c r="P2841" s="95">
        <f t="shared" si="683"/>
        <v>29.037539657932655</v>
      </c>
      <c r="Q2841" s="113">
        <f t="shared" si="669"/>
        <v>28.789834128198017</v>
      </c>
      <c r="R2841" s="95">
        <f t="shared" si="676"/>
        <v>335.98677737080823</v>
      </c>
      <c r="S2841" s="95">
        <f t="shared" si="677"/>
        <v>206.43252379391717</v>
      </c>
      <c r="T2841">
        <f t="shared" si="678"/>
        <v>0</v>
      </c>
      <c r="U2841" s="102">
        <f>IF(W2841&lt;180,V2841,IF(#REF!&gt;T2841,W2841-360,360-W2841))</f>
        <v>-30.209650582362713</v>
      </c>
      <c r="V2841" s="102">
        <f t="shared" si="679"/>
        <v>-30.209650582362713</v>
      </c>
      <c r="W2841" s="102">
        <f t="shared" si="680"/>
        <v>30.209650582362713</v>
      </c>
    </row>
    <row r="2842" spans="1:23" x14ac:dyDescent="0.25">
      <c r="A2842" s="110">
        <v>42638.501076388886</v>
      </c>
      <c r="B2842">
        <v>241</v>
      </c>
      <c r="C2842">
        <v>12.2736</v>
      </c>
      <c r="E2842" s="95">
        <f t="shared" si="681"/>
        <v>271.19467554076539</v>
      </c>
      <c r="F2842" s="95">
        <f t="shared" si="681"/>
        <v>21.002529584026615</v>
      </c>
      <c r="G2842" s="95"/>
      <c r="H2842" s="95"/>
      <c r="I2842" s="95"/>
      <c r="J2842" s="95"/>
      <c r="K2842" s="95"/>
      <c r="L2842" s="95">
        <f t="shared" si="682"/>
        <v>2839</v>
      </c>
      <c r="M2842" s="95">
        <f t="shared" si="673"/>
        <v>1530</v>
      </c>
      <c r="N2842" s="95">
        <f t="shared" si="674"/>
        <v>271.22367030644489</v>
      </c>
      <c r="O2842" s="95">
        <f t="shared" si="675"/>
        <v>2393854.9693554165</v>
      </c>
      <c r="P2842" s="95">
        <f t="shared" si="683"/>
        <v>29.0379679388938</v>
      </c>
      <c r="Q2842" s="113">
        <f t="shared" si="669"/>
        <v>28.803200014080591</v>
      </c>
      <c r="R2842" s="95">
        <f t="shared" si="676"/>
        <v>336.00187557244669</v>
      </c>
      <c r="S2842" s="95">
        <f t="shared" si="677"/>
        <v>206.38747550908406</v>
      </c>
      <c r="T2842">
        <f t="shared" si="678"/>
        <v>0</v>
      </c>
      <c r="U2842" s="102">
        <f>IF(W2842&lt;180,V2842,IF(#REF!&gt;T2842,W2842-360,360-W2842))</f>
        <v>-30.194675540765388</v>
      </c>
      <c r="V2842" s="102">
        <f t="shared" si="679"/>
        <v>-30.194675540765388</v>
      </c>
      <c r="W2842" s="102">
        <f t="shared" si="680"/>
        <v>30.194675540765388</v>
      </c>
    </row>
    <row r="2843" spans="1:23" x14ac:dyDescent="0.25">
      <c r="A2843" s="110">
        <v>42638.501122685186</v>
      </c>
      <c r="B2843">
        <v>238</v>
      </c>
      <c r="C2843">
        <v>12.613899999999999</v>
      </c>
      <c r="E2843" s="95">
        <f t="shared" si="681"/>
        <v>271.17138103161398</v>
      </c>
      <c r="F2843" s="95">
        <f t="shared" si="681"/>
        <v>20.99614655574042</v>
      </c>
      <c r="G2843" s="95"/>
      <c r="H2843" s="95"/>
      <c r="I2843" s="95"/>
      <c r="J2843" s="95"/>
      <c r="K2843" s="95"/>
      <c r="L2843" s="95">
        <f t="shared" si="682"/>
        <v>2840</v>
      </c>
      <c r="M2843" s="95">
        <f t="shared" si="673"/>
        <v>-1292</v>
      </c>
      <c r="N2843" s="95">
        <f t="shared" si="674"/>
        <v>271.21197183098485</v>
      </c>
      <c r="O2843" s="95">
        <f t="shared" si="675"/>
        <v>2394958.3929577558</v>
      </c>
      <c r="P2843" s="95">
        <f t="shared" si="683"/>
        <v>29.039545602297949</v>
      </c>
      <c r="Q2843" s="113">
        <f t="shared" si="669"/>
        <v>28.824367688384442</v>
      </c>
      <c r="R2843" s="95">
        <f t="shared" si="676"/>
        <v>336.02620833047899</v>
      </c>
      <c r="S2843" s="95">
        <f t="shared" si="677"/>
        <v>206.31655373274899</v>
      </c>
      <c r="T2843">
        <f t="shared" si="678"/>
        <v>0</v>
      </c>
      <c r="U2843" s="102">
        <f>IF(W2843&lt;180,V2843,IF(#REF!&gt;T2843,W2843-360,360-W2843))</f>
        <v>-33.171381031613976</v>
      </c>
      <c r="V2843" s="102">
        <f t="shared" si="679"/>
        <v>-33.171381031613976</v>
      </c>
      <c r="W2843" s="102">
        <f t="shared" si="680"/>
        <v>33.171381031613976</v>
      </c>
    </row>
    <row r="2844" spans="1:23" x14ac:dyDescent="0.25">
      <c r="A2844" s="110">
        <v>42638.501168981478</v>
      </c>
      <c r="B2844">
        <v>246</v>
      </c>
      <c r="C2844">
        <v>10.616</v>
      </c>
      <c r="E2844" s="95">
        <f t="shared" si="681"/>
        <v>271.13976705490848</v>
      </c>
      <c r="F2844" s="95">
        <f t="shared" si="681"/>
        <v>20.98543191347753</v>
      </c>
      <c r="G2844" s="95"/>
      <c r="H2844" s="95"/>
      <c r="I2844" s="95"/>
      <c r="J2844" s="95"/>
      <c r="K2844" s="95"/>
      <c r="L2844" s="95">
        <f t="shared" si="682"/>
        <v>2841</v>
      </c>
      <c r="M2844" s="95">
        <f t="shared" si="673"/>
        <v>1538</v>
      </c>
      <c r="N2844" s="95">
        <f t="shared" si="674"/>
        <v>271.20309750087893</v>
      </c>
      <c r="O2844" s="95">
        <f t="shared" si="675"/>
        <v>2395593.8127420014</v>
      </c>
      <c r="P2844" s="95">
        <f t="shared" si="683"/>
        <v>29.038285744512141</v>
      </c>
      <c r="Q2844" s="113">
        <f t="shared" ref="Q2844:Q2907" si="684">_xlfn.STDEV.P(B2244:B2844)</f>
        <v>28.841533290402758</v>
      </c>
      <c r="R2844" s="95">
        <f t="shared" si="676"/>
        <v>336.03321695831471</v>
      </c>
      <c r="S2844" s="95">
        <f t="shared" si="677"/>
        <v>206.24631715150227</v>
      </c>
      <c r="T2844">
        <f t="shared" si="678"/>
        <v>0</v>
      </c>
      <c r="U2844" s="102">
        <f>IF(W2844&lt;180,V2844,IF(#REF!&gt;T2844,W2844-360,360-W2844))</f>
        <v>-25.139767054908475</v>
      </c>
      <c r="V2844" s="102">
        <f t="shared" si="679"/>
        <v>-25.139767054908475</v>
      </c>
      <c r="W2844" s="102">
        <f t="shared" si="680"/>
        <v>25.139767054908475</v>
      </c>
    </row>
    <row r="2845" spans="1:23" x14ac:dyDescent="0.25">
      <c r="A2845" s="110">
        <v>42638.501215277778</v>
      </c>
      <c r="B2845">
        <v>246</v>
      </c>
      <c r="C2845">
        <v>10.597799999999999</v>
      </c>
      <c r="E2845" s="95">
        <f t="shared" ref="E2845:F2860" si="685">AVERAGE(B2245:B2845)</f>
        <v>271.11480865224627</v>
      </c>
      <c r="F2845" s="95">
        <f t="shared" si="685"/>
        <v>20.97528465890182</v>
      </c>
      <c r="G2845" s="95"/>
      <c r="H2845" s="95"/>
      <c r="I2845" s="95"/>
      <c r="J2845" s="95"/>
      <c r="K2845" s="95"/>
      <c r="L2845" s="95">
        <f t="shared" si="682"/>
        <v>2842</v>
      </c>
      <c r="M2845" s="95">
        <f t="shared" si="673"/>
        <v>-1292</v>
      </c>
      <c r="N2845" s="95">
        <f t="shared" si="674"/>
        <v>271.19422941590324</v>
      </c>
      <c r="O2845" s="95">
        <f t="shared" si="675"/>
        <v>2396228.7853624299</v>
      </c>
      <c r="P2845" s="95">
        <f t="shared" si="683"/>
        <v>29.037024009399786</v>
      </c>
      <c r="Q2845" s="113">
        <f t="shared" si="684"/>
        <v>28.856783265596249</v>
      </c>
      <c r="R2845" s="95">
        <f t="shared" si="676"/>
        <v>336.04257099983784</v>
      </c>
      <c r="S2845" s="95">
        <f t="shared" si="677"/>
        <v>206.1870463046547</v>
      </c>
      <c r="T2845">
        <f t="shared" si="678"/>
        <v>0</v>
      </c>
      <c r="U2845" s="102">
        <f>IF(W2845&lt;180,V2845,IF(#REF!&gt;T2845,W2845-360,360-W2845))</f>
        <v>-25.114808652246268</v>
      </c>
      <c r="V2845" s="102">
        <f t="shared" si="679"/>
        <v>-25.114808652246268</v>
      </c>
      <c r="W2845" s="102">
        <f t="shared" si="680"/>
        <v>25.114808652246268</v>
      </c>
    </row>
    <row r="2846" spans="1:23" x14ac:dyDescent="0.25">
      <c r="A2846" s="110">
        <v>42638.501261574071</v>
      </c>
      <c r="B2846">
        <v>244</v>
      </c>
      <c r="C2846">
        <v>10.6091</v>
      </c>
      <c r="E2846" s="95">
        <f t="shared" si="685"/>
        <v>271.10149750415974</v>
      </c>
      <c r="F2846" s="95">
        <f t="shared" si="685"/>
        <v>20.963334575707147</v>
      </c>
      <c r="G2846" s="95"/>
      <c r="H2846" s="95"/>
      <c r="I2846" s="95"/>
      <c r="J2846" s="95"/>
      <c r="K2846" s="95"/>
      <c r="L2846" s="95">
        <f t="shared" si="682"/>
        <v>2843</v>
      </c>
      <c r="M2846" s="95">
        <f t="shared" si="673"/>
        <v>1536</v>
      </c>
      <c r="N2846" s="95">
        <f t="shared" si="674"/>
        <v>271.18466408723071</v>
      </c>
      <c r="O2846" s="95">
        <f t="shared" si="675"/>
        <v>2396968.0513542122</v>
      </c>
      <c r="P2846" s="95">
        <f t="shared" si="683"/>
        <v>29.036394808588089</v>
      </c>
      <c r="Q2846" s="113">
        <f t="shared" si="684"/>
        <v>28.867440699390993</v>
      </c>
      <c r="R2846" s="95">
        <f t="shared" si="676"/>
        <v>336.0532390777895</v>
      </c>
      <c r="S2846" s="95">
        <f t="shared" si="677"/>
        <v>206.14975593053001</v>
      </c>
      <c r="T2846">
        <f t="shared" si="678"/>
        <v>0</v>
      </c>
      <c r="U2846" s="102">
        <f>IF(W2846&lt;180,V2846,IF(#REF!&gt;T2846,W2846-360,360-W2846))</f>
        <v>-27.101497504159738</v>
      </c>
      <c r="V2846" s="102">
        <f t="shared" si="679"/>
        <v>-27.101497504159738</v>
      </c>
      <c r="W2846" s="102">
        <f t="shared" si="680"/>
        <v>27.101497504159738</v>
      </c>
    </row>
    <row r="2847" spans="1:23" x14ac:dyDescent="0.25">
      <c r="A2847" s="110">
        <v>42638.501307870371</v>
      </c>
      <c r="B2847">
        <v>244</v>
      </c>
      <c r="C2847">
        <v>11.406599999999999</v>
      </c>
      <c r="E2847" s="95">
        <f t="shared" si="685"/>
        <v>271.05158069883527</v>
      </c>
      <c r="F2847" s="95">
        <f t="shared" si="685"/>
        <v>20.954420931780362</v>
      </c>
      <c r="G2847" s="95"/>
      <c r="H2847" s="95"/>
      <c r="I2847" s="95"/>
      <c r="J2847" s="95"/>
      <c r="K2847" s="95"/>
      <c r="L2847" s="95">
        <f t="shared" si="682"/>
        <v>2844</v>
      </c>
      <c r="M2847" s="95">
        <f t="shared" si="673"/>
        <v>-1292</v>
      </c>
      <c r="N2847" s="95">
        <f t="shared" si="674"/>
        <v>271.17510548523097</v>
      </c>
      <c r="O2847" s="95">
        <f t="shared" si="675"/>
        <v>2397706.7974683633</v>
      </c>
      <c r="P2847" s="95">
        <f t="shared" si="683"/>
        <v>29.035762888823719</v>
      </c>
      <c r="Q2847" s="113">
        <f t="shared" si="684"/>
        <v>28.88831557975475</v>
      </c>
      <c r="R2847" s="95">
        <f t="shared" si="676"/>
        <v>336.05029075328343</v>
      </c>
      <c r="S2847" s="95">
        <f t="shared" si="677"/>
        <v>206.0528706443871</v>
      </c>
      <c r="T2847">
        <f t="shared" si="678"/>
        <v>0</v>
      </c>
      <c r="U2847" s="102">
        <f>IF(W2847&lt;180,V2847,IF(#REF!&gt;T2847,W2847-360,360-W2847))</f>
        <v>-27.051580698835267</v>
      </c>
      <c r="V2847" s="102">
        <f t="shared" si="679"/>
        <v>-27.051580698835267</v>
      </c>
      <c r="W2847" s="102">
        <f t="shared" si="680"/>
        <v>27.051580698835267</v>
      </c>
    </row>
    <row r="2848" spans="1:23" x14ac:dyDescent="0.25">
      <c r="A2848" s="110">
        <v>42638.501354166663</v>
      </c>
      <c r="B2848">
        <v>247</v>
      </c>
      <c r="C2848">
        <v>12.8612</v>
      </c>
      <c r="E2848" s="95">
        <f t="shared" si="685"/>
        <v>271.00332778702165</v>
      </c>
      <c r="F2848" s="95">
        <f t="shared" si="685"/>
        <v>20.950025257903487</v>
      </c>
      <c r="G2848" s="95"/>
      <c r="H2848" s="95"/>
      <c r="I2848" s="95"/>
      <c r="J2848" s="95"/>
      <c r="K2848" s="95"/>
      <c r="L2848" s="95">
        <f t="shared" si="682"/>
        <v>2845</v>
      </c>
      <c r="M2848" s="95">
        <f t="shared" si="673"/>
        <v>1539</v>
      </c>
      <c r="N2848" s="95">
        <f t="shared" si="674"/>
        <v>271.16660808435745</v>
      </c>
      <c r="O2848" s="95">
        <f t="shared" si="675"/>
        <v>2398291.0277680228</v>
      </c>
      <c r="P2848" s="95">
        <f t="shared" si="683"/>
        <v>29.034196114770243</v>
      </c>
      <c r="Q2848" s="113">
        <f t="shared" si="684"/>
        <v>28.904225155749913</v>
      </c>
      <c r="R2848" s="95">
        <f t="shared" si="676"/>
        <v>336.03783438745893</v>
      </c>
      <c r="S2848" s="95">
        <f t="shared" si="677"/>
        <v>205.96882118658434</v>
      </c>
      <c r="T2848">
        <f t="shared" si="678"/>
        <v>0</v>
      </c>
      <c r="U2848" s="102">
        <f>IF(W2848&lt;180,V2848,IF(#REF!&gt;T2848,W2848-360,360-W2848))</f>
        <v>-24.003327787021647</v>
      </c>
      <c r="V2848" s="102">
        <f t="shared" si="679"/>
        <v>-24.003327787021647</v>
      </c>
      <c r="W2848" s="102">
        <f t="shared" si="680"/>
        <v>24.003327787021647</v>
      </c>
    </row>
    <row r="2849" spans="1:23" x14ac:dyDescent="0.25">
      <c r="A2849" s="110">
        <v>42638.501400462963</v>
      </c>
      <c r="B2849">
        <v>239</v>
      </c>
      <c r="C2849">
        <v>12.147500000000001</v>
      </c>
      <c r="E2849" s="95">
        <f t="shared" si="685"/>
        <v>270.91514143094844</v>
      </c>
      <c r="F2849" s="95">
        <f t="shared" si="685"/>
        <v>20.947360698835261</v>
      </c>
      <c r="G2849" s="95"/>
      <c r="H2849" s="95"/>
      <c r="I2849" s="95"/>
      <c r="J2849" s="95"/>
      <c r="K2849" s="95"/>
      <c r="L2849" s="95">
        <f t="shared" si="682"/>
        <v>2846</v>
      </c>
      <c r="M2849" s="95">
        <f t="shared" si="673"/>
        <v>-1300</v>
      </c>
      <c r="N2849" s="95">
        <f t="shared" si="674"/>
        <v>271.15530569219851</v>
      </c>
      <c r="O2849" s="95">
        <f t="shared" si="675"/>
        <v>2399325.3548840564</v>
      </c>
      <c r="P2849" s="95">
        <f t="shared" si="683"/>
        <v>29.035353900656204</v>
      </c>
      <c r="Q2849" s="113">
        <f t="shared" si="684"/>
        <v>28.920876402151379</v>
      </c>
      <c r="R2849" s="95">
        <f t="shared" si="676"/>
        <v>335.98711333578905</v>
      </c>
      <c r="S2849" s="95">
        <f t="shared" si="677"/>
        <v>205.84316952610783</v>
      </c>
      <c r="T2849">
        <f t="shared" si="678"/>
        <v>0</v>
      </c>
      <c r="U2849" s="102">
        <f>IF(W2849&lt;180,V2849,IF(#REF!&gt;T2849,W2849-360,360-W2849))</f>
        <v>-31.915141430948438</v>
      </c>
      <c r="V2849" s="102">
        <f t="shared" si="679"/>
        <v>-31.915141430948438</v>
      </c>
      <c r="W2849" s="102">
        <f t="shared" si="680"/>
        <v>31.915141430948438</v>
      </c>
    </row>
    <row r="2850" spans="1:23" x14ac:dyDescent="0.25">
      <c r="A2850" s="110">
        <v>42638.501446759263</v>
      </c>
      <c r="B2850">
        <v>248</v>
      </c>
      <c r="C2850">
        <v>12.5268</v>
      </c>
      <c r="E2850" s="95">
        <f t="shared" si="685"/>
        <v>270.88519134775373</v>
      </c>
      <c r="F2850" s="95">
        <f t="shared" si="685"/>
        <v>20.939500465890173</v>
      </c>
      <c r="G2850" s="95"/>
      <c r="H2850" s="95"/>
      <c r="I2850" s="95"/>
      <c r="J2850" s="95"/>
      <c r="K2850" s="95"/>
      <c r="L2850" s="95">
        <f t="shared" si="682"/>
        <v>2847</v>
      </c>
      <c r="M2850" s="95">
        <f t="shared" si="673"/>
        <v>1548</v>
      </c>
      <c r="N2850" s="95">
        <f t="shared" si="674"/>
        <v>271.14717246223989</v>
      </c>
      <c r="O2850" s="95">
        <f t="shared" si="675"/>
        <v>2399861.3347383295</v>
      </c>
      <c r="P2850" s="95">
        <f t="shared" si="683"/>
        <v>29.033496483674767</v>
      </c>
      <c r="Q2850" s="113">
        <f t="shared" si="684"/>
        <v>28.935267652953865</v>
      </c>
      <c r="R2850" s="95">
        <f t="shared" si="676"/>
        <v>335.9895435668999</v>
      </c>
      <c r="S2850" s="95">
        <f t="shared" si="677"/>
        <v>205.78083912860754</v>
      </c>
      <c r="T2850">
        <f t="shared" si="678"/>
        <v>0</v>
      </c>
      <c r="U2850" s="102">
        <f>IF(W2850&lt;180,V2850,IF(#REF!&gt;T2850,W2850-360,360-W2850))</f>
        <v>-22.885191347753732</v>
      </c>
      <c r="V2850" s="102">
        <f t="shared" si="679"/>
        <v>-22.885191347753732</v>
      </c>
      <c r="W2850" s="102">
        <f t="shared" si="680"/>
        <v>22.885191347753732</v>
      </c>
    </row>
    <row r="2851" spans="1:23" x14ac:dyDescent="0.25">
      <c r="A2851" s="110">
        <v>42638.501493055555</v>
      </c>
      <c r="B2851">
        <v>246</v>
      </c>
      <c r="C2851">
        <v>10.484500000000001</v>
      </c>
      <c r="E2851" s="95">
        <f t="shared" si="685"/>
        <v>270.85024958402664</v>
      </c>
      <c r="F2851" s="95">
        <f t="shared" si="685"/>
        <v>20.928828918469204</v>
      </c>
      <c r="G2851" s="95"/>
      <c r="H2851" s="95"/>
      <c r="I2851" s="95"/>
      <c r="J2851" s="95"/>
      <c r="K2851" s="95"/>
      <c r="L2851" s="95">
        <f t="shared" si="682"/>
        <v>2848</v>
      </c>
      <c r="M2851" s="95">
        <f t="shared" si="673"/>
        <v>-1302</v>
      </c>
      <c r="N2851" s="95">
        <f t="shared" si="674"/>
        <v>271.13834269662817</v>
      </c>
      <c r="O2851" s="95">
        <f t="shared" si="675"/>
        <v>2400493.4929775363</v>
      </c>
      <c r="P2851" s="95">
        <f t="shared" si="683"/>
        <v>29.032221861960764</v>
      </c>
      <c r="Q2851" s="113">
        <f t="shared" si="684"/>
        <v>28.952612682376547</v>
      </c>
      <c r="R2851" s="95">
        <f t="shared" si="676"/>
        <v>335.99362811937385</v>
      </c>
      <c r="S2851" s="95">
        <f t="shared" si="677"/>
        <v>205.70687104867943</v>
      </c>
      <c r="T2851">
        <f t="shared" si="678"/>
        <v>0</v>
      </c>
      <c r="U2851" s="102">
        <f>IF(W2851&lt;180,V2851,IF(#REF!&gt;T2851,W2851-360,360-W2851))</f>
        <v>-24.850249584026642</v>
      </c>
      <c r="V2851" s="102">
        <f t="shared" si="679"/>
        <v>-24.850249584026642</v>
      </c>
      <c r="W2851" s="102">
        <f t="shared" si="680"/>
        <v>24.850249584026642</v>
      </c>
    </row>
    <row r="2852" spans="1:23" x14ac:dyDescent="0.25">
      <c r="A2852" s="110">
        <v>42638.501539351855</v>
      </c>
      <c r="B2852">
        <v>248</v>
      </c>
      <c r="C2852">
        <v>10.657999999999999</v>
      </c>
      <c r="E2852" s="95">
        <f t="shared" si="685"/>
        <v>270.80033277870217</v>
      </c>
      <c r="F2852" s="95">
        <f t="shared" si="685"/>
        <v>20.923082995008304</v>
      </c>
      <c r="G2852" s="95"/>
      <c r="H2852" s="95"/>
      <c r="I2852" s="95"/>
      <c r="J2852" s="95"/>
      <c r="K2852" s="95"/>
      <c r="L2852" s="95">
        <f t="shared" si="682"/>
        <v>2849</v>
      </c>
      <c r="M2852" s="95">
        <f t="shared" si="673"/>
        <v>1550</v>
      </c>
      <c r="N2852" s="95">
        <f t="shared" si="674"/>
        <v>271.13022113022009</v>
      </c>
      <c r="O2852" s="95">
        <f t="shared" si="675"/>
        <v>2401028.6879606959</v>
      </c>
      <c r="P2852" s="95">
        <f t="shared" si="683"/>
        <v>29.030361903292153</v>
      </c>
      <c r="Q2852" s="113">
        <f t="shared" si="684"/>
        <v>28.96610101840988</v>
      </c>
      <c r="R2852" s="95">
        <f t="shared" si="676"/>
        <v>335.97406007012438</v>
      </c>
      <c r="S2852" s="95">
        <f t="shared" si="677"/>
        <v>205.62660548727996</v>
      </c>
      <c r="T2852">
        <f t="shared" si="678"/>
        <v>0</v>
      </c>
      <c r="U2852" s="102">
        <f>IF(W2852&lt;180,V2852,IF(#REF!&gt;T2852,W2852-360,360-W2852))</f>
        <v>-22.80033277870217</v>
      </c>
      <c r="V2852" s="102">
        <f t="shared" si="679"/>
        <v>-22.80033277870217</v>
      </c>
      <c r="W2852" s="102">
        <f t="shared" si="680"/>
        <v>22.80033277870217</v>
      </c>
    </row>
    <row r="2853" spans="1:23" x14ac:dyDescent="0.25">
      <c r="A2853" s="110">
        <v>42638.501585648148</v>
      </c>
      <c r="B2853">
        <v>247</v>
      </c>
      <c r="C2853">
        <v>10.390700000000001</v>
      </c>
      <c r="E2853" s="95">
        <f t="shared" si="685"/>
        <v>270.76206322795343</v>
      </c>
      <c r="F2853" s="95">
        <f t="shared" si="685"/>
        <v>20.914207620632265</v>
      </c>
      <c r="G2853" s="95"/>
      <c r="H2853" s="95"/>
      <c r="I2853" s="95"/>
      <c r="J2853" s="95"/>
      <c r="K2853" s="95"/>
      <c r="L2853" s="95">
        <f t="shared" si="682"/>
        <v>2850</v>
      </c>
      <c r="M2853" s="95">
        <f t="shared" si="673"/>
        <v>-1303</v>
      </c>
      <c r="N2853" s="95">
        <f t="shared" si="674"/>
        <v>271.12175438596387</v>
      </c>
      <c r="O2853" s="95">
        <f t="shared" si="675"/>
        <v>2401610.7512280783</v>
      </c>
      <c r="P2853" s="95">
        <f t="shared" si="683"/>
        <v>29.02878638571368</v>
      </c>
      <c r="Q2853" s="113">
        <f t="shared" si="684"/>
        <v>28.982322199389294</v>
      </c>
      <c r="R2853" s="95">
        <f t="shared" si="676"/>
        <v>335.97228817657935</v>
      </c>
      <c r="S2853" s="95">
        <f t="shared" si="677"/>
        <v>205.55183827932751</v>
      </c>
      <c r="T2853">
        <f t="shared" si="678"/>
        <v>0</v>
      </c>
      <c r="U2853" s="102">
        <f>IF(W2853&lt;180,V2853,IF(#REF!&gt;T2853,W2853-360,360-W2853))</f>
        <v>-23.762063227953433</v>
      </c>
      <c r="V2853" s="102">
        <f t="shared" si="679"/>
        <v>-23.762063227953433</v>
      </c>
      <c r="W2853" s="102">
        <f t="shared" si="680"/>
        <v>23.762063227953433</v>
      </c>
    </row>
    <row r="2854" spans="1:23" x14ac:dyDescent="0.25">
      <c r="A2854" s="110">
        <v>42638.501631944448</v>
      </c>
      <c r="B2854">
        <v>253</v>
      </c>
      <c r="C2854">
        <v>11.2178</v>
      </c>
      <c r="E2854" s="95">
        <f t="shared" si="685"/>
        <v>270.73211314475873</v>
      </c>
      <c r="F2854" s="95">
        <f t="shared" si="685"/>
        <v>20.90215986688851</v>
      </c>
      <c r="G2854" s="95"/>
      <c r="H2854" s="95"/>
      <c r="I2854" s="95"/>
      <c r="J2854" s="95"/>
      <c r="K2854" s="95"/>
      <c r="L2854" s="95">
        <f t="shared" si="682"/>
        <v>2851</v>
      </c>
      <c r="M2854" s="95">
        <f t="shared" si="673"/>
        <v>1556</v>
      </c>
      <c r="N2854" s="95">
        <f t="shared" si="674"/>
        <v>271.11539810592672</v>
      </c>
      <c r="O2854" s="95">
        <f t="shared" si="675"/>
        <v>2401939.0340231578</v>
      </c>
      <c r="P2854" s="95">
        <f t="shared" si="683"/>
        <v>29.025678552642038</v>
      </c>
      <c r="Q2854" s="113">
        <f t="shared" si="684"/>
        <v>28.99135995614898</v>
      </c>
      <c r="R2854" s="95">
        <f t="shared" si="676"/>
        <v>335.96267304609393</v>
      </c>
      <c r="S2854" s="95">
        <f t="shared" si="677"/>
        <v>205.50155324342353</v>
      </c>
      <c r="T2854">
        <f t="shared" si="678"/>
        <v>0</v>
      </c>
      <c r="U2854" s="102">
        <f>IF(W2854&lt;180,V2854,IF(#REF!&gt;T2854,W2854-360,360-W2854))</f>
        <v>-17.732113144758728</v>
      </c>
      <c r="V2854" s="102">
        <f t="shared" si="679"/>
        <v>-17.732113144758728</v>
      </c>
      <c r="W2854" s="102">
        <f t="shared" si="680"/>
        <v>17.732113144758728</v>
      </c>
    </row>
    <row r="2855" spans="1:23" x14ac:dyDescent="0.25">
      <c r="A2855" s="110">
        <v>42638.50167824074</v>
      </c>
      <c r="B2855">
        <v>253</v>
      </c>
      <c r="C2855">
        <v>15.7072</v>
      </c>
      <c r="E2855" s="95">
        <f t="shared" si="685"/>
        <v>270.69550748752079</v>
      </c>
      <c r="F2855" s="95">
        <f t="shared" si="685"/>
        <v>20.894855374376032</v>
      </c>
      <c r="G2855" s="95"/>
      <c r="H2855" s="95"/>
      <c r="I2855" s="95"/>
      <c r="J2855" s="95"/>
      <c r="K2855" s="95"/>
      <c r="L2855" s="95">
        <f t="shared" si="682"/>
        <v>2852</v>
      </c>
      <c r="M2855" s="95">
        <f t="shared" si="673"/>
        <v>-1303</v>
      </c>
      <c r="N2855" s="95">
        <f t="shared" si="674"/>
        <v>271.10904628330894</v>
      </c>
      <c r="O2855" s="95">
        <f t="shared" si="675"/>
        <v>2402267.0866058986</v>
      </c>
      <c r="P2855" s="95">
        <f t="shared" si="683"/>
        <v>29.022571175894328</v>
      </c>
      <c r="Q2855" s="113">
        <f t="shared" si="684"/>
        <v>28.999835844110997</v>
      </c>
      <c r="R2855" s="95">
        <f t="shared" si="676"/>
        <v>335.94513813677054</v>
      </c>
      <c r="S2855" s="95">
        <f t="shared" si="677"/>
        <v>205.44587683827103</v>
      </c>
      <c r="T2855">
        <f t="shared" si="678"/>
        <v>0</v>
      </c>
      <c r="U2855" s="102">
        <f>IF(W2855&lt;180,V2855,IF(#REF!&gt;T2855,W2855-360,360-W2855))</f>
        <v>-17.695507487520786</v>
      </c>
      <c r="V2855" s="102">
        <f t="shared" si="679"/>
        <v>-17.695507487520786</v>
      </c>
      <c r="W2855" s="102">
        <f t="shared" si="680"/>
        <v>17.695507487520786</v>
      </c>
    </row>
    <row r="2856" spans="1:23" x14ac:dyDescent="0.25">
      <c r="A2856" s="110">
        <v>42638.50172453704</v>
      </c>
      <c r="B2856">
        <v>249</v>
      </c>
      <c r="C2856">
        <v>15.883800000000001</v>
      </c>
      <c r="E2856" s="95">
        <f t="shared" si="685"/>
        <v>270.66389351081529</v>
      </c>
      <c r="F2856" s="95">
        <f t="shared" si="685"/>
        <v>20.883687820299492</v>
      </c>
      <c r="G2856" s="95"/>
      <c r="H2856" s="95"/>
      <c r="I2856" s="95"/>
      <c r="J2856" s="95"/>
      <c r="K2856" s="95"/>
      <c r="L2856" s="95">
        <f t="shared" si="682"/>
        <v>2853</v>
      </c>
      <c r="M2856" s="95">
        <f t="shared" si="673"/>
        <v>1552</v>
      </c>
      <c r="N2856" s="95">
        <f t="shared" si="674"/>
        <v>271.10129688047567</v>
      </c>
      <c r="O2856" s="95">
        <f t="shared" si="675"/>
        <v>2402755.7252015499</v>
      </c>
      <c r="P2856" s="95">
        <f t="shared" si="683"/>
        <v>29.020435438608772</v>
      </c>
      <c r="Q2856" s="113">
        <f t="shared" si="684"/>
        <v>29.013110424790824</v>
      </c>
      <c r="R2856" s="95">
        <f t="shared" si="676"/>
        <v>335.94339196659462</v>
      </c>
      <c r="S2856" s="95">
        <f t="shared" si="677"/>
        <v>205.38439505503592</v>
      </c>
      <c r="T2856">
        <f t="shared" si="678"/>
        <v>0</v>
      </c>
      <c r="U2856" s="102">
        <f>IF(W2856&lt;180,V2856,IF(#REF!&gt;T2856,W2856-360,360-W2856))</f>
        <v>-21.663893510815285</v>
      </c>
      <c r="V2856" s="102">
        <f t="shared" si="679"/>
        <v>-21.663893510815285</v>
      </c>
      <c r="W2856" s="102">
        <f t="shared" si="680"/>
        <v>21.663893510815285</v>
      </c>
    </row>
    <row r="2857" spans="1:23" x14ac:dyDescent="0.25">
      <c r="A2857" s="110">
        <v>42638.501770833333</v>
      </c>
      <c r="B2857">
        <v>250</v>
      </c>
      <c r="C2857">
        <v>15.8164</v>
      </c>
      <c r="E2857" s="95">
        <f t="shared" si="685"/>
        <v>270.62728785357734</v>
      </c>
      <c r="F2857" s="95">
        <f t="shared" si="685"/>
        <v>20.873233577371042</v>
      </c>
      <c r="G2857" s="95"/>
      <c r="H2857" s="95"/>
      <c r="I2857" s="95"/>
      <c r="J2857" s="95"/>
      <c r="K2857" s="95"/>
      <c r="L2857" s="95">
        <f t="shared" si="682"/>
        <v>2854</v>
      </c>
      <c r="M2857" s="95">
        <f t="shared" si="673"/>
        <v>-1302</v>
      </c>
      <c r="N2857" s="95">
        <f t="shared" si="674"/>
        <v>271.09390329362196</v>
      </c>
      <c r="O2857" s="95">
        <f t="shared" si="675"/>
        <v>2403200.8339173165</v>
      </c>
      <c r="P2857" s="95">
        <f t="shared" si="683"/>
        <v>29.018038236042699</v>
      </c>
      <c r="Q2857" s="113">
        <f t="shared" si="684"/>
        <v>29.025277654035385</v>
      </c>
      <c r="R2857" s="95">
        <f t="shared" si="676"/>
        <v>335.93416257515696</v>
      </c>
      <c r="S2857" s="95">
        <f t="shared" si="677"/>
        <v>205.32041313199773</v>
      </c>
      <c r="T2857">
        <f t="shared" si="678"/>
        <v>0</v>
      </c>
      <c r="U2857" s="102">
        <f>IF(W2857&lt;180,V2857,IF(#REF!&gt;T2857,W2857-360,360-W2857))</f>
        <v>-20.627287853577343</v>
      </c>
      <c r="V2857" s="102">
        <f t="shared" si="679"/>
        <v>-20.627287853577343</v>
      </c>
      <c r="W2857" s="102">
        <f t="shared" si="680"/>
        <v>20.627287853577343</v>
      </c>
    </row>
    <row r="2858" spans="1:23" x14ac:dyDescent="0.25">
      <c r="A2858" s="110">
        <v>42638.501817129632</v>
      </c>
      <c r="B2858">
        <v>255</v>
      </c>
      <c r="C2858">
        <v>13.778600000000001</v>
      </c>
      <c r="E2858" s="95">
        <f t="shared" si="685"/>
        <v>270.60732113144758</v>
      </c>
      <c r="F2858" s="95">
        <f t="shared" si="685"/>
        <v>20.857657038269537</v>
      </c>
      <c r="G2858" s="95"/>
      <c r="H2858" s="95"/>
      <c r="I2858" s="95"/>
      <c r="J2858" s="95"/>
      <c r="K2858" s="95"/>
      <c r="L2858" s="95">
        <f t="shared" si="682"/>
        <v>2855</v>
      </c>
      <c r="M2858" s="95">
        <f t="shared" si="673"/>
        <v>1557</v>
      </c>
      <c r="N2858" s="95">
        <f t="shared" si="674"/>
        <v>271.08826619964873</v>
      </c>
      <c r="O2858" s="95">
        <f t="shared" si="675"/>
        <v>2403459.7569176955</v>
      </c>
      <c r="P2858" s="95">
        <f t="shared" si="683"/>
        <v>29.014518721558627</v>
      </c>
      <c r="Q2858" s="113">
        <f t="shared" si="684"/>
        <v>29.031892721397359</v>
      </c>
      <c r="R2858" s="95">
        <f t="shared" si="676"/>
        <v>335.92907975459161</v>
      </c>
      <c r="S2858" s="95">
        <f t="shared" si="677"/>
        <v>205.28556250830351</v>
      </c>
      <c r="T2858">
        <f t="shared" si="678"/>
        <v>0</v>
      </c>
      <c r="U2858" s="102">
        <f>IF(W2858&lt;180,V2858,IF(#REF!&gt;T2858,W2858-360,360-W2858))</f>
        <v>-15.607321131447577</v>
      </c>
      <c r="V2858" s="102">
        <f t="shared" si="679"/>
        <v>-15.607321131447577</v>
      </c>
      <c r="W2858" s="102">
        <f t="shared" si="680"/>
        <v>15.607321131447577</v>
      </c>
    </row>
    <row r="2859" spans="1:23" x14ac:dyDescent="0.25">
      <c r="A2859" s="110">
        <v>42638.501863425925</v>
      </c>
      <c r="B2859">
        <v>252</v>
      </c>
      <c r="C2859">
        <v>14.953099999999999</v>
      </c>
      <c r="E2859" s="95">
        <f t="shared" si="685"/>
        <v>270.59733777038269</v>
      </c>
      <c r="F2859" s="95">
        <f t="shared" si="685"/>
        <v>20.832947720465882</v>
      </c>
      <c r="G2859" s="95"/>
      <c r="H2859" s="95"/>
      <c r="I2859" s="95"/>
      <c r="J2859" s="95"/>
      <c r="K2859" s="95"/>
      <c r="L2859" s="95">
        <f t="shared" si="682"/>
        <v>2856</v>
      </c>
      <c r="M2859" s="95">
        <f t="shared" si="673"/>
        <v>-1305</v>
      </c>
      <c r="N2859" s="95">
        <f t="shared" si="674"/>
        <v>271.08158263305222</v>
      </c>
      <c r="O2859" s="95">
        <f t="shared" si="675"/>
        <v>2403823.9912465056</v>
      </c>
      <c r="P2859" s="95">
        <f t="shared" si="683"/>
        <v>29.011636750846414</v>
      </c>
      <c r="Q2859" s="113">
        <f t="shared" si="684"/>
        <v>29.037257486950256</v>
      </c>
      <c r="R2859" s="95">
        <f t="shared" si="676"/>
        <v>335.93116711602079</v>
      </c>
      <c r="S2859" s="95">
        <f t="shared" si="677"/>
        <v>205.2635084247446</v>
      </c>
      <c r="T2859">
        <f t="shared" si="678"/>
        <v>0</v>
      </c>
      <c r="U2859" s="102">
        <f>IF(W2859&lt;180,V2859,IF(#REF!&gt;T2859,W2859-360,360-W2859))</f>
        <v>-18.597337770382694</v>
      </c>
      <c r="V2859" s="102">
        <f t="shared" si="679"/>
        <v>-18.597337770382694</v>
      </c>
      <c r="W2859" s="102">
        <f t="shared" si="680"/>
        <v>18.597337770382694</v>
      </c>
    </row>
    <row r="2860" spans="1:23" x14ac:dyDescent="0.25">
      <c r="A2860" s="110">
        <v>42638.501909722225</v>
      </c>
      <c r="B2860">
        <v>247</v>
      </c>
      <c r="C2860">
        <v>13.901199999999999</v>
      </c>
      <c r="E2860" s="95">
        <f t="shared" si="685"/>
        <v>270.55074875207987</v>
      </c>
      <c r="F2860" s="95">
        <f t="shared" si="685"/>
        <v>20.806887820299494</v>
      </c>
      <c r="G2860" s="95"/>
      <c r="H2860" s="95"/>
      <c r="I2860" s="95"/>
      <c r="J2860" s="95"/>
      <c r="K2860" s="95"/>
      <c r="L2860" s="95">
        <f t="shared" si="682"/>
        <v>2857</v>
      </c>
      <c r="M2860" s="95">
        <f t="shared" si="673"/>
        <v>1552</v>
      </c>
      <c r="N2860" s="95">
        <f t="shared" si="674"/>
        <v>271.07315365768187</v>
      </c>
      <c r="O2860" s="95">
        <f t="shared" si="675"/>
        <v>2404403.7108855513</v>
      </c>
      <c r="P2860" s="95">
        <f t="shared" si="683"/>
        <v>29.010056497339711</v>
      </c>
      <c r="Q2860" s="113">
        <f t="shared" si="684"/>
        <v>29.052614562495194</v>
      </c>
      <c r="R2860" s="95">
        <f t="shared" si="676"/>
        <v>335.91913151769404</v>
      </c>
      <c r="S2860" s="95">
        <f t="shared" si="677"/>
        <v>205.1823659864657</v>
      </c>
      <c r="T2860">
        <f t="shared" si="678"/>
        <v>0</v>
      </c>
      <c r="U2860" s="102">
        <f>IF(W2860&lt;180,V2860,IF(#REF!&gt;T2860,W2860-360,360-W2860))</f>
        <v>-23.550748752079869</v>
      </c>
      <c r="V2860" s="102">
        <f t="shared" si="679"/>
        <v>-23.550748752079869</v>
      </c>
      <c r="W2860" s="102">
        <f t="shared" si="680"/>
        <v>23.550748752079869</v>
      </c>
    </row>
    <row r="2861" spans="1:23" x14ac:dyDescent="0.25">
      <c r="A2861" s="110">
        <v>42638.501956018517</v>
      </c>
      <c r="B2861">
        <v>242</v>
      </c>
      <c r="C2861">
        <v>13.3399</v>
      </c>
      <c r="E2861" s="95">
        <f t="shared" ref="E2861:F2876" si="686">AVERAGE(B2261:B2861)</f>
        <v>270.4991680532446</v>
      </c>
      <c r="F2861" s="95">
        <f t="shared" si="686"/>
        <v>20.784618103161389</v>
      </c>
      <c r="G2861" s="95"/>
      <c r="H2861" s="95"/>
      <c r="I2861" s="95"/>
      <c r="J2861" s="95"/>
      <c r="K2861" s="95"/>
      <c r="L2861" s="95">
        <f t="shared" si="682"/>
        <v>2858</v>
      </c>
      <c r="M2861" s="95">
        <f t="shared" si="673"/>
        <v>-1310</v>
      </c>
      <c r="N2861" s="95">
        <f t="shared" si="674"/>
        <v>271.06298110566729</v>
      </c>
      <c r="O2861" s="95">
        <f t="shared" si="675"/>
        <v>2405248.6634009867</v>
      </c>
      <c r="P2861" s="95">
        <f t="shared" si="683"/>
        <v>29.010076815191276</v>
      </c>
      <c r="Q2861" s="113">
        <f t="shared" si="684"/>
        <v>29.075730185677664</v>
      </c>
      <c r="R2861" s="95">
        <f t="shared" si="676"/>
        <v>335.91956097101934</v>
      </c>
      <c r="S2861" s="95">
        <f t="shared" si="677"/>
        <v>205.07877513546987</v>
      </c>
      <c r="T2861">
        <f t="shared" si="678"/>
        <v>0</v>
      </c>
      <c r="U2861" s="102">
        <f>IF(W2861&lt;180,V2861,IF(#REF!&gt;T2861,W2861-360,360-W2861))</f>
        <v>-28.499168053244603</v>
      </c>
      <c r="V2861" s="102">
        <f t="shared" si="679"/>
        <v>-28.499168053244603</v>
      </c>
      <c r="W2861" s="102">
        <f t="shared" si="680"/>
        <v>28.499168053244603</v>
      </c>
    </row>
    <row r="2862" spans="1:23" x14ac:dyDescent="0.25">
      <c r="A2862" s="110">
        <v>42638.502002314817</v>
      </c>
      <c r="B2862">
        <v>252</v>
      </c>
      <c r="C2862">
        <v>14.554600000000001</v>
      </c>
      <c r="E2862" s="95">
        <f t="shared" si="686"/>
        <v>270.45091514143093</v>
      </c>
      <c r="F2862" s="95">
        <f t="shared" si="686"/>
        <v>20.770424259567378</v>
      </c>
      <c r="G2862" s="95"/>
      <c r="H2862" s="95"/>
      <c r="I2862" s="95"/>
      <c r="J2862" s="95"/>
      <c r="K2862" s="95"/>
      <c r="L2862" s="95">
        <f t="shared" si="682"/>
        <v>2859</v>
      </c>
      <c r="M2862" s="95">
        <f t="shared" si="673"/>
        <v>1562</v>
      </c>
      <c r="N2862" s="95">
        <f t="shared" si="674"/>
        <v>271.05631339629139</v>
      </c>
      <c r="O2862" s="95">
        <f t="shared" si="675"/>
        <v>2405611.9335432039</v>
      </c>
      <c r="P2862" s="95">
        <f t="shared" si="683"/>
        <v>29.007193168661299</v>
      </c>
      <c r="Q2862" s="113">
        <f t="shared" si="684"/>
        <v>29.082326256570862</v>
      </c>
      <c r="R2862" s="95">
        <f t="shared" si="676"/>
        <v>335.88614921871533</v>
      </c>
      <c r="S2862" s="95">
        <f t="shared" si="677"/>
        <v>205.01568106414649</v>
      </c>
      <c r="T2862">
        <f t="shared" si="678"/>
        <v>0</v>
      </c>
      <c r="U2862" s="102">
        <f>IF(W2862&lt;180,V2862,IF(#REF!&gt;T2862,W2862-360,360-W2862))</f>
        <v>-18.450915141430926</v>
      </c>
      <c r="V2862" s="102">
        <f t="shared" si="679"/>
        <v>-18.450915141430926</v>
      </c>
      <c r="W2862" s="102">
        <f t="shared" si="680"/>
        <v>18.450915141430926</v>
      </c>
    </row>
    <row r="2863" spans="1:23" x14ac:dyDescent="0.25">
      <c r="A2863" s="110">
        <v>42638.50204861111</v>
      </c>
      <c r="B2863">
        <v>246</v>
      </c>
      <c r="C2863">
        <v>15.708299999999999</v>
      </c>
      <c r="E2863" s="95">
        <f t="shared" si="686"/>
        <v>270.37603993344425</v>
      </c>
      <c r="F2863" s="95">
        <f t="shared" si="686"/>
        <v>20.759436073211301</v>
      </c>
      <c r="G2863" s="95"/>
      <c r="H2863" s="95"/>
      <c r="I2863" s="95"/>
      <c r="J2863" s="95"/>
      <c r="K2863" s="95"/>
      <c r="L2863" s="95">
        <f t="shared" si="682"/>
        <v>2860</v>
      </c>
      <c r="M2863" s="95">
        <f t="shared" si="673"/>
        <v>-1316</v>
      </c>
      <c r="N2863" s="95">
        <f t="shared" si="674"/>
        <v>271.04755244755142</v>
      </c>
      <c r="O2863" s="95">
        <f t="shared" si="675"/>
        <v>2406239.5328671397</v>
      </c>
      <c r="P2863" s="95">
        <f t="shared" si="683"/>
        <v>29.005904468047355</v>
      </c>
      <c r="Q2863" s="113">
        <f t="shared" si="684"/>
        <v>29.087252268834504</v>
      </c>
      <c r="R2863" s="95">
        <f t="shared" si="676"/>
        <v>335.82235753832185</v>
      </c>
      <c r="S2863" s="95">
        <f t="shared" si="677"/>
        <v>204.92972232856661</v>
      </c>
      <c r="T2863">
        <f t="shared" si="678"/>
        <v>0</v>
      </c>
      <c r="U2863" s="102">
        <f>IF(W2863&lt;180,V2863,IF(#REF!&gt;T2863,W2863-360,360-W2863))</f>
        <v>-24.376039933444247</v>
      </c>
      <c r="V2863" s="102">
        <f t="shared" si="679"/>
        <v>-24.376039933444247</v>
      </c>
      <c r="W2863" s="102">
        <f t="shared" si="680"/>
        <v>24.376039933444247</v>
      </c>
    </row>
    <row r="2864" spans="1:23" x14ac:dyDescent="0.25">
      <c r="A2864" s="110">
        <v>42638.50209490741</v>
      </c>
      <c r="B2864">
        <v>254</v>
      </c>
      <c r="C2864">
        <v>16.737400000000001</v>
      </c>
      <c r="E2864" s="95">
        <f t="shared" si="686"/>
        <v>270.36106489184692</v>
      </c>
      <c r="F2864" s="95">
        <f t="shared" si="686"/>
        <v>20.754016439267879</v>
      </c>
      <c r="G2864" s="95"/>
      <c r="H2864" s="95"/>
      <c r="I2864" s="95"/>
      <c r="J2864" s="95"/>
      <c r="K2864" s="95"/>
      <c r="L2864" s="95">
        <f t="shared" si="682"/>
        <v>2861</v>
      </c>
      <c r="M2864" s="95">
        <f t="shared" si="673"/>
        <v>1570</v>
      </c>
      <c r="N2864" s="95">
        <f t="shared" si="674"/>
        <v>271.04159384830376</v>
      </c>
      <c r="O2864" s="95">
        <f t="shared" si="675"/>
        <v>2406530.0503320587</v>
      </c>
      <c r="P2864" s="95">
        <f t="shared" si="683"/>
        <v>29.002585491008386</v>
      </c>
      <c r="Q2864" s="113">
        <f t="shared" si="684"/>
        <v>29.093361935035578</v>
      </c>
      <c r="R2864" s="95">
        <f t="shared" si="676"/>
        <v>335.82112924567696</v>
      </c>
      <c r="S2864" s="95">
        <f t="shared" si="677"/>
        <v>204.90100053801689</v>
      </c>
      <c r="T2864">
        <f t="shared" si="678"/>
        <v>0</v>
      </c>
      <c r="U2864" s="102">
        <f>IF(W2864&lt;180,V2864,IF(#REF!&gt;T2864,W2864-360,360-W2864))</f>
        <v>-16.361064891846922</v>
      </c>
      <c r="V2864" s="102">
        <f t="shared" si="679"/>
        <v>-16.361064891846922</v>
      </c>
      <c r="W2864" s="102">
        <f t="shared" si="680"/>
        <v>16.361064891846922</v>
      </c>
    </row>
    <row r="2865" spans="1:23" x14ac:dyDescent="0.25">
      <c r="A2865" s="110">
        <v>42638.502141203702</v>
      </c>
      <c r="B2865">
        <v>251</v>
      </c>
      <c r="C2865">
        <v>16.1751</v>
      </c>
      <c r="E2865" s="95">
        <f t="shared" si="686"/>
        <v>270.34276206322795</v>
      </c>
      <c r="F2865" s="95">
        <f t="shared" si="686"/>
        <v>20.745868186356066</v>
      </c>
      <c r="G2865" s="95"/>
      <c r="H2865" s="95"/>
      <c r="I2865" s="95"/>
      <c r="J2865" s="95"/>
      <c r="K2865" s="95"/>
      <c r="L2865" s="95">
        <f t="shared" si="682"/>
        <v>2862</v>
      </c>
      <c r="M2865" s="95">
        <f t="shared" si="673"/>
        <v>-1319</v>
      </c>
      <c r="N2865" s="95">
        <f t="shared" si="674"/>
        <v>271.0345911949675</v>
      </c>
      <c r="O2865" s="95">
        <f t="shared" si="675"/>
        <v>2406931.5754717048</v>
      </c>
      <c r="P2865" s="95">
        <f t="shared" si="683"/>
        <v>28.99993720005553</v>
      </c>
      <c r="Q2865" s="113">
        <f t="shared" si="684"/>
        <v>29.102074961758746</v>
      </c>
      <c r="R2865" s="95">
        <f t="shared" si="676"/>
        <v>335.82243072718512</v>
      </c>
      <c r="S2865" s="95">
        <f t="shared" si="677"/>
        <v>204.86309339927078</v>
      </c>
      <c r="T2865">
        <f t="shared" si="678"/>
        <v>0</v>
      </c>
      <c r="U2865" s="102">
        <f>IF(W2865&lt;180,V2865,IF(#REF!&gt;T2865,W2865-360,360-W2865))</f>
        <v>-19.342762063227951</v>
      </c>
      <c r="V2865" s="102">
        <f t="shared" si="679"/>
        <v>-19.342762063227951</v>
      </c>
      <c r="W2865" s="102">
        <f t="shared" si="680"/>
        <v>19.342762063227951</v>
      </c>
    </row>
    <row r="2866" spans="1:23" x14ac:dyDescent="0.25">
      <c r="A2866" s="110">
        <v>42638.502187500002</v>
      </c>
      <c r="B2866">
        <v>240</v>
      </c>
      <c r="C2866">
        <v>15.520099999999999</v>
      </c>
      <c r="E2866" s="95">
        <f t="shared" si="686"/>
        <v>270.28951747088189</v>
      </c>
      <c r="F2866" s="95">
        <f t="shared" si="686"/>
        <v>20.739544559068207</v>
      </c>
      <c r="G2866" s="95"/>
      <c r="H2866" s="95"/>
      <c r="I2866" s="95"/>
      <c r="J2866" s="95"/>
      <c r="K2866" s="95"/>
      <c r="L2866" s="95">
        <f t="shared" si="682"/>
        <v>2863</v>
      </c>
      <c r="M2866" s="95">
        <f t="shared" si="673"/>
        <v>1559</v>
      </c>
      <c r="N2866" s="95">
        <f t="shared" si="674"/>
        <v>271.0237513098138</v>
      </c>
      <c r="O2866" s="95">
        <f t="shared" si="675"/>
        <v>2407894.3849109393</v>
      </c>
      <c r="P2866" s="95">
        <f t="shared" si="683"/>
        <v>29.000670767478006</v>
      </c>
      <c r="Q2866" s="113">
        <f t="shared" si="684"/>
        <v>29.128255717285207</v>
      </c>
      <c r="R2866" s="95">
        <f t="shared" si="676"/>
        <v>335.8280928347736</v>
      </c>
      <c r="S2866" s="95">
        <f t="shared" si="677"/>
        <v>204.75094210699018</v>
      </c>
      <c r="T2866">
        <f t="shared" si="678"/>
        <v>0</v>
      </c>
      <c r="U2866" s="102">
        <f>IF(W2866&lt;180,V2866,IF(#REF!&gt;T2866,W2866-360,360-W2866))</f>
        <v>-30.28951747088189</v>
      </c>
      <c r="V2866" s="102">
        <f t="shared" si="679"/>
        <v>-30.28951747088189</v>
      </c>
      <c r="W2866" s="102">
        <f t="shared" si="680"/>
        <v>30.28951747088189</v>
      </c>
    </row>
    <row r="2867" spans="1:23" x14ac:dyDescent="0.25">
      <c r="A2867" s="110">
        <v>42638.502233796295</v>
      </c>
      <c r="B2867">
        <v>233</v>
      </c>
      <c r="C2867">
        <v>15.1508</v>
      </c>
      <c r="E2867" s="95">
        <f t="shared" si="686"/>
        <v>270.22129783693845</v>
      </c>
      <c r="F2867" s="95">
        <f t="shared" si="686"/>
        <v>20.728760366056562</v>
      </c>
      <c r="G2867" s="95"/>
      <c r="H2867" s="95"/>
      <c r="I2867" s="95"/>
      <c r="J2867" s="95"/>
      <c r="K2867" s="95"/>
      <c r="L2867" s="95">
        <f t="shared" si="682"/>
        <v>2864</v>
      </c>
      <c r="M2867" s="95">
        <f t="shared" si="673"/>
        <v>-1326</v>
      </c>
      <c r="N2867" s="95">
        <f t="shared" si="674"/>
        <v>271.01047486033411</v>
      </c>
      <c r="O2867" s="95">
        <f t="shared" si="675"/>
        <v>2409339.6857541967</v>
      </c>
      <c r="P2867" s="95">
        <f t="shared" si="683"/>
        <v>29.004308133056774</v>
      </c>
      <c r="Q2867" s="113">
        <f t="shared" si="684"/>
        <v>29.167471208265614</v>
      </c>
      <c r="R2867" s="95">
        <f t="shared" si="676"/>
        <v>335.84810805553604</v>
      </c>
      <c r="S2867" s="95">
        <f t="shared" si="677"/>
        <v>204.59448761834082</v>
      </c>
      <c r="T2867">
        <f t="shared" si="678"/>
        <v>0</v>
      </c>
      <c r="U2867" s="102">
        <f>IF(W2867&lt;180,V2867,IF(#REF!&gt;T2867,W2867-360,360-W2867))</f>
        <v>-37.221297836938447</v>
      </c>
      <c r="V2867" s="102">
        <f t="shared" si="679"/>
        <v>-37.221297836938447</v>
      </c>
      <c r="W2867" s="102">
        <f t="shared" si="680"/>
        <v>37.221297836938447</v>
      </c>
    </row>
    <row r="2868" spans="1:23" x14ac:dyDescent="0.25">
      <c r="A2868" s="110">
        <v>42638.502280092594</v>
      </c>
      <c r="B2868">
        <v>230</v>
      </c>
      <c r="C2868">
        <v>16.293099999999999</v>
      </c>
      <c r="E2868" s="95">
        <f t="shared" si="686"/>
        <v>270.16472545757074</v>
      </c>
      <c r="F2868" s="95">
        <f t="shared" si="686"/>
        <v>20.718758868552399</v>
      </c>
      <c r="G2868" s="95"/>
      <c r="H2868" s="95"/>
      <c r="I2868" s="95"/>
      <c r="J2868" s="95"/>
      <c r="K2868" s="95"/>
      <c r="L2868" s="95">
        <f t="shared" si="682"/>
        <v>2865</v>
      </c>
      <c r="M2868" s="95">
        <f t="shared" si="673"/>
        <v>1556</v>
      </c>
      <c r="N2868" s="95">
        <f t="shared" si="674"/>
        <v>270.99616055846315</v>
      </c>
      <c r="O2868" s="95">
        <f t="shared" si="675"/>
        <v>2411020.9577661497</v>
      </c>
      <c r="P2868" s="95">
        <f t="shared" si="683"/>
        <v>29.00936213907389</v>
      </c>
      <c r="Q2868" s="113">
        <f t="shared" si="684"/>
        <v>29.212421063516466</v>
      </c>
      <c r="R2868" s="95">
        <f t="shared" si="676"/>
        <v>335.89267285048277</v>
      </c>
      <c r="S2868" s="95">
        <f t="shared" si="677"/>
        <v>204.43677806465871</v>
      </c>
      <c r="T2868">
        <f t="shared" si="678"/>
        <v>0</v>
      </c>
      <c r="U2868" s="102">
        <f>IF(W2868&lt;180,V2868,IF(#REF!&gt;T2868,W2868-360,360-W2868))</f>
        <v>-40.164725457570739</v>
      </c>
      <c r="V2868" s="102">
        <f t="shared" si="679"/>
        <v>-40.164725457570739</v>
      </c>
      <c r="W2868" s="102">
        <f t="shared" si="680"/>
        <v>40.164725457570739</v>
      </c>
    </row>
    <row r="2869" spans="1:23" x14ac:dyDescent="0.25">
      <c r="A2869" s="110">
        <v>42638.502326388887</v>
      </c>
      <c r="B2869">
        <v>234</v>
      </c>
      <c r="C2869">
        <v>16.968800000000002</v>
      </c>
      <c r="E2869" s="95">
        <f t="shared" si="686"/>
        <v>270.1214642262895</v>
      </c>
      <c r="F2869" s="95">
        <f t="shared" si="686"/>
        <v>20.711593477537424</v>
      </c>
      <c r="G2869" s="95"/>
      <c r="H2869" s="95"/>
      <c r="I2869" s="95"/>
      <c r="J2869" s="95"/>
      <c r="K2869" s="95"/>
      <c r="L2869" s="95">
        <f t="shared" si="682"/>
        <v>2866</v>
      </c>
      <c r="M2869" s="95">
        <f t="shared" si="673"/>
        <v>-1322</v>
      </c>
      <c r="N2869" s="95">
        <f t="shared" si="674"/>
        <v>270.98325191904985</v>
      </c>
      <c r="O2869" s="95">
        <f t="shared" si="675"/>
        <v>2412389.1960921208</v>
      </c>
      <c r="P2869" s="95">
        <f t="shared" si="683"/>
        <v>29.012529454524614</v>
      </c>
      <c r="Q2869" s="113">
        <f t="shared" si="684"/>
        <v>29.246674032259111</v>
      </c>
      <c r="R2869" s="95">
        <f t="shared" si="676"/>
        <v>335.92648079887249</v>
      </c>
      <c r="S2869" s="95">
        <f t="shared" si="677"/>
        <v>204.31644765370652</v>
      </c>
      <c r="T2869">
        <f t="shared" si="678"/>
        <v>0</v>
      </c>
      <c r="U2869" s="102">
        <f>IF(W2869&lt;180,V2869,IF(#REF!&gt;T2869,W2869-360,360-W2869))</f>
        <v>-36.121464226289504</v>
      </c>
      <c r="V2869" s="102">
        <f t="shared" si="679"/>
        <v>-36.121464226289504</v>
      </c>
      <c r="W2869" s="102">
        <f t="shared" si="680"/>
        <v>36.121464226289504</v>
      </c>
    </row>
    <row r="2870" spans="1:23" x14ac:dyDescent="0.25">
      <c r="A2870" s="110">
        <v>42638.502372685187</v>
      </c>
      <c r="B2870">
        <v>245</v>
      </c>
      <c r="C2870">
        <v>17.0246</v>
      </c>
      <c r="E2870" s="95">
        <f t="shared" si="686"/>
        <v>270.09983361064894</v>
      </c>
      <c r="F2870" s="95">
        <f t="shared" si="686"/>
        <v>20.703896306156398</v>
      </c>
      <c r="G2870" s="95"/>
      <c r="H2870" s="95"/>
      <c r="I2870" s="95"/>
      <c r="J2870" s="95"/>
      <c r="K2870" s="95"/>
      <c r="L2870" s="95">
        <f t="shared" si="682"/>
        <v>2867</v>
      </c>
      <c r="M2870" s="95">
        <f t="shared" si="673"/>
        <v>1567</v>
      </c>
      <c r="N2870" s="95">
        <f t="shared" si="674"/>
        <v>270.97418904778402</v>
      </c>
      <c r="O2870" s="95">
        <f t="shared" si="675"/>
        <v>2413064.0899895425</v>
      </c>
      <c r="P2870" s="95">
        <f t="shared" si="683"/>
        <v>29.011526581155231</v>
      </c>
      <c r="Q2870" s="113">
        <f t="shared" si="684"/>
        <v>29.260435087954082</v>
      </c>
      <c r="R2870" s="95">
        <f t="shared" si="676"/>
        <v>335.93581255854565</v>
      </c>
      <c r="S2870" s="95">
        <f t="shared" si="677"/>
        <v>204.26385466275224</v>
      </c>
      <c r="T2870">
        <f t="shared" si="678"/>
        <v>0</v>
      </c>
      <c r="U2870" s="102">
        <f>IF(W2870&lt;180,V2870,IF(#REF!&gt;T2870,W2870-360,360-W2870))</f>
        <v>-25.099833610648943</v>
      </c>
      <c r="V2870" s="102">
        <f t="shared" si="679"/>
        <v>-25.099833610648943</v>
      </c>
      <c r="W2870" s="102">
        <f t="shared" si="680"/>
        <v>25.099833610648943</v>
      </c>
    </row>
    <row r="2871" spans="1:23" x14ac:dyDescent="0.25">
      <c r="A2871" s="110">
        <v>42638.502418981479</v>
      </c>
      <c r="B2871">
        <v>248</v>
      </c>
      <c r="C2871">
        <v>16.7637</v>
      </c>
      <c r="E2871" s="95">
        <f t="shared" si="686"/>
        <v>270.08153078202997</v>
      </c>
      <c r="F2871" s="95">
        <f t="shared" si="686"/>
        <v>20.698448219633931</v>
      </c>
      <c r="G2871" s="95"/>
      <c r="H2871" s="95"/>
      <c r="I2871" s="95"/>
      <c r="J2871" s="95"/>
      <c r="K2871" s="95"/>
      <c r="L2871" s="95">
        <f t="shared" si="682"/>
        <v>2868</v>
      </c>
      <c r="M2871" s="95">
        <f t="shared" si="673"/>
        <v>-1319</v>
      </c>
      <c r="N2871" s="95">
        <f t="shared" si="674"/>
        <v>270.96617852161671</v>
      </c>
      <c r="O2871" s="95">
        <f t="shared" si="675"/>
        <v>2413591.7193166032</v>
      </c>
      <c r="P2871" s="95">
        <f t="shared" si="683"/>
        <v>29.009639378810526</v>
      </c>
      <c r="Q2871" s="113">
        <f t="shared" si="684"/>
        <v>29.270810961813087</v>
      </c>
      <c r="R2871" s="95">
        <f t="shared" si="676"/>
        <v>335.94085544610942</v>
      </c>
      <c r="S2871" s="95">
        <f t="shared" si="677"/>
        <v>204.22220611795052</v>
      </c>
      <c r="T2871">
        <f t="shared" si="678"/>
        <v>0</v>
      </c>
      <c r="U2871" s="102">
        <f>IF(W2871&lt;180,V2871,IF(#REF!&gt;T2871,W2871-360,360-W2871))</f>
        <v>-22.081530782029972</v>
      </c>
      <c r="V2871" s="102">
        <f t="shared" si="679"/>
        <v>-22.081530782029972</v>
      </c>
      <c r="W2871" s="102">
        <f t="shared" si="680"/>
        <v>22.081530782029972</v>
      </c>
    </row>
    <row r="2872" spans="1:23" x14ac:dyDescent="0.25">
      <c r="A2872" s="110">
        <v>42638.502465277779</v>
      </c>
      <c r="B2872">
        <v>238</v>
      </c>
      <c r="C2872">
        <v>17.237200000000001</v>
      </c>
      <c r="E2872" s="95">
        <f t="shared" si="686"/>
        <v>270.04326123128118</v>
      </c>
      <c r="F2872" s="95">
        <f t="shared" si="686"/>
        <v>20.691814608985016</v>
      </c>
      <c r="G2872" s="95"/>
      <c r="H2872" s="95"/>
      <c r="I2872" s="95"/>
      <c r="J2872" s="95"/>
      <c r="K2872" s="95"/>
      <c r="L2872" s="95">
        <f t="shared" si="682"/>
        <v>2869</v>
      </c>
      <c r="M2872" s="95">
        <f t="shared" si="673"/>
        <v>1557</v>
      </c>
      <c r="N2872" s="95">
        <f t="shared" si="674"/>
        <v>270.9546880446137</v>
      </c>
      <c r="O2872" s="95">
        <f t="shared" si="675"/>
        <v>2414678.1094458061</v>
      </c>
      <c r="P2872" s="95">
        <f t="shared" si="683"/>
        <v>29.011110174805395</v>
      </c>
      <c r="Q2872" s="113">
        <f t="shared" si="684"/>
        <v>29.29768253082797</v>
      </c>
      <c r="R2872" s="95">
        <f t="shared" si="676"/>
        <v>335.96304692564411</v>
      </c>
      <c r="S2872" s="95">
        <f t="shared" si="677"/>
        <v>204.12347553691825</v>
      </c>
      <c r="T2872">
        <f t="shared" si="678"/>
        <v>0</v>
      </c>
      <c r="U2872" s="102">
        <f>IF(W2872&lt;180,V2872,IF(#REF!&gt;T2872,W2872-360,360-W2872))</f>
        <v>-32.043261231281178</v>
      </c>
      <c r="V2872" s="102">
        <f t="shared" si="679"/>
        <v>-32.043261231281178</v>
      </c>
      <c r="W2872" s="102">
        <f t="shared" si="680"/>
        <v>32.043261231281178</v>
      </c>
    </row>
    <row r="2873" spans="1:23" x14ac:dyDescent="0.25">
      <c r="A2873" s="110">
        <v>42638.502511574072</v>
      </c>
      <c r="B2873">
        <v>237</v>
      </c>
      <c r="C2873">
        <v>16.569099999999999</v>
      </c>
      <c r="E2873" s="95">
        <f t="shared" si="686"/>
        <v>269.99334442595676</v>
      </c>
      <c r="F2873" s="95">
        <f t="shared" si="686"/>
        <v>20.678333577371038</v>
      </c>
      <c r="G2873" s="95"/>
      <c r="H2873" s="95"/>
      <c r="I2873" s="95"/>
      <c r="J2873" s="95"/>
      <c r="K2873" s="95"/>
      <c r="L2873" s="95">
        <f t="shared" si="682"/>
        <v>2870</v>
      </c>
      <c r="M2873" s="95">
        <f t="shared" si="673"/>
        <v>-1320</v>
      </c>
      <c r="N2873" s="95">
        <f t="shared" si="674"/>
        <v>270.94285714285598</v>
      </c>
      <c r="O2873" s="95">
        <f t="shared" si="675"/>
        <v>2415830.6285714349</v>
      </c>
      <c r="P2873" s="95">
        <f t="shared" si="683"/>
        <v>29.012976962987707</v>
      </c>
      <c r="Q2873" s="113">
        <f t="shared" si="684"/>
        <v>29.32836568761255</v>
      </c>
      <c r="R2873" s="95">
        <f t="shared" si="676"/>
        <v>335.98216722308501</v>
      </c>
      <c r="S2873" s="95">
        <f t="shared" si="677"/>
        <v>204.00452162882851</v>
      </c>
      <c r="T2873">
        <f t="shared" si="678"/>
        <v>0</v>
      </c>
      <c r="U2873" s="102">
        <f>IF(W2873&lt;180,V2873,IF(#REF!&gt;T2873,W2873-360,360-W2873))</f>
        <v>-32.993344425956764</v>
      </c>
      <c r="V2873" s="102">
        <f t="shared" si="679"/>
        <v>-32.993344425956764</v>
      </c>
      <c r="W2873" s="102">
        <f t="shared" si="680"/>
        <v>32.993344425956764</v>
      </c>
    </row>
    <row r="2874" spans="1:23" x14ac:dyDescent="0.25">
      <c r="A2874" s="110">
        <v>42638.502557870372</v>
      </c>
      <c r="B2874">
        <v>235</v>
      </c>
      <c r="C2874">
        <v>15.8817</v>
      </c>
      <c r="E2874" s="95">
        <f t="shared" si="686"/>
        <v>269.94841930116473</v>
      </c>
      <c r="F2874" s="95">
        <f t="shared" si="686"/>
        <v>20.660968019966713</v>
      </c>
      <c r="G2874" s="95"/>
      <c r="H2874" s="95"/>
      <c r="I2874" s="95"/>
      <c r="J2874" s="95"/>
      <c r="K2874" s="95"/>
      <c r="L2874" s="95">
        <f t="shared" si="682"/>
        <v>2871</v>
      </c>
      <c r="M2874" s="95">
        <f t="shared" si="673"/>
        <v>1555</v>
      </c>
      <c r="N2874" s="95">
        <f t="shared" si="674"/>
        <v>270.93033786137119</v>
      </c>
      <c r="O2874" s="95">
        <f t="shared" si="675"/>
        <v>2417122.0675722808</v>
      </c>
      <c r="P2874" s="95">
        <f t="shared" si="683"/>
        <v>29.015676155415228</v>
      </c>
      <c r="Q2874" s="113">
        <f t="shared" si="684"/>
        <v>29.361236315941454</v>
      </c>
      <c r="R2874" s="95">
        <f t="shared" si="676"/>
        <v>336.01120101203298</v>
      </c>
      <c r="S2874" s="95">
        <f t="shared" si="677"/>
        <v>203.88563759029645</v>
      </c>
      <c r="T2874">
        <f t="shared" si="678"/>
        <v>0</v>
      </c>
      <c r="U2874" s="102">
        <f>IF(W2874&lt;180,V2874,IF(#REF!&gt;T2874,W2874-360,360-W2874))</f>
        <v>-34.948419301164733</v>
      </c>
      <c r="V2874" s="102">
        <f t="shared" si="679"/>
        <v>-34.948419301164733</v>
      </c>
      <c r="W2874" s="102">
        <f t="shared" si="680"/>
        <v>34.948419301164733</v>
      </c>
    </row>
    <row r="2875" spans="1:23" x14ac:dyDescent="0.25">
      <c r="A2875" s="110">
        <v>42638.502615740741</v>
      </c>
      <c r="B2875">
        <v>232</v>
      </c>
      <c r="C2875">
        <v>15.9903</v>
      </c>
      <c r="E2875" s="95">
        <f t="shared" si="686"/>
        <v>269.92346089850247</v>
      </c>
      <c r="F2875" s="95">
        <f t="shared" si="686"/>
        <v>20.64854123128119</v>
      </c>
      <c r="G2875" s="95"/>
      <c r="H2875" s="95"/>
      <c r="I2875" s="95"/>
      <c r="J2875" s="95"/>
      <c r="K2875" s="95"/>
      <c r="L2875" s="95">
        <f t="shared" si="682"/>
        <v>2872</v>
      </c>
      <c r="M2875" s="95">
        <f t="shared" si="673"/>
        <v>-1323</v>
      </c>
      <c r="N2875" s="95">
        <f t="shared" si="674"/>
        <v>270.91678272980386</v>
      </c>
      <c r="O2875" s="95">
        <f t="shared" si="675"/>
        <v>2418637.1110724295</v>
      </c>
      <c r="P2875" s="95">
        <f t="shared" si="683"/>
        <v>29.019714693681198</v>
      </c>
      <c r="Q2875" s="113">
        <f t="shared" si="684"/>
        <v>29.387096877667069</v>
      </c>
      <c r="R2875" s="95">
        <f t="shared" si="676"/>
        <v>336.04442887325337</v>
      </c>
      <c r="S2875" s="95">
        <f t="shared" si="677"/>
        <v>203.80249292375157</v>
      </c>
      <c r="T2875">
        <f t="shared" si="678"/>
        <v>0</v>
      </c>
      <c r="U2875" s="102">
        <f>IF(W2875&lt;180,V2875,IF(#REF!&gt;T2875,W2875-360,360-W2875))</f>
        <v>-37.923460898502469</v>
      </c>
      <c r="V2875" s="102">
        <f t="shared" si="679"/>
        <v>-37.923460898502469</v>
      </c>
      <c r="W2875" s="102">
        <f t="shared" si="680"/>
        <v>37.923460898502469</v>
      </c>
    </row>
    <row r="2876" spans="1:23" x14ac:dyDescent="0.25">
      <c r="A2876" s="110">
        <v>42638.502662037034</v>
      </c>
      <c r="B2876">
        <v>235</v>
      </c>
      <c r="C2876">
        <v>14.776</v>
      </c>
      <c r="E2876" s="95">
        <f t="shared" si="686"/>
        <v>269.9034941763727</v>
      </c>
      <c r="F2876" s="95">
        <f t="shared" si="686"/>
        <v>20.631822262895167</v>
      </c>
      <c r="G2876" s="95"/>
      <c r="H2876" s="95"/>
      <c r="I2876" s="95"/>
      <c r="J2876" s="95"/>
      <c r="K2876" s="95"/>
      <c r="L2876" s="95">
        <f t="shared" si="682"/>
        <v>2873</v>
      </c>
      <c r="M2876" s="95">
        <f t="shared" si="673"/>
        <v>1558</v>
      </c>
      <c r="N2876" s="95">
        <f t="shared" si="674"/>
        <v>270.9042812391217</v>
      </c>
      <c r="O2876" s="95">
        <f t="shared" si="675"/>
        <v>2419926.6773407646</v>
      </c>
      <c r="P2876" s="95">
        <f t="shared" si="683"/>
        <v>29.022397806369732</v>
      </c>
      <c r="Q2876" s="113">
        <f t="shared" si="684"/>
        <v>29.406735242814374</v>
      </c>
      <c r="R2876" s="95">
        <f t="shared" si="676"/>
        <v>336.06864847270504</v>
      </c>
      <c r="S2876" s="95">
        <f t="shared" si="677"/>
        <v>203.73833988004037</v>
      </c>
      <c r="T2876">
        <f t="shared" si="678"/>
        <v>0</v>
      </c>
      <c r="U2876" s="102">
        <f>IF(W2876&lt;180,V2876,IF(#REF!&gt;T2876,W2876-360,360-W2876))</f>
        <v>-34.903494176372703</v>
      </c>
      <c r="V2876" s="102">
        <f t="shared" si="679"/>
        <v>-34.903494176372703</v>
      </c>
      <c r="W2876" s="102">
        <f t="shared" si="680"/>
        <v>34.903494176372703</v>
      </c>
    </row>
    <row r="2877" spans="1:23" x14ac:dyDescent="0.25">
      <c r="A2877" s="110">
        <v>42638.502708333333</v>
      </c>
      <c r="B2877">
        <v>240</v>
      </c>
      <c r="C2877">
        <v>15.5504</v>
      </c>
      <c r="E2877" s="95">
        <f t="shared" ref="E2877:F2892" si="687">AVERAGE(B2277:B2877)</f>
        <v>269.86356073211317</v>
      </c>
      <c r="F2877" s="95">
        <f t="shared" si="687"/>
        <v>20.614753544093169</v>
      </c>
      <c r="G2877" s="95"/>
      <c r="H2877" s="95"/>
      <c r="I2877" s="95"/>
      <c r="J2877" s="95"/>
      <c r="K2877" s="95"/>
      <c r="L2877" s="95">
        <f t="shared" si="682"/>
        <v>2874</v>
      </c>
      <c r="M2877" s="95">
        <f t="shared" si="673"/>
        <v>-1318</v>
      </c>
      <c r="N2877" s="95">
        <f t="shared" si="674"/>
        <v>270.89352818371492</v>
      </c>
      <c r="O2877" s="95">
        <f t="shared" si="675"/>
        <v>2420881.4196242229</v>
      </c>
      <c r="P2877" s="95">
        <f t="shared" si="683"/>
        <v>29.023071831683332</v>
      </c>
      <c r="Q2877" s="113">
        <f t="shared" si="684"/>
        <v>29.431010504814441</v>
      </c>
      <c r="R2877" s="95">
        <f t="shared" si="676"/>
        <v>336.08333436794567</v>
      </c>
      <c r="S2877" s="95">
        <f t="shared" si="677"/>
        <v>203.64378709628068</v>
      </c>
      <c r="T2877">
        <f t="shared" si="678"/>
        <v>0</v>
      </c>
      <c r="U2877" s="102">
        <f>IF(W2877&lt;180,V2877,IF(#REF!&gt;T2877,W2877-360,360-W2877))</f>
        <v>-29.863560732113172</v>
      </c>
      <c r="V2877" s="102">
        <f t="shared" si="679"/>
        <v>-29.863560732113172</v>
      </c>
      <c r="W2877" s="102">
        <f t="shared" si="680"/>
        <v>29.863560732113172</v>
      </c>
    </row>
    <row r="2878" spans="1:23" x14ac:dyDescent="0.25">
      <c r="A2878" s="110">
        <v>42638.502754629626</v>
      </c>
      <c r="B2878">
        <v>240</v>
      </c>
      <c r="C2878">
        <v>15.861800000000001</v>
      </c>
      <c r="E2878" s="95">
        <f t="shared" si="687"/>
        <v>269.77537437603991</v>
      </c>
      <c r="F2878" s="95">
        <f t="shared" si="687"/>
        <v>20.607463527454236</v>
      </c>
      <c r="G2878" s="95"/>
      <c r="H2878" s="95"/>
      <c r="I2878" s="95"/>
      <c r="J2878" s="95"/>
      <c r="K2878" s="95"/>
      <c r="L2878" s="95">
        <f t="shared" si="682"/>
        <v>2875</v>
      </c>
      <c r="M2878" s="95">
        <f t="shared" si="673"/>
        <v>1558</v>
      </c>
      <c r="N2878" s="95">
        <f t="shared" si="674"/>
        <v>270.88278260869447</v>
      </c>
      <c r="O2878" s="95">
        <f t="shared" si="675"/>
        <v>2421835.4977391362</v>
      </c>
      <c r="P2878" s="95">
        <f t="shared" si="683"/>
        <v>29.023741392711656</v>
      </c>
      <c r="Q2878" s="113">
        <f t="shared" si="684"/>
        <v>29.440955195609611</v>
      </c>
      <c r="R2878" s="95">
        <f t="shared" si="676"/>
        <v>336.01752356616151</v>
      </c>
      <c r="S2878" s="95">
        <f t="shared" si="677"/>
        <v>203.5332251859183</v>
      </c>
      <c r="T2878">
        <f t="shared" si="678"/>
        <v>0</v>
      </c>
      <c r="U2878" s="102">
        <f>IF(W2878&lt;180,V2878,IF(#REF!&gt;T2878,W2878-360,360-W2878))</f>
        <v>-29.775374376039906</v>
      </c>
      <c r="V2878" s="102">
        <f t="shared" si="679"/>
        <v>-29.775374376039906</v>
      </c>
      <c r="W2878" s="102">
        <f t="shared" si="680"/>
        <v>29.775374376039906</v>
      </c>
    </row>
    <row r="2879" spans="1:23" x14ac:dyDescent="0.25">
      <c r="A2879" s="110">
        <v>42638.502800925926</v>
      </c>
      <c r="B2879">
        <v>240</v>
      </c>
      <c r="C2879">
        <v>15.953900000000001</v>
      </c>
      <c r="E2879" s="95">
        <f t="shared" si="687"/>
        <v>269.68885191347755</v>
      </c>
      <c r="F2879" s="95">
        <f t="shared" si="687"/>
        <v>20.606596971713806</v>
      </c>
      <c r="G2879" s="95"/>
      <c r="H2879" s="95"/>
      <c r="I2879" s="95"/>
      <c r="J2879" s="95"/>
      <c r="K2879" s="95"/>
      <c r="L2879" s="95">
        <f t="shared" si="682"/>
        <v>2876</v>
      </c>
      <c r="M2879" s="95">
        <f t="shared" si="673"/>
        <v>-1318</v>
      </c>
      <c r="N2879" s="95">
        <f t="shared" si="674"/>
        <v>270.87204450625751</v>
      </c>
      <c r="O2879" s="95">
        <f t="shared" si="675"/>
        <v>2422788.9123783088</v>
      </c>
      <c r="P2879" s="95">
        <f t="shared" si="683"/>
        <v>29.024406498553805</v>
      </c>
      <c r="Q2879" s="113">
        <f t="shared" si="684"/>
        <v>29.451921262790048</v>
      </c>
      <c r="R2879" s="95">
        <f t="shared" si="676"/>
        <v>335.95567475475514</v>
      </c>
      <c r="S2879" s="95">
        <f t="shared" si="677"/>
        <v>203.42202907219996</v>
      </c>
      <c r="T2879">
        <f t="shared" si="678"/>
        <v>0</v>
      </c>
      <c r="U2879" s="102">
        <f>IF(W2879&lt;180,V2879,IF(#REF!&gt;T2879,W2879-360,360-W2879))</f>
        <v>-29.688851913477549</v>
      </c>
      <c r="V2879" s="102">
        <f t="shared" si="679"/>
        <v>-29.688851913477549</v>
      </c>
      <c r="W2879" s="102">
        <f t="shared" si="680"/>
        <v>29.688851913477549</v>
      </c>
    </row>
    <row r="2880" spans="1:23" x14ac:dyDescent="0.25">
      <c r="A2880" s="110">
        <v>42638.502847222226</v>
      </c>
      <c r="B2880">
        <v>232</v>
      </c>
      <c r="C2880">
        <v>16.6112</v>
      </c>
      <c r="E2880" s="95">
        <f t="shared" si="687"/>
        <v>269.61231281198002</v>
      </c>
      <c r="F2880" s="95">
        <f t="shared" si="687"/>
        <v>20.604372346089839</v>
      </c>
      <c r="G2880" s="95"/>
      <c r="H2880" s="95"/>
      <c r="I2880" s="95"/>
      <c r="J2880" s="95"/>
      <c r="K2880" s="95"/>
      <c r="L2880" s="95">
        <f t="shared" si="682"/>
        <v>2877</v>
      </c>
      <c r="M2880" s="95">
        <f t="shared" si="673"/>
        <v>1550</v>
      </c>
      <c r="N2880" s="95">
        <f t="shared" si="674"/>
        <v>270.85853319429845</v>
      </c>
      <c r="O2880" s="95">
        <f t="shared" si="675"/>
        <v>2424299.4230100857</v>
      </c>
      <c r="P2880" s="95">
        <f t="shared" si="683"/>
        <v>29.028406634381426</v>
      </c>
      <c r="Q2880" s="113">
        <f t="shared" si="684"/>
        <v>29.489970344008512</v>
      </c>
      <c r="R2880" s="95">
        <f t="shared" si="676"/>
        <v>335.9647460859992</v>
      </c>
      <c r="S2880" s="95">
        <f t="shared" si="677"/>
        <v>203.25987953796087</v>
      </c>
      <c r="T2880">
        <f t="shared" si="678"/>
        <v>0</v>
      </c>
      <c r="U2880" s="102">
        <f>IF(W2880&lt;180,V2880,IF(#REF!&gt;T2880,W2880-360,360-W2880))</f>
        <v>-37.612312811980019</v>
      </c>
      <c r="V2880" s="102">
        <f t="shared" si="679"/>
        <v>-37.612312811980019</v>
      </c>
      <c r="W2880" s="102">
        <f t="shared" si="680"/>
        <v>37.612312811980019</v>
      </c>
    </row>
    <row r="2881" spans="1:23" x14ac:dyDescent="0.25">
      <c r="A2881" s="110">
        <v>42638.502893518518</v>
      </c>
      <c r="B2881">
        <v>240</v>
      </c>
      <c r="C2881">
        <v>16.2515</v>
      </c>
      <c r="E2881" s="95">
        <f t="shared" si="687"/>
        <v>269.50582362728784</v>
      </c>
      <c r="F2881" s="95">
        <f t="shared" si="687"/>
        <v>20.602796306156396</v>
      </c>
      <c r="G2881" s="95"/>
      <c r="H2881" s="95"/>
      <c r="I2881" s="95"/>
      <c r="J2881" s="95"/>
      <c r="K2881" s="95"/>
      <c r="L2881" s="95">
        <f t="shared" si="682"/>
        <v>2878</v>
      </c>
      <c r="M2881" s="95">
        <f t="shared" si="673"/>
        <v>-1310</v>
      </c>
      <c r="N2881" s="95">
        <f t="shared" si="674"/>
        <v>270.84781097984592</v>
      </c>
      <c r="O2881" s="95">
        <f t="shared" si="675"/>
        <v>2425251.3412091788</v>
      </c>
      <c r="P2881" s="95">
        <f t="shared" si="683"/>
        <v>29.029060594557556</v>
      </c>
      <c r="Q2881" s="113">
        <f t="shared" si="684"/>
        <v>29.481154747060717</v>
      </c>
      <c r="R2881" s="95">
        <f t="shared" si="676"/>
        <v>335.83842180817447</v>
      </c>
      <c r="S2881" s="95">
        <f t="shared" si="677"/>
        <v>203.1732254464012</v>
      </c>
      <c r="T2881">
        <f t="shared" si="678"/>
        <v>0</v>
      </c>
      <c r="U2881" s="102">
        <f>IF(W2881&lt;180,V2881,IF(#REF!&gt;T2881,W2881-360,360-W2881))</f>
        <v>-29.505823627287839</v>
      </c>
      <c r="V2881" s="102">
        <f t="shared" si="679"/>
        <v>-29.505823627287839</v>
      </c>
      <c r="W2881" s="102">
        <f t="shared" si="680"/>
        <v>29.505823627287839</v>
      </c>
    </row>
    <row r="2882" spans="1:23" x14ac:dyDescent="0.25">
      <c r="A2882" s="110">
        <v>42638.502939814818</v>
      </c>
      <c r="B2882">
        <v>241</v>
      </c>
      <c r="C2882">
        <v>16.293099999999999</v>
      </c>
      <c r="E2882" s="95">
        <f t="shared" si="687"/>
        <v>269.46589018302831</v>
      </c>
      <c r="F2882" s="95">
        <f t="shared" si="687"/>
        <v>20.594203960066547</v>
      </c>
      <c r="G2882" s="95"/>
      <c r="H2882" s="95"/>
      <c r="I2882" s="95"/>
      <c r="J2882" s="95"/>
      <c r="K2882" s="95"/>
      <c r="L2882" s="95">
        <f t="shared" si="682"/>
        <v>2879</v>
      </c>
      <c r="M2882" s="95">
        <f t="shared" si="673"/>
        <v>1551</v>
      </c>
      <c r="N2882" s="95">
        <f t="shared" si="674"/>
        <v>270.83744355678937</v>
      </c>
      <c r="O2882" s="95">
        <f t="shared" si="675"/>
        <v>2426141.9235845837</v>
      </c>
      <c r="P2882" s="95">
        <f t="shared" si="683"/>
        <v>29.029347139407932</v>
      </c>
      <c r="Q2882" s="113">
        <f t="shared" si="684"/>
        <v>29.503477071622036</v>
      </c>
      <c r="R2882" s="95">
        <f t="shared" si="676"/>
        <v>335.84871359417787</v>
      </c>
      <c r="S2882" s="95">
        <f t="shared" si="677"/>
        <v>203.08306677187872</v>
      </c>
      <c r="T2882">
        <f t="shared" si="678"/>
        <v>0</v>
      </c>
      <c r="U2882" s="102">
        <f>IF(W2882&lt;180,V2882,IF(#REF!&gt;T2882,W2882-360,360-W2882))</f>
        <v>-28.465890183028307</v>
      </c>
      <c r="V2882" s="102">
        <f t="shared" si="679"/>
        <v>-28.465890183028307</v>
      </c>
      <c r="W2882" s="102">
        <f t="shared" si="680"/>
        <v>28.465890183028307</v>
      </c>
    </row>
    <row r="2883" spans="1:23" x14ac:dyDescent="0.25">
      <c r="A2883" s="110">
        <v>42638.502986111111</v>
      </c>
      <c r="B2883">
        <v>241</v>
      </c>
      <c r="C2883">
        <v>16.767099999999999</v>
      </c>
      <c r="E2883" s="95">
        <f t="shared" si="687"/>
        <v>269.43261231281195</v>
      </c>
      <c r="F2883" s="95">
        <f t="shared" si="687"/>
        <v>20.583318768718801</v>
      </c>
      <c r="G2883" s="95"/>
      <c r="H2883" s="95"/>
      <c r="I2883" s="95"/>
      <c r="J2883" s="95"/>
      <c r="K2883" s="95"/>
      <c r="L2883" s="95">
        <f t="shared" si="682"/>
        <v>2880</v>
      </c>
      <c r="M2883" s="95">
        <f t="shared" si="673"/>
        <v>-1310</v>
      </c>
      <c r="N2883" s="95">
        <f t="shared" si="674"/>
        <v>270.82708333333215</v>
      </c>
      <c r="O2883" s="95">
        <f t="shared" si="675"/>
        <v>2427031.8875000058</v>
      </c>
      <c r="P2883" s="95">
        <f t="shared" si="683"/>
        <v>29.029629783756224</v>
      </c>
      <c r="Q2883" s="113">
        <f t="shared" si="684"/>
        <v>29.524279210388183</v>
      </c>
      <c r="R2883" s="95">
        <f t="shared" si="676"/>
        <v>335.86224053618537</v>
      </c>
      <c r="S2883" s="95">
        <f t="shared" si="677"/>
        <v>203.00298408943854</v>
      </c>
      <c r="T2883">
        <f t="shared" si="678"/>
        <v>0</v>
      </c>
      <c r="U2883" s="102">
        <f>IF(W2883&lt;180,V2883,IF(#REF!&gt;T2883,W2883-360,360-W2883))</f>
        <v>-28.432612312811955</v>
      </c>
      <c r="V2883" s="102">
        <f t="shared" si="679"/>
        <v>-28.432612312811955</v>
      </c>
      <c r="W2883" s="102">
        <f t="shared" si="680"/>
        <v>28.432612312811955</v>
      </c>
    </row>
    <row r="2884" spans="1:23" x14ac:dyDescent="0.25">
      <c r="A2884" s="110">
        <v>42638.503032407411</v>
      </c>
      <c r="B2884">
        <v>236</v>
      </c>
      <c r="C2884">
        <v>16.926300000000001</v>
      </c>
      <c r="E2884" s="95">
        <f t="shared" si="687"/>
        <v>269.38602329450913</v>
      </c>
      <c r="F2884" s="95">
        <f t="shared" si="687"/>
        <v>20.574704625623955</v>
      </c>
      <c r="G2884" s="95"/>
      <c r="H2884" s="95"/>
      <c r="I2884" s="95"/>
      <c r="J2884" s="95"/>
      <c r="K2884" s="95"/>
      <c r="L2884" s="95">
        <f t="shared" si="682"/>
        <v>2881</v>
      </c>
      <c r="M2884" s="95">
        <f t="shared" ref="M2884:M2947" si="688">B2884-M2883</f>
        <v>1546</v>
      </c>
      <c r="N2884" s="95">
        <f t="shared" ref="N2884:N2947" si="689">N2883+(B2884-N2883)/L2884</f>
        <v>270.81499479347332</v>
      </c>
      <c r="O2884" s="95">
        <f t="shared" ref="O2884:O2947" si="690">O2883+(B2884-N2884)*(B2884-N2883)</f>
        <v>2428244.3922249274</v>
      </c>
      <c r="P2884" s="95">
        <f t="shared" si="683"/>
        <v>29.031840425561878</v>
      </c>
      <c r="Q2884" s="113">
        <f t="shared" si="684"/>
        <v>29.554891050683306</v>
      </c>
      <c r="R2884" s="95">
        <f t="shared" ref="R2884:R2947" si="691">E2884+$T$2*Q2884</f>
        <v>335.88452815854657</v>
      </c>
      <c r="S2884" s="95">
        <f t="shared" ref="S2884:S2947" si="692">E2884-$T$2*Q2884</f>
        <v>202.88751843047169</v>
      </c>
      <c r="T2884">
        <f t="shared" si="678"/>
        <v>0</v>
      </c>
      <c r="U2884" s="102">
        <f>IF(W2884&lt;180,V2884,IF(#REF!&gt;T2884,W2884-360,360-W2884))</f>
        <v>-33.38602329450913</v>
      </c>
      <c r="V2884" s="102">
        <f t="shared" si="679"/>
        <v>-33.38602329450913</v>
      </c>
      <c r="W2884" s="102">
        <f t="shared" si="680"/>
        <v>33.38602329450913</v>
      </c>
    </row>
    <row r="2885" spans="1:23" x14ac:dyDescent="0.25">
      <c r="A2885" s="110">
        <v>42638.503078703703</v>
      </c>
      <c r="B2885">
        <v>243</v>
      </c>
      <c r="C2885">
        <v>16.212299999999999</v>
      </c>
      <c r="E2885" s="95">
        <f t="shared" si="687"/>
        <v>269.40599001663895</v>
      </c>
      <c r="F2885" s="95">
        <f t="shared" si="687"/>
        <v>20.563355707154738</v>
      </c>
      <c r="G2885" s="95"/>
      <c r="H2885" s="95"/>
      <c r="I2885" s="95"/>
      <c r="J2885" s="95"/>
      <c r="K2885" s="95"/>
      <c r="L2885" s="95">
        <f t="shared" si="682"/>
        <v>2882</v>
      </c>
      <c r="M2885" s="95">
        <f t="shared" si="688"/>
        <v>-1303</v>
      </c>
      <c r="N2885" s="95">
        <f t="shared" si="689"/>
        <v>270.80534351144922</v>
      </c>
      <c r="O2885" s="95">
        <f t="shared" si="690"/>
        <v>2429017.7977099293</v>
      </c>
      <c r="P2885" s="95">
        <f t="shared" si="683"/>
        <v>29.031425444292704</v>
      </c>
      <c r="Q2885" s="113">
        <f t="shared" si="684"/>
        <v>29.532996815286918</v>
      </c>
      <c r="R2885" s="95">
        <f t="shared" si="691"/>
        <v>335.85523285103454</v>
      </c>
      <c r="S2885" s="95">
        <f t="shared" si="692"/>
        <v>202.95674718224339</v>
      </c>
      <c r="T2885">
        <f t="shared" si="678"/>
        <v>0</v>
      </c>
      <c r="U2885" s="102">
        <f>IF(W2885&lt;180,V2885,IF(#REF!&gt;T2885,W2885-360,360-W2885))</f>
        <v>-26.405990016638953</v>
      </c>
      <c r="V2885" s="102">
        <f t="shared" si="679"/>
        <v>-26.405990016638953</v>
      </c>
      <c r="W2885" s="102">
        <f t="shared" si="680"/>
        <v>26.405990016638953</v>
      </c>
    </row>
    <row r="2886" spans="1:23" x14ac:dyDescent="0.25">
      <c r="A2886" s="110">
        <v>42638.503125000003</v>
      </c>
      <c r="B2886">
        <v>240</v>
      </c>
      <c r="C2886">
        <v>14.951000000000001</v>
      </c>
      <c r="E2886" s="95">
        <f t="shared" si="687"/>
        <v>269.39767054908486</v>
      </c>
      <c r="F2886" s="95">
        <f t="shared" si="687"/>
        <v>20.548634076539091</v>
      </c>
      <c r="G2886" s="95"/>
      <c r="H2886" s="95"/>
      <c r="I2886" s="95"/>
      <c r="J2886" s="95"/>
      <c r="K2886" s="95"/>
      <c r="L2886" s="95">
        <f t="shared" si="682"/>
        <v>2883</v>
      </c>
      <c r="M2886" s="95">
        <f t="shared" si="688"/>
        <v>1543</v>
      </c>
      <c r="N2886" s="95">
        <f t="shared" si="689"/>
        <v>270.79465834200369</v>
      </c>
      <c r="O2886" s="95">
        <f t="shared" si="690"/>
        <v>2429966.4377384726</v>
      </c>
      <c r="P2886" s="95">
        <f t="shared" si="683"/>
        <v>29.032057572416871</v>
      </c>
      <c r="Q2886" s="113">
        <f t="shared" si="684"/>
        <v>29.540574109182685</v>
      </c>
      <c r="R2886" s="95">
        <f t="shared" si="691"/>
        <v>335.86396229474587</v>
      </c>
      <c r="S2886" s="95">
        <f t="shared" si="692"/>
        <v>202.93137880342383</v>
      </c>
      <c r="T2886">
        <f t="shared" ref="T2886:T2949" si="693">IF(ABS(U2886)&gt;$T$2*Q2886,1,0)</f>
        <v>0</v>
      </c>
      <c r="U2886" s="102">
        <f>IF(W2886&lt;180,V2886,IF(#REF!&gt;T2886,W2886-360,360-W2886))</f>
        <v>-29.397670549084864</v>
      </c>
      <c r="V2886" s="102">
        <f t="shared" ref="V2886:V2949" si="694">$B2886-$E2886</f>
        <v>-29.397670549084864</v>
      </c>
      <c r="W2886" s="102">
        <f t="shared" ref="W2886:W2949" si="695">ABS(V2886)</f>
        <v>29.397670549084864</v>
      </c>
    </row>
    <row r="2887" spans="1:23" x14ac:dyDescent="0.25">
      <c r="A2887" s="110">
        <v>42638.503171296295</v>
      </c>
      <c r="B2887">
        <v>247</v>
      </c>
      <c r="C2887">
        <v>12.5502</v>
      </c>
      <c r="E2887" s="95">
        <f t="shared" si="687"/>
        <v>269.39434276206322</v>
      </c>
      <c r="F2887" s="95">
        <f t="shared" si="687"/>
        <v>20.530873510815301</v>
      </c>
      <c r="G2887" s="95"/>
      <c r="H2887" s="95"/>
      <c r="I2887" s="95"/>
      <c r="J2887" s="95"/>
      <c r="K2887" s="95"/>
      <c r="L2887" s="95">
        <f t="shared" si="682"/>
        <v>2884</v>
      </c>
      <c r="M2887" s="95">
        <f t="shared" si="688"/>
        <v>-1296</v>
      </c>
      <c r="N2887" s="95">
        <f t="shared" si="689"/>
        <v>270.7864077669891</v>
      </c>
      <c r="O2887" s="95">
        <f t="shared" si="690"/>
        <v>2430532.4271844719</v>
      </c>
      <c r="P2887" s="95">
        <f t="shared" si="683"/>
        <v>29.030404139253289</v>
      </c>
      <c r="Q2887" s="113">
        <f t="shared" si="684"/>
        <v>29.542984300957826</v>
      </c>
      <c r="R2887" s="95">
        <f t="shared" si="691"/>
        <v>335.86605743921831</v>
      </c>
      <c r="S2887" s="95">
        <f t="shared" si="692"/>
        <v>202.92262808490813</v>
      </c>
      <c r="T2887">
        <f t="shared" si="693"/>
        <v>0</v>
      </c>
      <c r="U2887" s="102">
        <f>IF(W2887&lt;180,V2887,IF(#REF!&gt;T2887,W2887-360,360-W2887))</f>
        <v>-22.394342762063218</v>
      </c>
      <c r="V2887" s="102">
        <f t="shared" si="694"/>
        <v>-22.394342762063218</v>
      </c>
      <c r="W2887" s="102">
        <f t="shared" si="695"/>
        <v>22.394342762063218</v>
      </c>
    </row>
    <row r="2888" spans="1:23" x14ac:dyDescent="0.25">
      <c r="A2888" s="110">
        <v>42638.503217592595</v>
      </c>
      <c r="B2888">
        <v>240</v>
      </c>
      <c r="C2888">
        <v>13.660500000000001</v>
      </c>
      <c r="E2888" s="95">
        <f t="shared" si="687"/>
        <v>269.37437603993345</v>
      </c>
      <c r="F2888" s="95">
        <f t="shared" si="687"/>
        <v>20.515737404326114</v>
      </c>
      <c r="G2888" s="95"/>
      <c r="H2888" s="95"/>
      <c r="I2888" s="95"/>
      <c r="J2888" s="95"/>
      <c r="K2888" s="95"/>
      <c r="L2888" s="95">
        <f t="shared" si="682"/>
        <v>2885</v>
      </c>
      <c r="M2888" s="95">
        <f t="shared" si="688"/>
        <v>1536</v>
      </c>
      <c r="N2888" s="95">
        <f t="shared" si="689"/>
        <v>270.77573656845635</v>
      </c>
      <c r="O2888" s="95">
        <f t="shared" si="690"/>
        <v>2431479.9015597976</v>
      </c>
      <c r="P2888" s="95">
        <f t="shared" si="683"/>
        <v>29.031029246644252</v>
      </c>
      <c r="Q2888" s="113">
        <f t="shared" si="684"/>
        <v>29.558784471275644</v>
      </c>
      <c r="R2888" s="95">
        <f t="shared" si="691"/>
        <v>335.88164110030368</v>
      </c>
      <c r="S2888" s="95">
        <f t="shared" si="692"/>
        <v>202.86711097956325</v>
      </c>
      <c r="T2888">
        <f t="shared" si="693"/>
        <v>0</v>
      </c>
      <c r="U2888" s="102">
        <f>IF(W2888&lt;180,V2888,IF(#REF!&gt;T2888,W2888-360,360-W2888))</f>
        <v>-29.374376039933452</v>
      </c>
      <c r="V2888" s="102">
        <f t="shared" si="694"/>
        <v>-29.374376039933452</v>
      </c>
      <c r="W2888" s="102">
        <f t="shared" si="695"/>
        <v>29.374376039933452</v>
      </c>
    </row>
    <row r="2889" spans="1:23" x14ac:dyDescent="0.25">
      <c r="A2889" s="110">
        <v>42638.503263888888</v>
      </c>
      <c r="B2889">
        <v>244</v>
      </c>
      <c r="C2889">
        <v>16.0397</v>
      </c>
      <c r="E2889" s="95">
        <f t="shared" si="687"/>
        <v>269.37104825291181</v>
      </c>
      <c r="F2889" s="95">
        <f t="shared" si="687"/>
        <v>20.508629584026611</v>
      </c>
      <c r="G2889" s="95"/>
      <c r="H2889" s="95"/>
      <c r="I2889" s="95"/>
      <c r="J2889" s="95"/>
      <c r="K2889" s="95"/>
      <c r="L2889" s="95">
        <f t="shared" si="682"/>
        <v>2886</v>
      </c>
      <c r="M2889" s="95">
        <f t="shared" si="688"/>
        <v>-1292</v>
      </c>
      <c r="N2889" s="95">
        <f t="shared" si="689"/>
        <v>270.76645876645756</v>
      </c>
      <c r="O2889" s="95">
        <f t="shared" si="690"/>
        <v>2432196.5932085989</v>
      </c>
      <c r="P2889" s="95">
        <f t="shared" si="683"/>
        <v>29.030276648763476</v>
      </c>
      <c r="Q2889" s="113">
        <f t="shared" si="684"/>
        <v>29.56152827256486</v>
      </c>
      <c r="R2889" s="95">
        <f t="shared" si="691"/>
        <v>335.88448686618273</v>
      </c>
      <c r="S2889" s="95">
        <f t="shared" si="692"/>
        <v>202.85760963964088</v>
      </c>
      <c r="T2889">
        <f t="shared" si="693"/>
        <v>0</v>
      </c>
      <c r="U2889" s="102">
        <f>IF(W2889&lt;180,V2889,IF(#REF!&gt;T2889,W2889-360,360-W2889))</f>
        <v>-25.371048252911805</v>
      </c>
      <c r="V2889" s="102">
        <f t="shared" si="694"/>
        <v>-25.371048252911805</v>
      </c>
      <c r="W2889" s="102">
        <f t="shared" si="695"/>
        <v>25.371048252911805</v>
      </c>
    </row>
    <row r="2890" spans="1:23" x14ac:dyDescent="0.25">
      <c r="A2890" s="110">
        <v>42638.503310185188</v>
      </c>
      <c r="B2890">
        <v>239</v>
      </c>
      <c r="C2890">
        <v>14.323600000000001</v>
      </c>
      <c r="E2890" s="95">
        <f t="shared" si="687"/>
        <v>269.33610648918471</v>
      </c>
      <c r="F2890" s="95">
        <f t="shared" si="687"/>
        <v>20.499812113144749</v>
      </c>
      <c r="G2890" s="95"/>
      <c r="H2890" s="95"/>
      <c r="I2890" s="95"/>
      <c r="J2890" s="95"/>
      <c r="K2890" s="95"/>
      <c r="L2890" s="95">
        <f t="shared" si="682"/>
        <v>2887</v>
      </c>
      <c r="M2890" s="95">
        <f t="shared" si="688"/>
        <v>1531</v>
      </c>
      <c r="N2890" s="95">
        <f t="shared" si="689"/>
        <v>270.75545549012696</v>
      </c>
      <c r="O2890" s="95">
        <f t="shared" si="690"/>
        <v>2433205.3515760363</v>
      </c>
      <c r="P2890" s="95">
        <f t="shared" si="683"/>
        <v>29.031266970707662</v>
      </c>
      <c r="Q2890" s="113">
        <f t="shared" si="684"/>
        <v>29.584985919025318</v>
      </c>
      <c r="R2890" s="95">
        <f t="shared" si="691"/>
        <v>335.90232480699171</v>
      </c>
      <c r="S2890" s="95">
        <f t="shared" si="692"/>
        <v>202.76988817137774</v>
      </c>
      <c r="T2890">
        <f t="shared" si="693"/>
        <v>0</v>
      </c>
      <c r="U2890" s="102">
        <f>IF(W2890&lt;180,V2890,IF(#REF!&gt;T2890,W2890-360,360-W2890))</f>
        <v>-30.336106489184715</v>
      </c>
      <c r="V2890" s="102">
        <f t="shared" si="694"/>
        <v>-30.336106489184715</v>
      </c>
      <c r="W2890" s="102">
        <f t="shared" si="695"/>
        <v>30.336106489184715</v>
      </c>
    </row>
    <row r="2891" spans="1:23" x14ac:dyDescent="0.25">
      <c r="A2891" s="110">
        <v>42638.50335648148</v>
      </c>
      <c r="B2891">
        <v>234</v>
      </c>
      <c r="C2891">
        <v>13.311999999999999</v>
      </c>
      <c r="E2891" s="95">
        <f t="shared" si="687"/>
        <v>269.3078202995008</v>
      </c>
      <c r="F2891" s="95">
        <f t="shared" si="687"/>
        <v>20.489018602329441</v>
      </c>
      <c r="G2891" s="95"/>
      <c r="H2891" s="95"/>
      <c r="I2891" s="95"/>
      <c r="J2891" s="95"/>
      <c r="K2891" s="95"/>
      <c r="L2891" s="95">
        <f t="shared" si="682"/>
        <v>2888</v>
      </c>
      <c r="M2891" s="95">
        <f t="shared" si="688"/>
        <v>-1297</v>
      </c>
      <c r="N2891" s="95">
        <f t="shared" si="689"/>
        <v>270.74272853185477</v>
      </c>
      <c r="O2891" s="95">
        <f t="shared" si="690"/>
        <v>2434555.8472991749</v>
      </c>
      <c r="P2891" s="95">
        <f t="shared" si="683"/>
        <v>29.034294409110313</v>
      </c>
      <c r="Q2891" s="113">
        <f t="shared" si="684"/>
        <v>29.610619279533115</v>
      </c>
      <c r="R2891" s="95">
        <f t="shared" si="691"/>
        <v>335.93171367845031</v>
      </c>
      <c r="S2891" s="95">
        <f t="shared" si="692"/>
        <v>202.6839269205513</v>
      </c>
      <c r="T2891">
        <f t="shared" si="693"/>
        <v>0</v>
      </c>
      <c r="U2891" s="102">
        <f>IF(W2891&lt;180,V2891,IF(#REF!&gt;T2891,W2891-360,360-W2891))</f>
        <v>-35.307820299500804</v>
      </c>
      <c r="V2891" s="102">
        <f t="shared" si="694"/>
        <v>-35.307820299500804</v>
      </c>
      <c r="W2891" s="102">
        <f t="shared" si="695"/>
        <v>35.307820299500804</v>
      </c>
    </row>
    <row r="2892" spans="1:23" x14ac:dyDescent="0.25">
      <c r="A2892" s="110">
        <v>42638.50340277778</v>
      </c>
      <c r="B2892">
        <v>248</v>
      </c>
      <c r="C2892">
        <v>13.0115</v>
      </c>
      <c r="E2892" s="95">
        <f t="shared" si="687"/>
        <v>269.28951747088189</v>
      </c>
      <c r="F2892" s="95">
        <f t="shared" si="687"/>
        <v>20.476526589018295</v>
      </c>
      <c r="G2892" s="95"/>
      <c r="H2892" s="95"/>
      <c r="I2892" s="95"/>
      <c r="J2892" s="95"/>
      <c r="K2892" s="95"/>
      <c r="L2892" s="95">
        <f t="shared" si="682"/>
        <v>2889</v>
      </c>
      <c r="M2892" s="95">
        <f t="shared" si="688"/>
        <v>1545</v>
      </c>
      <c r="N2892" s="95">
        <f t="shared" si="689"/>
        <v>270.73485635167759</v>
      </c>
      <c r="O2892" s="95">
        <f t="shared" si="690"/>
        <v>2435072.899965392</v>
      </c>
      <c r="P2892" s="95">
        <f t="shared" si="683"/>
        <v>29.03235146565406</v>
      </c>
      <c r="Q2892" s="113">
        <f t="shared" si="684"/>
        <v>29.620383096366009</v>
      </c>
      <c r="R2892" s="95">
        <f t="shared" si="691"/>
        <v>335.93537943770542</v>
      </c>
      <c r="S2892" s="95">
        <f t="shared" si="692"/>
        <v>202.64365550405836</v>
      </c>
      <c r="T2892">
        <f t="shared" si="693"/>
        <v>0</v>
      </c>
      <c r="U2892" s="102">
        <f>IF(W2892&lt;180,V2892,IF(#REF!&gt;T2892,W2892-360,360-W2892))</f>
        <v>-21.28951747088189</v>
      </c>
      <c r="V2892" s="102">
        <f t="shared" si="694"/>
        <v>-21.28951747088189</v>
      </c>
      <c r="W2892" s="102">
        <f t="shared" si="695"/>
        <v>21.28951747088189</v>
      </c>
    </row>
    <row r="2893" spans="1:23" x14ac:dyDescent="0.25">
      <c r="A2893" s="110">
        <v>42638.503449074073</v>
      </c>
      <c r="B2893">
        <v>252</v>
      </c>
      <c r="C2893">
        <v>15.3919</v>
      </c>
      <c r="E2893" s="95">
        <f t="shared" ref="E2893:F2908" si="696">AVERAGE(B2293:B2893)</f>
        <v>269.25623960066554</v>
      </c>
      <c r="F2893" s="95">
        <f t="shared" si="696"/>
        <v>20.469923094841924</v>
      </c>
      <c r="G2893" s="95"/>
      <c r="H2893" s="95"/>
      <c r="I2893" s="95"/>
      <c r="J2893" s="95"/>
      <c r="K2893" s="95"/>
      <c r="L2893" s="95">
        <f t="shared" si="682"/>
        <v>2890</v>
      </c>
      <c r="M2893" s="95">
        <f t="shared" si="688"/>
        <v>-1293</v>
      </c>
      <c r="N2893" s="95">
        <f t="shared" si="689"/>
        <v>270.72837370242098</v>
      </c>
      <c r="O2893" s="95">
        <f t="shared" si="690"/>
        <v>2435423.7733564074</v>
      </c>
      <c r="P2893" s="95">
        <f t="shared" si="683"/>
        <v>29.029419353693552</v>
      </c>
      <c r="Q2893" s="113">
        <f t="shared" si="684"/>
        <v>29.628552893982352</v>
      </c>
      <c r="R2893" s="95">
        <f t="shared" si="691"/>
        <v>335.92048361212585</v>
      </c>
      <c r="S2893" s="95">
        <f t="shared" si="692"/>
        <v>202.59199558920523</v>
      </c>
      <c r="T2893">
        <f t="shared" si="693"/>
        <v>0</v>
      </c>
      <c r="U2893" s="102">
        <f>IF(W2893&lt;180,V2893,IF(#REF!&gt;T2893,W2893-360,360-W2893))</f>
        <v>-17.256239600665538</v>
      </c>
      <c r="V2893" s="102">
        <f t="shared" si="694"/>
        <v>-17.256239600665538</v>
      </c>
      <c r="W2893" s="102">
        <f t="shared" si="695"/>
        <v>17.256239600665538</v>
      </c>
    </row>
    <row r="2894" spans="1:23" x14ac:dyDescent="0.25">
      <c r="A2894" s="110">
        <v>42638.503495370373</v>
      </c>
      <c r="B2894">
        <v>250</v>
      </c>
      <c r="C2894">
        <v>16.220600000000001</v>
      </c>
      <c r="E2894" s="95">
        <f t="shared" si="696"/>
        <v>269.26123128119798</v>
      </c>
      <c r="F2894" s="95">
        <f t="shared" si="696"/>
        <v>20.45731361064891</v>
      </c>
      <c r="G2894" s="95"/>
      <c r="H2894" s="95"/>
      <c r="I2894" s="95"/>
      <c r="J2894" s="95"/>
      <c r="K2894" s="95"/>
      <c r="L2894" s="95">
        <f t="shared" si="682"/>
        <v>2891</v>
      </c>
      <c r="M2894" s="95">
        <f t="shared" si="688"/>
        <v>1543</v>
      </c>
      <c r="N2894" s="95">
        <f t="shared" si="689"/>
        <v>270.7212037357304</v>
      </c>
      <c r="O2894" s="95">
        <f t="shared" si="690"/>
        <v>2435853.2902110056</v>
      </c>
      <c r="P2894" s="95">
        <f t="shared" si="683"/>
        <v>29.026957557298498</v>
      </c>
      <c r="Q2894" s="113">
        <f t="shared" si="684"/>
        <v>29.625055352528079</v>
      </c>
      <c r="R2894" s="95">
        <f t="shared" si="691"/>
        <v>335.91760582438616</v>
      </c>
      <c r="S2894" s="95">
        <f t="shared" si="692"/>
        <v>202.6048567380098</v>
      </c>
      <c r="T2894">
        <f t="shared" si="693"/>
        <v>0</v>
      </c>
      <c r="U2894" s="102">
        <f>IF(W2894&lt;180,V2894,IF(#REF!&gt;T2894,W2894-360,360-W2894))</f>
        <v>-19.261231281197979</v>
      </c>
      <c r="V2894" s="102">
        <f t="shared" si="694"/>
        <v>-19.261231281197979</v>
      </c>
      <c r="W2894" s="102">
        <f t="shared" si="695"/>
        <v>19.261231281197979</v>
      </c>
    </row>
    <row r="2895" spans="1:23" x14ac:dyDescent="0.25">
      <c r="A2895" s="110">
        <v>42638.503541666665</v>
      </c>
      <c r="B2895">
        <v>241</v>
      </c>
      <c r="C2895">
        <v>13.830299999999999</v>
      </c>
      <c r="E2895" s="95">
        <f t="shared" si="696"/>
        <v>269.24792013311151</v>
      </c>
      <c r="F2895" s="95">
        <f t="shared" si="696"/>
        <v>20.442278668885184</v>
      </c>
      <c r="G2895" s="95"/>
      <c r="H2895" s="95"/>
      <c r="I2895" s="95"/>
      <c r="J2895" s="95"/>
      <c r="K2895" s="95"/>
      <c r="L2895" s="95">
        <f t="shared" si="682"/>
        <v>2892</v>
      </c>
      <c r="M2895" s="95">
        <f t="shared" si="688"/>
        <v>-1302</v>
      </c>
      <c r="N2895" s="95">
        <f t="shared" si="689"/>
        <v>270.71092669432801</v>
      </c>
      <c r="O2895" s="95">
        <f t="shared" si="690"/>
        <v>2436736.3347164649</v>
      </c>
      <c r="P2895" s="95">
        <f t="shared" si="683"/>
        <v>29.027198665218997</v>
      </c>
      <c r="Q2895" s="113">
        <f t="shared" si="684"/>
        <v>29.635951429612987</v>
      </c>
      <c r="R2895" s="95">
        <f t="shared" si="691"/>
        <v>335.92881084974073</v>
      </c>
      <c r="S2895" s="95">
        <f t="shared" si="692"/>
        <v>202.56702941648228</v>
      </c>
      <c r="T2895">
        <f t="shared" si="693"/>
        <v>0</v>
      </c>
      <c r="U2895" s="102">
        <f>IF(W2895&lt;180,V2895,IF(#REF!&gt;T2895,W2895-360,360-W2895))</f>
        <v>-28.247920133111506</v>
      </c>
      <c r="V2895" s="102">
        <f t="shared" si="694"/>
        <v>-28.247920133111506</v>
      </c>
      <c r="W2895" s="102">
        <f t="shared" si="695"/>
        <v>28.247920133111506</v>
      </c>
    </row>
    <row r="2896" spans="1:23" x14ac:dyDescent="0.25">
      <c r="A2896" s="110">
        <v>42638.503587962965</v>
      </c>
      <c r="B2896">
        <v>240</v>
      </c>
      <c r="C2896">
        <v>13.2346</v>
      </c>
      <c r="E2896" s="95">
        <f t="shared" si="696"/>
        <v>269.20632279534112</v>
      </c>
      <c r="F2896" s="95">
        <f t="shared" si="696"/>
        <v>20.427997138103155</v>
      </c>
      <c r="G2896" s="95"/>
      <c r="H2896" s="95"/>
      <c r="I2896" s="95"/>
      <c r="J2896" s="95"/>
      <c r="K2896" s="95"/>
      <c r="L2896" s="95">
        <f t="shared" si="682"/>
        <v>2893</v>
      </c>
      <c r="M2896" s="95">
        <f t="shared" si="688"/>
        <v>1542</v>
      </c>
      <c r="N2896" s="95">
        <f t="shared" si="689"/>
        <v>270.70031109574717</v>
      </c>
      <c r="O2896" s="95">
        <f t="shared" si="690"/>
        <v>2437679.1697200192</v>
      </c>
      <c r="P2896" s="95">
        <f t="shared" si="683"/>
        <v>29.027795598185147</v>
      </c>
      <c r="Q2896" s="113">
        <f t="shared" si="684"/>
        <v>29.659420503127286</v>
      </c>
      <c r="R2896" s="95">
        <f t="shared" si="691"/>
        <v>335.94001892737754</v>
      </c>
      <c r="S2896" s="95">
        <f t="shared" si="692"/>
        <v>202.47262666330471</v>
      </c>
      <c r="T2896">
        <f t="shared" si="693"/>
        <v>0</v>
      </c>
      <c r="U2896" s="102">
        <f>IF(W2896&lt;180,V2896,IF(#REF!&gt;T2896,W2896-360,360-W2896))</f>
        <v>-29.206322795341123</v>
      </c>
      <c r="V2896" s="102">
        <f t="shared" si="694"/>
        <v>-29.206322795341123</v>
      </c>
      <c r="W2896" s="102">
        <f t="shared" si="695"/>
        <v>29.206322795341123</v>
      </c>
    </row>
    <row r="2897" spans="1:23" x14ac:dyDescent="0.25">
      <c r="A2897" s="110">
        <v>42638.503634259258</v>
      </c>
      <c r="B2897">
        <v>245</v>
      </c>
      <c r="C2897">
        <v>13.056699999999999</v>
      </c>
      <c r="E2897" s="95">
        <f t="shared" si="696"/>
        <v>269.18469217970051</v>
      </c>
      <c r="F2897" s="95">
        <f t="shared" si="696"/>
        <v>20.41198449251247</v>
      </c>
      <c r="G2897" s="95"/>
      <c r="H2897" s="95"/>
      <c r="I2897" s="95"/>
      <c r="J2897" s="95"/>
      <c r="K2897" s="95"/>
      <c r="L2897" s="95">
        <f t="shared" si="682"/>
        <v>2894</v>
      </c>
      <c r="M2897" s="95">
        <f t="shared" si="688"/>
        <v>-1297</v>
      </c>
      <c r="N2897" s="95">
        <f t="shared" si="689"/>
        <v>270.69143054595594</v>
      </c>
      <c r="O2897" s="95">
        <f t="shared" si="690"/>
        <v>2438339.4474775451</v>
      </c>
      <c r="P2897" s="95">
        <f t="shared" si="683"/>
        <v>29.026710332773831</v>
      </c>
      <c r="Q2897" s="113">
        <f t="shared" si="684"/>
        <v>29.672323030450162</v>
      </c>
      <c r="R2897" s="95">
        <f t="shared" si="691"/>
        <v>335.94741899821338</v>
      </c>
      <c r="S2897" s="95">
        <f t="shared" si="692"/>
        <v>202.42196536118763</v>
      </c>
      <c r="T2897">
        <f t="shared" si="693"/>
        <v>0</v>
      </c>
      <c r="U2897" s="102">
        <f>IF(W2897&lt;180,V2897,IF(#REF!&gt;T2897,W2897-360,360-W2897))</f>
        <v>-24.184692179700505</v>
      </c>
      <c r="V2897" s="102">
        <f t="shared" si="694"/>
        <v>-24.184692179700505</v>
      </c>
      <c r="W2897" s="102">
        <f t="shared" si="695"/>
        <v>24.184692179700505</v>
      </c>
    </row>
    <row r="2898" spans="1:23" x14ac:dyDescent="0.25">
      <c r="A2898" s="110">
        <v>42638.503680555557</v>
      </c>
      <c r="B2898">
        <v>245</v>
      </c>
      <c r="C2898">
        <v>10.866400000000001</v>
      </c>
      <c r="E2898" s="95">
        <f t="shared" si="696"/>
        <v>269.13144758735439</v>
      </c>
      <c r="F2898" s="95">
        <f t="shared" si="696"/>
        <v>20.397652878535766</v>
      </c>
      <c r="G2898" s="95"/>
      <c r="H2898" s="95"/>
      <c r="I2898" s="95"/>
      <c r="J2898" s="95"/>
      <c r="K2898" s="95"/>
      <c r="L2898" s="95">
        <f t="shared" si="682"/>
        <v>2895</v>
      </c>
      <c r="M2898" s="95">
        <f t="shared" si="688"/>
        <v>1542</v>
      </c>
      <c r="N2898" s="95">
        <f t="shared" si="689"/>
        <v>270.68255613125956</v>
      </c>
      <c r="O2898" s="95">
        <f t="shared" si="690"/>
        <v>2438999.2690846338</v>
      </c>
      <c r="P2898" s="95">
        <f t="shared" si="683"/>
        <v>29.025623062339953</v>
      </c>
      <c r="Q2898" s="113">
        <f t="shared" si="684"/>
        <v>29.686958420052765</v>
      </c>
      <c r="R2898" s="95">
        <f t="shared" si="691"/>
        <v>335.9271040324731</v>
      </c>
      <c r="S2898" s="95">
        <f t="shared" si="692"/>
        <v>202.33579114223568</v>
      </c>
      <c r="T2898">
        <f t="shared" si="693"/>
        <v>0</v>
      </c>
      <c r="U2898" s="102">
        <f>IF(W2898&lt;180,V2898,IF(#REF!&gt;T2898,W2898-360,360-W2898))</f>
        <v>-24.131447587354387</v>
      </c>
      <c r="V2898" s="102">
        <f t="shared" si="694"/>
        <v>-24.131447587354387</v>
      </c>
      <c r="W2898" s="102">
        <f t="shared" si="695"/>
        <v>24.131447587354387</v>
      </c>
    </row>
    <row r="2899" spans="1:23" x14ac:dyDescent="0.25">
      <c r="A2899" s="110">
        <v>42638.50372685185</v>
      </c>
      <c r="B2899">
        <v>249</v>
      </c>
      <c r="C2899">
        <v>10.3918</v>
      </c>
      <c r="E2899" s="95">
        <f t="shared" si="696"/>
        <v>269.10482529118138</v>
      </c>
      <c r="F2899" s="95">
        <f t="shared" si="696"/>
        <v>20.378765690515795</v>
      </c>
      <c r="G2899" s="95"/>
      <c r="H2899" s="95"/>
      <c r="I2899" s="95"/>
      <c r="J2899" s="95"/>
      <c r="K2899" s="95"/>
      <c r="L2899" s="95">
        <f t="shared" si="682"/>
        <v>2896</v>
      </c>
      <c r="M2899" s="95">
        <f t="shared" si="688"/>
        <v>-1293</v>
      </c>
      <c r="N2899" s="95">
        <f t="shared" si="689"/>
        <v>270.67506906077227</v>
      </c>
      <c r="O2899" s="95">
        <f t="shared" si="690"/>
        <v>2439469.2399861929</v>
      </c>
      <c r="P2899" s="95">
        <f t="shared" si="683"/>
        <v>29.023407156615121</v>
      </c>
      <c r="Q2899" s="113">
        <f t="shared" si="684"/>
        <v>29.69782358134422</v>
      </c>
      <c r="R2899" s="95">
        <f t="shared" si="691"/>
        <v>335.92492834920586</v>
      </c>
      <c r="S2899" s="95">
        <f t="shared" si="692"/>
        <v>202.28472223315688</v>
      </c>
      <c r="T2899">
        <f t="shared" si="693"/>
        <v>0</v>
      </c>
      <c r="U2899" s="102">
        <f>IF(W2899&lt;180,V2899,IF(#REF!&gt;T2899,W2899-360,360-W2899))</f>
        <v>-20.104825291181385</v>
      </c>
      <c r="V2899" s="102">
        <f t="shared" si="694"/>
        <v>-20.104825291181385</v>
      </c>
      <c r="W2899" s="102">
        <f t="shared" si="695"/>
        <v>20.104825291181385</v>
      </c>
    </row>
    <row r="2900" spans="1:23" x14ac:dyDescent="0.25">
      <c r="A2900" s="110">
        <v>42638.50377314815</v>
      </c>
      <c r="B2900">
        <v>250</v>
      </c>
      <c r="C2900">
        <v>11.1081</v>
      </c>
      <c r="E2900" s="95">
        <f t="shared" si="696"/>
        <v>269.10648918469218</v>
      </c>
      <c r="F2900" s="95">
        <f t="shared" si="696"/>
        <v>20.361663860232934</v>
      </c>
      <c r="G2900" s="95"/>
      <c r="H2900" s="95"/>
      <c r="I2900" s="95"/>
      <c r="J2900" s="95"/>
      <c r="K2900" s="95"/>
      <c r="L2900" s="95">
        <f t="shared" si="682"/>
        <v>2897</v>
      </c>
      <c r="M2900" s="95">
        <f t="shared" si="688"/>
        <v>1543</v>
      </c>
      <c r="N2900" s="95">
        <f t="shared" si="689"/>
        <v>270.6679323438027</v>
      </c>
      <c r="O2900" s="95">
        <f t="shared" si="690"/>
        <v>2439896.5509147444</v>
      </c>
      <c r="P2900" s="95">
        <f t="shared" si="683"/>
        <v>29.020938906838115</v>
      </c>
      <c r="Q2900" s="113">
        <f t="shared" si="684"/>
        <v>29.696725105926042</v>
      </c>
      <c r="R2900" s="95">
        <f t="shared" si="691"/>
        <v>335.92412067302575</v>
      </c>
      <c r="S2900" s="95">
        <f t="shared" si="692"/>
        <v>202.2888576963586</v>
      </c>
      <c r="T2900">
        <f t="shared" si="693"/>
        <v>0</v>
      </c>
      <c r="U2900" s="102">
        <f>IF(W2900&lt;180,V2900,IF(#REF!&gt;T2900,W2900-360,360-W2900))</f>
        <v>-19.10648918469218</v>
      </c>
      <c r="V2900" s="102">
        <f t="shared" si="694"/>
        <v>-19.10648918469218</v>
      </c>
      <c r="W2900" s="102">
        <f t="shared" si="695"/>
        <v>19.10648918469218</v>
      </c>
    </row>
    <row r="2901" spans="1:23" x14ac:dyDescent="0.25">
      <c r="A2901" s="110">
        <v>42638.503831018519</v>
      </c>
      <c r="B2901">
        <v>248</v>
      </c>
      <c r="C2901">
        <v>10.0107</v>
      </c>
      <c r="E2901" s="95">
        <f t="shared" si="696"/>
        <v>269.089850249584</v>
      </c>
      <c r="F2901" s="95">
        <f t="shared" si="696"/>
        <v>20.344746222961717</v>
      </c>
      <c r="G2901" s="95"/>
      <c r="H2901" s="95"/>
      <c r="I2901" s="95"/>
      <c r="J2901" s="95"/>
      <c r="K2901" s="95"/>
      <c r="L2901" s="95">
        <f t="shared" si="682"/>
        <v>2898</v>
      </c>
      <c r="M2901" s="95">
        <f t="shared" si="688"/>
        <v>-1295</v>
      </c>
      <c r="N2901" s="95">
        <f t="shared" si="689"/>
        <v>270.66011042097875</v>
      </c>
      <c r="O2901" s="95">
        <f t="shared" si="690"/>
        <v>2440410.2087646704</v>
      </c>
      <c r="P2901" s="95">
        <f t="shared" si="683"/>
        <v>29.018985532110882</v>
      </c>
      <c r="Q2901" s="113">
        <f t="shared" si="684"/>
        <v>29.70574346518708</v>
      </c>
      <c r="R2901" s="95">
        <f t="shared" si="691"/>
        <v>335.92777304625491</v>
      </c>
      <c r="S2901" s="95">
        <f t="shared" si="692"/>
        <v>202.25192745291309</v>
      </c>
      <c r="T2901">
        <f t="shared" si="693"/>
        <v>0</v>
      </c>
      <c r="U2901" s="102">
        <f>IF(W2901&lt;180,V2901,IF(#REF!&gt;T2901,W2901-360,360-W2901))</f>
        <v>-21.089850249584003</v>
      </c>
      <c r="V2901" s="102">
        <f t="shared" si="694"/>
        <v>-21.089850249584003</v>
      </c>
      <c r="W2901" s="102">
        <f t="shared" si="695"/>
        <v>21.089850249584003</v>
      </c>
    </row>
    <row r="2902" spans="1:23" x14ac:dyDescent="0.25">
      <c r="A2902" s="110">
        <v>42638.503877314812</v>
      </c>
      <c r="B2902">
        <v>250</v>
      </c>
      <c r="C2902">
        <v>12.2935</v>
      </c>
      <c r="E2902" s="95">
        <f t="shared" si="696"/>
        <v>269.07653910149753</v>
      </c>
      <c r="F2902" s="95">
        <f t="shared" si="696"/>
        <v>20.333635241264545</v>
      </c>
      <c r="G2902" s="95"/>
      <c r="H2902" s="95"/>
      <c r="I2902" s="95"/>
      <c r="J2902" s="95"/>
      <c r="K2902" s="95"/>
      <c r="L2902" s="95">
        <f t="shared" si="682"/>
        <v>2899</v>
      </c>
      <c r="M2902" s="95">
        <f t="shared" si="688"/>
        <v>1545</v>
      </c>
      <c r="N2902" s="95">
        <f t="shared" si="689"/>
        <v>270.65298378751169</v>
      </c>
      <c r="O2902" s="95">
        <f t="shared" si="690"/>
        <v>2440836.9016902433</v>
      </c>
      <c r="P2902" s="95">
        <f t="shared" si="683"/>
        <v>29.016516461454543</v>
      </c>
      <c r="Q2902" s="113">
        <f t="shared" si="684"/>
        <v>29.71250147825647</v>
      </c>
      <c r="R2902" s="95">
        <f t="shared" si="691"/>
        <v>335.9296674275746</v>
      </c>
      <c r="S2902" s="95">
        <f t="shared" si="692"/>
        <v>202.22341077542046</v>
      </c>
      <c r="T2902">
        <f t="shared" si="693"/>
        <v>0</v>
      </c>
      <c r="U2902" s="102">
        <f>IF(W2902&lt;180,V2902,IF(#REF!&gt;T2902,W2902-360,360-W2902))</f>
        <v>-19.076539101497531</v>
      </c>
      <c r="V2902" s="102">
        <f t="shared" si="694"/>
        <v>-19.076539101497531</v>
      </c>
      <c r="W2902" s="102">
        <f t="shared" si="695"/>
        <v>19.076539101497531</v>
      </c>
    </row>
    <row r="2903" spans="1:23" x14ac:dyDescent="0.25">
      <c r="A2903" s="110">
        <v>42638.503923611112</v>
      </c>
      <c r="B2903">
        <v>248</v>
      </c>
      <c r="C2903">
        <v>13.217000000000001</v>
      </c>
      <c r="E2903" s="95">
        <f t="shared" si="696"/>
        <v>269.08319467554077</v>
      </c>
      <c r="F2903" s="95">
        <f t="shared" si="696"/>
        <v>20.323455873544081</v>
      </c>
      <c r="G2903" s="95"/>
      <c r="H2903" s="95"/>
      <c r="I2903" s="95"/>
      <c r="J2903" s="95"/>
      <c r="K2903" s="95"/>
      <c r="L2903" s="95">
        <f t="shared" ref="L2903:L2966" si="697">L2902+1</f>
        <v>2900</v>
      </c>
      <c r="M2903" s="95">
        <f t="shared" si="688"/>
        <v>-1297</v>
      </c>
      <c r="N2903" s="95">
        <f t="shared" si="689"/>
        <v>270.64517241379184</v>
      </c>
      <c r="O2903" s="95">
        <f t="shared" si="690"/>
        <v>2441349.8824137985</v>
      </c>
      <c r="P2903" s="95">
        <f t="shared" ref="P2903:P2966" si="698">SQRT(O2903/L2903)</f>
        <v>29.014561637895561</v>
      </c>
      <c r="Q2903" s="113">
        <f t="shared" si="684"/>
        <v>29.707331158645378</v>
      </c>
      <c r="R2903" s="95">
        <f t="shared" si="691"/>
        <v>335.92468978249286</v>
      </c>
      <c r="S2903" s="95">
        <f t="shared" si="692"/>
        <v>202.24169956858867</v>
      </c>
      <c r="T2903">
        <f t="shared" si="693"/>
        <v>0</v>
      </c>
      <c r="U2903" s="102">
        <f>IF(W2903&lt;180,V2903,IF(#REF!&gt;T2903,W2903-360,360-W2903))</f>
        <v>-21.083194675540767</v>
      </c>
      <c r="V2903" s="102">
        <f t="shared" si="694"/>
        <v>-21.083194675540767</v>
      </c>
      <c r="W2903" s="102">
        <f t="shared" si="695"/>
        <v>21.083194675540767</v>
      </c>
    </row>
    <row r="2904" spans="1:23" x14ac:dyDescent="0.25">
      <c r="A2904" s="110">
        <v>42638.503969907404</v>
      </c>
      <c r="B2904">
        <v>249</v>
      </c>
      <c r="C2904">
        <v>12.564</v>
      </c>
      <c r="E2904" s="95">
        <f t="shared" si="696"/>
        <v>269.07820299500833</v>
      </c>
      <c r="F2904" s="95">
        <f t="shared" si="696"/>
        <v>20.314792811980023</v>
      </c>
      <c r="G2904" s="95"/>
      <c r="H2904" s="95"/>
      <c r="I2904" s="95"/>
      <c r="J2904" s="95"/>
      <c r="K2904" s="95"/>
      <c r="L2904" s="95">
        <f t="shared" si="697"/>
        <v>2901</v>
      </c>
      <c r="M2904" s="95">
        <f t="shared" si="688"/>
        <v>1546</v>
      </c>
      <c r="N2904" s="95">
        <f t="shared" si="689"/>
        <v>270.63771113409041</v>
      </c>
      <c r="O2904" s="95">
        <f t="shared" si="690"/>
        <v>2441818.2344019357</v>
      </c>
      <c r="P2904" s="95">
        <f t="shared" si="698"/>
        <v>29.012342904601478</v>
      </c>
      <c r="Q2904" s="113">
        <f t="shared" si="684"/>
        <v>29.710453082959425</v>
      </c>
      <c r="R2904" s="95">
        <f t="shared" si="691"/>
        <v>335.92672243166703</v>
      </c>
      <c r="S2904" s="95">
        <f t="shared" si="692"/>
        <v>202.22968355834962</v>
      </c>
      <c r="T2904">
        <f t="shared" si="693"/>
        <v>0</v>
      </c>
      <c r="U2904" s="102">
        <f>IF(W2904&lt;180,V2904,IF(#REF!&gt;T2904,W2904-360,360-W2904))</f>
        <v>-20.078202995008326</v>
      </c>
      <c r="V2904" s="102">
        <f t="shared" si="694"/>
        <v>-20.078202995008326</v>
      </c>
      <c r="W2904" s="102">
        <f t="shared" si="695"/>
        <v>20.078202995008326</v>
      </c>
    </row>
    <row r="2905" spans="1:23" x14ac:dyDescent="0.25">
      <c r="A2905" s="110">
        <v>42638.504016203704</v>
      </c>
      <c r="B2905">
        <v>252</v>
      </c>
      <c r="C2905">
        <v>11.266</v>
      </c>
      <c r="E2905" s="95">
        <f t="shared" si="696"/>
        <v>269.10316139767053</v>
      </c>
      <c r="F2905" s="95">
        <f t="shared" si="696"/>
        <v>20.29997916805323</v>
      </c>
      <c r="G2905" s="95"/>
      <c r="H2905" s="95"/>
      <c r="I2905" s="95"/>
      <c r="J2905" s="95"/>
      <c r="K2905" s="95"/>
      <c r="L2905" s="95">
        <f t="shared" si="697"/>
        <v>2902</v>
      </c>
      <c r="M2905" s="95">
        <f t="shared" si="688"/>
        <v>-1294</v>
      </c>
      <c r="N2905" s="95">
        <f t="shared" si="689"/>
        <v>270.63128876636677</v>
      </c>
      <c r="O2905" s="95">
        <f t="shared" si="690"/>
        <v>2442165.4789800192</v>
      </c>
      <c r="P2905" s="95">
        <f t="shared" si="698"/>
        <v>29.009406249068725</v>
      </c>
      <c r="Q2905" s="113">
        <f t="shared" si="684"/>
        <v>29.689788380834628</v>
      </c>
      <c r="R2905" s="95">
        <f t="shared" si="691"/>
        <v>335.90518525454843</v>
      </c>
      <c r="S2905" s="95">
        <f t="shared" si="692"/>
        <v>202.30113754079264</v>
      </c>
      <c r="T2905">
        <f t="shared" si="693"/>
        <v>0</v>
      </c>
      <c r="U2905" s="102">
        <f>IF(W2905&lt;180,V2905,IF(#REF!&gt;T2905,W2905-360,360-W2905))</f>
        <v>-17.103161397670533</v>
      </c>
      <c r="V2905" s="102">
        <f t="shared" si="694"/>
        <v>-17.103161397670533</v>
      </c>
      <c r="W2905" s="102">
        <f t="shared" si="695"/>
        <v>17.103161397670533</v>
      </c>
    </row>
    <row r="2906" spans="1:23" x14ac:dyDescent="0.25">
      <c r="A2906" s="110">
        <v>42638.504062499997</v>
      </c>
      <c r="B2906">
        <v>253</v>
      </c>
      <c r="C2906">
        <v>11.216200000000001</v>
      </c>
      <c r="E2906" s="95">
        <f t="shared" si="696"/>
        <v>269.14143094841933</v>
      </c>
      <c r="F2906" s="95">
        <f t="shared" si="696"/>
        <v>20.284321264559061</v>
      </c>
      <c r="G2906" s="95"/>
      <c r="H2906" s="95"/>
      <c r="I2906" s="95"/>
      <c r="J2906" s="95"/>
      <c r="K2906" s="95"/>
      <c r="L2906" s="95">
        <f t="shared" si="697"/>
        <v>2903</v>
      </c>
      <c r="M2906" s="95">
        <f t="shared" si="688"/>
        <v>1547</v>
      </c>
      <c r="N2906" s="95">
        <f t="shared" si="689"/>
        <v>270.62521529452164</v>
      </c>
      <c r="O2906" s="95">
        <f t="shared" si="690"/>
        <v>2442476.2342404462</v>
      </c>
      <c r="P2906" s="95">
        <f t="shared" si="698"/>
        <v>29.006254651390112</v>
      </c>
      <c r="Q2906" s="113">
        <f t="shared" si="684"/>
        <v>29.654162412186928</v>
      </c>
      <c r="R2906" s="95">
        <f t="shared" si="691"/>
        <v>335.86329637583992</v>
      </c>
      <c r="S2906" s="95">
        <f t="shared" si="692"/>
        <v>202.41956552099873</v>
      </c>
      <c r="T2906">
        <f t="shared" si="693"/>
        <v>0</v>
      </c>
      <c r="U2906" s="102">
        <f>IF(W2906&lt;180,V2906,IF(#REF!&gt;T2906,W2906-360,360-W2906))</f>
        <v>-16.141430948419327</v>
      </c>
      <c r="V2906" s="102">
        <f t="shared" si="694"/>
        <v>-16.141430948419327</v>
      </c>
      <c r="W2906" s="102">
        <f t="shared" si="695"/>
        <v>16.141430948419327</v>
      </c>
    </row>
    <row r="2907" spans="1:23" x14ac:dyDescent="0.25">
      <c r="A2907" s="110">
        <v>42638.504108796296</v>
      </c>
      <c r="B2907">
        <v>254</v>
      </c>
      <c r="C2907">
        <v>11.229200000000001</v>
      </c>
      <c r="E2907" s="95">
        <f t="shared" si="696"/>
        <v>269.1597337770383</v>
      </c>
      <c r="F2907" s="95">
        <f t="shared" si="696"/>
        <v>20.269603793677195</v>
      </c>
      <c r="G2907" s="95"/>
      <c r="H2907" s="95"/>
      <c r="I2907" s="95"/>
      <c r="J2907" s="95"/>
      <c r="K2907" s="95"/>
      <c r="L2907" s="95">
        <f t="shared" si="697"/>
        <v>2904</v>
      </c>
      <c r="M2907" s="95">
        <f t="shared" si="688"/>
        <v>-1293</v>
      </c>
      <c r="N2907" s="95">
        <f t="shared" si="689"/>
        <v>270.61949035812546</v>
      </c>
      <c r="O2907" s="95">
        <f t="shared" si="690"/>
        <v>2442752.5368457353</v>
      </c>
      <c r="P2907" s="95">
        <f t="shared" si="698"/>
        <v>29.00290035395372</v>
      </c>
      <c r="Q2907" s="113">
        <f t="shared" si="684"/>
        <v>29.641413937743021</v>
      </c>
      <c r="R2907" s="95">
        <f t="shared" si="691"/>
        <v>335.85291513696006</v>
      </c>
      <c r="S2907" s="95">
        <f t="shared" si="692"/>
        <v>202.4665524171165</v>
      </c>
      <c r="T2907">
        <f t="shared" si="693"/>
        <v>0</v>
      </c>
      <c r="U2907" s="102">
        <f>IF(W2907&lt;180,V2907,IF(#REF!&gt;T2907,W2907-360,360-W2907))</f>
        <v>-15.159733777038298</v>
      </c>
      <c r="V2907" s="102">
        <f t="shared" si="694"/>
        <v>-15.159733777038298</v>
      </c>
      <c r="W2907" s="102">
        <f t="shared" si="695"/>
        <v>15.159733777038298</v>
      </c>
    </row>
    <row r="2908" spans="1:23" x14ac:dyDescent="0.25">
      <c r="A2908" s="110">
        <v>42638.504155092596</v>
      </c>
      <c r="B2908">
        <v>259</v>
      </c>
      <c r="C2908">
        <v>9.1593800000000005</v>
      </c>
      <c r="E2908" s="95">
        <f t="shared" si="696"/>
        <v>269.17637271214642</v>
      </c>
      <c r="F2908" s="95">
        <f t="shared" si="696"/>
        <v>20.253494109816963</v>
      </c>
      <c r="G2908" s="95"/>
      <c r="H2908" s="95"/>
      <c r="I2908" s="95"/>
      <c r="J2908" s="95"/>
      <c r="K2908" s="95"/>
      <c r="L2908" s="95">
        <f t="shared" si="697"/>
        <v>2905</v>
      </c>
      <c r="M2908" s="95">
        <f t="shared" si="688"/>
        <v>1552</v>
      </c>
      <c r="N2908" s="95">
        <f t="shared" si="689"/>
        <v>270.61549053356157</v>
      </c>
      <c r="O2908" s="95">
        <f t="shared" si="690"/>
        <v>2442887.5029259948</v>
      </c>
      <c r="P2908" s="95">
        <f t="shared" si="698"/>
        <v>28.998709110838139</v>
      </c>
      <c r="Q2908" s="113">
        <f t="shared" ref="Q2908:Q2971" si="699">_xlfn.STDEV.P(B2308:B2908)</f>
        <v>29.632898267319696</v>
      </c>
      <c r="R2908" s="95">
        <f t="shared" si="691"/>
        <v>335.85039381361571</v>
      </c>
      <c r="S2908" s="95">
        <f t="shared" si="692"/>
        <v>202.5023516106771</v>
      </c>
      <c r="T2908">
        <f t="shared" si="693"/>
        <v>0</v>
      </c>
      <c r="U2908" s="102">
        <f>IF(W2908&lt;180,V2908,IF(#REF!&gt;T2908,W2908-360,360-W2908))</f>
        <v>-10.176372712146417</v>
      </c>
      <c r="V2908" s="102">
        <f t="shared" si="694"/>
        <v>-10.176372712146417</v>
      </c>
      <c r="W2908" s="102">
        <f t="shared" si="695"/>
        <v>10.176372712146417</v>
      </c>
    </row>
    <row r="2909" spans="1:23" x14ac:dyDescent="0.25">
      <c r="A2909" s="110">
        <v>42638.504201388889</v>
      </c>
      <c r="B2909">
        <v>255</v>
      </c>
      <c r="C2909">
        <v>8.9534900000000004</v>
      </c>
      <c r="E2909" s="95">
        <f t="shared" ref="E2909:F2924" si="700">AVERAGE(B2309:B2909)</f>
        <v>269.14475873544092</v>
      </c>
      <c r="F2909" s="95">
        <f t="shared" si="700"/>
        <v>20.242504908485845</v>
      </c>
      <c r="G2909" s="95"/>
      <c r="H2909" s="95"/>
      <c r="I2909" s="95"/>
      <c r="J2909" s="95"/>
      <c r="K2909" s="95"/>
      <c r="L2909" s="95">
        <f t="shared" si="697"/>
        <v>2906</v>
      </c>
      <c r="M2909" s="95">
        <f t="shared" si="688"/>
        <v>-1297</v>
      </c>
      <c r="N2909" s="95">
        <f t="shared" si="689"/>
        <v>270.61011699931049</v>
      </c>
      <c r="O2909" s="95">
        <f t="shared" si="690"/>
        <v>2443131.2625602256</v>
      </c>
      <c r="P2909" s="95">
        <f t="shared" si="698"/>
        <v>28.995165737040605</v>
      </c>
      <c r="Q2909" s="113">
        <f t="shared" si="699"/>
        <v>29.637869993536505</v>
      </c>
      <c r="R2909" s="95">
        <f t="shared" si="691"/>
        <v>335.82996622089809</v>
      </c>
      <c r="S2909" s="95">
        <f t="shared" si="692"/>
        <v>202.45955124998378</v>
      </c>
      <c r="T2909">
        <f t="shared" si="693"/>
        <v>0</v>
      </c>
      <c r="U2909" s="102">
        <f>IF(W2909&lt;180,V2909,IF(#REF!&gt;T2909,W2909-360,360-W2909))</f>
        <v>-14.144758735440917</v>
      </c>
      <c r="V2909" s="102">
        <f t="shared" si="694"/>
        <v>-14.144758735440917</v>
      </c>
      <c r="W2909" s="102">
        <f t="shared" si="695"/>
        <v>14.144758735440917</v>
      </c>
    </row>
    <row r="2910" spans="1:23" x14ac:dyDescent="0.25">
      <c r="A2910" s="110">
        <v>42638.504247685189</v>
      </c>
      <c r="B2910">
        <v>254</v>
      </c>
      <c r="C2910">
        <v>8.4902700000000006</v>
      </c>
      <c r="E2910" s="95">
        <f t="shared" si="700"/>
        <v>269.14475873544092</v>
      </c>
      <c r="F2910" s="95">
        <f t="shared" si="700"/>
        <v>20.228243128119789</v>
      </c>
      <c r="G2910" s="95"/>
      <c r="H2910" s="95"/>
      <c r="I2910" s="95"/>
      <c r="J2910" s="95"/>
      <c r="K2910" s="95"/>
      <c r="L2910" s="95">
        <f t="shared" si="697"/>
        <v>2907</v>
      </c>
      <c r="M2910" s="95">
        <f t="shared" si="688"/>
        <v>1551</v>
      </c>
      <c r="N2910" s="95">
        <f t="shared" si="689"/>
        <v>270.60440316477343</v>
      </c>
      <c r="O2910" s="95">
        <f t="shared" si="690"/>
        <v>2443407.063639496</v>
      </c>
      <c r="P2910" s="95">
        <f t="shared" si="698"/>
        <v>28.991814460111687</v>
      </c>
      <c r="Q2910" s="113">
        <f t="shared" si="699"/>
        <v>29.637869993536505</v>
      </c>
      <c r="R2910" s="95">
        <f t="shared" si="691"/>
        <v>335.82996622089809</v>
      </c>
      <c r="S2910" s="95">
        <f t="shared" si="692"/>
        <v>202.45955124998378</v>
      </c>
      <c r="T2910">
        <f t="shared" si="693"/>
        <v>0</v>
      </c>
      <c r="U2910" s="102">
        <f>IF(W2910&lt;180,V2910,IF(#REF!&gt;T2910,W2910-360,360-W2910))</f>
        <v>-15.144758735440917</v>
      </c>
      <c r="V2910" s="102">
        <f t="shared" si="694"/>
        <v>-15.144758735440917</v>
      </c>
      <c r="W2910" s="102">
        <f t="shared" si="695"/>
        <v>15.144758735440917</v>
      </c>
    </row>
    <row r="2911" spans="1:23" x14ac:dyDescent="0.25">
      <c r="A2911" s="110">
        <v>42638.504293981481</v>
      </c>
      <c r="B2911">
        <v>250</v>
      </c>
      <c r="C2911">
        <v>8.3764699999999994</v>
      </c>
      <c r="E2911" s="95">
        <f t="shared" si="700"/>
        <v>269.13144758735439</v>
      </c>
      <c r="F2911" s="95">
        <f t="shared" si="700"/>
        <v>20.211276522462551</v>
      </c>
      <c r="G2911" s="95"/>
      <c r="H2911" s="95"/>
      <c r="I2911" s="95"/>
      <c r="J2911" s="95"/>
      <c r="K2911" s="95"/>
      <c r="L2911" s="95">
        <f t="shared" si="697"/>
        <v>2908</v>
      </c>
      <c r="M2911" s="95">
        <f t="shared" si="688"/>
        <v>-1301</v>
      </c>
      <c r="N2911" s="95">
        <f t="shared" si="689"/>
        <v>270.5973177441528</v>
      </c>
      <c r="O2911" s="95">
        <f t="shared" si="690"/>
        <v>2443831.4590784092</v>
      </c>
      <c r="P2911" s="95">
        <f t="shared" si="698"/>
        <v>28.989346446340818</v>
      </c>
      <c r="Q2911" s="113">
        <f t="shared" si="699"/>
        <v>29.64466813475287</v>
      </c>
      <c r="R2911" s="95">
        <f t="shared" si="691"/>
        <v>335.83195089054834</v>
      </c>
      <c r="S2911" s="95">
        <f t="shared" si="692"/>
        <v>202.43094428416043</v>
      </c>
      <c r="T2911">
        <f t="shared" si="693"/>
        <v>0</v>
      </c>
      <c r="U2911" s="102">
        <f>IF(W2911&lt;180,V2911,IF(#REF!&gt;T2911,W2911-360,360-W2911))</f>
        <v>-19.131447587354387</v>
      </c>
      <c r="V2911" s="102">
        <f t="shared" si="694"/>
        <v>-19.131447587354387</v>
      </c>
      <c r="W2911" s="102">
        <f t="shared" si="695"/>
        <v>19.131447587354387</v>
      </c>
    </row>
    <row r="2912" spans="1:23" x14ac:dyDescent="0.25">
      <c r="A2912" s="110">
        <v>42638.504340277781</v>
      </c>
      <c r="B2912">
        <v>244</v>
      </c>
      <c r="C2912">
        <v>7.77217</v>
      </c>
      <c r="E2912" s="95">
        <f t="shared" si="700"/>
        <v>269.06655574043259</v>
      </c>
      <c r="F2912" s="95">
        <f t="shared" si="700"/>
        <v>20.193881630615628</v>
      </c>
      <c r="G2912" s="95"/>
      <c r="H2912" s="95"/>
      <c r="I2912" s="95"/>
      <c r="J2912" s="95"/>
      <c r="K2912" s="95"/>
      <c r="L2912" s="95">
        <f t="shared" si="697"/>
        <v>2909</v>
      </c>
      <c r="M2912" s="95">
        <f t="shared" si="688"/>
        <v>1545</v>
      </c>
      <c r="N2912" s="95">
        <f t="shared" si="689"/>
        <v>270.58817463045597</v>
      </c>
      <c r="O2912" s="95">
        <f t="shared" si="690"/>
        <v>2444538.6332072923</v>
      </c>
      <c r="P2912" s="95">
        <f t="shared" si="698"/>
        <v>28.988556633230235</v>
      </c>
      <c r="Q2912" s="113">
        <f t="shared" si="699"/>
        <v>29.656921754244973</v>
      </c>
      <c r="R2912" s="95">
        <f t="shared" si="691"/>
        <v>335.79462968748379</v>
      </c>
      <c r="S2912" s="95">
        <f t="shared" si="692"/>
        <v>202.33848179338139</v>
      </c>
      <c r="T2912">
        <f t="shared" si="693"/>
        <v>0</v>
      </c>
      <c r="U2912" s="102">
        <f>IF(W2912&lt;180,V2912,IF(#REF!&gt;T2912,W2912-360,360-W2912))</f>
        <v>-25.066555740432591</v>
      </c>
      <c r="V2912" s="102">
        <f t="shared" si="694"/>
        <v>-25.066555740432591</v>
      </c>
      <c r="W2912" s="102">
        <f t="shared" si="695"/>
        <v>25.066555740432591</v>
      </c>
    </row>
    <row r="2913" spans="1:23" x14ac:dyDescent="0.25">
      <c r="A2913" s="110">
        <v>42638.504386574074</v>
      </c>
      <c r="B2913">
        <v>242</v>
      </c>
      <c r="C2913">
        <v>8.2708399999999997</v>
      </c>
      <c r="E2913" s="95">
        <f t="shared" si="700"/>
        <v>269.04825291181362</v>
      </c>
      <c r="F2913" s="95">
        <f t="shared" si="700"/>
        <v>20.174022296173035</v>
      </c>
      <c r="G2913" s="95"/>
      <c r="H2913" s="95"/>
      <c r="I2913" s="95"/>
      <c r="J2913" s="95"/>
      <c r="K2913" s="95"/>
      <c r="L2913" s="95">
        <f t="shared" si="697"/>
        <v>2910</v>
      </c>
      <c r="M2913" s="95">
        <f t="shared" si="688"/>
        <v>-1303</v>
      </c>
      <c r="N2913" s="95">
        <f t="shared" si="689"/>
        <v>270.57835051546266</v>
      </c>
      <c r="O2913" s="95">
        <f t="shared" si="690"/>
        <v>2445355.6360824788</v>
      </c>
      <c r="P2913" s="95">
        <f t="shared" si="698"/>
        <v>28.988418330071102</v>
      </c>
      <c r="Q2913" s="113">
        <f t="shared" si="699"/>
        <v>29.670222966656496</v>
      </c>
      <c r="R2913" s="95">
        <f t="shared" si="691"/>
        <v>335.80625458679071</v>
      </c>
      <c r="S2913" s="95">
        <f t="shared" si="692"/>
        <v>202.2902512368365</v>
      </c>
      <c r="T2913">
        <f t="shared" si="693"/>
        <v>0</v>
      </c>
      <c r="U2913" s="102">
        <f>IF(W2913&lt;180,V2913,IF(#REF!&gt;T2913,W2913-360,360-W2913))</f>
        <v>-27.04825291181362</v>
      </c>
      <c r="V2913" s="102">
        <f t="shared" si="694"/>
        <v>-27.04825291181362</v>
      </c>
      <c r="W2913" s="102">
        <f t="shared" si="695"/>
        <v>27.04825291181362</v>
      </c>
    </row>
    <row r="2914" spans="1:23" x14ac:dyDescent="0.25">
      <c r="A2914" s="110">
        <v>42638.504432870373</v>
      </c>
      <c r="B2914">
        <v>240</v>
      </c>
      <c r="C2914">
        <v>8.5200300000000002</v>
      </c>
      <c r="E2914" s="95">
        <f t="shared" si="700"/>
        <v>269.00998336106488</v>
      </c>
      <c r="F2914" s="95">
        <f t="shared" si="700"/>
        <v>20.158962612312799</v>
      </c>
      <c r="G2914" s="95"/>
      <c r="H2914" s="95"/>
      <c r="I2914" s="95"/>
      <c r="J2914" s="95"/>
      <c r="K2914" s="95"/>
      <c r="L2914" s="95">
        <f t="shared" si="697"/>
        <v>2911</v>
      </c>
      <c r="M2914" s="95">
        <f t="shared" si="688"/>
        <v>1543</v>
      </c>
      <c r="N2914" s="95">
        <f t="shared" si="689"/>
        <v>270.56784610099498</v>
      </c>
      <c r="O2914" s="95">
        <f t="shared" si="690"/>
        <v>2446290.3503950578</v>
      </c>
      <c r="P2914" s="95">
        <f t="shared" si="698"/>
        <v>28.9889775804428</v>
      </c>
      <c r="Q2914" s="113">
        <f t="shared" si="699"/>
        <v>29.692823945245038</v>
      </c>
      <c r="R2914" s="95">
        <f t="shared" si="691"/>
        <v>335.81883723786621</v>
      </c>
      <c r="S2914" s="95">
        <f t="shared" si="692"/>
        <v>202.20112948426356</v>
      </c>
      <c r="T2914">
        <f t="shared" si="693"/>
        <v>0</v>
      </c>
      <c r="U2914" s="102">
        <f>IF(W2914&lt;180,V2914,IF(#REF!&gt;T2914,W2914-360,360-W2914))</f>
        <v>-29.009983361064883</v>
      </c>
      <c r="V2914" s="102">
        <f t="shared" si="694"/>
        <v>-29.009983361064883</v>
      </c>
      <c r="W2914" s="102">
        <f t="shared" si="695"/>
        <v>29.009983361064883</v>
      </c>
    </row>
    <row r="2915" spans="1:23" x14ac:dyDescent="0.25">
      <c r="A2915" s="110">
        <v>42638.504479166666</v>
      </c>
      <c r="B2915">
        <v>241</v>
      </c>
      <c r="C2915">
        <v>8.1190300000000004</v>
      </c>
      <c r="E2915" s="95">
        <f t="shared" si="700"/>
        <v>268.95840266222962</v>
      </c>
      <c r="F2915" s="95">
        <f t="shared" si="700"/>
        <v>20.140686955074862</v>
      </c>
      <c r="G2915" s="95"/>
      <c r="H2915" s="95"/>
      <c r="I2915" s="95"/>
      <c r="J2915" s="95"/>
      <c r="K2915" s="95"/>
      <c r="L2915" s="95">
        <f t="shared" si="697"/>
        <v>2912</v>
      </c>
      <c r="M2915" s="95">
        <f t="shared" si="688"/>
        <v>-1302</v>
      </c>
      <c r="N2915" s="95">
        <f t="shared" si="689"/>
        <v>270.55769230769107</v>
      </c>
      <c r="O2915" s="95">
        <f t="shared" si="690"/>
        <v>2447164.3076923122</v>
      </c>
      <c r="P2915" s="95">
        <f t="shared" si="698"/>
        <v>28.989176573521735</v>
      </c>
      <c r="Q2915" s="113">
        <f t="shared" si="699"/>
        <v>29.714502867172246</v>
      </c>
      <c r="R2915" s="95">
        <f t="shared" si="691"/>
        <v>335.81603411336715</v>
      </c>
      <c r="S2915" s="95">
        <f t="shared" si="692"/>
        <v>202.10077121109208</v>
      </c>
      <c r="T2915">
        <f t="shared" si="693"/>
        <v>0</v>
      </c>
      <c r="U2915" s="102">
        <f>IF(W2915&lt;180,V2915,IF(#REF!&gt;T2915,W2915-360,360-W2915))</f>
        <v>-27.958402662229616</v>
      </c>
      <c r="V2915" s="102">
        <f t="shared" si="694"/>
        <v>-27.958402662229616</v>
      </c>
      <c r="W2915" s="102">
        <f t="shared" si="695"/>
        <v>27.958402662229616</v>
      </c>
    </row>
    <row r="2916" spans="1:23" x14ac:dyDescent="0.25">
      <c r="A2916" s="110">
        <v>42638.504525462966</v>
      </c>
      <c r="B2916">
        <v>246</v>
      </c>
      <c r="C2916">
        <v>8.6928599999999996</v>
      </c>
      <c r="E2916" s="95">
        <f t="shared" si="700"/>
        <v>268.94176372712144</v>
      </c>
      <c r="F2916" s="95">
        <f t="shared" si="700"/>
        <v>20.124086555740423</v>
      </c>
      <c r="G2916" s="95"/>
      <c r="H2916" s="95"/>
      <c r="I2916" s="95"/>
      <c r="J2916" s="95"/>
      <c r="K2916" s="95"/>
      <c r="L2916" s="95">
        <f t="shared" si="697"/>
        <v>2913</v>
      </c>
      <c r="M2916" s="95">
        <f t="shared" si="688"/>
        <v>1548</v>
      </c>
      <c r="N2916" s="95">
        <f t="shared" si="689"/>
        <v>270.54926192928127</v>
      </c>
      <c r="O2916" s="95">
        <f t="shared" si="690"/>
        <v>2447767.1809131522</v>
      </c>
      <c r="P2916" s="95">
        <f t="shared" si="698"/>
        <v>28.987770311620309</v>
      </c>
      <c r="Q2916" s="113">
        <f t="shared" si="699"/>
        <v>29.724552497592153</v>
      </c>
      <c r="R2916" s="95">
        <f t="shared" si="691"/>
        <v>335.8220068467038</v>
      </c>
      <c r="S2916" s="95">
        <f t="shared" si="692"/>
        <v>202.06152060753908</v>
      </c>
      <c r="T2916">
        <f t="shared" si="693"/>
        <v>0</v>
      </c>
      <c r="U2916" s="102">
        <f>IF(W2916&lt;180,V2916,IF(#REF!&gt;T2916,W2916-360,360-W2916))</f>
        <v>-22.94176372712144</v>
      </c>
      <c r="V2916" s="102">
        <f t="shared" si="694"/>
        <v>-22.94176372712144</v>
      </c>
      <c r="W2916" s="102">
        <f t="shared" si="695"/>
        <v>22.94176372712144</v>
      </c>
    </row>
    <row r="2917" spans="1:23" x14ac:dyDescent="0.25">
      <c r="A2917" s="110">
        <v>42638.504571759258</v>
      </c>
      <c r="B2917">
        <v>243</v>
      </c>
      <c r="C2917">
        <v>10.9695</v>
      </c>
      <c r="E2917" s="95">
        <f t="shared" si="700"/>
        <v>268.91514143094844</v>
      </c>
      <c r="F2917" s="95">
        <f t="shared" si="700"/>
        <v>20.108985557404306</v>
      </c>
      <c r="G2917" s="95"/>
      <c r="H2917" s="95"/>
      <c r="I2917" s="95"/>
      <c r="J2917" s="95"/>
      <c r="K2917" s="95"/>
      <c r="L2917" s="95">
        <f t="shared" si="697"/>
        <v>2914</v>
      </c>
      <c r="M2917" s="95">
        <f t="shared" si="688"/>
        <v>-1305</v>
      </c>
      <c r="N2917" s="95">
        <f t="shared" si="689"/>
        <v>270.53980782429522</v>
      </c>
      <c r="O2917" s="95">
        <f t="shared" si="690"/>
        <v>2448525.8822923857</v>
      </c>
      <c r="P2917" s="95">
        <f t="shared" si="698"/>
        <v>28.987287360408335</v>
      </c>
      <c r="Q2917" s="113">
        <f t="shared" si="699"/>
        <v>29.740605480236592</v>
      </c>
      <c r="R2917" s="95">
        <f t="shared" si="691"/>
        <v>335.8315037614808</v>
      </c>
      <c r="S2917" s="95">
        <f t="shared" si="692"/>
        <v>201.9987791004161</v>
      </c>
      <c r="T2917">
        <f t="shared" si="693"/>
        <v>0</v>
      </c>
      <c r="U2917" s="102">
        <f>IF(W2917&lt;180,V2917,IF(#REF!&gt;T2917,W2917-360,360-W2917))</f>
        <v>-25.915141430948438</v>
      </c>
      <c r="V2917" s="102">
        <f t="shared" si="694"/>
        <v>-25.915141430948438</v>
      </c>
      <c r="W2917" s="102">
        <f t="shared" si="695"/>
        <v>25.915141430948438</v>
      </c>
    </row>
    <row r="2918" spans="1:23" x14ac:dyDescent="0.25">
      <c r="A2918" s="110">
        <v>42638.504618055558</v>
      </c>
      <c r="B2918">
        <v>243</v>
      </c>
      <c r="C2918">
        <v>10.2287</v>
      </c>
      <c r="E2918" s="95">
        <f t="shared" si="700"/>
        <v>268.88186356073209</v>
      </c>
      <c r="F2918" s="95">
        <f t="shared" si="700"/>
        <v>20.091758269550731</v>
      </c>
      <c r="G2918" s="95"/>
      <c r="H2918" s="95"/>
      <c r="I2918" s="95"/>
      <c r="J2918" s="95"/>
      <c r="K2918" s="95"/>
      <c r="L2918" s="95">
        <f t="shared" si="697"/>
        <v>2915</v>
      </c>
      <c r="M2918" s="95">
        <f t="shared" si="688"/>
        <v>1548</v>
      </c>
      <c r="N2918" s="95">
        <f t="shared" si="689"/>
        <v>270.53036020583062</v>
      </c>
      <c r="O2918" s="95">
        <f t="shared" si="690"/>
        <v>2449284.0631217877</v>
      </c>
      <c r="P2918" s="95">
        <f t="shared" si="698"/>
        <v>28.986801652211081</v>
      </c>
      <c r="Q2918" s="113">
        <f t="shared" si="699"/>
        <v>29.758389589096705</v>
      </c>
      <c r="R2918" s="95">
        <f t="shared" si="691"/>
        <v>335.83824013619966</v>
      </c>
      <c r="S2918" s="95">
        <f t="shared" si="692"/>
        <v>201.92548698526451</v>
      </c>
      <c r="T2918">
        <f t="shared" si="693"/>
        <v>0</v>
      </c>
      <c r="U2918" s="102">
        <f>IF(W2918&lt;180,V2918,IF(#REF!&gt;T2918,W2918-360,360-W2918))</f>
        <v>-25.881863560732086</v>
      </c>
      <c r="V2918" s="102">
        <f t="shared" si="694"/>
        <v>-25.881863560732086</v>
      </c>
      <c r="W2918" s="102">
        <f t="shared" si="695"/>
        <v>25.881863560732086</v>
      </c>
    </row>
    <row r="2919" spans="1:23" x14ac:dyDescent="0.25">
      <c r="A2919" s="110">
        <v>42638.504664351851</v>
      </c>
      <c r="B2919">
        <v>240</v>
      </c>
      <c r="C2919">
        <v>8.4669699999999999</v>
      </c>
      <c r="E2919" s="95">
        <f t="shared" si="700"/>
        <v>268.8452579034942</v>
      </c>
      <c r="F2919" s="95">
        <f t="shared" si="700"/>
        <v>20.073954559068206</v>
      </c>
      <c r="G2919" s="95"/>
      <c r="H2919" s="95"/>
      <c r="I2919" s="95"/>
      <c r="J2919" s="95"/>
      <c r="K2919" s="95"/>
      <c r="L2919" s="95">
        <f t="shared" si="697"/>
        <v>2916</v>
      </c>
      <c r="M2919" s="95">
        <f t="shared" si="688"/>
        <v>-1308</v>
      </c>
      <c r="N2919" s="95">
        <f t="shared" si="689"/>
        <v>270.51989026062972</v>
      </c>
      <c r="O2919" s="95">
        <f t="shared" si="690"/>
        <v>2450215.846364887</v>
      </c>
      <c r="P2919" s="95">
        <f t="shared" si="698"/>
        <v>28.987343191173679</v>
      </c>
      <c r="Q2919" s="113">
        <f t="shared" si="699"/>
        <v>29.780355365557291</v>
      </c>
      <c r="R2919" s="95">
        <f t="shared" si="691"/>
        <v>335.85105747599812</v>
      </c>
      <c r="S2919" s="95">
        <f t="shared" si="692"/>
        <v>201.83945833099028</v>
      </c>
      <c r="T2919">
        <f t="shared" si="693"/>
        <v>0</v>
      </c>
      <c r="U2919" s="102">
        <f>IF(W2919&lt;180,V2919,IF(#REF!&gt;T2919,W2919-360,360-W2919))</f>
        <v>-28.8452579034942</v>
      </c>
      <c r="V2919" s="102">
        <f t="shared" si="694"/>
        <v>-28.8452579034942</v>
      </c>
      <c r="W2919" s="102">
        <f t="shared" si="695"/>
        <v>28.8452579034942</v>
      </c>
    </row>
    <row r="2920" spans="1:23" x14ac:dyDescent="0.25">
      <c r="A2920" s="110">
        <v>42638.504710648151</v>
      </c>
      <c r="B2920">
        <v>244</v>
      </c>
      <c r="C2920">
        <v>8.2476699999999994</v>
      </c>
      <c r="E2920" s="95">
        <f t="shared" si="700"/>
        <v>268.82196339434279</v>
      </c>
      <c r="F2920" s="95">
        <f t="shared" si="700"/>
        <v>20.054247354409302</v>
      </c>
      <c r="G2920" s="95"/>
      <c r="H2920" s="95"/>
      <c r="I2920" s="95"/>
      <c r="J2920" s="95"/>
      <c r="K2920" s="95"/>
      <c r="L2920" s="95">
        <f t="shared" si="697"/>
        <v>2917</v>
      </c>
      <c r="M2920" s="95">
        <f t="shared" si="688"/>
        <v>1552</v>
      </c>
      <c r="N2920" s="95">
        <f t="shared" si="689"/>
        <v>270.51079876585408</v>
      </c>
      <c r="O2920" s="95">
        <f t="shared" si="690"/>
        <v>2450918.909838879</v>
      </c>
      <c r="P2920" s="95">
        <f t="shared" si="698"/>
        <v>28.986531868609735</v>
      </c>
      <c r="Q2920" s="113">
        <f t="shared" si="699"/>
        <v>29.794301738953454</v>
      </c>
      <c r="R2920" s="95">
        <f t="shared" si="691"/>
        <v>335.85914230698808</v>
      </c>
      <c r="S2920" s="95">
        <f t="shared" si="692"/>
        <v>201.7847844816975</v>
      </c>
      <c r="T2920">
        <f t="shared" si="693"/>
        <v>0</v>
      </c>
      <c r="U2920" s="102">
        <f>IF(W2920&lt;180,V2920,IF(#REF!&gt;T2920,W2920-360,360-W2920))</f>
        <v>-24.821963394342788</v>
      </c>
      <c r="V2920" s="102">
        <f t="shared" si="694"/>
        <v>-24.821963394342788</v>
      </c>
      <c r="W2920" s="102">
        <f t="shared" si="695"/>
        <v>24.821963394342788</v>
      </c>
    </row>
    <row r="2921" spans="1:23" x14ac:dyDescent="0.25">
      <c r="A2921" s="110">
        <v>42638.504756944443</v>
      </c>
      <c r="B2921">
        <v>246</v>
      </c>
      <c r="C2921">
        <v>7.9467800000000004</v>
      </c>
      <c r="E2921" s="95">
        <f t="shared" si="700"/>
        <v>268.80199667221297</v>
      </c>
      <c r="F2921" s="95">
        <f t="shared" si="700"/>
        <v>20.037675773710472</v>
      </c>
      <c r="G2921" s="95"/>
      <c r="H2921" s="95"/>
      <c r="I2921" s="95"/>
      <c r="J2921" s="95"/>
      <c r="K2921" s="95"/>
      <c r="L2921" s="95">
        <f t="shared" si="697"/>
        <v>2918</v>
      </c>
      <c r="M2921" s="95">
        <f t="shared" si="688"/>
        <v>-1306</v>
      </c>
      <c r="N2921" s="95">
        <f t="shared" si="689"/>
        <v>270.50239890335723</v>
      </c>
      <c r="O2921" s="95">
        <f t="shared" si="690"/>
        <v>2451519.4832076798</v>
      </c>
      <c r="P2921" s="95">
        <f t="shared" si="698"/>
        <v>28.985115198786708</v>
      </c>
      <c r="Q2921" s="113">
        <f t="shared" si="699"/>
        <v>29.805566197932841</v>
      </c>
      <c r="R2921" s="95">
        <f t="shared" si="691"/>
        <v>335.86452061756188</v>
      </c>
      <c r="S2921" s="95">
        <f t="shared" si="692"/>
        <v>201.73947272686408</v>
      </c>
      <c r="T2921">
        <f t="shared" si="693"/>
        <v>0</v>
      </c>
      <c r="U2921" s="102">
        <f>IF(W2921&lt;180,V2921,IF(#REF!&gt;T2921,W2921-360,360-W2921))</f>
        <v>-22.801996672212965</v>
      </c>
      <c r="V2921" s="102">
        <f t="shared" si="694"/>
        <v>-22.801996672212965</v>
      </c>
      <c r="W2921" s="102">
        <f t="shared" si="695"/>
        <v>22.801996672212965</v>
      </c>
    </row>
    <row r="2922" spans="1:23" x14ac:dyDescent="0.25">
      <c r="A2922" s="110">
        <v>42638.504803240743</v>
      </c>
      <c r="B2922">
        <v>246</v>
      </c>
      <c r="C2922">
        <v>8.1752500000000001</v>
      </c>
      <c r="E2922" s="95">
        <f t="shared" si="700"/>
        <v>268.78535773710485</v>
      </c>
      <c r="F2922" s="95">
        <f t="shared" si="700"/>
        <v>20.025511797004977</v>
      </c>
      <c r="G2922" s="95"/>
      <c r="H2922" s="95"/>
      <c r="I2922" s="95"/>
      <c r="J2922" s="95"/>
      <c r="K2922" s="95"/>
      <c r="L2922" s="95">
        <f t="shared" si="697"/>
        <v>2919</v>
      </c>
      <c r="M2922" s="95">
        <f t="shared" si="688"/>
        <v>1552</v>
      </c>
      <c r="N2922" s="95">
        <f t="shared" si="689"/>
        <v>270.49400479616185</v>
      </c>
      <c r="O2922" s="95">
        <f t="shared" si="690"/>
        <v>2452119.6450839359</v>
      </c>
      <c r="P2922" s="95">
        <f t="shared" si="698"/>
        <v>28.983696998553967</v>
      </c>
      <c r="Q2922" s="113">
        <f t="shared" si="699"/>
        <v>29.815497850279879</v>
      </c>
      <c r="R2922" s="95">
        <f t="shared" si="691"/>
        <v>335.87022790023457</v>
      </c>
      <c r="S2922" s="95">
        <f t="shared" si="692"/>
        <v>201.70048757397512</v>
      </c>
      <c r="T2922">
        <f t="shared" si="693"/>
        <v>0</v>
      </c>
      <c r="U2922" s="102">
        <f>IF(W2922&lt;180,V2922,IF(#REF!&gt;T2922,W2922-360,360-W2922))</f>
        <v>-22.785357737104846</v>
      </c>
      <c r="V2922" s="102">
        <f t="shared" si="694"/>
        <v>-22.785357737104846</v>
      </c>
      <c r="W2922" s="102">
        <f t="shared" si="695"/>
        <v>22.785357737104846</v>
      </c>
    </row>
    <row r="2923" spans="1:23" x14ac:dyDescent="0.25">
      <c r="A2923" s="110">
        <v>42638.504849537036</v>
      </c>
      <c r="B2923">
        <v>256</v>
      </c>
      <c r="C2923">
        <v>12.9003</v>
      </c>
      <c r="E2923" s="95">
        <f t="shared" si="700"/>
        <v>268.7820299500832</v>
      </c>
      <c r="F2923" s="95">
        <f t="shared" si="700"/>
        <v>20.023237088186345</v>
      </c>
      <c r="G2923" s="95"/>
      <c r="H2923" s="95"/>
      <c r="I2923" s="95"/>
      <c r="J2923" s="95"/>
      <c r="K2923" s="95"/>
      <c r="L2923" s="95">
        <f t="shared" si="697"/>
        <v>2920</v>
      </c>
      <c r="M2923" s="95">
        <f t="shared" si="688"/>
        <v>-1296</v>
      </c>
      <c r="N2923" s="95">
        <f t="shared" si="689"/>
        <v>270.48904109588921</v>
      </c>
      <c r="O2923" s="95">
        <f t="shared" si="690"/>
        <v>2452329.6493150718</v>
      </c>
      <c r="P2923" s="95">
        <f t="shared" si="698"/>
        <v>28.979974482361303</v>
      </c>
      <c r="Q2923" s="113">
        <f t="shared" si="699"/>
        <v>29.816813030686617</v>
      </c>
      <c r="R2923" s="95">
        <f t="shared" si="691"/>
        <v>335.86985926912809</v>
      </c>
      <c r="S2923" s="95">
        <f t="shared" si="692"/>
        <v>201.69420063103831</v>
      </c>
      <c r="T2923">
        <f t="shared" si="693"/>
        <v>0</v>
      </c>
      <c r="U2923" s="102">
        <f>IF(W2923&lt;180,V2923,IF(#REF!&gt;T2923,W2923-360,360-W2923))</f>
        <v>-12.782029950083199</v>
      </c>
      <c r="V2923" s="102">
        <f t="shared" si="694"/>
        <v>-12.782029950083199</v>
      </c>
      <c r="W2923" s="102">
        <f t="shared" si="695"/>
        <v>12.782029950083199</v>
      </c>
    </row>
    <row r="2924" spans="1:23" x14ac:dyDescent="0.25">
      <c r="A2924" s="110">
        <v>42638.504895833335</v>
      </c>
      <c r="B2924">
        <v>248</v>
      </c>
      <c r="C2924">
        <v>11.9962</v>
      </c>
      <c r="E2924" s="95">
        <f t="shared" si="700"/>
        <v>268.77870216306155</v>
      </c>
      <c r="F2924" s="95">
        <f t="shared" si="700"/>
        <v>20.020244742096491</v>
      </c>
      <c r="G2924" s="95"/>
      <c r="H2924" s="95"/>
      <c r="I2924" s="95"/>
      <c r="J2924" s="95"/>
      <c r="K2924" s="95"/>
      <c r="L2924" s="95">
        <f t="shared" si="697"/>
        <v>2921</v>
      </c>
      <c r="M2924" s="95">
        <f t="shared" si="688"/>
        <v>1544</v>
      </c>
      <c r="N2924" s="95">
        <f t="shared" si="689"/>
        <v>270.48134200616107</v>
      </c>
      <c r="O2924" s="95">
        <f t="shared" si="690"/>
        <v>2452835.2331393389</v>
      </c>
      <c r="P2924" s="95">
        <f t="shared" si="698"/>
        <v>28.978000090822768</v>
      </c>
      <c r="Q2924" s="113">
        <f t="shared" si="699"/>
        <v>29.819020590854684</v>
      </c>
      <c r="R2924" s="95">
        <f t="shared" si="691"/>
        <v>335.87149849248459</v>
      </c>
      <c r="S2924" s="95">
        <f t="shared" si="692"/>
        <v>201.68590583363851</v>
      </c>
      <c r="T2924">
        <f t="shared" si="693"/>
        <v>0</v>
      </c>
      <c r="U2924" s="102">
        <f>IF(W2924&lt;180,V2924,IF(#REF!&gt;T2924,W2924-360,360-W2924))</f>
        <v>-20.778702163061553</v>
      </c>
      <c r="V2924" s="102">
        <f t="shared" si="694"/>
        <v>-20.778702163061553</v>
      </c>
      <c r="W2924" s="102">
        <f t="shared" si="695"/>
        <v>20.778702163061553</v>
      </c>
    </row>
    <row r="2925" spans="1:23" x14ac:dyDescent="0.25">
      <c r="A2925" s="110">
        <v>42638.504942129628</v>
      </c>
      <c r="B2925">
        <v>243</v>
      </c>
      <c r="C2925">
        <v>10.098000000000001</v>
      </c>
      <c r="E2925" s="95">
        <f t="shared" ref="E2925:F2940" si="701">AVERAGE(B2325:B2925)</f>
        <v>268.76372712146423</v>
      </c>
      <c r="F2925" s="95">
        <f t="shared" si="701"/>
        <v>20.014450066555725</v>
      </c>
      <c r="G2925" s="95"/>
      <c r="H2925" s="95"/>
      <c r="I2925" s="95"/>
      <c r="J2925" s="95"/>
      <c r="K2925" s="95"/>
      <c r="L2925" s="95">
        <f t="shared" si="697"/>
        <v>2922</v>
      </c>
      <c r="M2925" s="95">
        <f t="shared" si="688"/>
        <v>-1301</v>
      </c>
      <c r="N2925" s="95">
        <f t="shared" si="689"/>
        <v>270.47193702943071</v>
      </c>
      <c r="O2925" s="95">
        <f t="shared" si="690"/>
        <v>2453590.1988364165</v>
      </c>
      <c r="P2925" s="95">
        <f t="shared" si="698"/>
        <v>28.977499584125379</v>
      </c>
      <c r="Q2925" s="113">
        <f t="shared" si="699"/>
        <v>29.829701031790499</v>
      </c>
      <c r="R2925" s="95">
        <f t="shared" si="691"/>
        <v>335.88055444299283</v>
      </c>
      <c r="S2925" s="95">
        <f t="shared" si="692"/>
        <v>201.64689979993562</v>
      </c>
      <c r="T2925">
        <f t="shared" si="693"/>
        <v>0</v>
      </c>
      <c r="U2925" s="102">
        <f>IF(W2925&lt;180,V2925,IF(#REF!&gt;T2925,W2925-360,360-W2925))</f>
        <v>-25.763727121464228</v>
      </c>
      <c r="V2925" s="102">
        <f t="shared" si="694"/>
        <v>-25.763727121464228</v>
      </c>
      <c r="W2925" s="102">
        <f t="shared" si="695"/>
        <v>25.763727121464228</v>
      </c>
    </row>
    <row r="2926" spans="1:23" x14ac:dyDescent="0.25">
      <c r="A2926" s="110">
        <v>42638.504988425928</v>
      </c>
      <c r="B2926">
        <v>243</v>
      </c>
      <c r="C2926">
        <v>8.54786</v>
      </c>
      <c r="E2926" s="95">
        <f t="shared" si="701"/>
        <v>268.76372712146423</v>
      </c>
      <c r="F2926" s="95">
        <f t="shared" si="701"/>
        <v>20.004457820299489</v>
      </c>
      <c r="G2926" s="95"/>
      <c r="H2926" s="95"/>
      <c r="I2926" s="95"/>
      <c r="J2926" s="95"/>
      <c r="K2926" s="95"/>
      <c r="L2926" s="95">
        <f t="shared" si="697"/>
        <v>2923</v>
      </c>
      <c r="M2926" s="95">
        <f t="shared" si="688"/>
        <v>1544</v>
      </c>
      <c r="N2926" s="95">
        <f t="shared" si="689"/>
        <v>270.46253848785375</v>
      </c>
      <c r="O2926" s="95">
        <f t="shared" si="690"/>
        <v>2454344.6479644231</v>
      </c>
      <c r="P2926" s="95">
        <f t="shared" si="698"/>
        <v>28.976996361840133</v>
      </c>
      <c r="Q2926" s="113">
        <f t="shared" si="699"/>
        <v>29.829701031790499</v>
      </c>
      <c r="R2926" s="95">
        <f t="shared" si="691"/>
        <v>335.88055444299283</v>
      </c>
      <c r="S2926" s="95">
        <f t="shared" si="692"/>
        <v>201.64689979993562</v>
      </c>
      <c r="T2926">
        <f t="shared" si="693"/>
        <v>0</v>
      </c>
      <c r="U2926" s="102">
        <f>IF(W2926&lt;180,V2926,IF(#REF!&gt;T2926,W2926-360,360-W2926))</f>
        <v>-25.763727121464228</v>
      </c>
      <c r="V2926" s="102">
        <f t="shared" si="694"/>
        <v>-25.763727121464228</v>
      </c>
      <c r="W2926" s="102">
        <f t="shared" si="695"/>
        <v>25.763727121464228</v>
      </c>
    </row>
    <row r="2927" spans="1:23" x14ac:dyDescent="0.25">
      <c r="A2927" s="110">
        <v>42638.50503472222</v>
      </c>
      <c r="B2927">
        <v>248</v>
      </c>
      <c r="C2927">
        <v>8.3482000000000003</v>
      </c>
      <c r="E2927" s="95">
        <f t="shared" si="701"/>
        <v>268.76039933444258</v>
      </c>
      <c r="F2927" s="95">
        <f t="shared" si="701"/>
        <v>19.995686772046575</v>
      </c>
      <c r="G2927" s="95"/>
      <c r="H2927" s="95"/>
      <c r="I2927" s="95"/>
      <c r="J2927" s="95"/>
      <c r="K2927" s="95"/>
      <c r="L2927" s="95">
        <f t="shared" si="697"/>
        <v>2924</v>
      </c>
      <c r="M2927" s="95">
        <f t="shared" si="688"/>
        <v>-1296</v>
      </c>
      <c r="N2927" s="95">
        <f t="shared" si="689"/>
        <v>270.4548563611479</v>
      </c>
      <c r="O2927" s="95">
        <f t="shared" si="690"/>
        <v>2454849.0410396745</v>
      </c>
      <c r="P2927" s="95">
        <f t="shared" si="698"/>
        <v>28.975017784676574</v>
      </c>
      <c r="Q2927" s="113">
        <f t="shared" si="699"/>
        <v>29.83190559654318</v>
      </c>
      <c r="R2927" s="95">
        <f t="shared" si="691"/>
        <v>335.88218692666476</v>
      </c>
      <c r="S2927" s="95">
        <f t="shared" si="692"/>
        <v>201.63861174222043</v>
      </c>
      <c r="T2927">
        <f t="shared" si="693"/>
        <v>0</v>
      </c>
      <c r="U2927" s="102">
        <f>IF(W2927&lt;180,V2927,IF(#REF!&gt;T2927,W2927-360,360-W2927))</f>
        <v>-20.760399334442582</v>
      </c>
      <c r="V2927" s="102">
        <f t="shared" si="694"/>
        <v>-20.760399334442582</v>
      </c>
      <c r="W2927" s="102">
        <f t="shared" si="695"/>
        <v>20.760399334442582</v>
      </c>
    </row>
    <row r="2928" spans="1:23" x14ac:dyDescent="0.25">
      <c r="A2928" s="110">
        <v>42638.50508101852</v>
      </c>
      <c r="B2928">
        <v>246</v>
      </c>
      <c r="C2928">
        <v>8.7794399999999992</v>
      </c>
      <c r="E2928" s="95">
        <f t="shared" si="701"/>
        <v>268.77537437603991</v>
      </c>
      <c r="F2928" s="95">
        <f t="shared" si="701"/>
        <v>19.988808635607313</v>
      </c>
      <c r="G2928" s="95"/>
      <c r="H2928" s="95"/>
      <c r="I2928" s="95"/>
      <c r="J2928" s="95"/>
      <c r="K2928" s="95"/>
      <c r="L2928" s="95">
        <f t="shared" si="697"/>
        <v>2925</v>
      </c>
      <c r="M2928" s="95">
        <f t="shared" si="688"/>
        <v>1542</v>
      </c>
      <c r="N2928" s="95">
        <f t="shared" si="689"/>
        <v>270.4464957264945</v>
      </c>
      <c r="O2928" s="95">
        <f t="shared" si="690"/>
        <v>2455446.8765811995</v>
      </c>
      <c r="P2928" s="95">
        <f t="shared" si="698"/>
        <v>28.973591728237597</v>
      </c>
      <c r="Q2928" s="113">
        <f t="shared" si="699"/>
        <v>29.818214501227384</v>
      </c>
      <c r="R2928" s="95">
        <f t="shared" si="691"/>
        <v>335.86635700380151</v>
      </c>
      <c r="S2928" s="95">
        <f t="shared" si="692"/>
        <v>201.6843917482783</v>
      </c>
      <c r="T2928">
        <f t="shared" si="693"/>
        <v>0</v>
      </c>
      <c r="U2928" s="102">
        <f>IF(W2928&lt;180,V2928,IF(#REF!&gt;T2928,W2928-360,360-W2928))</f>
        <v>-22.775374376039906</v>
      </c>
      <c r="V2928" s="102">
        <f t="shared" si="694"/>
        <v>-22.775374376039906</v>
      </c>
      <c r="W2928" s="102">
        <f t="shared" si="695"/>
        <v>22.775374376039906</v>
      </c>
    </row>
    <row r="2929" spans="1:23" x14ac:dyDescent="0.25">
      <c r="A2929" s="110">
        <v>42638.505127314813</v>
      </c>
      <c r="B2929">
        <v>253</v>
      </c>
      <c r="C2929">
        <v>9.5186499999999992</v>
      </c>
      <c r="E2929" s="95">
        <f t="shared" si="701"/>
        <v>268.77204658901832</v>
      </c>
      <c r="F2929" s="95">
        <f t="shared" si="701"/>
        <v>19.984322529118128</v>
      </c>
      <c r="G2929" s="95"/>
      <c r="H2929" s="95"/>
      <c r="I2929" s="95"/>
      <c r="J2929" s="95"/>
      <c r="K2929" s="95"/>
      <c r="L2929" s="95">
        <f t="shared" si="697"/>
        <v>2926</v>
      </c>
      <c r="M2929" s="95">
        <f t="shared" si="688"/>
        <v>-1289</v>
      </c>
      <c r="N2929" s="95">
        <f t="shared" si="689"/>
        <v>270.44053315105822</v>
      </c>
      <c r="O2929" s="95">
        <f t="shared" si="690"/>
        <v>2455751.1527682873</v>
      </c>
      <c r="P2929" s="95">
        <f t="shared" si="698"/>
        <v>28.970435071980511</v>
      </c>
      <c r="Q2929" s="113">
        <f t="shared" si="699"/>
        <v>29.819863238539796</v>
      </c>
      <c r="R2929" s="95">
        <f t="shared" si="691"/>
        <v>335.86673887573284</v>
      </c>
      <c r="S2929" s="95">
        <f t="shared" si="692"/>
        <v>201.67735430230377</v>
      </c>
      <c r="T2929">
        <f t="shared" si="693"/>
        <v>0</v>
      </c>
      <c r="U2929" s="102">
        <f>IF(W2929&lt;180,V2929,IF(#REF!&gt;T2929,W2929-360,360-W2929))</f>
        <v>-15.772046589018316</v>
      </c>
      <c r="V2929" s="102">
        <f t="shared" si="694"/>
        <v>-15.772046589018316</v>
      </c>
      <c r="W2929" s="102">
        <f t="shared" si="695"/>
        <v>15.772046589018316</v>
      </c>
    </row>
    <row r="2930" spans="1:23" x14ac:dyDescent="0.25">
      <c r="A2930" s="110">
        <v>42638.505173611113</v>
      </c>
      <c r="B2930">
        <v>262</v>
      </c>
      <c r="C2930">
        <v>9.9704499999999996</v>
      </c>
      <c r="E2930" s="95">
        <f t="shared" si="701"/>
        <v>268.80532445923461</v>
      </c>
      <c r="F2930" s="95">
        <f t="shared" si="701"/>
        <v>19.977528768718798</v>
      </c>
      <c r="G2930" s="95"/>
      <c r="H2930" s="95"/>
      <c r="I2930" s="95"/>
      <c r="J2930" s="95"/>
      <c r="K2930" s="95"/>
      <c r="L2930" s="95">
        <f t="shared" si="697"/>
        <v>2927</v>
      </c>
      <c r="M2930" s="95">
        <f t="shared" si="688"/>
        <v>1551</v>
      </c>
      <c r="N2930" s="95">
        <f t="shared" si="689"/>
        <v>270.43764947044633</v>
      </c>
      <c r="O2930" s="95">
        <f t="shared" si="690"/>
        <v>2455822.3710283595</v>
      </c>
      <c r="P2930" s="95">
        <f t="shared" si="698"/>
        <v>28.965905827118551</v>
      </c>
      <c r="Q2930" s="113">
        <f t="shared" si="699"/>
        <v>29.801121793806164</v>
      </c>
      <c r="R2930" s="95">
        <f t="shared" si="691"/>
        <v>335.85784849529847</v>
      </c>
      <c r="S2930" s="95">
        <f t="shared" si="692"/>
        <v>201.75280042317075</v>
      </c>
      <c r="T2930">
        <f t="shared" si="693"/>
        <v>0</v>
      </c>
      <c r="U2930" s="102">
        <f>IF(W2930&lt;180,V2930,IF(#REF!&gt;T2930,W2930-360,360-W2930))</f>
        <v>-6.8053244592346118</v>
      </c>
      <c r="V2930" s="102">
        <f t="shared" si="694"/>
        <v>-6.8053244592346118</v>
      </c>
      <c r="W2930" s="102">
        <f t="shared" si="695"/>
        <v>6.8053244592346118</v>
      </c>
    </row>
    <row r="2931" spans="1:23" x14ac:dyDescent="0.25">
      <c r="A2931" s="110">
        <v>42638.505219907405</v>
      </c>
      <c r="B2931">
        <v>251</v>
      </c>
      <c r="C2931">
        <v>12.1776</v>
      </c>
      <c r="E2931" s="95">
        <f t="shared" si="701"/>
        <v>268.81031613976705</v>
      </c>
      <c r="F2931" s="95">
        <f t="shared" si="701"/>
        <v>19.973931264559063</v>
      </c>
      <c r="G2931" s="95"/>
      <c r="H2931" s="95"/>
      <c r="I2931" s="95"/>
      <c r="J2931" s="95"/>
      <c r="K2931" s="95"/>
      <c r="L2931" s="95">
        <f t="shared" si="697"/>
        <v>2928</v>
      </c>
      <c r="M2931" s="95">
        <f t="shared" si="688"/>
        <v>-1300</v>
      </c>
      <c r="N2931" s="95">
        <f t="shared" si="689"/>
        <v>270.43101092896052</v>
      </c>
      <c r="O2931" s="95">
        <f t="shared" si="690"/>
        <v>2456200.064207653</v>
      </c>
      <c r="P2931" s="95">
        <f t="shared" si="698"/>
        <v>28.963185980610326</v>
      </c>
      <c r="Q2931" s="113">
        <f t="shared" si="699"/>
        <v>29.797887563178747</v>
      </c>
      <c r="R2931" s="95">
        <f t="shared" si="691"/>
        <v>335.85556315691923</v>
      </c>
      <c r="S2931" s="95">
        <f t="shared" si="692"/>
        <v>201.76506912261488</v>
      </c>
      <c r="T2931">
        <f t="shared" si="693"/>
        <v>0</v>
      </c>
      <c r="U2931" s="102">
        <f>IF(W2931&lt;180,V2931,IF(#REF!&gt;T2931,W2931-360,360-W2931))</f>
        <v>-17.810316139767053</v>
      </c>
      <c r="V2931" s="102">
        <f t="shared" si="694"/>
        <v>-17.810316139767053</v>
      </c>
      <c r="W2931" s="102">
        <f t="shared" si="695"/>
        <v>17.810316139767053</v>
      </c>
    </row>
    <row r="2932" spans="1:23" x14ac:dyDescent="0.25">
      <c r="A2932" s="110">
        <v>42638.505266203705</v>
      </c>
      <c r="B2932">
        <v>249</v>
      </c>
      <c r="C2932">
        <v>12.260300000000001</v>
      </c>
      <c r="E2932" s="95">
        <f t="shared" si="701"/>
        <v>268.80865224625626</v>
      </c>
      <c r="F2932" s="95">
        <f t="shared" si="701"/>
        <v>19.970902978369377</v>
      </c>
      <c r="G2932" s="95"/>
      <c r="H2932" s="95"/>
      <c r="I2932" s="95"/>
      <c r="J2932" s="95"/>
      <c r="K2932" s="95"/>
      <c r="L2932" s="95">
        <f t="shared" si="697"/>
        <v>2929</v>
      </c>
      <c r="M2932" s="95">
        <f t="shared" si="688"/>
        <v>1549</v>
      </c>
      <c r="N2932" s="95">
        <f t="shared" si="689"/>
        <v>270.42369409354603</v>
      </c>
      <c r="O2932" s="95">
        <f t="shared" si="690"/>
        <v>2456659.1956299106</v>
      </c>
      <c r="P2932" s="95">
        <f t="shared" si="698"/>
        <v>28.960947767743694</v>
      </c>
      <c r="Q2932" s="113">
        <f t="shared" si="699"/>
        <v>29.79896577196488</v>
      </c>
      <c r="R2932" s="95">
        <f t="shared" si="691"/>
        <v>335.85632523317724</v>
      </c>
      <c r="S2932" s="95">
        <f t="shared" si="692"/>
        <v>201.76097925933527</v>
      </c>
      <c r="T2932">
        <f t="shared" si="693"/>
        <v>0</v>
      </c>
      <c r="U2932" s="102">
        <f>IF(W2932&lt;180,V2932,IF(#REF!&gt;T2932,W2932-360,360-W2932))</f>
        <v>-19.808652246256258</v>
      </c>
      <c r="V2932" s="102">
        <f t="shared" si="694"/>
        <v>-19.808652246256258</v>
      </c>
      <c r="W2932" s="102">
        <f t="shared" si="695"/>
        <v>19.808652246256258</v>
      </c>
    </row>
    <row r="2933" spans="1:23" x14ac:dyDescent="0.25">
      <c r="A2933" s="110">
        <v>42638.505312499998</v>
      </c>
      <c r="B2933">
        <v>243</v>
      </c>
      <c r="C2933">
        <v>13.733000000000001</v>
      </c>
      <c r="E2933" s="95">
        <f t="shared" si="701"/>
        <v>268.80698835274541</v>
      </c>
      <c r="F2933" s="95">
        <f t="shared" si="701"/>
        <v>19.969591331114803</v>
      </c>
      <c r="G2933" s="95"/>
      <c r="H2933" s="95"/>
      <c r="I2933" s="95"/>
      <c r="J2933" s="95"/>
      <c r="K2933" s="95"/>
      <c r="L2933" s="95">
        <f t="shared" si="697"/>
        <v>2930</v>
      </c>
      <c r="M2933" s="95">
        <f t="shared" si="688"/>
        <v>-1306</v>
      </c>
      <c r="N2933" s="95">
        <f t="shared" si="689"/>
        <v>270.41433447098854</v>
      </c>
      <c r="O2933" s="95">
        <f t="shared" si="690"/>
        <v>2457410.997952221</v>
      </c>
      <c r="P2933" s="95">
        <f t="shared" si="698"/>
        <v>28.960435515365887</v>
      </c>
      <c r="Q2933" s="113">
        <f t="shared" si="699"/>
        <v>29.80037885857616</v>
      </c>
      <c r="R2933" s="95">
        <f t="shared" si="691"/>
        <v>335.85784078454174</v>
      </c>
      <c r="S2933" s="95">
        <f t="shared" si="692"/>
        <v>201.75613592094905</v>
      </c>
      <c r="T2933">
        <f t="shared" si="693"/>
        <v>0</v>
      </c>
      <c r="U2933" s="102">
        <f>IF(W2933&lt;180,V2933,IF(#REF!&gt;T2933,W2933-360,360-W2933))</f>
        <v>-25.806988352745407</v>
      </c>
      <c r="V2933" s="102">
        <f t="shared" si="694"/>
        <v>-25.806988352745407</v>
      </c>
      <c r="W2933" s="102">
        <f t="shared" si="695"/>
        <v>25.806988352745407</v>
      </c>
    </row>
    <row r="2934" spans="1:23" x14ac:dyDescent="0.25">
      <c r="A2934" s="110">
        <v>42638.505358796298</v>
      </c>
      <c r="B2934">
        <v>238</v>
      </c>
      <c r="C2934">
        <v>11.392300000000001</v>
      </c>
      <c r="E2934" s="95">
        <f t="shared" si="701"/>
        <v>268.79866888519138</v>
      </c>
      <c r="F2934" s="95">
        <f t="shared" si="701"/>
        <v>19.965946572379359</v>
      </c>
      <c r="G2934" s="95"/>
      <c r="H2934" s="95"/>
      <c r="I2934" s="95"/>
      <c r="J2934" s="95"/>
      <c r="K2934" s="95"/>
      <c r="L2934" s="95">
        <f t="shared" si="697"/>
        <v>2931</v>
      </c>
      <c r="M2934" s="95">
        <f t="shared" si="688"/>
        <v>1544</v>
      </c>
      <c r="N2934" s="95">
        <f t="shared" si="689"/>
        <v>270.40327533264974</v>
      </c>
      <c r="O2934" s="95">
        <f t="shared" si="690"/>
        <v>2458461.3285568091</v>
      </c>
      <c r="P2934" s="95">
        <f t="shared" si="698"/>
        <v>28.961682049619125</v>
      </c>
      <c r="Q2934" s="113">
        <f t="shared" si="699"/>
        <v>29.808279202990587</v>
      </c>
      <c r="R2934" s="95">
        <f t="shared" si="691"/>
        <v>335.86729709192019</v>
      </c>
      <c r="S2934" s="95">
        <f t="shared" si="692"/>
        <v>201.73004067846256</v>
      </c>
      <c r="T2934">
        <f t="shared" si="693"/>
        <v>0</v>
      </c>
      <c r="U2934" s="102">
        <f>IF(W2934&lt;180,V2934,IF(#REF!&gt;T2934,W2934-360,360-W2934))</f>
        <v>-30.798668885191375</v>
      </c>
      <c r="V2934" s="102">
        <f t="shared" si="694"/>
        <v>-30.798668885191375</v>
      </c>
      <c r="W2934" s="102">
        <f t="shared" si="695"/>
        <v>30.798668885191375</v>
      </c>
    </row>
    <row r="2935" spans="1:23" x14ac:dyDescent="0.25">
      <c r="A2935" s="110">
        <v>42638.50540509259</v>
      </c>
      <c r="B2935">
        <v>236</v>
      </c>
      <c r="C2935">
        <v>10.193099999999999</v>
      </c>
      <c r="E2935" s="95">
        <f t="shared" si="701"/>
        <v>268.78535773710485</v>
      </c>
      <c r="F2935" s="95">
        <f t="shared" si="701"/>
        <v>19.959642246256234</v>
      </c>
      <c r="G2935" s="95"/>
      <c r="H2935" s="95"/>
      <c r="I2935" s="95"/>
      <c r="J2935" s="95"/>
      <c r="K2935" s="95"/>
      <c r="L2935" s="95">
        <f t="shared" si="697"/>
        <v>2932</v>
      </c>
      <c r="M2935" s="95">
        <f t="shared" si="688"/>
        <v>-1308</v>
      </c>
      <c r="N2935" s="95">
        <f t="shared" si="689"/>
        <v>270.39154160982139</v>
      </c>
      <c r="O2935" s="95">
        <f t="shared" si="690"/>
        <v>2459644.5102319261</v>
      </c>
      <c r="P2935" s="95">
        <f t="shared" si="698"/>
        <v>28.963709888916274</v>
      </c>
      <c r="Q2935" s="113">
        <f t="shared" si="699"/>
        <v>29.8211337569387</v>
      </c>
      <c r="R2935" s="95">
        <f t="shared" si="691"/>
        <v>335.88290869021694</v>
      </c>
      <c r="S2935" s="95">
        <f t="shared" si="692"/>
        <v>201.68780678399276</v>
      </c>
      <c r="T2935">
        <f t="shared" si="693"/>
        <v>0</v>
      </c>
      <c r="U2935" s="102">
        <f>IF(W2935&lt;180,V2935,IF(#REF!&gt;T2935,W2935-360,360-W2935))</f>
        <v>-32.785357737104846</v>
      </c>
      <c r="V2935" s="102">
        <f t="shared" si="694"/>
        <v>-32.785357737104846</v>
      </c>
      <c r="W2935" s="102">
        <f t="shared" si="695"/>
        <v>32.785357737104846</v>
      </c>
    </row>
    <row r="2936" spans="1:23" x14ac:dyDescent="0.25">
      <c r="A2936" s="110">
        <v>42638.50545138889</v>
      </c>
      <c r="B2936">
        <v>239</v>
      </c>
      <c r="C2936">
        <v>11.027900000000001</v>
      </c>
      <c r="E2936" s="95">
        <f t="shared" si="701"/>
        <v>268.78369384359399</v>
      </c>
      <c r="F2936" s="95">
        <f t="shared" si="701"/>
        <v>19.95548284525789</v>
      </c>
      <c r="G2936" s="95"/>
      <c r="H2936" s="95"/>
      <c r="I2936" s="95"/>
      <c r="J2936" s="95"/>
      <c r="K2936" s="95"/>
      <c r="L2936" s="95">
        <f t="shared" si="697"/>
        <v>2933</v>
      </c>
      <c r="M2936" s="95">
        <f t="shared" si="688"/>
        <v>1547</v>
      </c>
      <c r="N2936" s="95">
        <f t="shared" si="689"/>
        <v>270.38083873167278</v>
      </c>
      <c r="O2936" s="95">
        <f t="shared" si="690"/>
        <v>2460629.6031367225</v>
      </c>
      <c r="P2936" s="95">
        <f t="shared" si="698"/>
        <v>28.964570355526295</v>
      </c>
      <c r="Q2936" s="113">
        <f t="shared" si="699"/>
        <v>29.822767665226657</v>
      </c>
      <c r="R2936" s="95">
        <f t="shared" si="691"/>
        <v>335.88492109035394</v>
      </c>
      <c r="S2936" s="95">
        <f t="shared" si="692"/>
        <v>201.68246659683402</v>
      </c>
      <c r="T2936">
        <f t="shared" si="693"/>
        <v>0</v>
      </c>
      <c r="U2936" s="102">
        <f>IF(W2936&lt;180,V2936,IF(#REF!&gt;T2936,W2936-360,360-W2936))</f>
        <v>-29.783693843593994</v>
      </c>
      <c r="V2936" s="102">
        <f t="shared" si="694"/>
        <v>-29.783693843593994</v>
      </c>
      <c r="W2936" s="102">
        <f t="shared" si="695"/>
        <v>29.783693843593994</v>
      </c>
    </row>
    <row r="2937" spans="1:23" x14ac:dyDescent="0.25">
      <c r="A2937" s="110">
        <v>42638.505509259259</v>
      </c>
      <c r="B2937">
        <v>242</v>
      </c>
      <c r="C2937">
        <v>12.205</v>
      </c>
      <c r="E2937" s="95">
        <f t="shared" si="701"/>
        <v>268.76206322795343</v>
      </c>
      <c r="F2937" s="95">
        <f t="shared" si="701"/>
        <v>19.95214890183027</v>
      </c>
      <c r="G2937" s="95"/>
      <c r="H2937" s="95"/>
      <c r="I2937" s="95"/>
      <c r="J2937" s="95"/>
      <c r="K2937" s="95"/>
      <c r="L2937" s="95">
        <f t="shared" si="697"/>
        <v>2934</v>
      </c>
      <c r="M2937" s="95">
        <f t="shared" si="688"/>
        <v>-1305</v>
      </c>
      <c r="N2937" s="95">
        <f t="shared" si="689"/>
        <v>270.3711656441705</v>
      </c>
      <c r="O2937" s="95">
        <f t="shared" si="690"/>
        <v>2461434.8006134992</v>
      </c>
      <c r="P2937" s="95">
        <f t="shared" si="698"/>
        <v>28.964371790211533</v>
      </c>
      <c r="Q2937" s="113">
        <f t="shared" si="699"/>
        <v>29.837468071221465</v>
      </c>
      <c r="R2937" s="95">
        <f t="shared" si="691"/>
        <v>335.89636638820173</v>
      </c>
      <c r="S2937" s="95">
        <f t="shared" si="692"/>
        <v>201.62776006770514</v>
      </c>
      <c r="T2937">
        <f t="shared" si="693"/>
        <v>0</v>
      </c>
      <c r="U2937" s="102">
        <f>IF(W2937&lt;180,V2937,IF(#REF!&gt;T2937,W2937-360,360-W2937))</f>
        <v>-26.762063227953433</v>
      </c>
      <c r="V2937" s="102">
        <f t="shared" si="694"/>
        <v>-26.762063227953433</v>
      </c>
      <c r="W2937" s="102">
        <f t="shared" si="695"/>
        <v>26.762063227953433</v>
      </c>
    </row>
    <row r="2938" spans="1:23" x14ac:dyDescent="0.25">
      <c r="A2938" s="110">
        <v>42638.505555555559</v>
      </c>
      <c r="B2938">
        <v>244</v>
      </c>
      <c r="C2938">
        <v>11.4819</v>
      </c>
      <c r="E2938" s="95">
        <f t="shared" si="701"/>
        <v>268.73544093178037</v>
      </c>
      <c r="F2938" s="95">
        <f t="shared" si="701"/>
        <v>19.948520449251237</v>
      </c>
      <c r="G2938" s="95"/>
      <c r="H2938" s="95"/>
      <c r="I2938" s="95"/>
      <c r="J2938" s="95"/>
      <c r="K2938" s="95"/>
      <c r="L2938" s="95">
        <f t="shared" si="697"/>
        <v>2935</v>
      </c>
      <c r="M2938" s="95">
        <f t="shared" si="688"/>
        <v>1549</v>
      </c>
      <c r="N2938" s="95">
        <f t="shared" si="689"/>
        <v>270.36218057921508</v>
      </c>
      <c r="O2938" s="95">
        <f t="shared" si="690"/>
        <v>2462130.0020442954</v>
      </c>
      <c r="P2938" s="95">
        <f t="shared" si="698"/>
        <v>28.963526391017499</v>
      </c>
      <c r="Q2938" s="113">
        <f t="shared" si="699"/>
        <v>29.852408301139768</v>
      </c>
      <c r="R2938" s="95">
        <f t="shared" si="691"/>
        <v>335.90335960934488</v>
      </c>
      <c r="S2938" s="95">
        <f t="shared" si="692"/>
        <v>201.5675222542159</v>
      </c>
      <c r="T2938">
        <f t="shared" si="693"/>
        <v>0</v>
      </c>
      <c r="U2938" s="102">
        <f>IF(W2938&lt;180,V2938,IF(#REF!&gt;T2938,W2938-360,360-W2938))</f>
        <v>-24.735440931780374</v>
      </c>
      <c r="V2938" s="102">
        <f t="shared" si="694"/>
        <v>-24.735440931780374</v>
      </c>
      <c r="W2938" s="102">
        <f t="shared" si="695"/>
        <v>24.735440931780374</v>
      </c>
    </row>
    <row r="2939" spans="1:23" x14ac:dyDescent="0.25">
      <c r="A2939" s="110">
        <v>42638.505601851852</v>
      </c>
      <c r="B2939">
        <v>252</v>
      </c>
      <c r="C2939">
        <v>12.8934</v>
      </c>
      <c r="E2939" s="95">
        <f t="shared" si="701"/>
        <v>268.58901830282861</v>
      </c>
      <c r="F2939" s="95">
        <f t="shared" si="701"/>
        <v>19.94976354409317</v>
      </c>
      <c r="G2939" s="95"/>
      <c r="H2939" s="95"/>
      <c r="I2939" s="95"/>
      <c r="J2939" s="95"/>
      <c r="K2939" s="95"/>
      <c r="L2939" s="95">
        <f t="shared" si="697"/>
        <v>2936</v>
      </c>
      <c r="M2939" s="95">
        <f t="shared" si="688"/>
        <v>-1297</v>
      </c>
      <c r="N2939" s="95">
        <f t="shared" si="689"/>
        <v>270.35592643051643</v>
      </c>
      <c r="O2939" s="95">
        <f t="shared" si="690"/>
        <v>2462467.0568801113</v>
      </c>
      <c r="P2939" s="95">
        <f t="shared" si="698"/>
        <v>28.960575574899504</v>
      </c>
      <c r="Q2939" s="113">
        <f t="shared" si="699"/>
        <v>29.718017177458719</v>
      </c>
      <c r="R2939" s="95">
        <f t="shared" si="691"/>
        <v>335.45455695211069</v>
      </c>
      <c r="S2939" s="95">
        <f t="shared" si="692"/>
        <v>201.72347965354649</v>
      </c>
      <c r="T2939">
        <f t="shared" si="693"/>
        <v>0</v>
      </c>
      <c r="U2939" s="102">
        <f>IF(W2939&lt;180,V2939,IF(#REF!&gt;T2939,W2939-360,360-W2939))</f>
        <v>-16.589018302828606</v>
      </c>
      <c r="V2939" s="102">
        <f t="shared" si="694"/>
        <v>-16.589018302828606</v>
      </c>
      <c r="W2939" s="102">
        <f t="shared" si="695"/>
        <v>16.589018302828606</v>
      </c>
    </row>
    <row r="2940" spans="1:23" x14ac:dyDescent="0.25">
      <c r="A2940" s="110">
        <v>42638.505648148152</v>
      </c>
      <c r="B2940">
        <v>266</v>
      </c>
      <c r="C2940">
        <v>9.1287800000000008</v>
      </c>
      <c r="E2940" s="95">
        <f t="shared" si="701"/>
        <v>268.52079866888516</v>
      </c>
      <c r="F2940" s="95">
        <f t="shared" si="701"/>
        <v>19.945155357737093</v>
      </c>
      <c r="G2940" s="95"/>
      <c r="H2940" s="95"/>
      <c r="I2940" s="95"/>
      <c r="J2940" s="95"/>
      <c r="K2940" s="95"/>
      <c r="L2940" s="95">
        <f t="shared" si="697"/>
        <v>2937</v>
      </c>
      <c r="M2940" s="95">
        <f t="shared" si="688"/>
        <v>1563</v>
      </c>
      <c r="N2940" s="95">
        <f t="shared" si="689"/>
        <v>270.35444330949821</v>
      </c>
      <c r="O2940" s="95">
        <f t="shared" si="690"/>
        <v>2462486.0245148134</v>
      </c>
      <c r="P2940" s="95">
        <f t="shared" si="698"/>
        <v>28.955756374332104</v>
      </c>
      <c r="Q2940" s="113">
        <f t="shared" si="699"/>
        <v>29.676794466575718</v>
      </c>
      <c r="R2940" s="95">
        <f t="shared" si="691"/>
        <v>335.2935862186805</v>
      </c>
      <c r="S2940" s="95">
        <f t="shared" si="692"/>
        <v>201.7480111190898</v>
      </c>
      <c r="T2940">
        <f t="shared" si="693"/>
        <v>0</v>
      </c>
      <c r="U2940" s="102">
        <f>IF(W2940&lt;180,V2940,IF(#REF!&gt;T2940,W2940-360,360-W2940))</f>
        <v>-2.5207986688851634</v>
      </c>
      <c r="V2940" s="102">
        <f t="shared" si="694"/>
        <v>-2.5207986688851634</v>
      </c>
      <c r="W2940" s="102">
        <f t="shared" si="695"/>
        <v>2.5207986688851634</v>
      </c>
    </row>
    <row r="2941" spans="1:23" x14ac:dyDescent="0.25">
      <c r="A2941" s="110">
        <v>42638.505694444444</v>
      </c>
      <c r="B2941">
        <v>280</v>
      </c>
      <c r="C2941">
        <v>8.5922400000000003</v>
      </c>
      <c r="E2941" s="95">
        <f t="shared" ref="E2941:F2956" si="702">AVERAGE(B2341:B2941)</f>
        <v>268.57237936772049</v>
      </c>
      <c r="F2941" s="95">
        <f t="shared" si="702"/>
        <v>19.93060717138102</v>
      </c>
      <c r="G2941" s="95"/>
      <c r="H2941" s="95"/>
      <c r="I2941" s="95"/>
      <c r="J2941" s="95"/>
      <c r="K2941" s="95"/>
      <c r="L2941" s="95">
        <f t="shared" si="697"/>
        <v>2938</v>
      </c>
      <c r="M2941" s="95">
        <f t="shared" si="688"/>
        <v>-1283</v>
      </c>
      <c r="N2941" s="95">
        <f t="shared" si="689"/>
        <v>270.35772634445073</v>
      </c>
      <c r="O2941" s="95">
        <f t="shared" si="690"/>
        <v>2462579.0296119833</v>
      </c>
      <c r="P2941" s="95">
        <f t="shared" si="698"/>
        <v>28.951374867929108</v>
      </c>
      <c r="Q2941" s="113">
        <f t="shared" si="699"/>
        <v>29.669760329878851</v>
      </c>
      <c r="R2941" s="95">
        <f t="shared" si="691"/>
        <v>335.32934010994791</v>
      </c>
      <c r="S2941" s="95">
        <f t="shared" si="692"/>
        <v>201.81541862549307</v>
      </c>
      <c r="T2941">
        <f t="shared" si="693"/>
        <v>0</v>
      </c>
      <c r="U2941" s="102">
        <f>IF(W2941&lt;180,V2941,IF(#REF!&gt;T2941,W2941-360,360-W2941))</f>
        <v>11.427620632279513</v>
      </c>
      <c r="V2941" s="102">
        <f t="shared" si="694"/>
        <v>11.427620632279513</v>
      </c>
      <c r="W2941" s="102">
        <f t="shared" si="695"/>
        <v>11.427620632279513</v>
      </c>
    </row>
    <row r="2942" spans="1:23" x14ac:dyDescent="0.25">
      <c r="A2942" s="110">
        <v>42638.505740740744</v>
      </c>
      <c r="B2942">
        <v>250</v>
      </c>
      <c r="C2942">
        <v>10.8119</v>
      </c>
      <c r="E2942" s="95">
        <f t="shared" si="702"/>
        <v>268.5008319467554</v>
      </c>
      <c r="F2942" s="95">
        <f t="shared" si="702"/>
        <v>19.913747936772037</v>
      </c>
      <c r="G2942" s="95"/>
      <c r="H2942" s="95"/>
      <c r="I2942" s="95"/>
      <c r="J2942" s="95"/>
      <c r="K2942" s="95"/>
      <c r="L2942" s="95">
        <f t="shared" si="697"/>
        <v>2939</v>
      </c>
      <c r="M2942" s="95">
        <f t="shared" si="688"/>
        <v>1533</v>
      </c>
      <c r="N2942" s="95">
        <f t="shared" si="689"/>
        <v>270.35079959169656</v>
      </c>
      <c r="O2942" s="95">
        <f t="shared" si="690"/>
        <v>2462993.3256209618</v>
      </c>
      <c r="P2942" s="95">
        <f t="shared" si="698"/>
        <v>28.94888389457175</v>
      </c>
      <c r="Q2942" s="113">
        <f t="shared" si="699"/>
        <v>29.66261336408845</v>
      </c>
      <c r="R2942" s="95">
        <f t="shared" si="691"/>
        <v>335.24171201595442</v>
      </c>
      <c r="S2942" s="95">
        <f t="shared" si="692"/>
        <v>201.75995187755638</v>
      </c>
      <c r="T2942">
        <f t="shared" si="693"/>
        <v>0</v>
      </c>
      <c r="U2942" s="102">
        <f>IF(W2942&lt;180,V2942,IF(#REF!&gt;T2942,W2942-360,360-W2942))</f>
        <v>-18.500831946755397</v>
      </c>
      <c r="V2942" s="102">
        <f t="shared" si="694"/>
        <v>-18.500831946755397</v>
      </c>
      <c r="W2942" s="102">
        <f t="shared" si="695"/>
        <v>18.500831946755397</v>
      </c>
    </row>
    <row r="2943" spans="1:23" x14ac:dyDescent="0.25">
      <c r="A2943" s="110">
        <v>42638.505787037036</v>
      </c>
      <c r="B2943">
        <v>257</v>
      </c>
      <c r="C2943">
        <v>9.9241799999999998</v>
      </c>
      <c r="E2943" s="95">
        <f t="shared" si="702"/>
        <v>268.36605657237936</v>
      </c>
      <c r="F2943" s="95">
        <f t="shared" si="702"/>
        <v>19.88676237936771</v>
      </c>
      <c r="G2943" s="95"/>
      <c r="H2943" s="95"/>
      <c r="I2943" s="95"/>
      <c r="J2943" s="95"/>
      <c r="K2943" s="95"/>
      <c r="L2943" s="95">
        <f t="shared" si="697"/>
        <v>2940</v>
      </c>
      <c r="M2943" s="95">
        <f t="shared" si="688"/>
        <v>-1276</v>
      </c>
      <c r="N2943" s="95">
        <f t="shared" si="689"/>
        <v>270.34625850340007</v>
      </c>
      <c r="O2943" s="95">
        <f t="shared" si="690"/>
        <v>2463171.5088435397</v>
      </c>
      <c r="P2943" s="95">
        <f t="shared" si="698"/>
        <v>28.945007140820614</v>
      </c>
      <c r="Q2943" s="113">
        <f t="shared" si="699"/>
        <v>29.530250925515702</v>
      </c>
      <c r="R2943" s="95">
        <f t="shared" si="691"/>
        <v>334.80912115478969</v>
      </c>
      <c r="S2943" s="95">
        <f t="shared" si="692"/>
        <v>201.92299198996903</v>
      </c>
      <c r="T2943">
        <f t="shared" si="693"/>
        <v>0</v>
      </c>
      <c r="U2943" s="102">
        <f>IF(W2943&lt;180,V2943,IF(#REF!&gt;T2943,W2943-360,360-W2943))</f>
        <v>-11.366056572379364</v>
      </c>
      <c r="V2943" s="102">
        <f t="shared" si="694"/>
        <v>-11.366056572379364</v>
      </c>
      <c r="W2943" s="102">
        <f t="shared" si="695"/>
        <v>11.366056572379364</v>
      </c>
    </row>
    <row r="2944" spans="1:23" x14ac:dyDescent="0.25">
      <c r="A2944" s="110">
        <v>42638.505833333336</v>
      </c>
      <c r="B2944">
        <v>255</v>
      </c>
      <c r="C2944">
        <v>10.261100000000001</v>
      </c>
      <c r="E2944" s="95">
        <f t="shared" si="702"/>
        <v>268.26455906821963</v>
      </c>
      <c r="F2944" s="95">
        <f t="shared" si="702"/>
        <v>19.862438419301153</v>
      </c>
      <c r="G2944" s="95"/>
      <c r="H2944" s="95"/>
      <c r="I2944" s="95"/>
      <c r="J2944" s="95"/>
      <c r="K2944" s="95"/>
      <c r="L2944" s="95">
        <f t="shared" si="697"/>
        <v>2941</v>
      </c>
      <c r="M2944" s="95">
        <f t="shared" si="688"/>
        <v>1531</v>
      </c>
      <c r="N2944" s="95">
        <f t="shared" si="689"/>
        <v>270.34104046242646</v>
      </c>
      <c r="O2944" s="95">
        <f t="shared" si="690"/>
        <v>2463406.9364161873</v>
      </c>
      <c r="P2944" s="95">
        <f t="shared" si="698"/>
        <v>28.941468775761841</v>
      </c>
      <c r="Q2944" s="113">
        <f t="shared" si="699"/>
        <v>29.471126768278392</v>
      </c>
      <c r="R2944" s="95">
        <f t="shared" si="691"/>
        <v>334.57459429684599</v>
      </c>
      <c r="S2944" s="95">
        <f t="shared" si="692"/>
        <v>201.95452383959326</v>
      </c>
      <c r="T2944">
        <f t="shared" si="693"/>
        <v>0</v>
      </c>
      <c r="U2944" s="102">
        <f>IF(W2944&lt;180,V2944,IF(#REF!&gt;T2944,W2944-360,360-W2944))</f>
        <v>-13.264559068219626</v>
      </c>
      <c r="V2944" s="102">
        <f t="shared" si="694"/>
        <v>-13.264559068219626</v>
      </c>
      <c r="W2944" s="102">
        <f t="shared" si="695"/>
        <v>13.264559068219626</v>
      </c>
    </row>
    <row r="2945" spans="1:23" x14ac:dyDescent="0.25">
      <c r="A2945" s="110">
        <v>42638.505879629629</v>
      </c>
      <c r="B2945">
        <v>257</v>
      </c>
      <c r="C2945">
        <v>10.5695</v>
      </c>
      <c r="E2945" s="95">
        <f t="shared" si="702"/>
        <v>268.12978369384359</v>
      </c>
      <c r="F2945" s="95">
        <f t="shared" si="702"/>
        <v>19.833621447587348</v>
      </c>
      <c r="G2945" s="95"/>
      <c r="H2945" s="95"/>
      <c r="I2945" s="95"/>
      <c r="J2945" s="95"/>
      <c r="K2945" s="95"/>
      <c r="L2945" s="95">
        <f t="shared" si="697"/>
        <v>2942</v>
      </c>
      <c r="M2945" s="95">
        <f t="shared" si="688"/>
        <v>-1274</v>
      </c>
      <c r="N2945" s="95">
        <f t="shared" si="689"/>
        <v>270.3365057783808</v>
      </c>
      <c r="O2945" s="95">
        <f t="shared" si="690"/>
        <v>2463584.8592794039</v>
      </c>
      <c r="P2945" s="95">
        <f t="shared" si="698"/>
        <v>28.937594656904878</v>
      </c>
      <c r="Q2945" s="113">
        <f t="shared" si="699"/>
        <v>29.336814987267083</v>
      </c>
      <c r="R2945" s="95">
        <f t="shared" si="691"/>
        <v>334.13761741519454</v>
      </c>
      <c r="S2945" s="95">
        <f t="shared" si="692"/>
        <v>202.12194997249264</v>
      </c>
      <c r="T2945">
        <f t="shared" si="693"/>
        <v>0</v>
      </c>
      <c r="U2945" s="102">
        <f>IF(W2945&lt;180,V2945,IF(#REF!&gt;T2945,W2945-360,360-W2945))</f>
        <v>-11.129783693843592</v>
      </c>
      <c r="V2945" s="102">
        <f t="shared" si="694"/>
        <v>-11.129783693843592</v>
      </c>
      <c r="W2945" s="102">
        <f t="shared" si="695"/>
        <v>11.129783693843592</v>
      </c>
    </row>
    <row r="2946" spans="1:23" x14ac:dyDescent="0.25">
      <c r="A2946" s="110">
        <v>42638.505925925929</v>
      </c>
      <c r="B2946">
        <v>255</v>
      </c>
      <c r="C2946">
        <v>10.245200000000001</v>
      </c>
      <c r="E2946" s="95">
        <f t="shared" si="702"/>
        <v>268.10981697171383</v>
      </c>
      <c r="F2946" s="95">
        <f t="shared" si="702"/>
        <v>19.807374692179689</v>
      </c>
      <c r="G2946" s="95"/>
      <c r="H2946" s="95"/>
      <c r="I2946" s="95"/>
      <c r="J2946" s="95"/>
      <c r="K2946" s="95"/>
      <c r="L2946" s="95">
        <f t="shared" si="697"/>
        <v>2943</v>
      </c>
      <c r="M2946" s="95">
        <f t="shared" si="688"/>
        <v>1529</v>
      </c>
      <c r="N2946" s="95">
        <f t="shared" si="689"/>
        <v>270.3312945973484</v>
      </c>
      <c r="O2946" s="95">
        <f t="shared" si="690"/>
        <v>2463819.987767586</v>
      </c>
      <c r="P2946" s="95">
        <f t="shared" si="698"/>
        <v>28.934058553881645</v>
      </c>
      <c r="Q2946" s="113">
        <f t="shared" si="699"/>
        <v>29.341660344071649</v>
      </c>
      <c r="R2946" s="95">
        <f t="shared" si="691"/>
        <v>334.12855274587503</v>
      </c>
      <c r="S2946" s="95">
        <f t="shared" si="692"/>
        <v>202.09108119755263</v>
      </c>
      <c r="T2946">
        <f t="shared" si="693"/>
        <v>0</v>
      </c>
      <c r="U2946" s="102">
        <f>IF(W2946&lt;180,V2946,IF(#REF!&gt;T2946,W2946-360,360-W2946))</f>
        <v>-13.109816971713826</v>
      </c>
      <c r="V2946" s="102">
        <f t="shared" si="694"/>
        <v>-13.109816971713826</v>
      </c>
      <c r="W2946" s="102">
        <f t="shared" si="695"/>
        <v>13.109816971713826</v>
      </c>
    </row>
    <row r="2947" spans="1:23" x14ac:dyDescent="0.25">
      <c r="A2947" s="110">
        <v>42638.505972222221</v>
      </c>
      <c r="B2947">
        <v>255</v>
      </c>
      <c r="C2947">
        <v>10.769600000000001</v>
      </c>
      <c r="E2947" s="95">
        <f t="shared" si="702"/>
        <v>268.07154742096503</v>
      </c>
      <c r="F2947" s="95">
        <f t="shared" si="702"/>
        <v>19.790667703826944</v>
      </c>
      <c r="G2947" s="95"/>
      <c r="H2947" s="95"/>
      <c r="I2947" s="95"/>
      <c r="J2947" s="95"/>
      <c r="K2947" s="95"/>
      <c r="L2947" s="95">
        <f t="shared" si="697"/>
        <v>2944</v>
      </c>
      <c r="M2947" s="95">
        <f t="shared" si="688"/>
        <v>-1274</v>
      </c>
      <c r="N2947" s="95">
        <f t="shared" si="689"/>
        <v>270.3260869565205</v>
      </c>
      <c r="O2947" s="95">
        <f t="shared" si="690"/>
        <v>2464054.9565217411</v>
      </c>
      <c r="P2947" s="95">
        <f t="shared" si="698"/>
        <v>28.930523483613591</v>
      </c>
      <c r="Q2947" s="113">
        <f t="shared" si="699"/>
        <v>29.343734955403047</v>
      </c>
      <c r="R2947" s="95">
        <f t="shared" si="691"/>
        <v>334.0949510706219</v>
      </c>
      <c r="S2947" s="95">
        <f t="shared" si="692"/>
        <v>202.04814377130816</v>
      </c>
      <c r="T2947">
        <f t="shared" si="693"/>
        <v>0</v>
      </c>
      <c r="U2947" s="102">
        <f>IF(W2947&lt;180,V2947,IF(#REF!&gt;T2947,W2947-360,360-W2947))</f>
        <v>-13.071547420965032</v>
      </c>
      <c r="V2947" s="102">
        <f t="shared" si="694"/>
        <v>-13.071547420965032</v>
      </c>
      <c r="W2947" s="102">
        <f t="shared" si="695"/>
        <v>13.071547420965032</v>
      </c>
    </row>
    <row r="2948" spans="1:23" x14ac:dyDescent="0.25">
      <c r="A2948" s="110">
        <v>42638.506018518521</v>
      </c>
      <c r="B2948">
        <v>259</v>
      </c>
      <c r="C2948">
        <v>11.8368</v>
      </c>
      <c r="E2948" s="95">
        <f t="shared" si="702"/>
        <v>268.00332778702165</v>
      </c>
      <c r="F2948" s="95">
        <f t="shared" si="702"/>
        <v>19.773296821963385</v>
      </c>
      <c r="G2948" s="95"/>
      <c r="H2948" s="95"/>
      <c r="I2948" s="95"/>
      <c r="J2948" s="95"/>
      <c r="K2948" s="95"/>
      <c r="L2948" s="95">
        <f t="shared" si="697"/>
        <v>2945</v>
      </c>
      <c r="M2948" s="95">
        <f t="shared" ref="M2948:M3011" si="703">B2948-M2947</f>
        <v>1533</v>
      </c>
      <c r="N2948" s="95">
        <f t="shared" ref="N2948:N3011" si="704">N2947+(B2948-N2947)/L2948</f>
        <v>270.32224108658619</v>
      </c>
      <c r="O2948" s="95">
        <f t="shared" ref="O2948:O3011" si="705">O2947+(B2948-N2948)*(B2948-N2947)</f>
        <v>2464183.1932088304</v>
      </c>
      <c r="P2948" s="95">
        <f t="shared" si="698"/>
        <v>28.926363940201007</v>
      </c>
      <c r="Q2948" s="113">
        <f t="shared" si="699"/>
        <v>29.317074163557386</v>
      </c>
      <c r="R2948" s="95">
        <f t="shared" ref="R2948:R3011" si="706">E2948+$T$2*Q2948</f>
        <v>333.96674465502576</v>
      </c>
      <c r="S2948" s="95">
        <f t="shared" ref="S2948:S3011" si="707">E2948-$T$2*Q2948</f>
        <v>202.03991091901753</v>
      </c>
      <c r="T2948">
        <f t="shared" si="693"/>
        <v>0</v>
      </c>
      <c r="U2948" s="102">
        <f>IF(W2948&lt;180,V2948,IF(#REF!&gt;T2948,W2948-360,360-W2948))</f>
        <v>-9.0033277870216466</v>
      </c>
      <c r="V2948" s="102">
        <f t="shared" si="694"/>
        <v>-9.0033277870216466</v>
      </c>
      <c r="W2948" s="102">
        <f t="shared" si="695"/>
        <v>9.0033277870216466</v>
      </c>
    </row>
    <row r="2949" spans="1:23" x14ac:dyDescent="0.25">
      <c r="A2949" s="110">
        <v>42638.506064814814</v>
      </c>
      <c r="B2949">
        <v>263</v>
      </c>
      <c r="C2949">
        <v>12.3574</v>
      </c>
      <c r="E2949" s="95">
        <f t="shared" si="702"/>
        <v>268.01497504159732</v>
      </c>
      <c r="F2949" s="95">
        <f t="shared" si="702"/>
        <v>19.75282660565723</v>
      </c>
      <c r="G2949" s="95"/>
      <c r="H2949" s="95"/>
      <c r="I2949" s="95"/>
      <c r="J2949" s="95"/>
      <c r="K2949" s="95"/>
      <c r="L2949" s="95">
        <f t="shared" si="697"/>
        <v>2946</v>
      </c>
      <c r="M2949" s="95">
        <f t="shared" si="703"/>
        <v>-1270</v>
      </c>
      <c r="N2949" s="95">
        <f t="shared" si="704"/>
        <v>270.31975560081344</v>
      </c>
      <c r="O2949" s="95">
        <f t="shared" si="705"/>
        <v>2464236.7902240343</v>
      </c>
      <c r="P2949" s="95">
        <f t="shared" si="698"/>
        <v>28.921768618259815</v>
      </c>
      <c r="Q2949" s="113">
        <f t="shared" si="699"/>
        <v>29.3136934043807</v>
      </c>
      <c r="R2949" s="95">
        <f t="shared" si="706"/>
        <v>333.97078520145391</v>
      </c>
      <c r="S2949" s="95">
        <f t="shared" si="707"/>
        <v>202.05916488174074</v>
      </c>
      <c r="T2949">
        <f t="shared" si="693"/>
        <v>0</v>
      </c>
      <c r="U2949" s="102">
        <f>IF(W2949&lt;180,V2949,IF(#REF!&gt;T2949,W2949-360,360-W2949))</f>
        <v>-5.0149750415973244</v>
      </c>
      <c r="V2949" s="102">
        <f t="shared" si="694"/>
        <v>-5.0149750415973244</v>
      </c>
      <c r="W2949" s="102">
        <f t="shared" si="695"/>
        <v>5.0149750415973244</v>
      </c>
    </row>
    <row r="2950" spans="1:23" x14ac:dyDescent="0.25">
      <c r="A2950" s="110">
        <v>42638.506111111114</v>
      </c>
      <c r="B2950">
        <v>262</v>
      </c>
      <c r="C2950">
        <v>11.9442</v>
      </c>
      <c r="E2950" s="95">
        <f t="shared" si="702"/>
        <v>267.96006655574041</v>
      </c>
      <c r="F2950" s="95">
        <f t="shared" si="702"/>
        <v>19.740007138103149</v>
      </c>
      <c r="G2950" s="95"/>
      <c r="H2950" s="95"/>
      <c r="I2950" s="95"/>
      <c r="J2950" s="95"/>
      <c r="K2950" s="95"/>
      <c r="L2950" s="95">
        <f t="shared" si="697"/>
        <v>2947</v>
      </c>
      <c r="M2950" s="95">
        <f t="shared" si="703"/>
        <v>1532</v>
      </c>
      <c r="N2950" s="95">
        <f t="shared" si="704"/>
        <v>270.31693247370083</v>
      </c>
      <c r="O2950" s="95">
        <f t="shared" si="705"/>
        <v>2464305.9850695641</v>
      </c>
      <c r="P2950" s="95">
        <f t="shared" si="698"/>
        <v>28.917267201547393</v>
      </c>
      <c r="Q2950" s="113">
        <f t="shared" si="699"/>
        <v>29.293995500357035</v>
      </c>
      <c r="R2950" s="95">
        <f t="shared" si="706"/>
        <v>333.87155643154375</v>
      </c>
      <c r="S2950" s="95">
        <f t="shared" si="707"/>
        <v>202.04857667993707</v>
      </c>
      <c r="T2950">
        <f t="shared" ref="T2950:T3013" si="708">IF(ABS(U2950)&gt;$T$2*Q2950,1,0)</f>
        <v>0</v>
      </c>
      <c r="U2950" s="102">
        <f>IF(W2950&lt;180,V2950,IF(#REF!&gt;T2950,W2950-360,360-W2950))</f>
        <v>-5.9600665557404113</v>
      </c>
      <c r="V2950" s="102">
        <f t="shared" ref="V2950:V3013" si="709">$B2950-$E2950</f>
        <v>-5.9600665557404113</v>
      </c>
      <c r="W2950" s="102">
        <f t="shared" ref="W2950:W3013" si="710">ABS(V2950)</f>
        <v>5.9600665557404113</v>
      </c>
    </row>
    <row r="2951" spans="1:23" x14ac:dyDescent="0.25">
      <c r="A2951" s="110">
        <v>42638.506157407406</v>
      </c>
      <c r="B2951">
        <v>263</v>
      </c>
      <c r="C2951">
        <v>11.3141</v>
      </c>
      <c r="E2951" s="95">
        <f t="shared" si="702"/>
        <v>267.89517470881862</v>
      </c>
      <c r="F2951" s="95">
        <f t="shared" si="702"/>
        <v>19.726024109816962</v>
      </c>
      <c r="G2951" s="95"/>
      <c r="H2951" s="95"/>
      <c r="I2951" s="95"/>
      <c r="J2951" s="95"/>
      <c r="K2951" s="95"/>
      <c r="L2951" s="95">
        <f t="shared" si="697"/>
        <v>2948</v>
      </c>
      <c r="M2951" s="95">
        <f t="shared" si="703"/>
        <v>-1269</v>
      </c>
      <c r="N2951" s="95">
        <f t="shared" si="704"/>
        <v>270.314450474897</v>
      </c>
      <c r="O2951" s="95">
        <f t="shared" si="705"/>
        <v>2464359.5044097709</v>
      </c>
      <c r="P2951" s="95">
        <f t="shared" si="698"/>
        <v>28.91267618365702</v>
      </c>
      <c r="Q2951" s="113">
        <f t="shared" si="699"/>
        <v>29.261697065489983</v>
      </c>
      <c r="R2951" s="95">
        <f t="shared" si="706"/>
        <v>333.73399310617106</v>
      </c>
      <c r="S2951" s="95">
        <f t="shared" si="707"/>
        <v>202.05635631146615</v>
      </c>
      <c r="T2951">
        <f t="shared" si="708"/>
        <v>0</v>
      </c>
      <c r="U2951" s="102">
        <f>IF(W2951&lt;180,V2951,IF(#REF!&gt;T2951,W2951-360,360-W2951))</f>
        <v>-4.8951747088186153</v>
      </c>
      <c r="V2951" s="102">
        <f t="shared" si="709"/>
        <v>-4.8951747088186153</v>
      </c>
      <c r="W2951" s="102">
        <f t="shared" si="710"/>
        <v>4.8951747088186153</v>
      </c>
    </row>
    <row r="2952" spans="1:23" x14ac:dyDescent="0.25">
      <c r="A2952" s="110">
        <v>42638.506203703706</v>
      </c>
      <c r="B2952">
        <v>265</v>
      </c>
      <c r="C2952">
        <v>10.648199999999999</v>
      </c>
      <c r="E2952" s="95">
        <f t="shared" si="702"/>
        <v>267.82196339434279</v>
      </c>
      <c r="F2952" s="95">
        <f t="shared" si="702"/>
        <v>19.70851778702162</v>
      </c>
      <c r="G2952" s="95"/>
      <c r="H2952" s="95"/>
      <c r="I2952" s="95"/>
      <c r="J2952" s="95"/>
      <c r="K2952" s="95"/>
      <c r="L2952" s="95">
        <f t="shared" si="697"/>
        <v>2949</v>
      </c>
      <c r="M2952" s="95">
        <f t="shared" si="703"/>
        <v>1534</v>
      </c>
      <c r="N2952" s="95">
        <f t="shared" si="704"/>
        <v>270.31264835537348</v>
      </c>
      <c r="O2952" s="95">
        <f t="shared" si="705"/>
        <v>2464387.7382163461</v>
      </c>
      <c r="P2952" s="95">
        <f t="shared" si="698"/>
        <v>28.907939248281753</v>
      </c>
      <c r="Q2952" s="113">
        <f t="shared" si="699"/>
        <v>29.213766900403979</v>
      </c>
      <c r="R2952" s="95">
        <f t="shared" si="706"/>
        <v>333.55293892025173</v>
      </c>
      <c r="S2952" s="95">
        <f t="shared" si="707"/>
        <v>202.09098786843384</v>
      </c>
      <c r="T2952">
        <f t="shared" si="708"/>
        <v>0</v>
      </c>
      <c r="U2952" s="102">
        <f>IF(W2952&lt;180,V2952,IF(#REF!&gt;T2952,W2952-360,360-W2952))</f>
        <v>-2.821963394342788</v>
      </c>
      <c r="V2952" s="102">
        <f t="shared" si="709"/>
        <v>-2.821963394342788</v>
      </c>
      <c r="W2952" s="102">
        <f t="shared" si="710"/>
        <v>2.821963394342788</v>
      </c>
    </row>
    <row r="2953" spans="1:23" x14ac:dyDescent="0.25">
      <c r="A2953" s="110">
        <v>42638.506249999999</v>
      </c>
      <c r="B2953">
        <v>268</v>
      </c>
      <c r="C2953">
        <v>10.891299999999999</v>
      </c>
      <c r="E2953" s="95">
        <f t="shared" si="702"/>
        <v>267.80199667221297</v>
      </c>
      <c r="F2953" s="95">
        <f t="shared" si="702"/>
        <v>19.692510299500825</v>
      </c>
      <c r="G2953" s="95"/>
      <c r="H2953" s="95"/>
      <c r="I2953" s="95"/>
      <c r="J2953" s="95"/>
      <c r="K2953" s="95"/>
      <c r="L2953" s="95">
        <f t="shared" si="697"/>
        <v>2950</v>
      </c>
      <c r="M2953" s="95">
        <f t="shared" si="703"/>
        <v>-1266</v>
      </c>
      <c r="N2953" s="95">
        <f t="shared" si="704"/>
        <v>270.31186440677845</v>
      </c>
      <c r="O2953" s="95">
        <f t="shared" si="705"/>
        <v>2464393.0847457643</v>
      </c>
      <c r="P2953" s="95">
        <f t="shared" si="698"/>
        <v>28.903070535057282</v>
      </c>
      <c r="Q2953" s="113">
        <f t="shared" si="699"/>
        <v>29.20953727056834</v>
      </c>
      <c r="R2953" s="95">
        <f t="shared" si="706"/>
        <v>333.52345553099173</v>
      </c>
      <c r="S2953" s="95">
        <f t="shared" si="707"/>
        <v>202.0805378134342</v>
      </c>
      <c r="T2953">
        <f t="shared" si="708"/>
        <v>0</v>
      </c>
      <c r="U2953" s="102">
        <f>IF(W2953&lt;180,V2953,IF(#REF!&gt;T2953,W2953-360,360-W2953))</f>
        <v>0.19800332778703478</v>
      </c>
      <c r="V2953" s="102">
        <f t="shared" si="709"/>
        <v>0.19800332778703478</v>
      </c>
      <c r="W2953" s="102">
        <f t="shared" si="710"/>
        <v>0.19800332778703478</v>
      </c>
    </row>
    <row r="2954" spans="1:23" x14ac:dyDescent="0.25">
      <c r="A2954" s="110">
        <v>42638.506296296298</v>
      </c>
      <c r="B2954">
        <v>268</v>
      </c>
      <c r="C2954">
        <v>9.7389299999999999</v>
      </c>
      <c r="E2954" s="95">
        <f t="shared" si="702"/>
        <v>267.72878535773708</v>
      </c>
      <c r="F2954" s="95">
        <f t="shared" si="702"/>
        <v>19.672227487520786</v>
      </c>
      <c r="G2954" s="95"/>
      <c r="H2954" s="95"/>
      <c r="I2954" s="95"/>
      <c r="J2954" s="95"/>
      <c r="K2954" s="95"/>
      <c r="L2954" s="95">
        <f t="shared" si="697"/>
        <v>2951</v>
      </c>
      <c r="M2954" s="95">
        <f t="shared" si="703"/>
        <v>1534</v>
      </c>
      <c r="N2954" s="95">
        <f t="shared" si="704"/>
        <v>270.31108098949386</v>
      </c>
      <c r="O2954" s="95">
        <f t="shared" si="705"/>
        <v>2464398.4276516452</v>
      </c>
      <c r="P2954" s="95">
        <f t="shared" si="698"/>
        <v>28.898204280853886</v>
      </c>
      <c r="Q2954" s="113">
        <f t="shared" si="699"/>
        <v>29.153754778062801</v>
      </c>
      <c r="R2954" s="95">
        <f t="shared" si="706"/>
        <v>333.32473360837838</v>
      </c>
      <c r="S2954" s="95">
        <f t="shared" si="707"/>
        <v>202.13283710709578</v>
      </c>
      <c r="T2954">
        <f t="shared" si="708"/>
        <v>0</v>
      </c>
      <c r="U2954" s="102">
        <f>IF(W2954&lt;180,V2954,IF(#REF!&gt;T2954,W2954-360,360-W2954))</f>
        <v>0.27121464226291891</v>
      </c>
      <c r="V2954" s="102">
        <f t="shared" si="709"/>
        <v>0.27121464226291891</v>
      </c>
      <c r="W2954" s="102">
        <f t="shared" si="710"/>
        <v>0.27121464226291891</v>
      </c>
    </row>
    <row r="2955" spans="1:23" x14ac:dyDescent="0.25">
      <c r="A2955" s="110">
        <v>42638.506342592591</v>
      </c>
      <c r="B2955">
        <v>261</v>
      </c>
      <c r="C2955">
        <v>9.7632300000000001</v>
      </c>
      <c r="E2955" s="95">
        <f t="shared" si="702"/>
        <v>267.72212978369384</v>
      </c>
      <c r="F2955" s="95">
        <f t="shared" si="702"/>
        <v>19.651963144758724</v>
      </c>
      <c r="G2955" s="95"/>
      <c r="H2955" s="95"/>
      <c r="I2955" s="95"/>
      <c r="J2955" s="95"/>
      <c r="K2955" s="95"/>
      <c r="L2955" s="95">
        <f t="shared" si="697"/>
        <v>2952</v>
      </c>
      <c r="M2955" s="95">
        <f t="shared" si="703"/>
        <v>-1273</v>
      </c>
      <c r="N2955" s="95">
        <f t="shared" si="704"/>
        <v>270.30792682926705</v>
      </c>
      <c r="O2955" s="95">
        <f t="shared" si="705"/>
        <v>2464485.0945121967</v>
      </c>
      <c r="P2955" s="95">
        <f t="shared" si="698"/>
        <v>28.893817232978229</v>
      </c>
      <c r="Q2955" s="113">
        <f t="shared" si="699"/>
        <v>29.154833543083726</v>
      </c>
      <c r="R2955" s="95">
        <f t="shared" si="706"/>
        <v>333.32050525563221</v>
      </c>
      <c r="S2955" s="95">
        <f t="shared" si="707"/>
        <v>202.12375431175548</v>
      </c>
      <c r="T2955">
        <f t="shared" si="708"/>
        <v>0</v>
      </c>
      <c r="U2955" s="102">
        <f>IF(W2955&lt;180,V2955,IF(#REF!&gt;T2955,W2955-360,360-W2955))</f>
        <v>-6.7221297836938447</v>
      </c>
      <c r="V2955" s="102">
        <f t="shared" si="709"/>
        <v>-6.7221297836938447</v>
      </c>
      <c r="W2955" s="102">
        <f t="shared" si="710"/>
        <v>6.7221297836938447</v>
      </c>
    </row>
    <row r="2956" spans="1:23" x14ac:dyDescent="0.25">
      <c r="A2956" s="110">
        <v>42638.506388888891</v>
      </c>
      <c r="B2956">
        <v>262</v>
      </c>
      <c r="C2956">
        <v>9.4277999999999995</v>
      </c>
      <c r="E2956" s="95">
        <f t="shared" si="702"/>
        <v>267.6921797004992</v>
      </c>
      <c r="F2956" s="95">
        <f t="shared" si="702"/>
        <v>19.634083943427605</v>
      </c>
      <c r="G2956" s="95"/>
      <c r="H2956" s="95"/>
      <c r="I2956" s="95"/>
      <c r="J2956" s="95"/>
      <c r="K2956" s="95"/>
      <c r="L2956" s="95">
        <f t="shared" si="697"/>
        <v>2953</v>
      </c>
      <c r="M2956" s="95">
        <f t="shared" si="703"/>
        <v>1535</v>
      </c>
      <c r="N2956" s="95">
        <f t="shared" si="704"/>
        <v>270.30511344395404</v>
      </c>
      <c r="O2956" s="95">
        <f t="shared" si="705"/>
        <v>2464554.092786998</v>
      </c>
      <c r="P2956" s="95">
        <f t="shared" si="698"/>
        <v>28.889328936054394</v>
      </c>
      <c r="Q2956" s="113">
        <f t="shared" si="699"/>
        <v>29.151450683389278</v>
      </c>
      <c r="R2956" s="95">
        <f t="shared" si="706"/>
        <v>333.28294373812508</v>
      </c>
      <c r="S2956" s="95">
        <f t="shared" si="707"/>
        <v>202.10141566287331</v>
      </c>
      <c r="T2956">
        <f t="shared" si="708"/>
        <v>0</v>
      </c>
      <c r="U2956" s="102">
        <f>IF(W2956&lt;180,V2956,IF(#REF!&gt;T2956,W2956-360,360-W2956))</f>
        <v>-5.6921797004991959</v>
      </c>
      <c r="V2956" s="102">
        <f t="shared" si="709"/>
        <v>-5.6921797004991959</v>
      </c>
      <c r="W2956" s="102">
        <f t="shared" si="710"/>
        <v>5.6921797004991959</v>
      </c>
    </row>
    <row r="2957" spans="1:23" x14ac:dyDescent="0.25">
      <c r="A2957" s="110">
        <v>42638.506435185183</v>
      </c>
      <c r="B2957">
        <v>268</v>
      </c>
      <c r="C2957">
        <v>9.6205200000000008</v>
      </c>
      <c r="E2957" s="95">
        <f t="shared" ref="E2957:F2972" si="711">AVERAGE(B2357:B2957)</f>
        <v>267.54409317803663</v>
      </c>
      <c r="F2957" s="95">
        <f t="shared" si="711"/>
        <v>19.611025241264549</v>
      </c>
      <c r="G2957" s="95"/>
      <c r="H2957" s="95"/>
      <c r="I2957" s="95"/>
      <c r="J2957" s="95"/>
      <c r="K2957" s="95"/>
      <c r="L2957" s="95">
        <f t="shared" si="697"/>
        <v>2954</v>
      </c>
      <c r="M2957" s="95">
        <f t="shared" si="703"/>
        <v>-1267</v>
      </c>
      <c r="N2957" s="95">
        <f t="shared" si="704"/>
        <v>270.30433310764937</v>
      </c>
      <c r="O2957" s="95">
        <f t="shared" si="705"/>
        <v>2464559.404536224</v>
      </c>
      <c r="P2957" s="95">
        <f t="shared" si="698"/>
        <v>28.884469782734985</v>
      </c>
      <c r="Q2957" s="113">
        <f t="shared" si="699"/>
        <v>28.922556573604986</v>
      </c>
      <c r="R2957" s="95">
        <f t="shared" si="706"/>
        <v>332.61984546864784</v>
      </c>
      <c r="S2957" s="95">
        <f t="shared" si="707"/>
        <v>202.46834088742543</v>
      </c>
      <c r="T2957">
        <f t="shared" si="708"/>
        <v>0</v>
      </c>
      <c r="U2957" s="102">
        <f>IF(W2957&lt;180,V2957,IF(#REF!&gt;T2957,W2957-360,360-W2957))</f>
        <v>0.45590682196336729</v>
      </c>
      <c r="V2957" s="102">
        <f t="shared" si="709"/>
        <v>0.45590682196336729</v>
      </c>
      <c r="W2957" s="102">
        <f t="shared" si="710"/>
        <v>0.45590682196336729</v>
      </c>
    </row>
    <row r="2958" spans="1:23" x14ac:dyDescent="0.25">
      <c r="A2958" s="110">
        <v>42638.506481481483</v>
      </c>
      <c r="B2958">
        <v>267</v>
      </c>
      <c r="C2958">
        <v>10.3522</v>
      </c>
      <c r="E2958" s="95">
        <f t="shared" si="711"/>
        <v>267.44093178036604</v>
      </c>
      <c r="F2958" s="95">
        <f t="shared" si="711"/>
        <v>19.58917316139766</v>
      </c>
      <c r="G2958" s="95"/>
      <c r="H2958" s="95"/>
      <c r="I2958" s="95"/>
      <c r="J2958" s="95"/>
      <c r="K2958" s="95"/>
      <c r="L2958" s="95">
        <f t="shared" si="697"/>
        <v>2955</v>
      </c>
      <c r="M2958" s="95">
        <f t="shared" si="703"/>
        <v>1534</v>
      </c>
      <c r="N2958" s="95">
        <f t="shared" si="704"/>
        <v>270.30321489001562</v>
      </c>
      <c r="O2958" s="95">
        <f t="shared" si="705"/>
        <v>2464570.3194585466</v>
      </c>
      <c r="P2958" s="95">
        <f t="shared" si="698"/>
        <v>28.87964593022819</v>
      </c>
      <c r="Q2958" s="113">
        <f t="shared" si="699"/>
        <v>28.813536552274456</v>
      </c>
      <c r="R2958" s="95">
        <f t="shared" si="706"/>
        <v>332.27138902298356</v>
      </c>
      <c r="S2958" s="95">
        <f t="shared" si="707"/>
        <v>202.61047453774853</v>
      </c>
      <c r="T2958">
        <f t="shared" si="708"/>
        <v>0</v>
      </c>
      <c r="U2958" s="102">
        <f>IF(W2958&lt;180,V2958,IF(#REF!&gt;T2958,W2958-360,360-W2958))</f>
        <v>-0.44093178036604286</v>
      </c>
      <c r="V2958" s="102">
        <f t="shared" si="709"/>
        <v>-0.44093178036604286</v>
      </c>
      <c r="W2958" s="102">
        <f t="shared" si="710"/>
        <v>0.44093178036604286</v>
      </c>
    </row>
    <row r="2959" spans="1:23" x14ac:dyDescent="0.25">
      <c r="A2959" s="110">
        <v>42638.506527777776</v>
      </c>
      <c r="B2959">
        <v>269</v>
      </c>
      <c r="C2959">
        <v>10.7682</v>
      </c>
      <c r="E2959" s="95">
        <f t="shared" si="711"/>
        <v>267.34276206322795</v>
      </c>
      <c r="F2959" s="95">
        <f t="shared" si="711"/>
        <v>19.560087970049914</v>
      </c>
      <c r="G2959" s="95"/>
      <c r="H2959" s="95"/>
      <c r="I2959" s="95"/>
      <c r="J2959" s="95"/>
      <c r="K2959" s="95"/>
      <c r="L2959" s="95">
        <f t="shared" si="697"/>
        <v>2956</v>
      </c>
      <c r="M2959" s="95">
        <f t="shared" si="703"/>
        <v>-1265</v>
      </c>
      <c r="N2959" s="95">
        <f t="shared" si="704"/>
        <v>270.30277401894324</v>
      </c>
      <c r="O2959" s="95">
        <f t="shared" si="705"/>
        <v>2464572.0172530464</v>
      </c>
      <c r="P2959" s="95">
        <f t="shared" si="698"/>
        <v>28.874770542838466</v>
      </c>
      <c r="Q2959" s="113">
        <f t="shared" si="699"/>
        <v>28.70735326484321</v>
      </c>
      <c r="R2959" s="95">
        <f t="shared" si="706"/>
        <v>331.93430690912516</v>
      </c>
      <c r="S2959" s="95">
        <f t="shared" si="707"/>
        <v>202.75121721733075</v>
      </c>
      <c r="T2959">
        <f t="shared" si="708"/>
        <v>0</v>
      </c>
      <c r="U2959" s="102">
        <f>IF(W2959&lt;180,V2959,IF(#REF!&gt;T2959,W2959-360,360-W2959))</f>
        <v>1.6572379367720487</v>
      </c>
      <c r="V2959" s="102">
        <f t="shared" si="709"/>
        <v>1.6572379367720487</v>
      </c>
      <c r="W2959" s="102">
        <f t="shared" si="710"/>
        <v>1.6572379367720487</v>
      </c>
    </row>
    <row r="2960" spans="1:23" x14ac:dyDescent="0.25">
      <c r="A2960" s="110">
        <v>42638.506574074076</v>
      </c>
      <c r="B2960">
        <v>264</v>
      </c>
      <c r="C2960">
        <v>10.607100000000001</v>
      </c>
      <c r="E2960" s="95">
        <f t="shared" si="711"/>
        <v>267.25956738768718</v>
      </c>
      <c r="F2960" s="95">
        <f t="shared" si="711"/>
        <v>19.531292795341091</v>
      </c>
      <c r="G2960" s="95"/>
      <c r="H2960" s="95"/>
      <c r="I2960" s="95"/>
      <c r="J2960" s="95"/>
      <c r="K2960" s="95"/>
      <c r="L2960" s="95">
        <f t="shared" si="697"/>
        <v>2957</v>
      </c>
      <c r="M2960" s="95">
        <f t="shared" si="703"/>
        <v>1529</v>
      </c>
      <c r="N2960" s="95">
        <f t="shared" si="704"/>
        <v>270.30064254311674</v>
      </c>
      <c r="O2960" s="95">
        <f t="shared" si="705"/>
        <v>2464611.7287791697</v>
      </c>
      <c r="P2960" s="95">
        <f t="shared" si="698"/>
        <v>28.870120275129256</v>
      </c>
      <c r="Q2960" s="113">
        <f t="shared" si="699"/>
        <v>28.644400436244918</v>
      </c>
      <c r="R2960" s="95">
        <f t="shared" si="706"/>
        <v>331.70946836923827</v>
      </c>
      <c r="S2960" s="95">
        <f t="shared" si="707"/>
        <v>202.8096664061361</v>
      </c>
      <c r="T2960">
        <f t="shared" si="708"/>
        <v>0</v>
      </c>
      <c r="U2960" s="102">
        <f>IF(W2960&lt;180,V2960,IF(#REF!&gt;T2960,W2960-360,360-W2960))</f>
        <v>-3.2595673876871842</v>
      </c>
      <c r="V2960" s="102">
        <f t="shared" si="709"/>
        <v>-3.2595673876871842</v>
      </c>
      <c r="W2960" s="102">
        <f t="shared" si="710"/>
        <v>3.2595673876871842</v>
      </c>
    </row>
    <row r="2961" spans="1:23" x14ac:dyDescent="0.25">
      <c r="A2961" s="110">
        <v>42638.506620370368</v>
      </c>
      <c r="B2961">
        <v>263</v>
      </c>
      <c r="C2961">
        <v>10.1683</v>
      </c>
      <c r="E2961" s="95">
        <f t="shared" si="711"/>
        <v>267.1214642262895</v>
      </c>
      <c r="F2961" s="95">
        <f t="shared" si="711"/>
        <v>19.502212429284519</v>
      </c>
      <c r="G2961" s="95"/>
      <c r="H2961" s="95"/>
      <c r="I2961" s="95"/>
      <c r="J2961" s="95"/>
      <c r="K2961" s="95"/>
      <c r="L2961" s="95">
        <f t="shared" si="697"/>
        <v>2958</v>
      </c>
      <c r="M2961" s="95">
        <f t="shared" si="703"/>
        <v>-1266</v>
      </c>
      <c r="N2961" s="95">
        <f t="shared" si="704"/>
        <v>270.29817444218941</v>
      </c>
      <c r="O2961" s="95">
        <f t="shared" si="705"/>
        <v>2464665.0101419897</v>
      </c>
      <c r="P2961" s="95">
        <f t="shared" si="698"/>
        <v>28.865551866620656</v>
      </c>
      <c r="Q2961" s="113">
        <f t="shared" si="699"/>
        <v>28.46395195536989</v>
      </c>
      <c r="R2961" s="95">
        <f t="shared" si="706"/>
        <v>331.16535612587177</v>
      </c>
      <c r="S2961" s="95">
        <f t="shared" si="707"/>
        <v>203.07757232670724</v>
      </c>
      <c r="T2961">
        <f t="shared" si="708"/>
        <v>0</v>
      </c>
      <c r="U2961" s="102">
        <f>IF(W2961&lt;180,V2961,IF(#REF!&gt;T2961,W2961-360,360-W2961))</f>
        <v>-4.121464226289504</v>
      </c>
      <c r="V2961" s="102">
        <f t="shared" si="709"/>
        <v>-4.121464226289504</v>
      </c>
      <c r="W2961" s="102">
        <f t="shared" si="710"/>
        <v>4.121464226289504</v>
      </c>
    </row>
    <row r="2962" spans="1:23" x14ac:dyDescent="0.25">
      <c r="A2962" s="110">
        <v>42638.506666666668</v>
      </c>
      <c r="B2962">
        <v>267</v>
      </c>
      <c r="C2962">
        <v>11.3866</v>
      </c>
      <c r="E2962" s="95">
        <f t="shared" si="711"/>
        <v>267.03660565723794</v>
      </c>
      <c r="F2962" s="95">
        <f t="shared" si="711"/>
        <v>19.482081980033268</v>
      </c>
      <c r="G2962" s="95"/>
      <c r="H2962" s="95"/>
      <c r="I2962" s="95"/>
      <c r="J2962" s="95"/>
      <c r="K2962" s="95"/>
      <c r="L2962" s="95">
        <f t="shared" si="697"/>
        <v>2959</v>
      </c>
      <c r="M2962" s="95">
        <f t="shared" si="703"/>
        <v>1533</v>
      </c>
      <c r="N2962" s="95">
        <f t="shared" si="704"/>
        <v>270.29705981750465</v>
      </c>
      <c r="O2962" s="95">
        <f t="shared" si="705"/>
        <v>2464675.884420414</v>
      </c>
      <c r="P2962" s="95">
        <f t="shared" si="698"/>
        <v>28.860737536414369</v>
      </c>
      <c r="Q2962" s="113">
        <f t="shared" si="699"/>
        <v>28.388064172819202</v>
      </c>
      <c r="R2962" s="95">
        <f t="shared" si="706"/>
        <v>330.90975004608117</v>
      </c>
      <c r="S2962" s="95">
        <f t="shared" si="707"/>
        <v>203.16346126839474</v>
      </c>
      <c r="T2962">
        <f t="shared" si="708"/>
        <v>0</v>
      </c>
      <c r="U2962" s="102">
        <f>IF(W2962&lt;180,V2962,IF(#REF!&gt;T2962,W2962-360,360-W2962))</f>
        <v>-3.6605657237942069E-2</v>
      </c>
      <c r="V2962" s="102">
        <f t="shared" si="709"/>
        <v>-3.6605657237942069E-2</v>
      </c>
      <c r="W2962" s="102">
        <f t="shared" si="710"/>
        <v>3.6605657237942069E-2</v>
      </c>
    </row>
    <row r="2963" spans="1:23" x14ac:dyDescent="0.25">
      <c r="A2963" s="110">
        <v>42638.506712962961</v>
      </c>
      <c r="B2963">
        <v>262</v>
      </c>
      <c r="C2963">
        <v>12.100899999999999</v>
      </c>
      <c r="E2963" s="95">
        <f t="shared" si="711"/>
        <v>266.89351081530782</v>
      </c>
      <c r="F2963" s="95">
        <f t="shared" si="711"/>
        <v>19.459377154742086</v>
      </c>
      <c r="G2963" s="95"/>
      <c r="H2963" s="95"/>
      <c r="I2963" s="95"/>
      <c r="J2963" s="95"/>
      <c r="K2963" s="95"/>
      <c r="L2963" s="95">
        <f t="shared" si="697"/>
        <v>2960</v>
      </c>
      <c r="M2963" s="95">
        <f t="shared" si="703"/>
        <v>-1271</v>
      </c>
      <c r="N2963" s="95">
        <f t="shared" si="704"/>
        <v>270.29425675675549</v>
      </c>
      <c r="O2963" s="95">
        <f t="shared" si="705"/>
        <v>2464744.7023648666</v>
      </c>
      <c r="P2963" s="95">
        <f t="shared" si="698"/>
        <v>28.856264849581827</v>
      </c>
      <c r="Q2963" s="113">
        <f t="shared" si="699"/>
        <v>28.195690797018926</v>
      </c>
      <c r="R2963" s="95">
        <f t="shared" si="706"/>
        <v>330.33381510860039</v>
      </c>
      <c r="S2963" s="95">
        <f t="shared" si="707"/>
        <v>203.45320652201525</v>
      </c>
      <c r="T2963">
        <f t="shared" si="708"/>
        <v>0</v>
      </c>
      <c r="U2963" s="102">
        <f>IF(W2963&lt;180,V2963,IF(#REF!&gt;T2963,W2963-360,360-W2963))</f>
        <v>-4.8935108153078204</v>
      </c>
      <c r="V2963" s="102">
        <f t="shared" si="709"/>
        <v>-4.8935108153078204</v>
      </c>
      <c r="W2963" s="102">
        <f t="shared" si="710"/>
        <v>4.8935108153078204</v>
      </c>
    </row>
    <row r="2964" spans="1:23" x14ac:dyDescent="0.25">
      <c r="A2964" s="110">
        <v>42638.50675925926</v>
      </c>
      <c r="B2964">
        <v>260</v>
      </c>
      <c r="C2964">
        <v>13.807399999999999</v>
      </c>
      <c r="E2964" s="95">
        <f t="shared" si="711"/>
        <v>266.75873544093179</v>
      </c>
      <c r="F2964" s="95">
        <f t="shared" si="711"/>
        <v>19.43808880199666</v>
      </c>
      <c r="G2964" s="95"/>
      <c r="H2964" s="95"/>
      <c r="I2964" s="95"/>
      <c r="J2964" s="95"/>
      <c r="K2964" s="95"/>
      <c r="L2964" s="95">
        <f t="shared" si="697"/>
        <v>2961</v>
      </c>
      <c r="M2964" s="95">
        <f t="shared" si="703"/>
        <v>1531</v>
      </c>
      <c r="N2964" s="95">
        <f t="shared" si="704"/>
        <v>270.29078014184273</v>
      </c>
      <c r="O2964" s="95">
        <f t="shared" si="705"/>
        <v>2464850.638297874</v>
      </c>
      <c r="P2964" s="95">
        <f t="shared" si="698"/>
        <v>28.852011732034136</v>
      </c>
      <c r="Q2964" s="113">
        <f t="shared" si="699"/>
        <v>28.034267616559863</v>
      </c>
      <c r="R2964" s="95">
        <f t="shared" si="706"/>
        <v>329.8358375781915</v>
      </c>
      <c r="S2964" s="95">
        <f t="shared" si="707"/>
        <v>203.6816333036721</v>
      </c>
      <c r="T2964">
        <f t="shared" si="708"/>
        <v>0</v>
      </c>
      <c r="U2964" s="102">
        <f>IF(W2964&lt;180,V2964,IF(#REF!&gt;T2964,W2964-360,360-W2964))</f>
        <v>-6.7587354409317868</v>
      </c>
      <c r="V2964" s="102">
        <f t="shared" si="709"/>
        <v>-6.7587354409317868</v>
      </c>
      <c r="W2964" s="102">
        <f t="shared" si="710"/>
        <v>6.7587354409317868</v>
      </c>
    </row>
    <row r="2965" spans="1:23" x14ac:dyDescent="0.25">
      <c r="A2965" s="110">
        <v>42638.506805555553</v>
      </c>
      <c r="B2965">
        <v>257</v>
      </c>
      <c r="C2965">
        <v>13.704700000000001</v>
      </c>
      <c r="E2965" s="95">
        <f t="shared" si="711"/>
        <v>266.63061564059899</v>
      </c>
      <c r="F2965" s="95">
        <f t="shared" si="711"/>
        <v>19.416175657237929</v>
      </c>
      <c r="G2965" s="95"/>
      <c r="H2965" s="95"/>
      <c r="I2965" s="95"/>
      <c r="J2965" s="95"/>
      <c r="K2965" s="95"/>
      <c r="L2965" s="95">
        <f t="shared" si="697"/>
        <v>2962</v>
      </c>
      <c r="M2965" s="95">
        <f t="shared" si="703"/>
        <v>-1274</v>
      </c>
      <c r="N2965" s="95">
        <f t="shared" si="704"/>
        <v>270.28629304523844</v>
      </c>
      <c r="O2965" s="95">
        <f t="shared" si="705"/>
        <v>2465027.2234976385</v>
      </c>
      <c r="P2965" s="95">
        <f t="shared" si="698"/>
        <v>28.84817426644133</v>
      </c>
      <c r="Q2965" s="113">
        <f t="shared" si="699"/>
        <v>27.902313451762758</v>
      </c>
      <c r="R2965" s="95">
        <f t="shared" si="706"/>
        <v>329.41082090706522</v>
      </c>
      <c r="S2965" s="95">
        <f t="shared" si="707"/>
        <v>203.85041037413279</v>
      </c>
      <c r="T2965">
        <f t="shared" si="708"/>
        <v>0</v>
      </c>
      <c r="U2965" s="102">
        <f>IF(W2965&lt;180,V2965,IF(#REF!&gt;T2965,W2965-360,360-W2965))</f>
        <v>-9.6306156405989896</v>
      </c>
      <c r="V2965" s="102">
        <f t="shared" si="709"/>
        <v>-9.6306156405989896</v>
      </c>
      <c r="W2965" s="102">
        <f t="shared" si="710"/>
        <v>9.6306156405989896</v>
      </c>
    </row>
    <row r="2966" spans="1:23" x14ac:dyDescent="0.25">
      <c r="A2966" s="110">
        <v>42638.506851851853</v>
      </c>
      <c r="B2966">
        <v>247</v>
      </c>
      <c r="C2966">
        <v>12.394</v>
      </c>
      <c r="E2966" s="95">
        <f t="shared" si="711"/>
        <v>266.61064891846922</v>
      </c>
      <c r="F2966" s="95">
        <f t="shared" si="711"/>
        <v>19.393926738768709</v>
      </c>
      <c r="G2966" s="95"/>
      <c r="H2966" s="95"/>
      <c r="I2966" s="95"/>
      <c r="J2966" s="95"/>
      <c r="K2966" s="95"/>
      <c r="L2966" s="95">
        <f t="shared" si="697"/>
        <v>2963</v>
      </c>
      <c r="M2966" s="95">
        <f t="shared" si="703"/>
        <v>1521</v>
      </c>
      <c r="N2966" s="95">
        <f t="shared" si="704"/>
        <v>270.27843401957347</v>
      </c>
      <c r="O2966" s="95">
        <f t="shared" si="705"/>
        <v>2465569.2919338527</v>
      </c>
      <c r="P2966" s="95">
        <f t="shared" si="698"/>
        <v>28.846476986579201</v>
      </c>
      <c r="Q2966" s="113">
        <f t="shared" si="699"/>
        <v>27.912058589798349</v>
      </c>
      <c r="R2966" s="95">
        <f t="shared" si="706"/>
        <v>329.41278074551553</v>
      </c>
      <c r="S2966" s="95">
        <f t="shared" si="707"/>
        <v>203.80851709142294</v>
      </c>
      <c r="T2966">
        <f t="shared" si="708"/>
        <v>0</v>
      </c>
      <c r="U2966" s="102">
        <f>IF(W2966&lt;180,V2966,IF(#REF!&gt;T2966,W2966-360,360-W2966))</f>
        <v>-19.610648918469224</v>
      </c>
      <c r="V2966" s="102">
        <f t="shared" si="709"/>
        <v>-19.610648918469224</v>
      </c>
      <c r="W2966" s="102">
        <f t="shared" si="710"/>
        <v>19.610648918469224</v>
      </c>
    </row>
    <row r="2967" spans="1:23" x14ac:dyDescent="0.25">
      <c r="A2967" s="110">
        <v>42638.506898148145</v>
      </c>
      <c r="B2967">
        <v>261</v>
      </c>
      <c r="C2967">
        <v>12.8439</v>
      </c>
      <c r="E2967" s="95">
        <f t="shared" si="711"/>
        <v>266.54242928452578</v>
      </c>
      <c r="F2967" s="95">
        <f t="shared" si="711"/>
        <v>19.368392462562387</v>
      </c>
      <c r="G2967" s="95"/>
      <c r="H2967" s="95"/>
      <c r="I2967" s="95"/>
      <c r="J2967" s="95"/>
      <c r="K2967" s="95"/>
      <c r="L2967" s="95">
        <f t="shared" ref="L2967:L3030" si="712">L2966+1</f>
        <v>2964</v>
      </c>
      <c r="M2967" s="95">
        <f t="shared" si="703"/>
        <v>-1260</v>
      </c>
      <c r="N2967" s="95">
        <f t="shared" si="704"/>
        <v>270.27530364372342</v>
      </c>
      <c r="O2967" s="95">
        <f t="shared" si="705"/>
        <v>2465655.3522267225</v>
      </c>
      <c r="P2967" s="95">
        <f t="shared" ref="P2967:P3030" si="713">SQRT(O2967/L2967)</f>
        <v>28.842113787685694</v>
      </c>
      <c r="Q2967" s="113">
        <f t="shared" si="699"/>
        <v>27.875560418420399</v>
      </c>
      <c r="R2967" s="95">
        <f t="shared" si="706"/>
        <v>329.26244022597166</v>
      </c>
      <c r="S2967" s="95">
        <f t="shared" si="707"/>
        <v>203.82241834307987</v>
      </c>
      <c r="T2967">
        <f t="shared" si="708"/>
        <v>0</v>
      </c>
      <c r="U2967" s="102">
        <f>IF(W2967&lt;180,V2967,IF(#REF!&gt;T2967,W2967-360,360-W2967))</f>
        <v>-5.542429284525781</v>
      </c>
      <c r="V2967" s="102">
        <f t="shared" si="709"/>
        <v>-5.542429284525781</v>
      </c>
      <c r="W2967" s="102">
        <f t="shared" si="710"/>
        <v>5.542429284525781</v>
      </c>
    </row>
    <row r="2968" spans="1:23" x14ac:dyDescent="0.25">
      <c r="A2968" s="110">
        <v>42638.506944444445</v>
      </c>
      <c r="B2968">
        <v>265</v>
      </c>
      <c r="C2968">
        <v>13.5116</v>
      </c>
      <c r="E2968" s="95">
        <f t="shared" si="711"/>
        <v>266.39434276206322</v>
      </c>
      <c r="F2968" s="95">
        <f t="shared" si="711"/>
        <v>19.339976988352738</v>
      </c>
      <c r="G2968" s="95"/>
      <c r="H2968" s="95"/>
      <c r="I2968" s="95"/>
      <c r="J2968" s="95"/>
      <c r="K2968" s="95"/>
      <c r="L2968" s="95">
        <f t="shared" si="712"/>
        <v>2965</v>
      </c>
      <c r="M2968" s="95">
        <f t="shared" si="703"/>
        <v>1525</v>
      </c>
      <c r="N2968" s="95">
        <f t="shared" si="704"/>
        <v>270.27352445193799</v>
      </c>
      <c r="O2968" s="95">
        <f t="shared" si="705"/>
        <v>2465683.171669479</v>
      </c>
      <c r="P2968" s="95">
        <f t="shared" si="713"/>
        <v>28.837412296342301</v>
      </c>
      <c r="Q2968" s="113">
        <f t="shared" si="699"/>
        <v>27.646013537244073</v>
      </c>
      <c r="R2968" s="95">
        <f t="shared" si="706"/>
        <v>328.59787322086237</v>
      </c>
      <c r="S2968" s="95">
        <f t="shared" si="707"/>
        <v>204.19081230326407</v>
      </c>
      <c r="T2968">
        <f t="shared" si="708"/>
        <v>0</v>
      </c>
      <c r="U2968" s="102">
        <f>IF(W2968&lt;180,V2968,IF(#REF!&gt;T2968,W2968-360,360-W2968))</f>
        <v>-1.3943427620632178</v>
      </c>
      <c r="V2968" s="102">
        <f t="shared" si="709"/>
        <v>-1.3943427620632178</v>
      </c>
      <c r="W2968" s="102">
        <f t="shared" si="710"/>
        <v>1.3943427620632178</v>
      </c>
    </row>
    <row r="2969" spans="1:23" x14ac:dyDescent="0.25">
      <c r="A2969" s="110">
        <v>42638.506990740738</v>
      </c>
      <c r="B2969">
        <v>259</v>
      </c>
      <c r="C2969">
        <v>12.9153</v>
      </c>
      <c r="E2969" s="95">
        <f t="shared" si="711"/>
        <v>266.44592346089848</v>
      </c>
      <c r="F2969" s="95">
        <f t="shared" si="711"/>
        <v>19.324259850249575</v>
      </c>
      <c r="G2969" s="95"/>
      <c r="H2969" s="95"/>
      <c r="I2969" s="95"/>
      <c r="J2969" s="95"/>
      <c r="K2969" s="95"/>
      <c r="L2969" s="95">
        <f t="shared" si="712"/>
        <v>2966</v>
      </c>
      <c r="M2969" s="95">
        <f t="shared" si="703"/>
        <v>-1266</v>
      </c>
      <c r="N2969" s="95">
        <f t="shared" si="704"/>
        <v>270.26972353337698</v>
      </c>
      <c r="O2969" s="95">
        <f t="shared" si="705"/>
        <v>2465810.221173299</v>
      </c>
      <c r="P2969" s="95">
        <f t="shared" si="713"/>
        <v>28.833293375349058</v>
      </c>
      <c r="Q2969" s="113">
        <f t="shared" si="699"/>
        <v>27.60321705046184</v>
      </c>
      <c r="R2969" s="95">
        <f t="shared" si="706"/>
        <v>328.55316182443761</v>
      </c>
      <c r="S2969" s="95">
        <f t="shared" si="707"/>
        <v>204.33868509735936</v>
      </c>
      <c r="T2969">
        <f t="shared" si="708"/>
        <v>0</v>
      </c>
      <c r="U2969" s="102">
        <f>IF(W2969&lt;180,V2969,IF(#REF!&gt;T2969,W2969-360,360-W2969))</f>
        <v>-7.4459234608984843</v>
      </c>
      <c r="V2969" s="102">
        <f t="shared" si="709"/>
        <v>-7.4459234608984843</v>
      </c>
      <c r="W2969" s="102">
        <f t="shared" si="710"/>
        <v>7.4459234608984843</v>
      </c>
    </row>
    <row r="2970" spans="1:23" x14ac:dyDescent="0.25">
      <c r="A2970" s="110">
        <v>42638.507037037038</v>
      </c>
      <c r="B2970">
        <v>266</v>
      </c>
      <c r="C2970">
        <v>14.3683</v>
      </c>
      <c r="E2970" s="95">
        <f t="shared" si="711"/>
        <v>266.3128119800333</v>
      </c>
      <c r="F2970" s="95">
        <f t="shared" si="711"/>
        <v>19.294590465890174</v>
      </c>
      <c r="G2970" s="95"/>
      <c r="H2970" s="95"/>
      <c r="I2970" s="95"/>
      <c r="J2970" s="95"/>
      <c r="K2970" s="95"/>
      <c r="L2970" s="95">
        <f t="shared" si="712"/>
        <v>2967</v>
      </c>
      <c r="M2970" s="95">
        <f t="shared" si="703"/>
        <v>1532</v>
      </c>
      <c r="N2970" s="95">
        <f t="shared" si="704"/>
        <v>270.26828446241865</v>
      </c>
      <c r="O2970" s="95">
        <f t="shared" si="705"/>
        <v>2465828.4455679152</v>
      </c>
      <c r="P2970" s="95">
        <f t="shared" si="713"/>
        <v>28.828540500879058</v>
      </c>
      <c r="Q2970" s="113">
        <f t="shared" si="699"/>
        <v>27.411487910433035</v>
      </c>
      <c r="R2970" s="95">
        <f t="shared" si="706"/>
        <v>327.98865977850761</v>
      </c>
      <c r="S2970" s="95">
        <f t="shared" si="707"/>
        <v>204.63696418155897</v>
      </c>
      <c r="T2970">
        <f t="shared" si="708"/>
        <v>0</v>
      </c>
      <c r="U2970" s="102">
        <f>IF(W2970&lt;180,V2970,IF(#REF!&gt;T2970,W2970-360,360-W2970))</f>
        <v>-0.31281198003330246</v>
      </c>
      <c r="V2970" s="102">
        <f t="shared" si="709"/>
        <v>-0.31281198003330246</v>
      </c>
      <c r="W2970" s="102">
        <f t="shared" si="710"/>
        <v>0.31281198003330246</v>
      </c>
    </row>
    <row r="2971" spans="1:23" x14ac:dyDescent="0.25">
      <c r="A2971" s="110">
        <v>42638.50708333333</v>
      </c>
      <c r="B2971">
        <v>250</v>
      </c>
      <c r="C2971">
        <v>13.957599999999999</v>
      </c>
      <c r="E2971" s="95">
        <f t="shared" si="711"/>
        <v>266.18801996672215</v>
      </c>
      <c r="F2971" s="95">
        <f t="shared" si="711"/>
        <v>19.263818419301156</v>
      </c>
      <c r="G2971" s="95"/>
      <c r="H2971" s="95"/>
      <c r="I2971" s="95"/>
      <c r="J2971" s="95"/>
      <c r="K2971" s="95"/>
      <c r="L2971" s="95">
        <f t="shared" si="712"/>
        <v>2968</v>
      </c>
      <c r="M2971" s="95">
        <f t="shared" si="703"/>
        <v>-1282</v>
      </c>
      <c r="N2971" s="95">
        <f t="shared" si="704"/>
        <v>270.26145552560519</v>
      </c>
      <c r="O2971" s="95">
        <f t="shared" si="705"/>
        <v>2466239.1105121309</v>
      </c>
      <c r="P2971" s="95">
        <f t="shared" si="713"/>
        <v>28.826083614215388</v>
      </c>
      <c r="Q2971" s="113">
        <f t="shared" si="699"/>
        <v>27.314576927318559</v>
      </c>
      <c r="R2971" s="95">
        <f t="shared" si="706"/>
        <v>327.64581805318892</v>
      </c>
      <c r="S2971" s="95">
        <f t="shared" si="707"/>
        <v>204.73022188025539</v>
      </c>
      <c r="T2971">
        <f t="shared" si="708"/>
        <v>0</v>
      </c>
      <c r="U2971" s="102">
        <f>IF(W2971&lt;180,V2971,IF(#REF!&gt;T2971,W2971-360,360-W2971))</f>
        <v>-16.188019966722152</v>
      </c>
      <c r="V2971" s="102">
        <f t="shared" si="709"/>
        <v>-16.188019966722152</v>
      </c>
      <c r="W2971" s="102">
        <f t="shared" si="710"/>
        <v>16.188019966722152</v>
      </c>
    </row>
    <row r="2972" spans="1:23" x14ac:dyDescent="0.25">
      <c r="A2972" s="110">
        <v>42638.50712962963</v>
      </c>
      <c r="B2972">
        <v>251</v>
      </c>
      <c r="C2972">
        <v>15.3124</v>
      </c>
      <c r="E2972" s="95">
        <f t="shared" si="711"/>
        <v>266.08153078202997</v>
      </c>
      <c r="F2972" s="95">
        <f t="shared" si="711"/>
        <v>19.236932396006654</v>
      </c>
      <c r="G2972" s="95"/>
      <c r="H2972" s="95"/>
      <c r="I2972" s="95"/>
      <c r="J2972" s="95"/>
      <c r="K2972" s="95"/>
      <c r="L2972" s="95">
        <f t="shared" si="712"/>
        <v>2969</v>
      </c>
      <c r="M2972" s="95">
        <f t="shared" si="703"/>
        <v>1533</v>
      </c>
      <c r="N2972" s="95">
        <f t="shared" si="704"/>
        <v>270.2549680026932</v>
      </c>
      <c r="O2972" s="95">
        <f t="shared" si="705"/>
        <v>2466609.9892219617</v>
      </c>
      <c r="P2972" s="95">
        <f t="shared" si="713"/>
        <v>28.823395714698332</v>
      </c>
      <c r="Q2972" s="113">
        <f t="shared" ref="Q2972:Q3035" si="714">_xlfn.STDEV.P(B2372:B2972)</f>
        <v>27.248746479027929</v>
      </c>
      <c r="R2972" s="95">
        <f t="shared" si="706"/>
        <v>327.39121035984283</v>
      </c>
      <c r="S2972" s="95">
        <f t="shared" si="707"/>
        <v>204.77185120421711</v>
      </c>
      <c r="T2972">
        <f t="shared" si="708"/>
        <v>0</v>
      </c>
      <c r="U2972" s="102">
        <f>IF(W2972&lt;180,V2972,IF(#REF!&gt;T2972,W2972-360,360-W2972))</f>
        <v>-15.081530782029972</v>
      </c>
      <c r="V2972" s="102">
        <f t="shared" si="709"/>
        <v>-15.081530782029972</v>
      </c>
      <c r="W2972" s="102">
        <f t="shared" si="710"/>
        <v>15.081530782029972</v>
      </c>
    </row>
    <row r="2973" spans="1:23" x14ac:dyDescent="0.25">
      <c r="A2973" s="110">
        <v>42638.507187499999</v>
      </c>
      <c r="B2973">
        <v>257</v>
      </c>
      <c r="C2973">
        <v>14.539400000000001</v>
      </c>
      <c r="E2973" s="95">
        <f t="shared" ref="E2973:F2988" si="715">AVERAGE(B2373:B2973)</f>
        <v>265.95673876871882</v>
      </c>
      <c r="F2973" s="95">
        <f t="shared" si="715"/>
        <v>19.216982645590679</v>
      </c>
      <c r="G2973" s="95"/>
      <c r="H2973" s="95"/>
      <c r="I2973" s="95"/>
      <c r="J2973" s="95"/>
      <c r="K2973" s="95"/>
      <c r="L2973" s="95">
        <f t="shared" si="712"/>
        <v>2970</v>
      </c>
      <c r="M2973" s="95">
        <f t="shared" si="703"/>
        <v>-1276</v>
      </c>
      <c r="N2973" s="95">
        <f t="shared" si="704"/>
        <v>270.25050505050376</v>
      </c>
      <c r="O2973" s="95">
        <f t="shared" si="705"/>
        <v>2466785.6242424254</v>
      </c>
      <c r="P2973" s="95">
        <f t="shared" si="713"/>
        <v>28.819568876892919</v>
      </c>
      <c r="Q2973" s="113">
        <f t="shared" si="714"/>
        <v>27.117998002321041</v>
      </c>
      <c r="R2973" s="95">
        <f t="shared" si="706"/>
        <v>326.97223427394118</v>
      </c>
      <c r="S2973" s="95">
        <f t="shared" si="707"/>
        <v>204.94124326349649</v>
      </c>
      <c r="T2973">
        <f t="shared" si="708"/>
        <v>0</v>
      </c>
      <c r="U2973" s="102">
        <f>IF(W2973&lt;180,V2973,IF(#REF!&gt;T2973,W2973-360,360-W2973))</f>
        <v>-8.9567387687188216</v>
      </c>
      <c r="V2973" s="102">
        <f t="shared" si="709"/>
        <v>-8.9567387687188216</v>
      </c>
      <c r="W2973" s="102">
        <f t="shared" si="710"/>
        <v>8.9567387687188216</v>
      </c>
    </row>
    <row r="2974" spans="1:23" x14ac:dyDescent="0.25">
      <c r="A2974" s="110">
        <v>42638.507233796299</v>
      </c>
      <c r="B2974">
        <v>253</v>
      </c>
      <c r="C2974">
        <v>15.181100000000001</v>
      </c>
      <c r="E2974" s="95">
        <f t="shared" si="715"/>
        <v>265.80199667221297</v>
      </c>
      <c r="F2974" s="95">
        <f t="shared" si="715"/>
        <v>19.191354525790342</v>
      </c>
      <c r="G2974" s="95"/>
      <c r="H2974" s="95"/>
      <c r="I2974" s="95"/>
      <c r="J2974" s="95"/>
      <c r="K2974" s="95"/>
      <c r="L2974" s="95">
        <f t="shared" si="712"/>
        <v>2971</v>
      </c>
      <c r="M2974" s="95">
        <f t="shared" si="703"/>
        <v>1529</v>
      </c>
      <c r="N2974" s="95">
        <f t="shared" si="704"/>
        <v>270.24469875462677</v>
      </c>
      <c r="O2974" s="95">
        <f t="shared" si="705"/>
        <v>2467083.1040053866</v>
      </c>
      <c r="P2974" s="95">
        <f t="shared" si="713"/>
        <v>28.816455712436042</v>
      </c>
      <c r="Q2974" s="113">
        <f t="shared" si="714"/>
        <v>26.925466781549304</v>
      </c>
      <c r="R2974" s="95">
        <f t="shared" si="706"/>
        <v>326.38429693069889</v>
      </c>
      <c r="S2974" s="95">
        <f t="shared" si="707"/>
        <v>205.21969641372704</v>
      </c>
      <c r="T2974">
        <f t="shared" si="708"/>
        <v>0</v>
      </c>
      <c r="U2974" s="102">
        <f>IF(W2974&lt;180,V2974,IF(#REF!&gt;T2974,W2974-360,360-W2974))</f>
        <v>-12.801996672212965</v>
      </c>
      <c r="V2974" s="102">
        <f t="shared" si="709"/>
        <v>-12.801996672212965</v>
      </c>
      <c r="W2974" s="102">
        <f t="shared" si="710"/>
        <v>12.801996672212965</v>
      </c>
    </row>
    <row r="2975" spans="1:23" x14ac:dyDescent="0.25">
      <c r="A2975" s="110">
        <v>42638.507280092592</v>
      </c>
      <c r="B2975">
        <v>254</v>
      </c>
      <c r="C2975">
        <v>17.587800000000001</v>
      </c>
      <c r="E2975" s="95">
        <f t="shared" si="715"/>
        <v>265.66888519134773</v>
      </c>
      <c r="F2975" s="95">
        <f t="shared" si="715"/>
        <v>19.174352529118128</v>
      </c>
      <c r="G2975" s="95"/>
      <c r="H2975" s="95"/>
      <c r="I2975" s="95"/>
      <c r="J2975" s="95"/>
      <c r="K2975" s="95"/>
      <c r="L2975" s="95">
        <f t="shared" si="712"/>
        <v>2972</v>
      </c>
      <c r="M2975" s="95">
        <f t="shared" si="703"/>
        <v>-1275</v>
      </c>
      <c r="N2975" s="95">
        <f t="shared" si="704"/>
        <v>270.2392328398372</v>
      </c>
      <c r="O2975" s="95">
        <f t="shared" si="705"/>
        <v>2467346.9054508759</v>
      </c>
      <c r="P2975" s="95">
        <f t="shared" si="713"/>
        <v>28.813147663539191</v>
      </c>
      <c r="Q2975" s="113">
        <f t="shared" si="714"/>
        <v>26.785370760494775</v>
      </c>
      <c r="R2975" s="95">
        <f t="shared" si="706"/>
        <v>325.93596940246096</v>
      </c>
      <c r="S2975" s="95">
        <f t="shared" si="707"/>
        <v>205.4018009802345</v>
      </c>
      <c r="T2975">
        <f t="shared" si="708"/>
        <v>0</v>
      </c>
      <c r="U2975" s="102">
        <f>IF(W2975&lt;180,V2975,IF(#REF!&gt;T2975,W2975-360,360-W2975))</f>
        <v>-11.668885191347727</v>
      </c>
      <c r="V2975" s="102">
        <f t="shared" si="709"/>
        <v>-11.668885191347727</v>
      </c>
      <c r="W2975" s="102">
        <f t="shared" si="710"/>
        <v>11.668885191347727</v>
      </c>
    </row>
    <row r="2976" spans="1:23" x14ac:dyDescent="0.25">
      <c r="A2976" s="110">
        <v>42638.507326388892</v>
      </c>
      <c r="B2976">
        <v>250</v>
      </c>
      <c r="C2976">
        <v>16.474699999999999</v>
      </c>
      <c r="E2976" s="95">
        <f t="shared" si="715"/>
        <v>265.52745424292846</v>
      </c>
      <c r="F2976" s="95">
        <f t="shared" si="715"/>
        <v>19.156643544093171</v>
      </c>
      <c r="G2976" s="95"/>
      <c r="H2976" s="95"/>
      <c r="I2976" s="95"/>
      <c r="J2976" s="95"/>
      <c r="K2976" s="95"/>
      <c r="L2976" s="95">
        <f t="shared" si="712"/>
        <v>2973</v>
      </c>
      <c r="M2976" s="95">
        <f t="shared" si="703"/>
        <v>1525</v>
      </c>
      <c r="N2976" s="95">
        <f t="shared" si="704"/>
        <v>270.23242515977</v>
      </c>
      <c r="O2976" s="95">
        <f t="shared" si="705"/>
        <v>2467756.3942145989</v>
      </c>
      <c r="P2976" s="95">
        <f t="shared" si="713"/>
        <v>28.81069191210597</v>
      </c>
      <c r="Q2976" s="113">
        <f t="shared" si="714"/>
        <v>26.642946234133465</v>
      </c>
      <c r="R2976" s="95">
        <f t="shared" si="706"/>
        <v>325.47408326972874</v>
      </c>
      <c r="S2976" s="95">
        <f t="shared" si="707"/>
        <v>205.58082521612818</v>
      </c>
      <c r="T2976">
        <f t="shared" si="708"/>
        <v>0</v>
      </c>
      <c r="U2976" s="102">
        <f>IF(W2976&lt;180,V2976,IF(#REF!&gt;T2976,W2976-360,360-W2976))</f>
        <v>-15.527454242928457</v>
      </c>
      <c r="V2976" s="102">
        <f t="shared" si="709"/>
        <v>-15.527454242928457</v>
      </c>
      <c r="W2976" s="102">
        <f t="shared" si="710"/>
        <v>15.527454242928457</v>
      </c>
    </row>
    <row r="2977" spans="1:23" x14ac:dyDescent="0.25">
      <c r="A2977" s="110">
        <v>42638.507372685184</v>
      </c>
      <c r="B2977">
        <v>259</v>
      </c>
      <c r="C2977">
        <v>15.333600000000001</v>
      </c>
      <c r="E2977" s="95">
        <f t="shared" si="715"/>
        <v>265.41264559068219</v>
      </c>
      <c r="F2977" s="95">
        <f t="shared" si="715"/>
        <v>19.138257687188016</v>
      </c>
      <c r="G2977" s="95"/>
      <c r="H2977" s="95"/>
      <c r="I2977" s="95"/>
      <c r="J2977" s="95"/>
      <c r="K2977" s="95"/>
      <c r="L2977" s="95">
        <f t="shared" si="712"/>
        <v>2974</v>
      </c>
      <c r="M2977" s="95">
        <f t="shared" si="703"/>
        <v>-1266</v>
      </c>
      <c r="N2977" s="95">
        <f t="shared" si="704"/>
        <v>270.22864828513661</v>
      </c>
      <c r="O2977" s="95">
        <f t="shared" si="705"/>
        <v>2467882.5191661073</v>
      </c>
      <c r="P2977" s="95">
        <f t="shared" si="713"/>
        <v>28.806583855519087</v>
      </c>
      <c r="Q2977" s="113">
        <f t="shared" si="714"/>
        <v>26.521885725788145</v>
      </c>
      <c r="R2977" s="95">
        <f t="shared" si="706"/>
        <v>325.08688847370553</v>
      </c>
      <c r="S2977" s="95">
        <f t="shared" si="707"/>
        <v>205.73840270765885</v>
      </c>
      <c r="T2977">
        <f t="shared" si="708"/>
        <v>0</v>
      </c>
      <c r="U2977" s="102">
        <f>IF(W2977&lt;180,V2977,IF(#REF!&gt;T2977,W2977-360,360-W2977))</f>
        <v>-6.4126455906821889</v>
      </c>
      <c r="V2977" s="102">
        <f t="shared" si="709"/>
        <v>-6.4126455906821889</v>
      </c>
      <c r="W2977" s="102">
        <f t="shared" si="710"/>
        <v>6.4126455906821889</v>
      </c>
    </row>
    <row r="2978" spans="1:23" x14ac:dyDescent="0.25">
      <c r="A2978" s="110">
        <v>42638.507418981484</v>
      </c>
      <c r="B2978">
        <v>254</v>
      </c>
      <c r="C2978">
        <v>14.7387</v>
      </c>
      <c r="E2978" s="95">
        <f t="shared" si="715"/>
        <v>265.40599001663895</v>
      </c>
      <c r="F2978" s="95">
        <f t="shared" si="715"/>
        <v>19.129420415973371</v>
      </c>
      <c r="G2978" s="95"/>
      <c r="H2978" s="95"/>
      <c r="I2978" s="95"/>
      <c r="J2978" s="95"/>
      <c r="K2978" s="95"/>
      <c r="L2978" s="95">
        <f t="shared" si="712"/>
        <v>2975</v>
      </c>
      <c r="M2978" s="95">
        <f t="shared" si="703"/>
        <v>1520</v>
      </c>
      <c r="N2978" s="95">
        <f t="shared" si="704"/>
        <v>270.22319327730969</v>
      </c>
      <c r="O2978" s="95">
        <f t="shared" si="705"/>
        <v>2468145.7996638664</v>
      </c>
      <c r="P2978" s="95">
        <f t="shared" si="713"/>
        <v>28.803278289513301</v>
      </c>
      <c r="Q2978" s="113">
        <f t="shared" si="714"/>
        <v>26.524246855932457</v>
      </c>
      <c r="R2978" s="95">
        <f t="shared" si="706"/>
        <v>325.08554544248699</v>
      </c>
      <c r="S2978" s="95">
        <f t="shared" si="707"/>
        <v>205.72643459079092</v>
      </c>
      <c r="T2978">
        <f t="shared" si="708"/>
        <v>0</v>
      </c>
      <c r="U2978" s="102">
        <f>IF(W2978&lt;180,V2978,IF(#REF!&gt;T2978,W2978-360,360-W2978))</f>
        <v>-11.405990016638953</v>
      </c>
      <c r="V2978" s="102">
        <f t="shared" si="709"/>
        <v>-11.405990016638953</v>
      </c>
      <c r="W2978" s="102">
        <f t="shared" si="710"/>
        <v>11.405990016638953</v>
      </c>
    </row>
    <row r="2979" spans="1:23" x14ac:dyDescent="0.25">
      <c r="A2979" s="110">
        <v>42638.507465277777</v>
      </c>
      <c r="B2979">
        <v>248</v>
      </c>
      <c r="C2979">
        <v>16.480399999999999</v>
      </c>
      <c r="E2979" s="95">
        <f t="shared" si="715"/>
        <v>265.37437603993345</v>
      </c>
      <c r="F2979" s="95">
        <f t="shared" si="715"/>
        <v>19.122744875207982</v>
      </c>
      <c r="G2979" s="95"/>
      <c r="H2979" s="95"/>
      <c r="I2979" s="95"/>
      <c r="J2979" s="95"/>
      <c r="K2979" s="95"/>
      <c r="L2979" s="95">
        <f t="shared" si="712"/>
        <v>2976</v>
      </c>
      <c r="M2979" s="95">
        <f t="shared" si="703"/>
        <v>-1272</v>
      </c>
      <c r="N2979" s="95">
        <f t="shared" si="704"/>
        <v>270.21572580645039</v>
      </c>
      <c r="O2979" s="95">
        <f t="shared" si="705"/>
        <v>2468639.5040322589</v>
      </c>
      <c r="P2979" s="95">
        <f t="shared" si="713"/>
        <v>28.801318761064241</v>
      </c>
      <c r="Q2979" s="113">
        <f t="shared" si="714"/>
        <v>26.533649417284455</v>
      </c>
      <c r="R2979" s="95">
        <f t="shared" si="706"/>
        <v>325.07508722882346</v>
      </c>
      <c r="S2979" s="95">
        <f t="shared" si="707"/>
        <v>205.67366485104344</v>
      </c>
      <c r="T2979">
        <f t="shared" si="708"/>
        <v>0</v>
      </c>
      <c r="U2979" s="102">
        <f>IF(W2979&lt;180,V2979,IF(#REF!&gt;T2979,W2979-360,360-W2979))</f>
        <v>-17.374376039933452</v>
      </c>
      <c r="V2979" s="102">
        <f t="shared" si="709"/>
        <v>-17.374376039933452</v>
      </c>
      <c r="W2979" s="102">
        <f t="shared" si="710"/>
        <v>17.374376039933452</v>
      </c>
    </row>
    <row r="2980" spans="1:23" x14ac:dyDescent="0.25">
      <c r="A2980" s="110">
        <v>42638.507511574076</v>
      </c>
      <c r="B2980">
        <v>247</v>
      </c>
      <c r="C2980">
        <v>19.353300000000001</v>
      </c>
      <c r="E2980" s="95">
        <f t="shared" si="715"/>
        <v>265.28452579034939</v>
      </c>
      <c r="F2980" s="95">
        <f t="shared" si="715"/>
        <v>19.115543211314474</v>
      </c>
      <c r="G2980" s="95"/>
      <c r="H2980" s="95"/>
      <c r="I2980" s="95"/>
      <c r="J2980" s="95"/>
      <c r="K2980" s="95"/>
      <c r="L2980" s="95">
        <f t="shared" si="712"/>
        <v>2977</v>
      </c>
      <c r="M2980" s="95">
        <f t="shared" si="703"/>
        <v>1519</v>
      </c>
      <c r="N2980" s="95">
        <f t="shared" si="704"/>
        <v>270.20792744373409</v>
      </c>
      <c r="O2980" s="95">
        <f t="shared" si="705"/>
        <v>2469178.2929123286</v>
      </c>
      <c r="P2980" s="95">
        <f t="shared" si="713"/>
        <v>28.799623341975852</v>
      </c>
      <c r="Q2980" s="113">
        <f t="shared" si="714"/>
        <v>26.504272285817422</v>
      </c>
      <c r="R2980" s="95">
        <f t="shared" si="706"/>
        <v>324.9191384334386</v>
      </c>
      <c r="S2980" s="95">
        <f t="shared" si="707"/>
        <v>205.64991314726018</v>
      </c>
      <c r="T2980">
        <f t="shared" si="708"/>
        <v>0</v>
      </c>
      <c r="U2980" s="102">
        <f>IF(W2980&lt;180,V2980,IF(#REF!&gt;T2980,W2980-360,360-W2980))</f>
        <v>-18.284525790349392</v>
      </c>
      <c r="V2980" s="102">
        <f t="shared" si="709"/>
        <v>-18.284525790349392</v>
      </c>
      <c r="W2980" s="102">
        <f t="shared" si="710"/>
        <v>18.284525790349392</v>
      </c>
    </row>
    <row r="2981" spans="1:23" x14ac:dyDescent="0.25">
      <c r="A2981" s="110">
        <v>42638.507557870369</v>
      </c>
      <c r="B2981">
        <v>262</v>
      </c>
      <c r="C2981">
        <v>20.5185</v>
      </c>
      <c r="E2981" s="95">
        <f t="shared" si="715"/>
        <v>265.14642262895177</v>
      </c>
      <c r="F2981" s="95">
        <f t="shared" si="715"/>
        <v>19.102087138103158</v>
      </c>
      <c r="G2981" s="95"/>
      <c r="H2981" s="95"/>
      <c r="I2981" s="95"/>
      <c r="J2981" s="95"/>
      <c r="K2981" s="95"/>
      <c r="L2981" s="95">
        <f t="shared" si="712"/>
        <v>2978</v>
      </c>
      <c r="M2981" s="95">
        <f t="shared" si="703"/>
        <v>-1257</v>
      </c>
      <c r="N2981" s="95">
        <f t="shared" si="704"/>
        <v>270.2051712558752</v>
      </c>
      <c r="O2981" s="95">
        <f t="shared" si="705"/>
        <v>2469245.6403626604</v>
      </c>
      <c r="P2981" s="95">
        <f t="shared" si="713"/>
        <v>28.795180228989132</v>
      </c>
      <c r="Q2981" s="113">
        <f t="shared" si="714"/>
        <v>26.304030514585286</v>
      </c>
      <c r="R2981" s="95">
        <f t="shared" si="706"/>
        <v>324.33049128676868</v>
      </c>
      <c r="S2981" s="95">
        <f t="shared" si="707"/>
        <v>205.96235397113486</v>
      </c>
      <c r="T2981">
        <f t="shared" si="708"/>
        <v>0</v>
      </c>
      <c r="U2981" s="102">
        <f>IF(W2981&lt;180,V2981,IF(#REF!&gt;T2981,W2981-360,360-W2981))</f>
        <v>-3.1464226289517683</v>
      </c>
      <c r="V2981" s="102">
        <f t="shared" si="709"/>
        <v>-3.1464226289517683</v>
      </c>
      <c r="W2981" s="102">
        <f t="shared" si="710"/>
        <v>3.1464226289517683</v>
      </c>
    </row>
    <row r="2982" spans="1:23" x14ac:dyDescent="0.25">
      <c r="A2982" s="110">
        <v>42638.507604166669</v>
      </c>
      <c r="B2982">
        <v>249</v>
      </c>
      <c r="C2982">
        <v>16.619900000000001</v>
      </c>
      <c r="E2982" s="95">
        <f t="shared" si="715"/>
        <v>265.09317803660565</v>
      </c>
      <c r="F2982" s="95">
        <f t="shared" si="715"/>
        <v>19.088594792013307</v>
      </c>
      <c r="G2982" s="95"/>
      <c r="H2982" s="95"/>
      <c r="I2982" s="95"/>
      <c r="J2982" s="95"/>
      <c r="K2982" s="95"/>
      <c r="L2982" s="95">
        <f t="shared" si="712"/>
        <v>2979</v>
      </c>
      <c r="M2982" s="95">
        <f t="shared" si="703"/>
        <v>1506</v>
      </c>
      <c r="N2982" s="95">
        <f t="shared" si="704"/>
        <v>270.19805303793095</v>
      </c>
      <c r="O2982" s="95">
        <f t="shared" si="705"/>
        <v>2469695.1487076208</v>
      </c>
      <c r="P2982" s="95">
        <f t="shared" si="713"/>
        <v>28.792967213585541</v>
      </c>
      <c r="Q2982" s="113">
        <f t="shared" si="714"/>
        <v>26.304273013181657</v>
      </c>
      <c r="R2982" s="95">
        <f t="shared" si="706"/>
        <v>324.27779231626437</v>
      </c>
      <c r="S2982" s="95">
        <f t="shared" si="707"/>
        <v>205.90856375694693</v>
      </c>
      <c r="T2982">
        <f t="shared" si="708"/>
        <v>0</v>
      </c>
      <c r="U2982" s="102">
        <f>IF(W2982&lt;180,V2982,IF(#REF!&gt;T2982,W2982-360,360-W2982))</f>
        <v>-16.09317803660565</v>
      </c>
      <c r="V2982" s="102">
        <f t="shared" si="709"/>
        <v>-16.09317803660565</v>
      </c>
      <c r="W2982" s="102">
        <f t="shared" si="710"/>
        <v>16.09317803660565</v>
      </c>
    </row>
    <row r="2983" spans="1:23" x14ac:dyDescent="0.25">
      <c r="A2983" s="110">
        <v>42638.507650462961</v>
      </c>
      <c r="B2983">
        <v>249</v>
      </c>
      <c r="C2983">
        <v>16.192</v>
      </c>
      <c r="E2983" s="95">
        <f t="shared" si="715"/>
        <v>264.99001663893512</v>
      </c>
      <c r="F2983" s="95">
        <f t="shared" si="715"/>
        <v>19.067173826955074</v>
      </c>
      <c r="G2983" s="95"/>
      <c r="H2983" s="95"/>
      <c r="I2983" s="95"/>
      <c r="J2983" s="95"/>
      <c r="K2983" s="95"/>
      <c r="L2983" s="95">
        <f t="shared" si="712"/>
        <v>2980</v>
      </c>
      <c r="M2983" s="95">
        <f t="shared" si="703"/>
        <v>-1257</v>
      </c>
      <c r="N2983" s="95">
        <f t="shared" si="704"/>
        <v>270.19093959731418</v>
      </c>
      <c r="O2983" s="95">
        <f t="shared" si="705"/>
        <v>2470144.3553691283</v>
      </c>
      <c r="P2983" s="95">
        <f t="shared" si="713"/>
        <v>28.790753755359042</v>
      </c>
      <c r="Q2983" s="113">
        <f t="shared" si="714"/>
        <v>26.245542846374647</v>
      </c>
      <c r="R2983" s="95">
        <f t="shared" si="706"/>
        <v>324.04248804327807</v>
      </c>
      <c r="S2983" s="95">
        <f t="shared" si="707"/>
        <v>205.93754523459216</v>
      </c>
      <c r="T2983">
        <f t="shared" si="708"/>
        <v>0</v>
      </c>
      <c r="U2983" s="102">
        <f>IF(W2983&lt;180,V2983,IF(#REF!&gt;T2983,W2983-360,360-W2983))</f>
        <v>-15.990016638935117</v>
      </c>
      <c r="V2983" s="102">
        <f t="shared" si="709"/>
        <v>-15.990016638935117</v>
      </c>
      <c r="W2983" s="102">
        <f t="shared" si="710"/>
        <v>15.990016638935117</v>
      </c>
    </row>
    <row r="2984" spans="1:23" x14ac:dyDescent="0.25">
      <c r="A2984" s="110">
        <v>42638.507696759261</v>
      </c>
      <c r="B2984">
        <v>253</v>
      </c>
      <c r="C2984">
        <v>18.160299999999999</v>
      </c>
      <c r="E2984" s="95">
        <f t="shared" si="715"/>
        <v>264.83194675540767</v>
      </c>
      <c r="F2984" s="95">
        <f t="shared" si="715"/>
        <v>19.045704775374375</v>
      </c>
      <c r="G2984" s="95"/>
      <c r="H2984" s="95"/>
      <c r="I2984" s="95"/>
      <c r="J2984" s="95"/>
      <c r="K2984" s="95"/>
      <c r="L2984" s="95">
        <f t="shared" si="712"/>
        <v>2981</v>
      </c>
      <c r="M2984" s="95">
        <f t="shared" si="703"/>
        <v>1510</v>
      </c>
      <c r="N2984" s="95">
        <f t="shared" si="704"/>
        <v>270.18517276081724</v>
      </c>
      <c r="O2984" s="95">
        <f t="shared" si="705"/>
        <v>2470439.784636029</v>
      </c>
      <c r="P2984" s="95">
        <f t="shared" si="713"/>
        <v>28.787645654226875</v>
      </c>
      <c r="Q2984" s="113">
        <f t="shared" si="714"/>
        <v>26.030317234811392</v>
      </c>
      <c r="R2984" s="95">
        <f t="shared" si="706"/>
        <v>323.4001605337333</v>
      </c>
      <c r="S2984" s="95">
        <f t="shared" si="707"/>
        <v>206.26373297708204</v>
      </c>
      <c r="T2984">
        <f t="shared" si="708"/>
        <v>0</v>
      </c>
      <c r="U2984" s="102">
        <f>IF(W2984&lt;180,V2984,IF(#REF!&gt;T2984,W2984-360,360-W2984))</f>
        <v>-11.831946755407671</v>
      </c>
      <c r="V2984" s="102">
        <f t="shared" si="709"/>
        <v>-11.831946755407671</v>
      </c>
      <c r="W2984" s="102">
        <f t="shared" si="710"/>
        <v>11.831946755407671</v>
      </c>
    </row>
    <row r="2985" spans="1:23" x14ac:dyDescent="0.25">
      <c r="A2985" s="110">
        <v>42638.507743055554</v>
      </c>
      <c r="B2985">
        <v>257</v>
      </c>
      <c r="C2985">
        <v>19.921299999999999</v>
      </c>
      <c r="E2985" s="95">
        <f t="shared" si="715"/>
        <v>264.80865224625626</v>
      </c>
      <c r="F2985" s="95">
        <f t="shared" si="715"/>
        <v>19.04073788685524</v>
      </c>
      <c r="G2985" s="95"/>
      <c r="H2985" s="95"/>
      <c r="I2985" s="95"/>
      <c r="J2985" s="95"/>
      <c r="K2985" s="95"/>
      <c r="L2985" s="95">
        <f t="shared" si="712"/>
        <v>2982</v>
      </c>
      <c r="M2985" s="95">
        <f t="shared" si="703"/>
        <v>-1253</v>
      </c>
      <c r="N2985" s="95">
        <f t="shared" si="704"/>
        <v>270.18075117370762</v>
      </c>
      <c r="O2985" s="95">
        <f t="shared" si="705"/>
        <v>2470613.5751173715</v>
      </c>
      <c r="P2985" s="95">
        <f t="shared" si="713"/>
        <v>28.783830736083726</v>
      </c>
      <c r="Q2985" s="113">
        <f t="shared" si="714"/>
        <v>26.031051309798787</v>
      </c>
      <c r="R2985" s="95">
        <f t="shared" si="706"/>
        <v>323.37851769330354</v>
      </c>
      <c r="S2985" s="95">
        <f t="shared" si="707"/>
        <v>206.23878679920898</v>
      </c>
      <c r="T2985">
        <f t="shared" si="708"/>
        <v>0</v>
      </c>
      <c r="U2985" s="102">
        <f>IF(W2985&lt;180,V2985,IF(#REF!&gt;T2985,W2985-360,360-W2985))</f>
        <v>-7.8086522462562584</v>
      </c>
      <c r="V2985" s="102">
        <f t="shared" si="709"/>
        <v>-7.8086522462562584</v>
      </c>
      <c r="W2985" s="102">
        <f t="shared" si="710"/>
        <v>7.8086522462562584</v>
      </c>
    </row>
    <row r="2986" spans="1:23" x14ac:dyDescent="0.25">
      <c r="A2986" s="110">
        <v>42638.507789351854</v>
      </c>
      <c r="B2986">
        <v>257</v>
      </c>
      <c r="C2986">
        <v>19.482399999999998</v>
      </c>
      <c r="E2986" s="95">
        <f t="shared" si="715"/>
        <v>264.8136439267887</v>
      </c>
      <c r="F2986" s="95">
        <f t="shared" si="715"/>
        <v>19.036861514143098</v>
      </c>
      <c r="G2986" s="95"/>
      <c r="H2986" s="95"/>
      <c r="I2986" s="95"/>
      <c r="J2986" s="95"/>
      <c r="K2986" s="95"/>
      <c r="L2986" s="95">
        <f t="shared" si="712"/>
        <v>2983</v>
      </c>
      <c r="M2986" s="95">
        <f t="shared" si="703"/>
        <v>1510</v>
      </c>
      <c r="N2986" s="95">
        <f t="shared" si="704"/>
        <v>270.17633255112173</v>
      </c>
      <c r="O2986" s="95">
        <f t="shared" si="705"/>
        <v>2470787.2490781099</v>
      </c>
      <c r="P2986" s="95">
        <f t="shared" si="713"/>
        <v>28.780017191914876</v>
      </c>
      <c r="Q2986" s="113">
        <f t="shared" si="714"/>
        <v>26.029265754917123</v>
      </c>
      <c r="R2986" s="95">
        <f t="shared" si="706"/>
        <v>323.37949187535224</v>
      </c>
      <c r="S2986" s="95">
        <f t="shared" si="707"/>
        <v>206.24779597822516</v>
      </c>
      <c r="T2986">
        <f t="shared" si="708"/>
        <v>0</v>
      </c>
      <c r="U2986" s="102">
        <f>IF(W2986&lt;180,V2986,IF(#REF!&gt;T2986,W2986-360,360-W2986))</f>
        <v>-7.8136439267886999</v>
      </c>
      <c r="V2986" s="102">
        <f t="shared" si="709"/>
        <v>-7.8136439267886999</v>
      </c>
      <c r="W2986" s="102">
        <f t="shared" si="710"/>
        <v>7.8136439267886999</v>
      </c>
    </row>
    <row r="2987" spans="1:23" x14ac:dyDescent="0.25">
      <c r="A2987" s="110">
        <v>42638.507835648146</v>
      </c>
      <c r="B2987">
        <v>249</v>
      </c>
      <c r="C2987">
        <v>19.9421</v>
      </c>
      <c r="E2987" s="95">
        <f t="shared" si="715"/>
        <v>264.79034941763729</v>
      </c>
      <c r="F2987" s="95">
        <f t="shared" si="715"/>
        <v>19.029263843594009</v>
      </c>
      <c r="G2987" s="95"/>
      <c r="H2987" s="95"/>
      <c r="I2987" s="95"/>
      <c r="J2987" s="95"/>
      <c r="K2987" s="95"/>
      <c r="L2987" s="95">
        <f t="shared" si="712"/>
        <v>2984</v>
      </c>
      <c r="M2987" s="95">
        <f t="shared" si="703"/>
        <v>-1261</v>
      </c>
      <c r="N2987" s="95">
        <f t="shared" si="704"/>
        <v>270.16923592493168</v>
      </c>
      <c r="O2987" s="95">
        <f t="shared" si="705"/>
        <v>2471235.5358579094</v>
      </c>
      <c r="P2987" s="95">
        <f t="shared" si="713"/>
        <v>28.777804691251639</v>
      </c>
      <c r="Q2987" s="113">
        <f t="shared" si="714"/>
        <v>26.037141781005147</v>
      </c>
      <c r="R2987" s="95">
        <f t="shared" si="706"/>
        <v>323.37391842489887</v>
      </c>
      <c r="S2987" s="95">
        <f t="shared" si="707"/>
        <v>206.2067804103757</v>
      </c>
      <c r="T2987">
        <f t="shared" si="708"/>
        <v>0</v>
      </c>
      <c r="U2987" s="102">
        <f>IF(W2987&lt;180,V2987,IF(#REF!&gt;T2987,W2987-360,360-W2987))</f>
        <v>-15.790349417637287</v>
      </c>
      <c r="V2987" s="102">
        <f t="shared" si="709"/>
        <v>-15.790349417637287</v>
      </c>
      <c r="W2987" s="102">
        <f t="shared" si="710"/>
        <v>15.790349417637287</v>
      </c>
    </row>
    <row r="2988" spans="1:23" x14ac:dyDescent="0.25">
      <c r="A2988" s="110">
        <v>42638.507881944446</v>
      </c>
      <c r="B2988">
        <v>242</v>
      </c>
      <c r="C2988">
        <v>19.9879</v>
      </c>
      <c r="E2988" s="95">
        <f t="shared" si="715"/>
        <v>264.72379367720464</v>
      </c>
      <c r="F2988" s="95">
        <f t="shared" si="715"/>
        <v>19.018826405990019</v>
      </c>
      <c r="G2988" s="95"/>
      <c r="H2988" s="95"/>
      <c r="I2988" s="95"/>
      <c r="J2988" s="95"/>
      <c r="K2988" s="95"/>
      <c r="L2988" s="95">
        <f t="shared" si="712"/>
        <v>2985</v>
      </c>
      <c r="M2988" s="95">
        <f t="shared" si="703"/>
        <v>1503</v>
      </c>
      <c r="N2988" s="95">
        <f t="shared" si="704"/>
        <v>270.15979899497358</v>
      </c>
      <c r="O2988" s="95">
        <f t="shared" si="705"/>
        <v>2472028.7758793975</v>
      </c>
      <c r="P2988" s="95">
        <f t="shared" si="713"/>
        <v>28.777601423297774</v>
      </c>
      <c r="Q2988" s="113">
        <f t="shared" si="714"/>
        <v>26.044188411250101</v>
      </c>
      <c r="R2988" s="95">
        <f t="shared" si="706"/>
        <v>323.32321760251739</v>
      </c>
      <c r="S2988" s="95">
        <f t="shared" si="707"/>
        <v>206.12436975189192</v>
      </c>
      <c r="T2988">
        <f t="shared" si="708"/>
        <v>0</v>
      </c>
      <c r="U2988" s="102">
        <f>IF(W2988&lt;180,V2988,IF(#REF!&gt;T2988,W2988-360,360-W2988))</f>
        <v>-22.72379367720464</v>
      </c>
      <c r="V2988" s="102">
        <f t="shared" si="709"/>
        <v>-22.72379367720464</v>
      </c>
      <c r="W2988" s="102">
        <f t="shared" si="710"/>
        <v>22.72379367720464</v>
      </c>
    </row>
    <row r="2989" spans="1:23" x14ac:dyDescent="0.25">
      <c r="A2989" s="110">
        <v>42638.507928240739</v>
      </c>
      <c r="B2989">
        <v>233</v>
      </c>
      <c r="C2989">
        <v>18.240300000000001</v>
      </c>
      <c r="E2989" s="95">
        <f t="shared" ref="E2989:F3004" si="716">AVERAGE(B2389:B2989)</f>
        <v>264.58735440931781</v>
      </c>
      <c r="F2989" s="95">
        <f t="shared" si="716"/>
        <v>18.994181148086529</v>
      </c>
      <c r="G2989" s="95"/>
      <c r="H2989" s="95"/>
      <c r="I2989" s="95"/>
      <c r="J2989" s="95"/>
      <c r="K2989" s="95"/>
      <c r="L2989" s="95">
        <f t="shared" si="712"/>
        <v>2986</v>
      </c>
      <c r="M2989" s="95">
        <f t="shared" si="703"/>
        <v>-1270</v>
      </c>
      <c r="N2989" s="95">
        <f t="shared" si="704"/>
        <v>270.14735432015948</v>
      </c>
      <c r="O2989" s="95">
        <f t="shared" si="705"/>
        <v>2473409.1640991298</v>
      </c>
      <c r="P2989" s="95">
        <f t="shared" si="713"/>
        <v>28.780814547794471</v>
      </c>
      <c r="Q2989" s="113">
        <f t="shared" si="714"/>
        <v>25.995189107370837</v>
      </c>
      <c r="R2989" s="95">
        <f t="shared" si="706"/>
        <v>323.07652990090219</v>
      </c>
      <c r="S2989" s="95">
        <f t="shared" si="707"/>
        <v>206.09817891773343</v>
      </c>
      <c r="T2989">
        <f t="shared" si="708"/>
        <v>0</v>
      </c>
      <c r="U2989" s="102">
        <f>IF(W2989&lt;180,V2989,IF(#REF!&gt;T2989,W2989-360,360-W2989))</f>
        <v>-31.587354409317811</v>
      </c>
      <c r="V2989" s="102">
        <f t="shared" si="709"/>
        <v>-31.587354409317811</v>
      </c>
      <c r="W2989" s="102">
        <f t="shared" si="710"/>
        <v>31.587354409317811</v>
      </c>
    </row>
    <row r="2990" spans="1:23" x14ac:dyDescent="0.25">
      <c r="A2990" s="110">
        <v>42638.507974537039</v>
      </c>
      <c r="B2990">
        <v>231</v>
      </c>
      <c r="C2990">
        <v>16.485700000000001</v>
      </c>
      <c r="E2990" s="95">
        <f t="shared" si="716"/>
        <v>264.48086522462563</v>
      </c>
      <c r="F2990" s="95">
        <f t="shared" si="716"/>
        <v>18.973026738768727</v>
      </c>
      <c r="G2990" s="95"/>
      <c r="H2990" s="95"/>
      <c r="I2990" s="95"/>
      <c r="J2990" s="95"/>
      <c r="K2990" s="95"/>
      <c r="L2990" s="95">
        <f t="shared" si="712"/>
        <v>2987</v>
      </c>
      <c r="M2990" s="95">
        <f t="shared" si="703"/>
        <v>1501</v>
      </c>
      <c r="N2990" s="95">
        <f t="shared" si="704"/>
        <v>270.13424840977444</v>
      </c>
      <c r="O2990" s="95">
        <f t="shared" si="705"/>
        <v>2474941.1663876805</v>
      </c>
      <c r="P2990" s="95">
        <f t="shared" si="713"/>
        <v>28.784906852959224</v>
      </c>
      <c r="Q2990" s="113">
        <f t="shared" si="714"/>
        <v>26.001472822423878</v>
      </c>
      <c r="R2990" s="95">
        <f t="shared" si="706"/>
        <v>322.98417907507934</v>
      </c>
      <c r="S2990" s="95">
        <f t="shared" si="707"/>
        <v>205.97755137417192</v>
      </c>
      <c r="T2990">
        <f t="shared" si="708"/>
        <v>0</v>
      </c>
      <c r="U2990" s="102">
        <f>IF(W2990&lt;180,V2990,IF(#REF!&gt;T2990,W2990-360,360-W2990))</f>
        <v>-33.480865224625632</v>
      </c>
      <c r="V2990" s="102">
        <f t="shared" si="709"/>
        <v>-33.480865224625632</v>
      </c>
      <c r="W2990" s="102">
        <f t="shared" si="710"/>
        <v>33.480865224625632</v>
      </c>
    </row>
    <row r="2991" spans="1:23" x14ac:dyDescent="0.25">
      <c r="A2991" s="110">
        <v>42638.508020833331</v>
      </c>
      <c r="B2991">
        <v>250</v>
      </c>
      <c r="C2991">
        <v>17.048999999999999</v>
      </c>
      <c r="E2991" s="95">
        <f t="shared" si="716"/>
        <v>264.44093178036604</v>
      </c>
      <c r="F2991" s="95">
        <f t="shared" si="716"/>
        <v>18.957159184692188</v>
      </c>
      <c r="G2991" s="95"/>
      <c r="H2991" s="95"/>
      <c r="I2991" s="95"/>
      <c r="J2991" s="95"/>
      <c r="K2991" s="95"/>
      <c r="L2991" s="95">
        <f t="shared" si="712"/>
        <v>2988</v>
      </c>
      <c r="M2991" s="95">
        <f t="shared" si="703"/>
        <v>-1251</v>
      </c>
      <c r="N2991" s="95">
        <f t="shared" si="704"/>
        <v>270.12751004015939</v>
      </c>
      <c r="O2991" s="95">
        <f t="shared" si="705"/>
        <v>2475346.418674699</v>
      </c>
      <c r="P2991" s="95">
        <f t="shared" si="713"/>
        <v>28.782445859415198</v>
      </c>
      <c r="Q2991" s="113">
        <f t="shared" si="714"/>
        <v>26.00525203188009</v>
      </c>
      <c r="R2991" s="95">
        <f t="shared" si="706"/>
        <v>322.95274885209625</v>
      </c>
      <c r="S2991" s="95">
        <f t="shared" si="707"/>
        <v>205.92911470863584</v>
      </c>
      <c r="T2991">
        <f t="shared" si="708"/>
        <v>0</v>
      </c>
      <c r="U2991" s="102">
        <f>IF(W2991&lt;180,V2991,IF(#REF!&gt;T2991,W2991-360,360-W2991))</f>
        <v>-14.440931780366043</v>
      </c>
      <c r="V2991" s="102">
        <f t="shared" si="709"/>
        <v>-14.440931780366043</v>
      </c>
      <c r="W2991" s="102">
        <f t="shared" si="710"/>
        <v>14.440931780366043</v>
      </c>
    </row>
    <row r="2992" spans="1:23" x14ac:dyDescent="0.25">
      <c r="A2992" s="110">
        <v>42638.508067129631</v>
      </c>
      <c r="B2992">
        <v>245</v>
      </c>
      <c r="C2992">
        <v>16.9772</v>
      </c>
      <c r="E2992" s="95">
        <f t="shared" si="716"/>
        <v>264.39933444259566</v>
      </c>
      <c r="F2992" s="95">
        <f t="shared" si="716"/>
        <v>18.94151692179701</v>
      </c>
      <c r="G2992" s="95"/>
      <c r="H2992" s="95"/>
      <c r="I2992" s="95"/>
      <c r="J2992" s="95"/>
      <c r="K2992" s="95"/>
      <c r="L2992" s="95">
        <f t="shared" si="712"/>
        <v>2989</v>
      </c>
      <c r="M2992" s="95">
        <f t="shared" si="703"/>
        <v>1496</v>
      </c>
      <c r="N2992" s="95">
        <f t="shared" si="704"/>
        <v>270.11910337905528</v>
      </c>
      <c r="O2992" s="95">
        <f t="shared" si="705"/>
        <v>2475977.5991970561</v>
      </c>
      <c r="P2992" s="95">
        <f t="shared" si="713"/>
        <v>28.781299451648788</v>
      </c>
      <c r="Q2992" s="113">
        <f t="shared" si="714"/>
        <v>26.016318945433262</v>
      </c>
      <c r="R2992" s="95">
        <f t="shared" si="706"/>
        <v>322.93605206982051</v>
      </c>
      <c r="S2992" s="95">
        <f t="shared" si="707"/>
        <v>205.86261681537081</v>
      </c>
      <c r="T2992">
        <f t="shared" si="708"/>
        <v>0</v>
      </c>
      <c r="U2992" s="102">
        <f>IF(W2992&lt;180,V2992,IF(#REF!&gt;T2992,W2992-360,360-W2992))</f>
        <v>-19.399334442595659</v>
      </c>
      <c r="V2992" s="102">
        <f t="shared" si="709"/>
        <v>-19.399334442595659</v>
      </c>
      <c r="W2992" s="102">
        <f t="shared" si="710"/>
        <v>19.399334442595659</v>
      </c>
    </row>
    <row r="2993" spans="1:23" x14ac:dyDescent="0.25">
      <c r="A2993" s="110">
        <v>42638.508113425924</v>
      </c>
      <c r="B2993">
        <v>238</v>
      </c>
      <c r="C2993">
        <v>17.5092</v>
      </c>
      <c r="E2993" s="95">
        <f t="shared" si="716"/>
        <v>264.34941763727119</v>
      </c>
      <c r="F2993" s="95">
        <f t="shared" si="716"/>
        <v>18.934518252911818</v>
      </c>
      <c r="G2993" s="95"/>
      <c r="H2993" s="95"/>
      <c r="I2993" s="95"/>
      <c r="J2993" s="95"/>
      <c r="K2993" s="95"/>
      <c r="L2993" s="95">
        <f t="shared" si="712"/>
        <v>2990</v>
      </c>
      <c r="M2993" s="95">
        <f t="shared" si="703"/>
        <v>-1258</v>
      </c>
      <c r="N2993" s="95">
        <f t="shared" si="704"/>
        <v>270.10836120401211</v>
      </c>
      <c r="O2993" s="95">
        <f t="shared" si="705"/>
        <v>2477008.8909698999</v>
      </c>
      <c r="P2993" s="95">
        <f t="shared" si="713"/>
        <v>28.782478475871624</v>
      </c>
      <c r="Q2993" s="113">
        <f t="shared" si="714"/>
        <v>26.038133506445075</v>
      </c>
      <c r="R2993" s="95">
        <f t="shared" si="706"/>
        <v>322.93521802677259</v>
      </c>
      <c r="S2993" s="95">
        <f t="shared" si="707"/>
        <v>205.76361724776979</v>
      </c>
      <c r="T2993">
        <f t="shared" si="708"/>
        <v>0</v>
      </c>
      <c r="U2993" s="102">
        <f>IF(W2993&lt;180,V2993,IF(#REF!&gt;T2993,W2993-360,360-W2993))</f>
        <v>-26.349417637271188</v>
      </c>
      <c r="V2993" s="102">
        <f t="shared" si="709"/>
        <v>-26.349417637271188</v>
      </c>
      <c r="W2993" s="102">
        <f t="shared" si="710"/>
        <v>26.349417637271188</v>
      </c>
    </row>
    <row r="2994" spans="1:23" x14ac:dyDescent="0.25">
      <c r="A2994" s="110">
        <v>42638.508159722223</v>
      </c>
      <c r="B2994">
        <v>237</v>
      </c>
      <c r="C2994">
        <v>17.364899999999999</v>
      </c>
      <c r="E2994" s="95">
        <f t="shared" si="716"/>
        <v>264.22628951747089</v>
      </c>
      <c r="F2994" s="95">
        <f t="shared" si="716"/>
        <v>18.922557687188025</v>
      </c>
      <c r="G2994" s="95"/>
      <c r="H2994" s="95"/>
      <c r="I2994" s="95"/>
      <c r="J2994" s="95"/>
      <c r="K2994" s="95"/>
      <c r="L2994" s="95">
        <f t="shared" si="712"/>
        <v>2991</v>
      </c>
      <c r="M2994" s="95">
        <f t="shared" si="703"/>
        <v>1495</v>
      </c>
      <c r="N2994" s="95">
        <f t="shared" si="704"/>
        <v>270.09729187562561</v>
      </c>
      <c r="O2994" s="95">
        <f t="shared" si="705"/>
        <v>2478104.6880641929</v>
      </c>
      <c r="P2994" s="95">
        <f t="shared" si="713"/>
        <v>28.78403129156127</v>
      </c>
      <c r="Q2994" s="113">
        <f t="shared" si="714"/>
        <v>25.992166509219039</v>
      </c>
      <c r="R2994" s="95">
        <f t="shared" si="706"/>
        <v>322.70866416321371</v>
      </c>
      <c r="S2994" s="95">
        <f t="shared" si="707"/>
        <v>205.74391487172807</v>
      </c>
      <c r="T2994">
        <f t="shared" si="708"/>
        <v>0</v>
      </c>
      <c r="U2994" s="102">
        <f>IF(W2994&lt;180,V2994,IF(#REF!&gt;T2994,W2994-360,360-W2994))</f>
        <v>-27.226289517470889</v>
      </c>
      <c r="V2994" s="102">
        <f t="shared" si="709"/>
        <v>-27.226289517470889</v>
      </c>
      <c r="W2994" s="102">
        <f t="shared" si="710"/>
        <v>27.226289517470889</v>
      </c>
    </row>
    <row r="2995" spans="1:23" x14ac:dyDescent="0.25">
      <c r="A2995" s="110">
        <v>42638.508206018516</v>
      </c>
      <c r="B2995">
        <v>242</v>
      </c>
      <c r="C2995">
        <v>17.859400000000001</v>
      </c>
      <c r="E2995" s="95">
        <f t="shared" si="716"/>
        <v>264.18136439267886</v>
      </c>
      <c r="F2995" s="95">
        <f t="shared" si="716"/>
        <v>18.915962346089849</v>
      </c>
      <c r="G2995" s="95"/>
      <c r="H2995" s="95"/>
      <c r="I2995" s="95"/>
      <c r="J2995" s="95"/>
      <c r="K2995" s="95"/>
      <c r="L2995" s="95">
        <f t="shared" si="712"/>
        <v>2992</v>
      </c>
      <c r="M2995" s="95">
        <f t="shared" si="703"/>
        <v>-1253</v>
      </c>
      <c r="N2995" s="95">
        <f t="shared" si="704"/>
        <v>270.08790106951744</v>
      </c>
      <c r="O2995" s="95">
        <f t="shared" si="705"/>
        <v>2478893.882018717</v>
      </c>
      <c r="P2995" s="95">
        <f t="shared" si="713"/>
        <v>28.783802971618073</v>
      </c>
      <c r="Q2995" s="113">
        <f t="shared" si="714"/>
        <v>26.007205941185202</v>
      </c>
      <c r="R2995" s="95">
        <f t="shared" si="706"/>
        <v>322.69757776034555</v>
      </c>
      <c r="S2995" s="95">
        <f t="shared" si="707"/>
        <v>205.66515102501216</v>
      </c>
      <c r="T2995">
        <f t="shared" si="708"/>
        <v>0</v>
      </c>
      <c r="U2995" s="102">
        <f>IF(W2995&lt;180,V2995,IF(#REF!&gt;T2995,W2995-360,360-W2995))</f>
        <v>-22.181364392678859</v>
      </c>
      <c r="V2995" s="102">
        <f t="shared" si="709"/>
        <v>-22.181364392678859</v>
      </c>
      <c r="W2995" s="102">
        <f t="shared" si="710"/>
        <v>22.181364392678859</v>
      </c>
    </row>
    <row r="2996" spans="1:23" x14ac:dyDescent="0.25">
      <c r="A2996" s="110">
        <v>42638.508252314816</v>
      </c>
      <c r="B2996">
        <v>247</v>
      </c>
      <c r="C2996">
        <v>17.377700000000001</v>
      </c>
      <c r="E2996" s="95">
        <f t="shared" si="716"/>
        <v>264.17970049916806</v>
      </c>
      <c r="F2996" s="95">
        <f t="shared" si="716"/>
        <v>18.90907332778702</v>
      </c>
      <c r="G2996" s="95"/>
      <c r="H2996" s="95"/>
      <c r="I2996" s="95"/>
      <c r="J2996" s="95"/>
      <c r="K2996" s="95"/>
      <c r="L2996" s="95">
        <f t="shared" si="712"/>
        <v>2993</v>
      </c>
      <c r="M2996" s="95">
        <f t="shared" si="703"/>
        <v>1500</v>
      </c>
      <c r="N2996" s="95">
        <f t="shared" si="704"/>
        <v>270.08018710323961</v>
      </c>
      <c r="O2996" s="95">
        <f t="shared" si="705"/>
        <v>2479426.7550952225</v>
      </c>
      <c r="P2996" s="95">
        <f t="shared" si="713"/>
        <v>28.782087107917409</v>
      </c>
      <c r="Q2996" s="113">
        <f t="shared" si="714"/>
        <v>26.008273109274295</v>
      </c>
      <c r="R2996" s="95">
        <f t="shared" si="706"/>
        <v>322.69831499503522</v>
      </c>
      <c r="S2996" s="95">
        <f t="shared" si="707"/>
        <v>205.66108600330091</v>
      </c>
      <c r="T2996">
        <f t="shared" si="708"/>
        <v>0</v>
      </c>
      <c r="U2996" s="102">
        <f>IF(W2996&lt;180,V2996,IF(#REF!&gt;T2996,W2996-360,360-W2996))</f>
        <v>-17.179700499168064</v>
      </c>
      <c r="V2996" s="102">
        <f t="shared" si="709"/>
        <v>-17.179700499168064</v>
      </c>
      <c r="W2996" s="102">
        <f t="shared" si="710"/>
        <v>17.179700499168064</v>
      </c>
    </row>
    <row r="2997" spans="1:23" x14ac:dyDescent="0.25">
      <c r="A2997" s="110">
        <v>42638.508298611108</v>
      </c>
      <c r="B2997">
        <v>253</v>
      </c>
      <c r="C2997">
        <v>17.575700000000001</v>
      </c>
      <c r="E2997" s="95">
        <f t="shared" si="716"/>
        <v>264.02995008319465</v>
      </c>
      <c r="F2997" s="95">
        <f t="shared" si="716"/>
        <v>18.887287970049915</v>
      </c>
      <c r="G2997" s="95"/>
      <c r="H2997" s="95"/>
      <c r="I2997" s="95"/>
      <c r="J2997" s="95"/>
      <c r="K2997" s="95"/>
      <c r="L2997" s="95">
        <f t="shared" si="712"/>
        <v>2994</v>
      </c>
      <c r="M2997" s="95">
        <f t="shared" si="703"/>
        <v>-1247</v>
      </c>
      <c r="N2997" s="95">
        <f t="shared" si="704"/>
        <v>270.07448229792789</v>
      </c>
      <c r="O2997" s="95">
        <f t="shared" si="705"/>
        <v>2479718.3904475621</v>
      </c>
      <c r="P2997" s="95">
        <f t="shared" si="713"/>
        <v>28.778972450845203</v>
      </c>
      <c r="Q2997" s="113">
        <f t="shared" si="714"/>
        <v>25.812373720801769</v>
      </c>
      <c r="R2997" s="95">
        <f t="shared" si="706"/>
        <v>322.10779095499862</v>
      </c>
      <c r="S2997" s="95">
        <f t="shared" si="707"/>
        <v>205.95210921139068</v>
      </c>
      <c r="T2997">
        <f t="shared" si="708"/>
        <v>0</v>
      </c>
      <c r="U2997" s="102">
        <f>IF(W2997&lt;180,V2997,IF(#REF!&gt;T2997,W2997-360,360-W2997))</f>
        <v>-11.029950083194649</v>
      </c>
      <c r="V2997" s="102">
        <f t="shared" si="709"/>
        <v>-11.029950083194649</v>
      </c>
      <c r="W2997" s="102">
        <f t="shared" si="710"/>
        <v>11.029950083194649</v>
      </c>
    </row>
    <row r="2998" spans="1:23" x14ac:dyDescent="0.25">
      <c r="A2998" s="110">
        <v>42638.508344907408</v>
      </c>
      <c r="B2998">
        <v>256</v>
      </c>
      <c r="C2998">
        <v>17.348299999999998</v>
      </c>
      <c r="E2998" s="95">
        <f t="shared" si="716"/>
        <v>264.02163061564062</v>
      </c>
      <c r="F2998" s="95">
        <f t="shared" si="716"/>
        <v>18.879020083194671</v>
      </c>
      <c r="G2998" s="95"/>
      <c r="H2998" s="95"/>
      <c r="I2998" s="95"/>
      <c r="J2998" s="95"/>
      <c r="K2998" s="95"/>
      <c r="L2998" s="95">
        <f t="shared" si="712"/>
        <v>2995</v>
      </c>
      <c r="M2998" s="95">
        <f t="shared" si="703"/>
        <v>1503</v>
      </c>
      <c r="N2998" s="95">
        <f t="shared" si="704"/>
        <v>270.06978297161805</v>
      </c>
      <c r="O2998" s="95">
        <f t="shared" si="705"/>
        <v>2479916.4153589318</v>
      </c>
      <c r="P2998" s="95">
        <f t="shared" si="713"/>
        <v>28.775316445068569</v>
      </c>
      <c r="Q2998" s="113">
        <f t="shared" si="714"/>
        <v>25.814154651457756</v>
      </c>
      <c r="R2998" s="95">
        <f t="shared" si="706"/>
        <v>322.10347858142057</v>
      </c>
      <c r="S2998" s="95">
        <f t="shared" si="707"/>
        <v>205.93978264986066</v>
      </c>
      <c r="T2998">
        <f t="shared" si="708"/>
        <v>0</v>
      </c>
      <c r="U2998" s="102">
        <f>IF(W2998&lt;180,V2998,IF(#REF!&gt;T2998,W2998-360,360-W2998))</f>
        <v>-8.0216306156406176</v>
      </c>
      <c r="V2998" s="102">
        <f t="shared" si="709"/>
        <v>-8.0216306156406176</v>
      </c>
      <c r="W2998" s="102">
        <f t="shared" si="710"/>
        <v>8.0216306156406176</v>
      </c>
    </row>
    <row r="2999" spans="1:23" x14ac:dyDescent="0.25">
      <c r="A2999" s="110">
        <v>42638.508391203701</v>
      </c>
      <c r="B2999">
        <v>248</v>
      </c>
      <c r="C2999">
        <v>17.511399999999998</v>
      </c>
      <c r="E2999" s="95">
        <f t="shared" si="716"/>
        <v>264</v>
      </c>
      <c r="F2999" s="95">
        <f t="shared" si="716"/>
        <v>18.869768502495837</v>
      </c>
      <c r="G2999" s="95"/>
      <c r="H2999" s="95"/>
      <c r="I2999" s="95"/>
      <c r="J2999" s="95"/>
      <c r="K2999" s="95"/>
      <c r="L2999" s="95">
        <f t="shared" si="712"/>
        <v>2996</v>
      </c>
      <c r="M2999" s="95">
        <f t="shared" si="703"/>
        <v>-1255</v>
      </c>
      <c r="N2999" s="95">
        <f t="shared" si="704"/>
        <v>270.06241655540589</v>
      </c>
      <c r="O2999" s="95">
        <f t="shared" si="705"/>
        <v>2480403.3281041388</v>
      </c>
      <c r="P2999" s="95">
        <f t="shared" si="713"/>
        <v>28.773338052410324</v>
      </c>
      <c r="Q2999" s="113">
        <f t="shared" si="714"/>
        <v>25.822122878456046</v>
      </c>
      <c r="R2999" s="95">
        <f t="shared" si="706"/>
        <v>322.09977647652613</v>
      </c>
      <c r="S2999" s="95">
        <f t="shared" si="707"/>
        <v>205.9002235234739</v>
      </c>
      <c r="T2999">
        <f t="shared" si="708"/>
        <v>0</v>
      </c>
      <c r="U2999" s="102">
        <f>IF(W2999&lt;180,V2999,IF(#REF!&gt;T2999,W2999-360,360-W2999))</f>
        <v>-16</v>
      </c>
      <c r="V2999" s="102">
        <f t="shared" si="709"/>
        <v>-16</v>
      </c>
      <c r="W2999" s="102">
        <f t="shared" si="710"/>
        <v>16</v>
      </c>
    </row>
    <row r="3000" spans="1:23" x14ac:dyDescent="0.25">
      <c r="A3000" s="110">
        <v>42638.508437500001</v>
      </c>
      <c r="B3000">
        <v>249</v>
      </c>
      <c r="C3000">
        <v>19.022300000000001</v>
      </c>
      <c r="E3000" s="95">
        <f t="shared" si="716"/>
        <v>263.95008319467553</v>
      </c>
      <c r="F3000" s="95">
        <f t="shared" si="716"/>
        <v>18.856734725457567</v>
      </c>
      <c r="G3000" s="95"/>
      <c r="H3000" s="95"/>
      <c r="I3000" s="95"/>
      <c r="J3000" s="95"/>
      <c r="K3000" s="95"/>
      <c r="L3000" s="95">
        <f t="shared" si="712"/>
        <v>2997</v>
      </c>
      <c r="M3000" s="95">
        <f t="shared" si="703"/>
        <v>1504</v>
      </c>
      <c r="N3000" s="95">
        <f t="shared" si="704"/>
        <v>270.05538872205409</v>
      </c>
      <c r="O3000" s="95">
        <f t="shared" si="705"/>
        <v>2480846.8054721388</v>
      </c>
      <c r="P3000" s="95">
        <f t="shared" si="713"/>
        <v>28.77110897878719</v>
      </c>
      <c r="Q3000" s="113">
        <f t="shared" si="714"/>
        <v>25.822074631265199</v>
      </c>
      <c r="R3000" s="95">
        <f t="shared" si="706"/>
        <v>322.04975111502222</v>
      </c>
      <c r="S3000" s="95">
        <f t="shared" si="707"/>
        <v>205.85041527432884</v>
      </c>
      <c r="T3000">
        <f t="shared" si="708"/>
        <v>0</v>
      </c>
      <c r="U3000" s="102">
        <f>IF(W3000&lt;180,V3000,IF(#REF!&gt;T3000,W3000-360,360-W3000))</f>
        <v>-14.950083194675528</v>
      </c>
      <c r="V3000" s="102">
        <f t="shared" si="709"/>
        <v>-14.950083194675528</v>
      </c>
      <c r="W3000" s="102">
        <f t="shared" si="710"/>
        <v>14.950083194675528</v>
      </c>
    </row>
    <row r="3001" spans="1:23" x14ac:dyDescent="0.25">
      <c r="A3001" s="110">
        <v>42638.508483796293</v>
      </c>
      <c r="B3001">
        <v>231</v>
      </c>
      <c r="C3001">
        <v>17.697099999999999</v>
      </c>
      <c r="E3001" s="95">
        <f t="shared" si="716"/>
        <v>263.81031613976705</v>
      </c>
      <c r="F3001" s="95">
        <f t="shared" si="716"/>
        <v>18.832996955074869</v>
      </c>
      <c r="G3001" s="95"/>
      <c r="H3001" s="95"/>
      <c r="I3001" s="95"/>
      <c r="J3001" s="95"/>
      <c r="K3001" s="95"/>
      <c r="L3001" s="95">
        <f t="shared" si="712"/>
        <v>2998</v>
      </c>
      <c r="M3001" s="95">
        <f t="shared" si="703"/>
        <v>-1273</v>
      </c>
      <c r="N3001" s="95">
        <f t="shared" si="704"/>
        <v>270.04236157438163</v>
      </c>
      <c r="O3001" s="95">
        <f t="shared" si="705"/>
        <v>2482371.6200800533</v>
      </c>
      <c r="P3001" s="95">
        <f t="shared" si="713"/>
        <v>28.775149223509533</v>
      </c>
      <c r="Q3001" s="113">
        <f t="shared" si="714"/>
        <v>25.772664646770565</v>
      </c>
      <c r="R3001" s="95">
        <f t="shared" si="706"/>
        <v>321.79881159500081</v>
      </c>
      <c r="S3001" s="95">
        <f t="shared" si="707"/>
        <v>205.82182068453329</v>
      </c>
      <c r="T3001">
        <f t="shared" si="708"/>
        <v>0</v>
      </c>
      <c r="U3001" s="102">
        <f>IF(W3001&lt;180,V3001,IF(#REF!&gt;T3001,W3001-360,360-W3001))</f>
        <v>-32.810316139767053</v>
      </c>
      <c r="V3001" s="102">
        <f t="shared" si="709"/>
        <v>-32.810316139767053</v>
      </c>
      <c r="W3001" s="102">
        <f t="shared" si="710"/>
        <v>32.810316139767053</v>
      </c>
    </row>
    <row r="3002" spans="1:23" x14ac:dyDescent="0.25">
      <c r="A3002" s="110">
        <v>42638.508530092593</v>
      </c>
      <c r="B3002">
        <v>241</v>
      </c>
      <c r="C3002">
        <v>17.898599999999998</v>
      </c>
      <c r="E3002" s="95">
        <f t="shared" si="716"/>
        <v>263.76372712146423</v>
      </c>
      <c r="F3002" s="95">
        <f t="shared" si="716"/>
        <v>18.815634059900162</v>
      </c>
      <c r="G3002" s="95"/>
      <c r="H3002" s="95"/>
      <c r="I3002" s="95"/>
      <c r="J3002" s="95"/>
      <c r="K3002" s="95"/>
      <c r="L3002" s="95">
        <f t="shared" si="712"/>
        <v>2999</v>
      </c>
      <c r="M3002" s="95">
        <f t="shared" si="703"/>
        <v>1514</v>
      </c>
      <c r="N3002" s="95">
        <f t="shared" si="704"/>
        <v>270.03267755918512</v>
      </c>
      <c r="O3002" s="95">
        <f t="shared" si="705"/>
        <v>2483214.7975991997</v>
      </c>
      <c r="P3002" s="95">
        <f t="shared" si="713"/>
        <v>28.775237108028744</v>
      </c>
      <c r="Q3002" s="113">
        <f t="shared" si="714"/>
        <v>25.788543976309519</v>
      </c>
      <c r="R3002" s="95">
        <f t="shared" si="706"/>
        <v>321.78795106816062</v>
      </c>
      <c r="S3002" s="95">
        <f t="shared" si="707"/>
        <v>205.7395031747678</v>
      </c>
      <c r="T3002">
        <f t="shared" si="708"/>
        <v>0</v>
      </c>
      <c r="U3002" s="102">
        <f>IF(W3002&lt;180,V3002,IF(#REF!&gt;T3002,W3002-360,360-W3002))</f>
        <v>-22.763727121464228</v>
      </c>
      <c r="V3002" s="102">
        <f t="shared" si="709"/>
        <v>-22.763727121464228</v>
      </c>
      <c r="W3002" s="102">
        <f t="shared" si="710"/>
        <v>22.763727121464228</v>
      </c>
    </row>
    <row r="3003" spans="1:23" x14ac:dyDescent="0.25">
      <c r="A3003" s="110">
        <v>42638.508576388886</v>
      </c>
      <c r="B3003">
        <v>237</v>
      </c>
      <c r="C3003">
        <v>16.3124</v>
      </c>
      <c r="E3003" s="95">
        <f t="shared" si="716"/>
        <v>263.68386023294511</v>
      </c>
      <c r="F3003" s="95">
        <f t="shared" si="716"/>
        <v>18.794343710482526</v>
      </c>
      <c r="G3003" s="95"/>
      <c r="H3003" s="95"/>
      <c r="I3003" s="95"/>
      <c r="J3003" s="95"/>
      <c r="K3003" s="95"/>
      <c r="L3003" s="95">
        <f t="shared" si="712"/>
        <v>3000</v>
      </c>
      <c r="M3003" s="95">
        <f t="shared" si="703"/>
        <v>-1277</v>
      </c>
      <c r="N3003" s="95">
        <f t="shared" si="704"/>
        <v>270.0216666666654</v>
      </c>
      <c r="O3003" s="95">
        <f t="shared" si="705"/>
        <v>2484305.5916666663</v>
      </c>
      <c r="P3003" s="95">
        <f t="shared" si="713"/>
        <v>28.776759092866744</v>
      </c>
      <c r="Q3003" s="113">
        <f t="shared" si="714"/>
        <v>25.796978161598361</v>
      </c>
      <c r="R3003" s="95">
        <f t="shared" si="706"/>
        <v>321.72706109654143</v>
      </c>
      <c r="S3003" s="95">
        <f t="shared" si="707"/>
        <v>205.64065936934878</v>
      </c>
      <c r="T3003">
        <f t="shared" si="708"/>
        <v>0</v>
      </c>
      <c r="U3003" s="102">
        <f>IF(W3003&lt;180,V3003,IF(#REF!&gt;T3003,W3003-360,360-W3003))</f>
        <v>-26.683860232945108</v>
      </c>
      <c r="V3003" s="102">
        <f t="shared" si="709"/>
        <v>-26.683860232945108</v>
      </c>
      <c r="W3003" s="102">
        <f t="shared" si="710"/>
        <v>26.683860232945108</v>
      </c>
    </row>
    <row r="3004" spans="1:23" x14ac:dyDescent="0.25">
      <c r="A3004" s="110">
        <v>42638.508622685185</v>
      </c>
      <c r="B3004">
        <v>237</v>
      </c>
      <c r="C3004">
        <v>15.481999999999999</v>
      </c>
      <c r="E3004" s="95">
        <f t="shared" si="716"/>
        <v>263.54575707154743</v>
      </c>
      <c r="F3004" s="95">
        <f t="shared" si="716"/>
        <v>18.76906151414309</v>
      </c>
      <c r="G3004" s="95"/>
      <c r="H3004" s="95"/>
      <c r="I3004" s="95"/>
      <c r="J3004" s="95"/>
      <c r="K3004" s="95"/>
      <c r="L3004" s="95">
        <f t="shared" si="712"/>
        <v>3001</v>
      </c>
      <c r="M3004" s="95">
        <f t="shared" si="703"/>
        <v>1514</v>
      </c>
      <c r="N3004" s="95">
        <f t="shared" si="704"/>
        <v>270.01066311229465</v>
      </c>
      <c r="O3004" s="95">
        <f t="shared" si="705"/>
        <v>2485395.6587804062</v>
      </c>
      <c r="P3004" s="95">
        <f t="shared" si="713"/>
        <v>28.778275774293501</v>
      </c>
      <c r="Q3004" s="113">
        <f t="shared" si="714"/>
        <v>25.717167384914596</v>
      </c>
      <c r="R3004" s="95">
        <f t="shared" si="706"/>
        <v>321.40938368760527</v>
      </c>
      <c r="S3004" s="95">
        <f t="shared" si="707"/>
        <v>205.68213045548958</v>
      </c>
      <c r="T3004">
        <f t="shared" si="708"/>
        <v>0</v>
      </c>
      <c r="U3004" s="102">
        <f>IF(W3004&lt;180,V3004,IF(#REF!&gt;T3004,W3004-360,360-W3004))</f>
        <v>-26.545757071547428</v>
      </c>
      <c r="V3004" s="102">
        <f t="shared" si="709"/>
        <v>-26.545757071547428</v>
      </c>
      <c r="W3004" s="102">
        <f t="shared" si="710"/>
        <v>26.545757071547428</v>
      </c>
    </row>
    <row r="3005" spans="1:23" x14ac:dyDescent="0.25">
      <c r="A3005" s="110">
        <v>42638.508668981478</v>
      </c>
      <c r="B3005">
        <v>238</v>
      </c>
      <c r="C3005">
        <v>15.7155</v>
      </c>
      <c r="E3005" s="95">
        <f t="shared" ref="E3005:F3020" si="717">AVERAGE(B2405:B3005)</f>
        <v>263.49251247920131</v>
      </c>
      <c r="F3005" s="95">
        <f t="shared" si="717"/>
        <v>18.754940549084854</v>
      </c>
      <c r="G3005" s="95"/>
      <c r="H3005" s="95"/>
      <c r="I3005" s="95"/>
      <c r="J3005" s="95"/>
      <c r="K3005" s="95"/>
      <c r="L3005" s="95">
        <f t="shared" si="712"/>
        <v>3002</v>
      </c>
      <c r="M3005" s="95">
        <f t="shared" si="703"/>
        <v>-1276</v>
      </c>
      <c r="N3005" s="95">
        <f t="shared" si="704"/>
        <v>269.99999999999875</v>
      </c>
      <c r="O3005" s="95">
        <f t="shared" si="705"/>
        <v>2486419.9999999995</v>
      </c>
      <c r="P3005" s="95">
        <f t="shared" si="713"/>
        <v>28.779410991227714</v>
      </c>
      <c r="Q3005" s="113">
        <f t="shared" si="714"/>
        <v>25.736868170096425</v>
      </c>
      <c r="R3005" s="95">
        <f t="shared" si="706"/>
        <v>321.40046586191829</v>
      </c>
      <c r="S3005" s="95">
        <f t="shared" si="707"/>
        <v>205.58455909648436</v>
      </c>
      <c r="T3005">
        <f t="shared" si="708"/>
        <v>0</v>
      </c>
      <c r="U3005" s="102">
        <f>IF(W3005&lt;180,V3005,IF(#REF!&gt;T3005,W3005-360,360-W3005))</f>
        <v>-25.492512479201309</v>
      </c>
      <c r="V3005" s="102">
        <f t="shared" si="709"/>
        <v>-25.492512479201309</v>
      </c>
      <c r="W3005" s="102">
        <f t="shared" si="710"/>
        <v>25.492512479201309</v>
      </c>
    </row>
    <row r="3006" spans="1:23" x14ac:dyDescent="0.25">
      <c r="A3006" s="110">
        <v>42638.508715277778</v>
      </c>
      <c r="B3006">
        <v>237</v>
      </c>
      <c r="C3006">
        <v>14.897500000000001</v>
      </c>
      <c r="E3006" s="95">
        <f t="shared" si="717"/>
        <v>263.47753743760398</v>
      </c>
      <c r="F3006" s="95">
        <f t="shared" si="717"/>
        <v>18.733783976705482</v>
      </c>
      <c r="G3006" s="95"/>
      <c r="H3006" s="95"/>
      <c r="I3006" s="95"/>
      <c r="J3006" s="95"/>
      <c r="K3006" s="95"/>
      <c r="L3006" s="95">
        <f t="shared" si="712"/>
        <v>3003</v>
      </c>
      <c r="M3006" s="95">
        <f t="shared" si="703"/>
        <v>1513</v>
      </c>
      <c r="N3006" s="95">
        <f t="shared" si="704"/>
        <v>269.98901098900973</v>
      </c>
      <c r="O3006" s="95">
        <f t="shared" si="705"/>
        <v>2487508.6373626366</v>
      </c>
      <c r="P3006" s="95">
        <f t="shared" si="713"/>
        <v>28.780917368683067</v>
      </c>
      <c r="Q3006" s="113">
        <f t="shared" si="714"/>
        <v>25.749657017744521</v>
      </c>
      <c r="R3006" s="95">
        <f t="shared" si="706"/>
        <v>321.41426572752914</v>
      </c>
      <c r="S3006" s="95">
        <f t="shared" si="707"/>
        <v>205.54080914767883</v>
      </c>
      <c r="T3006">
        <f t="shared" si="708"/>
        <v>0</v>
      </c>
      <c r="U3006" s="102">
        <f>IF(W3006&lt;180,V3006,IF(#REF!&gt;T3006,W3006-360,360-W3006))</f>
        <v>-26.477537437603985</v>
      </c>
      <c r="V3006" s="102">
        <f t="shared" si="709"/>
        <v>-26.477537437603985</v>
      </c>
      <c r="W3006" s="102">
        <f t="shared" si="710"/>
        <v>26.477537437603985</v>
      </c>
    </row>
    <row r="3007" spans="1:23" x14ac:dyDescent="0.25">
      <c r="A3007" s="110">
        <v>42638.508761574078</v>
      </c>
      <c r="B3007">
        <v>241</v>
      </c>
      <c r="C3007">
        <v>14.668100000000001</v>
      </c>
      <c r="E3007" s="95">
        <f t="shared" si="717"/>
        <v>263.42262895174707</v>
      </c>
      <c r="F3007" s="95">
        <f t="shared" si="717"/>
        <v>18.707766838602321</v>
      </c>
      <c r="G3007" s="95"/>
      <c r="H3007" s="95"/>
      <c r="I3007" s="95"/>
      <c r="J3007" s="95"/>
      <c r="K3007" s="95"/>
      <c r="L3007" s="95">
        <f t="shared" si="712"/>
        <v>3004</v>
      </c>
      <c r="M3007" s="95">
        <f t="shared" si="703"/>
        <v>-1272</v>
      </c>
      <c r="N3007" s="95">
        <f t="shared" si="704"/>
        <v>269.97936085219578</v>
      </c>
      <c r="O3007" s="95">
        <f t="shared" si="705"/>
        <v>2488348.7203728356</v>
      </c>
      <c r="P3007" s="95">
        <f t="shared" si="713"/>
        <v>28.780985273380349</v>
      </c>
      <c r="Q3007" s="113">
        <f t="shared" si="714"/>
        <v>25.762341831622042</v>
      </c>
      <c r="R3007" s="95">
        <f t="shared" si="706"/>
        <v>321.38789807289669</v>
      </c>
      <c r="S3007" s="95">
        <f t="shared" si="707"/>
        <v>205.45735983059748</v>
      </c>
      <c r="T3007">
        <f t="shared" si="708"/>
        <v>0</v>
      </c>
      <c r="U3007" s="102">
        <f>IF(W3007&lt;180,V3007,IF(#REF!&gt;T3007,W3007-360,360-W3007))</f>
        <v>-22.422628951747072</v>
      </c>
      <c r="V3007" s="102">
        <f t="shared" si="709"/>
        <v>-22.422628951747072</v>
      </c>
      <c r="W3007" s="102">
        <f t="shared" si="710"/>
        <v>22.422628951747072</v>
      </c>
    </row>
    <row r="3008" spans="1:23" x14ac:dyDescent="0.25">
      <c r="A3008" s="110">
        <v>42638.50880787037</v>
      </c>
      <c r="B3008">
        <v>243</v>
      </c>
      <c r="C3008">
        <v>14.933</v>
      </c>
      <c r="E3008" s="95">
        <f t="shared" si="717"/>
        <v>263.42429284525792</v>
      </c>
      <c r="F3008" s="95">
        <f t="shared" si="717"/>
        <v>18.681757354409314</v>
      </c>
      <c r="G3008" s="95"/>
      <c r="H3008" s="95"/>
      <c r="I3008" s="95"/>
      <c r="J3008" s="95"/>
      <c r="K3008" s="95"/>
      <c r="L3008" s="95">
        <f t="shared" si="712"/>
        <v>3005</v>
      </c>
      <c r="M3008" s="95">
        <f t="shared" si="703"/>
        <v>1515</v>
      </c>
      <c r="N3008" s="95">
        <f t="shared" si="704"/>
        <v>269.9703826955062</v>
      </c>
      <c r="O3008" s="95">
        <f t="shared" si="705"/>
        <v>2489076.3640598995</v>
      </c>
      <c r="P3008" s="95">
        <f t="shared" si="713"/>
        <v>28.780403089890964</v>
      </c>
      <c r="Q3008" s="113">
        <f t="shared" si="714"/>
        <v>25.760990427926473</v>
      </c>
      <c r="R3008" s="95">
        <f t="shared" si="706"/>
        <v>321.38652130809248</v>
      </c>
      <c r="S3008" s="95">
        <f t="shared" si="707"/>
        <v>205.46206438242336</v>
      </c>
      <c r="T3008">
        <f t="shared" si="708"/>
        <v>0</v>
      </c>
      <c r="U3008" s="102">
        <f>IF(W3008&lt;180,V3008,IF(#REF!&gt;T3008,W3008-360,360-W3008))</f>
        <v>-20.424292845257924</v>
      </c>
      <c r="V3008" s="102">
        <f t="shared" si="709"/>
        <v>-20.424292845257924</v>
      </c>
      <c r="W3008" s="102">
        <f t="shared" si="710"/>
        <v>20.424292845257924</v>
      </c>
    </row>
    <row r="3009" spans="1:23" x14ac:dyDescent="0.25">
      <c r="A3009" s="110">
        <v>42638.50885416667</v>
      </c>
      <c r="B3009">
        <v>227</v>
      </c>
      <c r="C3009">
        <v>16.7699</v>
      </c>
      <c r="E3009" s="95">
        <f t="shared" si="717"/>
        <v>263.32612312811978</v>
      </c>
      <c r="F3009" s="95">
        <f t="shared" si="717"/>
        <v>18.656949866888514</v>
      </c>
      <c r="G3009" s="95"/>
      <c r="H3009" s="95"/>
      <c r="I3009" s="95"/>
      <c r="J3009" s="95"/>
      <c r="K3009" s="95"/>
      <c r="L3009" s="95">
        <f t="shared" si="712"/>
        <v>3006</v>
      </c>
      <c r="M3009" s="95">
        <f t="shared" si="703"/>
        <v>-1288</v>
      </c>
      <c r="N3009" s="95">
        <f t="shared" si="704"/>
        <v>269.95608782434999</v>
      </c>
      <c r="O3009" s="95">
        <f t="shared" si="705"/>
        <v>2490922.2035928136</v>
      </c>
      <c r="P3009" s="95">
        <f t="shared" si="713"/>
        <v>28.786283209119119</v>
      </c>
      <c r="Q3009" s="113">
        <f t="shared" si="714"/>
        <v>25.787177090064688</v>
      </c>
      <c r="R3009" s="95">
        <f t="shared" si="706"/>
        <v>321.34727158076532</v>
      </c>
      <c r="S3009" s="95">
        <f t="shared" si="707"/>
        <v>205.30497467547423</v>
      </c>
      <c r="T3009">
        <f t="shared" si="708"/>
        <v>0</v>
      </c>
      <c r="U3009" s="102">
        <f>IF(W3009&lt;180,V3009,IF(#REF!&gt;T3009,W3009-360,360-W3009))</f>
        <v>-36.326123128119775</v>
      </c>
      <c r="V3009" s="102">
        <f t="shared" si="709"/>
        <v>-36.326123128119775</v>
      </c>
      <c r="W3009" s="102">
        <f t="shared" si="710"/>
        <v>36.326123128119775</v>
      </c>
    </row>
    <row r="3010" spans="1:23" x14ac:dyDescent="0.25">
      <c r="A3010" s="110">
        <v>42638.508900462963</v>
      </c>
      <c r="B3010">
        <v>224</v>
      </c>
      <c r="C3010">
        <v>16.446000000000002</v>
      </c>
      <c r="E3010" s="95">
        <f t="shared" si="717"/>
        <v>263.21297836938436</v>
      </c>
      <c r="F3010" s="95">
        <f t="shared" si="717"/>
        <v>18.632716256239593</v>
      </c>
      <c r="G3010" s="95"/>
      <c r="H3010" s="95"/>
      <c r="I3010" s="95"/>
      <c r="J3010" s="95"/>
      <c r="K3010" s="95"/>
      <c r="L3010" s="95">
        <f t="shared" si="712"/>
        <v>3007</v>
      </c>
      <c r="M3010" s="95">
        <f t="shared" si="703"/>
        <v>1512</v>
      </c>
      <c r="N3010" s="95">
        <f t="shared" si="704"/>
        <v>269.94080478882478</v>
      </c>
      <c r="O3010" s="95">
        <f t="shared" si="705"/>
        <v>2493033.4632524103</v>
      </c>
      <c r="P3010" s="95">
        <f t="shared" si="713"/>
        <v>28.793691014738194</v>
      </c>
      <c r="Q3010" s="113">
        <f t="shared" si="714"/>
        <v>25.810287607281346</v>
      </c>
      <c r="R3010" s="95">
        <f t="shared" si="706"/>
        <v>321.2861254857674</v>
      </c>
      <c r="S3010" s="95">
        <f t="shared" si="707"/>
        <v>205.13983125300132</v>
      </c>
      <c r="T3010">
        <f t="shared" si="708"/>
        <v>0</v>
      </c>
      <c r="U3010" s="102">
        <f>IF(W3010&lt;180,V3010,IF(#REF!&gt;T3010,W3010-360,360-W3010))</f>
        <v>-39.212978369384359</v>
      </c>
      <c r="V3010" s="102">
        <f t="shared" si="709"/>
        <v>-39.212978369384359</v>
      </c>
      <c r="W3010" s="102">
        <f t="shared" si="710"/>
        <v>39.212978369384359</v>
      </c>
    </row>
    <row r="3011" spans="1:23" x14ac:dyDescent="0.25">
      <c r="A3011" s="110">
        <v>42638.508958333332</v>
      </c>
      <c r="B3011">
        <v>228</v>
      </c>
      <c r="C3011">
        <v>17.684100000000001</v>
      </c>
      <c r="E3011" s="95">
        <f t="shared" si="717"/>
        <v>263.05657237936771</v>
      </c>
      <c r="F3011" s="95">
        <f t="shared" si="717"/>
        <v>18.602333394342754</v>
      </c>
      <c r="G3011" s="95"/>
      <c r="H3011" s="95"/>
      <c r="I3011" s="95"/>
      <c r="J3011" s="95"/>
      <c r="K3011" s="95"/>
      <c r="L3011" s="95">
        <f t="shared" si="712"/>
        <v>3008</v>
      </c>
      <c r="M3011" s="95">
        <f t="shared" si="703"/>
        <v>-1284</v>
      </c>
      <c r="N3011" s="95">
        <f t="shared" si="704"/>
        <v>269.92686170212636</v>
      </c>
      <c r="O3011" s="95">
        <f t="shared" si="705"/>
        <v>2494791.9095744672</v>
      </c>
      <c r="P3011" s="95">
        <f t="shared" si="713"/>
        <v>28.799055683063507</v>
      </c>
      <c r="Q3011" s="113">
        <f t="shared" si="714"/>
        <v>25.73828591732364</v>
      </c>
      <c r="R3011" s="95">
        <f t="shared" si="706"/>
        <v>320.96771569334589</v>
      </c>
      <c r="S3011" s="95">
        <f t="shared" si="707"/>
        <v>205.14542906538952</v>
      </c>
      <c r="T3011">
        <f t="shared" si="708"/>
        <v>0</v>
      </c>
      <c r="U3011" s="102">
        <f>IF(W3011&lt;180,V3011,IF(#REF!&gt;T3011,W3011-360,360-W3011))</f>
        <v>-35.056572379367708</v>
      </c>
      <c r="V3011" s="102">
        <f t="shared" si="709"/>
        <v>-35.056572379367708</v>
      </c>
      <c r="W3011" s="102">
        <f t="shared" si="710"/>
        <v>35.056572379367708</v>
      </c>
    </row>
    <row r="3012" spans="1:23" x14ac:dyDescent="0.25">
      <c r="A3012" s="110">
        <v>42638.509004629632</v>
      </c>
      <c r="B3012">
        <v>236</v>
      </c>
      <c r="C3012">
        <v>18.0305</v>
      </c>
      <c r="E3012" s="95">
        <f t="shared" si="717"/>
        <v>262.97836938435938</v>
      </c>
      <c r="F3012" s="95">
        <f t="shared" si="717"/>
        <v>18.577938053244587</v>
      </c>
      <c r="G3012" s="95"/>
      <c r="H3012" s="95"/>
      <c r="I3012" s="95"/>
      <c r="J3012" s="95"/>
      <c r="K3012" s="95"/>
      <c r="L3012" s="95">
        <f t="shared" si="712"/>
        <v>3009</v>
      </c>
      <c r="M3012" s="95">
        <f t="shared" ref="M3012:M3075" si="718">B3012-M3011</f>
        <v>1520</v>
      </c>
      <c r="N3012" s="95">
        <f t="shared" ref="N3012:N3075" si="719">N3011+(B3012-N3011)/L3012</f>
        <v>269.91558657361122</v>
      </c>
      <c r="O3012" s="95">
        <f t="shared" ref="O3012:O3075" si="720">O3011+(B3012-N3012)*(B3012-N3011)</f>
        <v>2495942.5589896967</v>
      </c>
      <c r="P3012" s="95">
        <f t="shared" si="713"/>
        <v>28.800909288926256</v>
      </c>
      <c r="Q3012" s="113">
        <f t="shared" si="714"/>
        <v>25.74897115376714</v>
      </c>
      <c r="R3012" s="95">
        <f t="shared" ref="R3012:R3075" si="721">E3012+$T$2*Q3012</f>
        <v>320.91355448033545</v>
      </c>
      <c r="S3012" s="95">
        <f t="shared" ref="S3012:S3075" si="722">E3012-$T$2*Q3012</f>
        <v>205.04318428838332</v>
      </c>
      <c r="T3012">
        <f t="shared" si="708"/>
        <v>0</v>
      </c>
      <c r="U3012" s="102">
        <f>IF(W3012&lt;180,V3012,IF(#REF!&gt;T3012,W3012-360,360-W3012))</f>
        <v>-26.978369384359382</v>
      </c>
      <c r="V3012" s="102">
        <f t="shared" si="709"/>
        <v>-26.978369384359382</v>
      </c>
      <c r="W3012" s="102">
        <f t="shared" si="710"/>
        <v>26.978369384359382</v>
      </c>
    </row>
    <row r="3013" spans="1:23" x14ac:dyDescent="0.25">
      <c r="A3013" s="110">
        <v>42638.509050925924</v>
      </c>
      <c r="B3013">
        <v>237</v>
      </c>
      <c r="C3013">
        <v>18.5505</v>
      </c>
      <c r="E3013" s="95">
        <f t="shared" si="717"/>
        <v>262.80532445923461</v>
      </c>
      <c r="F3013" s="95">
        <f t="shared" si="717"/>
        <v>18.543463677204649</v>
      </c>
      <c r="G3013" s="95"/>
      <c r="H3013" s="95"/>
      <c r="I3013" s="95"/>
      <c r="J3013" s="95"/>
      <c r="K3013" s="95"/>
      <c r="L3013" s="95">
        <f t="shared" si="712"/>
        <v>3010</v>
      </c>
      <c r="M3013" s="95">
        <f t="shared" si="718"/>
        <v>-1283</v>
      </c>
      <c r="N3013" s="95">
        <f t="shared" si="719"/>
        <v>269.90465116278943</v>
      </c>
      <c r="O3013" s="95">
        <f t="shared" si="720"/>
        <v>2497025.63488372</v>
      </c>
      <c r="P3013" s="95">
        <f t="shared" si="713"/>
        <v>28.802371827419993</v>
      </c>
      <c r="Q3013" s="113">
        <f t="shared" si="714"/>
        <v>25.572910446181194</v>
      </c>
      <c r="R3013" s="95">
        <f t="shared" si="721"/>
        <v>320.34437296314229</v>
      </c>
      <c r="S3013" s="95">
        <f t="shared" si="722"/>
        <v>205.26627595532693</v>
      </c>
      <c r="T3013">
        <f t="shared" si="708"/>
        <v>0</v>
      </c>
      <c r="U3013" s="102">
        <f>IF(W3013&lt;180,V3013,IF(#REF!&gt;T3013,W3013-360,360-W3013))</f>
        <v>-25.805324459234612</v>
      </c>
      <c r="V3013" s="102">
        <f t="shared" si="709"/>
        <v>-25.805324459234612</v>
      </c>
      <c r="W3013" s="102">
        <f t="shared" si="710"/>
        <v>25.805324459234612</v>
      </c>
    </row>
    <row r="3014" spans="1:23" x14ac:dyDescent="0.25">
      <c r="A3014" s="110">
        <v>42638.509097222224</v>
      </c>
      <c r="B3014">
        <v>243</v>
      </c>
      <c r="C3014">
        <v>18.964600000000001</v>
      </c>
      <c r="E3014" s="95">
        <f t="shared" si="717"/>
        <v>262.61896838602331</v>
      </c>
      <c r="F3014" s="95">
        <f t="shared" si="717"/>
        <v>18.509064509151408</v>
      </c>
      <c r="G3014" s="95"/>
      <c r="H3014" s="95"/>
      <c r="I3014" s="95"/>
      <c r="J3014" s="95"/>
      <c r="K3014" s="95"/>
      <c r="L3014" s="95">
        <f t="shared" si="712"/>
        <v>3011</v>
      </c>
      <c r="M3014" s="95">
        <f t="shared" si="718"/>
        <v>1526</v>
      </c>
      <c r="N3014" s="95">
        <f t="shared" si="719"/>
        <v>269.89571570906548</v>
      </c>
      <c r="O3014" s="95">
        <f t="shared" si="720"/>
        <v>2497749.254732646</v>
      </c>
      <c r="P3014" s="95">
        <f t="shared" si="713"/>
        <v>28.801760935573348</v>
      </c>
      <c r="Q3014" s="113">
        <f t="shared" si="714"/>
        <v>25.307090407482892</v>
      </c>
      <c r="R3014" s="95">
        <f t="shared" si="721"/>
        <v>319.55992180285983</v>
      </c>
      <c r="S3014" s="95">
        <f t="shared" si="722"/>
        <v>205.67801496918679</v>
      </c>
      <c r="T3014">
        <f t="shared" ref="T3014:T3077" si="723">IF(ABS(U3014)&gt;$T$2*Q3014,1,0)</f>
        <v>0</v>
      </c>
      <c r="U3014" s="102">
        <f>IF(W3014&lt;180,V3014,IF(#REF!&gt;T3014,W3014-360,360-W3014))</f>
        <v>-19.618968386023312</v>
      </c>
      <c r="V3014" s="102">
        <f t="shared" ref="V3014:V3077" si="724">$B3014-$E3014</f>
        <v>-19.618968386023312</v>
      </c>
      <c r="W3014" s="102">
        <f t="shared" ref="W3014:W3077" si="725">ABS(V3014)</f>
        <v>19.618968386023312</v>
      </c>
    </row>
    <row r="3015" spans="1:23" x14ac:dyDescent="0.25">
      <c r="A3015" s="110">
        <v>42638.509143518517</v>
      </c>
      <c r="B3015">
        <v>259</v>
      </c>
      <c r="C3015">
        <v>18.201499999999999</v>
      </c>
      <c r="E3015" s="95">
        <f t="shared" si="717"/>
        <v>262.50415973377704</v>
      </c>
      <c r="F3015" s="95">
        <f t="shared" si="717"/>
        <v>18.485495457570707</v>
      </c>
      <c r="G3015" s="95"/>
      <c r="H3015" s="95"/>
      <c r="I3015" s="95"/>
      <c r="J3015" s="95"/>
      <c r="K3015" s="95"/>
      <c r="L3015" s="95">
        <f t="shared" si="712"/>
        <v>3012</v>
      </c>
      <c r="M3015" s="95">
        <f t="shared" si="718"/>
        <v>-1267</v>
      </c>
      <c r="N3015" s="95">
        <f t="shared" si="719"/>
        <v>269.89209827357109</v>
      </c>
      <c r="O3015" s="95">
        <f t="shared" si="720"/>
        <v>2497867.9319389099</v>
      </c>
      <c r="P3015" s="95">
        <f t="shared" si="713"/>
        <v>28.797663486652432</v>
      </c>
      <c r="Q3015" s="113">
        <f t="shared" si="714"/>
        <v>25.166343092049168</v>
      </c>
      <c r="R3015" s="95">
        <f t="shared" si="721"/>
        <v>319.12843169088768</v>
      </c>
      <c r="S3015" s="95">
        <f t="shared" si="722"/>
        <v>205.87988777666641</v>
      </c>
      <c r="T3015">
        <f t="shared" si="723"/>
        <v>0</v>
      </c>
      <c r="U3015" s="102">
        <f>IF(W3015&lt;180,V3015,IF(#REF!&gt;T3015,W3015-360,360-W3015))</f>
        <v>-3.504159733777044</v>
      </c>
      <c r="V3015" s="102">
        <f t="shared" si="724"/>
        <v>-3.504159733777044</v>
      </c>
      <c r="W3015" s="102">
        <f t="shared" si="725"/>
        <v>3.504159733777044</v>
      </c>
    </row>
    <row r="3016" spans="1:23" x14ac:dyDescent="0.25">
      <c r="A3016" s="110">
        <v>42638.509189814817</v>
      </c>
      <c r="B3016">
        <v>257</v>
      </c>
      <c r="C3016">
        <v>18.019300000000001</v>
      </c>
      <c r="E3016" s="95">
        <f t="shared" si="717"/>
        <v>262.50748752079869</v>
      </c>
      <c r="F3016" s="95">
        <f t="shared" si="717"/>
        <v>18.471666006655564</v>
      </c>
      <c r="G3016" s="95"/>
      <c r="H3016" s="95"/>
      <c r="I3016" s="95"/>
      <c r="J3016" s="95"/>
      <c r="K3016" s="95"/>
      <c r="L3016" s="95">
        <f t="shared" si="712"/>
        <v>3013</v>
      </c>
      <c r="M3016" s="95">
        <f t="shared" si="718"/>
        <v>1524</v>
      </c>
      <c r="N3016" s="95">
        <f t="shared" si="719"/>
        <v>269.88781944905281</v>
      </c>
      <c r="O3016" s="95">
        <f t="shared" si="720"/>
        <v>2498034.0829737792</v>
      </c>
      <c r="P3016" s="95">
        <f t="shared" si="713"/>
        <v>28.79384178231043</v>
      </c>
      <c r="Q3016" s="113">
        <f t="shared" si="714"/>
        <v>25.165482801565116</v>
      </c>
      <c r="R3016" s="95">
        <f t="shared" si="721"/>
        <v>319.12982382432017</v>
      </c>
      <c r="S3016" s="95">
        <f t="shared" si="722"/>
        <v>205.88515121727718</v>
      </c>
      <c r="T3016">
        <f t="shared" si="723"/>
        <v>0</v>
      </c>
      <c r="U3016" s="102">
        <f>IF(W3016&lt;180,V3016,IF(#REF!&gt;T3016,W3016-360,360-W3016))</f>
        <v>-5.5074875207986906</v>
      </c>
      <c r="V3016" s="102">
        <f t="shared" si="724"/>
        <v>-5.5074875207986906</v>
      </c>
      <c r="W3016" s="102">
        <f t="shared" si="725"/>
        <v>5.5074875207986906</v>
      </c>
    </row>
    <row r="3017" spans="1:23" x14ac:dyDescent="0.25">
      <c r="A3017" s="110">
        <v>42638.509236111109</v>
      </c>
      <c r="B3017">
        <v>235</v>
      </c>
      <c r="C3017">
        <v>17.446999999999999</v>
      </c>
      <c r="E3017" s="95">
        <f t="shared" si="717"/>
        <v>262.41930116472548</v>
      </c>
      <c r="F3017" s="95">
        <f t="shared" si="717"/>
        <v>18.446042379367711</v>
      </c>
      <c r="G3017" s="95"/>
      <c r="H3017" s="95"/>
      <c r="I3017" s="95"/>
      <c r="J3017" s="95"/>
      <c r="K3017" s="95"/>
      <c r="L3017" s="95">
        <f t="shared" si="712"/>
        <v>3014</v>
      </c>
      <c r="M3017" s="95">
        <f t="shared" si="718"/>
        <v>-1289</v>
      </c>
      <c r="N3017" s="95">
        <f t="shared" si="719"/>
        <v>269.87624419376118</v>
      </c>
      <c r="O3017" s="95">
        <f t="shared" si="720"/>
        <v>2499250.8390842723</v>
      </c>
      <c r="P3017" s="95">
        <f t="shared" si="713"/>
        <v>28.796075217600659</v>
      </c>
      <c r="Q3017" s="113">
        <f t="shared" si="714"/>
        <v>25.16885855792761</v>
      </c>
      <c r="R3017" s="95">
        <f t="shared" si="721"/>
        <v>319.04923292006259</v>
      </c>
      <c r="S3017" s="95">
        <f t="shared" si="722"/>
        <v>205.78936940938837</v>
      </c>
      <c r="T3017">
        <f t="shared" si="723"/>
        <v>0</v>
      </c>
      <c r="U3017" s="102">
        <f>IF(W3017&lt;180,V3017,IF(#REF!&gt;T3017,W3017-360,360-W3017))</f>
        <v>-27.419301164725482</v>
      </c>
      <c r="V3017" s="102">
        <f t="shared" si="724"/>
        <v>-27.419301164725482</v>
      </c>
      <c r="W3017" s="102">
        <f t="shared" si="725"/>
        <v>27.419301164725482</v>
      </c>
    </row>
    <row r="3018" spans="1:23" x14ac:dyDescent="0.25">
      <c r="A3018" s="110">
        <v>42638.509282407409</v>
      </c>
      <c r="B3018">
        <v>236</v>
      </c>
      <c r="C3018">
        <v>18.796299999999999</v>
      </c>
      <c r="E3018" s="95">
        <f t="shared" si="717"/>
        <v>262.26123128119798</v>
      </c>
      <c r="F3018" s="95">
        <f t="shared" si="717"/>
        <v>18.418647371048241</v>
      </c>
      <c r="G3018" s="95"/>
      <c r="H3018" s="95"/>
      <c r="I3018" s="95"/>
      <c r="J3018" s="95"/>
      <c r="K3018" s="95"/>
      <c r="L3018" s="95">
        <f t="shared" si="712"/>
        <v>3015</v>
      </c>
      <c r="M3018" s="95">
        <f t="shared" si="718"/>
        <v>1525</v>
      </c>
      <c r="N3018" s="95">
        <f t="shared" si="719"/>
        <v>269.8650082918727</v>
      </c>
      <c r="O3018" s="95">
        <f t="shared" si="720"/>
        <v>2500398.0583747914</v>
      </c>
      <c r="P3018" s="95">
        <f t="shared" si="713"/>
        <v>28.797906561875834</v>
      </c>
      <c r="Q3018" s="113">
        <f t="shared" si="714"/>
        <v>25.03561478777274</v>
      </c>
      <c r="R3018" s="95">
        <f t="shared" si="721"/>
        <v>318.59136455368662</v>
      </c>
      <c r="S3018" s="95">
        <f t="shared" si="722"/>
        <v>205.93109800870931</v>
      </c>
      <c r="T3018">
        <f t="shared" si="723"/>
        <v>0</v>
      </c>
      <c r="U3018" s="102">
        <f>IF(W3018&lt;180,V3018,IF(#REF!&gt;T3018,W3018-360,360-W3018))</f>
        <v>-26.261231281197979</v>
      </c>
      <c r="V3018" s="102">
        <f t="shared" si="724"/>
        <v>-26.261231281197979</v>
      </c>
      <c r="W3018" s="102">
        <f t="shared" si="725"/>
        <v>26.261231281197979</v>
      </c>
    </row>
    <row r="3019" spans="1:23" x14ac:dyDescent="0.25">
      <c r="A3019" s="110">
        <v>42638.509328703702</v>
      </c>
      <c r="B3019">
        <v>232</v>
      </c>
      <c r="C3019">
        <v>18.805499999999999</v>
      </c>
      <c r="E3019" s="95">
        <f t="shared" si="717"/>
        <v>262.13976705490848</v>
      </c>
      <c r="F3019" s="95">
        <f t="shared" si="717"/>
        <v>18.396596622296162</v>
      </c>
      <c r="G3019" s="95"/>
      <c r="H3019" s="95"/>
      <c r="I3019" s="95"/>
      <c r="J3019" s="95"/>
      <c r="K3019" s="95"/>
      <c r="L3019" s="95">
        <f t="shared" si="712"/>
        <v>3016</v>
      </c>
      <c r="M3019" s="95">
        <f t="shared" si="718"/>
        <v>-1293</v>
      </c>
      <c r="N3019" s="95">
        <f t="shared" si="719"/>
        <v>269.8524535809006</v>
      </c>
      <c r="O3019" s="95">
        <f t="shared" si="720"/>
        <v>2501831.3418434998</v>
      </c>
      <c r="P3019" s="95">
        <f t="shared" si="713"/>
        <v>28.801383225073636</v>
      </c>
      <c r="Q3019" s="113">
        <f t="shared" si="714"/>
        <v>25.005033089612674</v>
      </c>
      <c r="R3019" s="95">
        <f t="shared" si="721"/>
        <v>318.401091506537</v>
      </c>
      <c r="S3019" s="95">
        <f t="shared" si="722"/>
        <v>205.87844260327995</v>
      </c>
      <c r="T3019">
        <f t="shared" si="723"/>
        <v>0</v>
      </c>
      <c r="U3019" s="102">
        <f>IF(W3019&lt;180,V3019,IF(#REF!&gt;T3019,W3019-360,360-W3019))</f>
        <v>-30.139767054908475</v>
      </c>
      <c r="V3019" s="102">
        <f t="shared" si="724"/>
        <v>-30.139767054908475</v>
      </c>
      <c r="W3019" s="102">
        <f t="shared" si="725"/>
        <v>30.139767054908475</v>
      </c>
    </row>
    <row r="3020" spans="1:23" x14ac:dyDescent="0.25">
      <c r="A3020" s="110">
        <v>42638.509375000001</v>
      </c>
      <c r="B3020">
        <v>227</v>
      </c>
      <c r="C3020">
        <v>17.486899999999999</v>
      </c>
      <c r="E3020" s="95">
        <f t="shared" si="717"/>
        <v>261.95840266222962</v>
      </c>
      <c r="F3020" s="95">
        <f t="shared" si="717"/>
        <v>18.369976156405979</v>
      </c>
      <c r="G3020" s="95"/>
      <c r="H3020" s="95"/>
      <c r="I3020" s="95"/>
      <c r="J3020" s="95"/>
      <c r="K3020" s="95"/>
      <c r="L3020" s="95">
        <f t="shared" si="712"/>
        <v>3017</v>
      </c>
      <c r="M3020" s="95">
        <f t="shared" si="718"/>
        <v>1520</v>
      </c>
      <c r="N3020" s="95">
        <f t="shared" si="719"/>
        <v>269.83824991713499</v>
      </c>
      <c r="O3020" s="95">
        <f t="shared" si="720"/>
        <v>2503667.0659595607</v>
      </c>
      <c r="P3020" s="95">
        <f t="shared" si="713"/>
        <v>28.807172496771024</v>
      </c>
      <c r="Q3020" s="113">
        <f t="shared" si="714"/>
        <v>24.86355310468068</v>
      </c>
      <c r="R3020" s="95">
        <f t="shared" si="721"/>
        <v>317.90139714776114</v>
      </c>
      <c r="S3020" s="95">
        <f t="shared" si="722"/>
        <v>206.01540817669809</v>
      </c>
      <c r="T3020">
        <f t="shared" si="723"/>
        <v>0</v>
      </c>
      <c r="U3020" s="102">
        <f>IF(W3020&lt;180,V3020,IF(#REF!&gt;T3020,W3020-360,360-W3020))</f>
        <v>-34.958402662229616</v>
      </c>
      <c r="V3020" s="102">
        <f t="shared" si="724"/>
        <v>-34.958402662229616</v>
      </c>
      <c r="W3020" s="102">
        <f t="shared" si="725"/>
        <v>34.958402662229616</v>
      </c>
    </row>
    <row r="3021" spans="1:23" x14ac:dyDescent="0.25">
      <c r="A3021" s="110">
        <v>42638.509421296294</v>
      </c>
      <c r="B3021">
        <v>229</v>
      </c>
      <c r="C3021">
        <v>17.902799999999999</v>
      </c>
      <c r="E3021" s="95">
        <f t="shared" ref="E3021:F3036" si="726">AVERAGE(B2421:B3021)</f>
        <v>261.80033277870217</v>
      </c>
      <c r="F3021" s="95">
        <f t="shared" si="726"/>
        <v>18.347848535773696</v>
      </c>
      <c r="G3021" s="95"/>
      <c r="H3021" s="95"/>
      <c r="I3021" s="95"/>
      <c r="J3021" s="95"/>
      <c r="K3021" s="95"/>
      <c r="L3021" s="95">
        <f t="shared" si="712"/>
        <v>3018</v>
      </c>
      <c r="M3021" s="95">
        <f t="shared" si="718"/>
        <v>-1291</v>
      </c>
      <c r="N3021" s="95">
        <f t="shared" si="719"/>
        <v>269.82471835652626</v>
      </c>
      <c r="O3021" s="95">
        <f t="shared" si="720"/>
        <v>2505334.2760106013</v>
      </c>
      <c r="P3021" s="95">
        <f t="shared" si="713"/>
        <v>28.811987808687192</v>
      </c>
      <c r="Q3021" s="113">
        <f t="shared" si="714"/>
        <v>24.770428129247811</v>
      </c>
      <c r="R3021" s="95">
        <f t="shared" si="721"/>
        <v>317.53379606950978</v>
      </c>
      <c r="S3021" s="95">
        <f t="shared" si="722"/>
        <v>206.06686948789459</v>
      </c>
      <c r="T3021">
        <f t="shared" si="723"/>
        <v>0</v>
      </c>
      <c r="U3021" s="102">
        <f>IF(W3021&lt;180,V3021,IF(#REF!&gt;T3021,W3021-360,360-W3021))</f>
        <v>-32.80033277870217</v>
      </c>
      <c r="V3021" s="102">
        <f t="shared" si="724"/>
        <v>-32.80033277870217</v>
      </c>
      <c r="W3021" s="102">
        <f t="shared" si="725"/>
        <v>32.80033277870217</v>
      </c>
    </row>
    <row r="3022" spans="1:23" x14ac:dyDescent="0.25">
      <c r="A3022" s="110">
        <v>42638.509467592594</v>
      </c>
      <c r="B3022">
        <v>226</v>
      </c>
      <c r="C3022">
        <v>17.5091</v>
      </c>
      <c r="E3022" s="95">
        <f t="shared" si="726"/>
        <v>261.62396006655575</v>
      </c>
      <c r="F3022" s="95">
        <f t="shared" si="726"/>
        <v>18.322501946755391</v>
      </c>
      <c r="G3022" s="95"/>
      <c r="H3022" s="95"/>
      <c r="I3022" s="95"/>
      <c r="J3022" s="95"/>
      <c r="K3022" s="95"/>
      <c r="L3022" s="95">
        <f t="shared" si="712"/>
        <v>3019</v>
      </c>
      <c r="M3022" s="95">
        <f t="shared" si="718"/>
        <v>1517</v>
      </c>
      <c r="N3022" s="95">
        <f t="shared" si="719"/>
        <v>269.81020205365894</v>
      </c>
      <c r="O3022" s="95">
        <f t="shared" si="720"/>
        <v>2507254.2457767455</v>
      </c>
      <c r="P3022" s="95">
        <f t="shared" si="713"/>
        <v>28.818251766970874</v>
      </c>
      <c r="Q3022" s="113">
        <f t="shared" si="714"/>
        <v>24.647026158564596</v>
      </c>
      <c r="R3022" s="95">
        <f t="shared" si="721"/>
        <v>317.07976892332607</v>
      </c>
      <c r="S3022" s="95">
        <f t="shared" si="722"/>
        <v>206.16815120978541</v>
      </c>
      <c r="T3022">
        <f t="shared" si="723"/>
        <v>0</v>
      </c>
      <c r="U3022" s="102">
        <f>IF(W3022&lt;180,V3022,IF(#REF!&gt;T3022,W3022-360,360-W3022))</f>
        <v>-35.623960066555753</v>
      </c>
      <c r="V3022" s="102">
        <f t="shared" si="724"/>
        <v>-35.623960066555753</v>
      </c>
      <c r="W3022" s="102">
        <f t="shared" si="725"/>
        <v>35.623960066555753</v>
      </c>
    </row>
    <row r="3023" spans="1:23" x14ac:dyDescent="0.25">
      <c r="A3023" s="110">
        <v>42638.509513888886</v>
      </c>
      <c r="B3023">
        <v>232</v>
      </c>
      <c r="C3023">
        <v>17.375499999999999</v>
      </c>
      <c r="E3023" s="95">
        <f t="shared" si="726"/>
        <v>261.6222961730449</v>
      </c>
      <c r="F3023" s="95">
        <f t="shared" si="726"/>
        <v>18.307622579034923</v>
      </c>
      <c r="G3023" s="95"/>
      <c r="H3023" s="95"/>
      <c r="I3023" s="95"/>
      <c r="J3023" s="95"/>
      <c r="K3023" s="95"/>
      <c r="L3023" s="95">
        <f t="shared" si="712"/>
        <v>3020</v>
      </c>
      <c r="M3023" s="95">
        <f t="shared" si="718"/>
        <v>-1285</v>
      </c>
      <c r="N3023" s="95">
        <f t="shared" si="719"/>
        <v>269.79768211920407</v>
      </c>
      <c r="O3023" s="95">
        <f t="shared" si="720"/>
        <v>2508683.3837748324</v>
      </c>
      <c r="P3023" s="95">
        <f t="shared" si="713"/>
        <v>28.821690827866028</v>
      </c>
      <c r="Q3023" s="113">
        <f t="shared" si="714"/>
        <v>24.648992150364951</v>
      </c>
      <c r="R3023" s="95">
        <f t="shared" si="721"/>
        <v>317.08252851136604</v>
      </c>
      <c r="S3023" s="95">
        <f t="shared" si="722"/>
        <v>206.16206383472377</v>
      </c>
      <c r="T3023">
        <f t="shared" si="723"/>
        <v>0</v>
      </c>
      <c r="U3023" s="102">
        <f>IF(W3023&lt;180,V3023,IF(#REF!&gt;T3023,W3023-360,360-W3023))</f>
        <v>-29.622296173044901</v>
      </c>
      <c r="V3023" s="102">
        <f t="shared" si="724"/>
        <v>-29.622296173044901</v>
      </c>
      <c r="W3023" s="102">
        <f t="shared" si="725"/>
        <v>29.622296173044901</v>
      </c>
    </row>
    <row r="3024" spans="1:23" x14ac:dyDescent="0.25">
      <c r="A3024" s="110">
        <v>42638.509560185186</v>
      </c>
      <c r="B3024">
        <v>235</v>
      </c>
      <c r="C3024">
        <v>15.4939</v>
      </c>
      <c r="E3024" s="95">
        <f t="shared" si="726"/>
        <v>261.48252911813643</v>
      </c>
      <c r="F3024" s="95">
        <f t="shared" si="726"/>
        <v>18.276899118136424</v>
      </c>
      <c r="G3024" s="95"/>
      <c r="H3024" s="95"/>
      <c r="I3024" s="95"/>
      <c r="J3024" s="95"/>
      <c r="K3024" s="95"/>
      <c r="L3024" s="95">
        <f t="shared" si="712"/>
        <v>3021</v>
      </c>
      <c r="M3024" s="95">
        <f t="shared" si="718"/>
        <v>1520</v>
      </c>
      <c r="N3024" s="95">
        <f t="shared" si="719"/>
        <v>269.78616352201135</v>
      </c>
      <c r="O3024" s="95">
        <f t="shared" si="720"/>
        <v>2509893.8616352179</v>
      </c>
      <c r="P3024" s="95">
        <f t="shared" si="713"/>
        <v>28.823871672011503</v>
      </c>
      <c r="Q3024" s="113">
        <f t="shared" si="714"/>
        <v>24.561243585144847</v>
      </c>
      <c r="R3024" s="95">
        <f t="shared" si="721"/>
        <v>316.74532718471232</v>
      </c>
      <c r="S3024" s="95">
        <f t="shared" si="722"/>
        <v>206.21973105156053</v>
      </c>
      <c r="T3024">
        <f t="shared" si="723"/>
        <v>0</v>
      </c>
      <c r="U3024" s="102">
        <f>IF(W3024&lt;180,V3024,IF(#REF!&gt;T3024,W3024-360,360-W3024))</f>
        <v>-26.482529118136426</v>
      </c>
      <c r="V3024" s="102">
        <f t="shared" si="724"/>
        <v>-26.482529118136426</v>
      </c>
      <c r="W3024" s="102">
        <f t="shared" si="725"/>
        <v>26.482529118136426</v>
      </c>
    </row>
    <row r="3025" spans="1:23" x14ac:dyDescent="0.25">
      <c r="A3025" s="110">
        <v>42638.509606481479</v>
      </c>
      <c r="B3025">
        <v>239</v>
      </c>
      <c r="C3025">
        <v>14.9969</v>
      </c>
      <c r="E3025" s="95">
        <f t="shared" si="726"/>
        <v>261.41597337770384</v>
      </c>
      <c r="F3025" s="95">
        <f t="shared" si="726"/>
        <v>18.250746206322777</v>
      </c>
      <c r="G3025" s="95"/>
      <c r="H3025" s="95"/>
      <c r="I3025" s="95"/>
      <c r="J3025" s="95"/>
      <c r="K3025" s="95"/>
      <c r="L3025" s="95">
        <f t="shared" si="712"/>
        <v>3022</v>
      </c>
      <c r="M3025" s="95">
        <f t="shared" si="718"/>
        <v>-1281</v>
      </c>
      <c r="N3025" s="95">
        <f t="shared" si="719"/>
        <v>269.77597617471753</v>
      </c>
      <c r="O3025" s="95">
        <f t="shared" si="720"/>
        <v>2510841.3358702823</v>
      </c>
      <c r="P3025" s="95">
        <f t="shared" si="713"/>
        <v>28.824541302403034</v>
      </c>
      <c r="Q3025" s="113">
        <f t="shared" si="714"/>
        <v>24.567879638044481</v>
      </c>
      <c r="R3025" s="95">
        <f t="shared" si="721"/>
        <v>316.69370256330393</v>
      </c>
      <c r="S3025" s="95">
        <f t="shared" si="722"/>
        <v>206.13824419210374</v>
      </c>
      <c r="T3025">
        <f t="shared" si="723"/>
        <v>0</v>
      </c>
      <c r="U3025" s="102">
        <f>IF(W3025&lt;180,V3025,IF(#REF!&gt;T3025,W3025-360,360-W3025))</f>
        <v>-22.415973377703835</v>
      </c>
      <c r="V3025" s="102">
        <f t="shared" si="724"/>
        <v>-22.415973377703835</v>
      </c>
      <c r="W3025" s="102">
        <f t="shared" si="725"/>
        <v>22.415973377703835</v>
      </c>
    </row>
    <row r="3026" spans="1:23" x14ac:dyDescent="0.25">
      <c r="A3026" s="110">
        <v>42638.509652777779</v>
      </c>
      <c r="B3026">
        <v>235</v>
      </c>
      <c r="C3026">
        <v>15.1113</v>
      </c>
      <c r="E3026" s="95">
        <f t="shared" si="726"/>
        <v>261.31114808652245</v>
      </c>
      <c r="F3026" s="95">
        <f t="shared" si="726"/>
        <v>18.22210494176371</v>
      </c>
      <c r="G3026" s="95"/>
      <c r="H3026" s="95"/>
      <c r="I3026" s="95"/>
      <c r="J3026" s="95"/>
      <c r="K3026" s="95"/>
      <c r="L3026" s="95">
        <f t="shared" si="712"/>
        <v>3023</v>
      </c>
      <c r="M3026" s="95">
        <f t="shared" si="718"/>
        <v>1516</v>
      </c>
      <c r="N3026" s="95">
        <f t="shared" si="719"/>
        <v>269.76447237843081</v>
      </c>
      <c r="O3026" s="95">
        <f t="shared" si="720"/>
        <v>2512050.3043334414</v>
      </c>
      <c r="P3026" s="95">
        <f t="shared" si="713"/>
        <v>28.826710885005848</v>
      </c>
      <c r="Q3026" s="113">
        <f t="shared" si="714"/>
        <v>24.545953891133607</v>
      </c>
      <c r="R3026" s="95">
        <f t="shared" si="721"/>
        <v>316.53954434157305</v>
      </c>
      <c r="S3026" s="95">
        <f t="shared" si="722"/>
        <v>206.08275183147185</v>
      </c>
      <c r="T3026">
        <f t="shared" si="723"/>
        <v>0</v>
      </c>
      <c r="U3026" s="102">
        <f>IF(W3026&lt;180,V3026,IF(#REF!&gt;T3026,W3026-360,360-W3026))</f>
        <v>-26.311148086522451</v>
      </c>
      <c r="V3026" s="102">
        <f t="shared" si="724"/>
        <v>-26.311148086522451</v>
      </c>
      <c r="W3026" s="102">
        <f t="shared" si="725"/>
        <v>26.311148086522451</v>
      </c>
    </row>
    <row r="3027" spans="1:23" x14ac:dyDescent="0.25">
      <c r="A3027" s="110">
        <v>42638.509699074071</v>
      </c>
      <c r="B3027">
        <v>235</v>
      </c>
      <c r="C3027">
        <v>14.948700000000001</v>
      </c>
      <c r="E3027" s="95">
        <f t="shared" si="726"/>
        <v>261.17138103161398</v>
      </c>
      <c r="F3027" s="95">
        <f t="shared" si="726"/>
        <v>18.186606272878521</v>
      </c>
      <c r="G3027" s="95"/>
      <c r="H3027" s="95"/>
      <c r="I3027" s="95"/>
      <c r="J3027" s="95"/>
      <c r="K3027" s="95"/>
      <c r="L3027" s="95">
        <f t="shared" si="712"/>
        <v>3024</v>
      </c>
      <c r="M3027" s="95">
        <f t="shared" si="718"/>
        <v>-1281</v>
      </c>
      <c r="N3027" s="95">
        <f t="shared" si="719"/>
        <v>269.75297619047495</v>
      </c>
      <c r="O3027" s="95">
        <f t="shared" si="720"/>
        <v>2513258.4732142836</v>
      </c>
      <c r="P3027" s="95">
        <f t="shared" si="713"/>
        <v>28.82887428369413</v>
      </c>
      <c r="Q3027" s="113">
        <f t="shared" si="714"/>
        <v>24.456057497935753</v>
      </c>
      <c r="R3027" s="95">
        <f t="shared" si="721"/>
        <v>316.1975104019694</v>
      </c>
      <c r="S3027" s="95">
        <f t="shared" si="722"/>
        <v>206.14525166125853</v>
      </c>
      <c r="T3027">
        <f t="shared" si="723"/>
        <v>0</v>
      </c>
      <c r="U3027" s="102">
        <f>IF(W3027&lt;180,V3027,IF(#REF!&gt;T3027,W3027-360,360-W3027))</f>
        <v>-26.171381031613976</v>
      </c>
      <c r="V3027" s="102">
        <f t="shared" si="724"/>
        <v>-26.171381031613976</v>
      </c>
      <c r="W3027" s="102">
        <f t="shared" si="725"/>
        <v>26.171381031613976</v>
      </c>
    </row>
    <row r="3028" spans="1:23" x14ac:dyDescent="0.25">
      <c r="A3028" s="110">
        <v>42638.509745370371</v>
      </c>
      <c r="B3028">
        <v>235</v>
      </c>
      <c r="C3028">
        <v>15.0807</v>
      </c>
      <c r="E3028" s="95">
        <f t="shared" si="726"/>
        <v>261.09484193011644</v>
      </c>
      <c r="F3028" s="95">
        <f t="shared" si="726"/>
        <v>18.162542878535756</v>
      </c>
      <c r="G3028" s="95"/>
      <c r="H3028" s="95"/>
      <c r="I3028" s="95"/>
      <c r="J3028" s="95"/>
      <c r="K3028" s="95"/>
      <c r="L3028" s="95">
        <f t="shared" si="712"/>
        <v>3025</v>
      </c>
      <c r="M3028" s="95">
        <f t="shared" si="718"/>
        <v>1516</v>
      </c>
      <c r="N3028" s="95">
        <f t="shared" si="719"/>
        <v>269.74148760330456</v>
      </c>
      <c r="O3028" s="95">
        <f t="shared" si="720"/>
        <v>2514465.8433057829</v>
      </c>
      <c r="P3028" s="95">
        <f t="shared" si="713"/>
        <v>28.83103151037654</v>
      </c>
      <c r="Q3028" s="113">
        <f t="shared" si="714"/>
        <v>24.465861101085505</v>
      </c>
      <c r="R3028" s="95">
        <f t="shared" si="721"/>
        <v>316.14302940755886</v>
      </c>
      <c r="S3028" s="95">
        <f t="shared" si="722"/>
        <v>206.04665445267406</v>
      </c>
      <c r="T3028">
        <f t="shared" si="723"/>
        <v>0</v>
      </c>
      <c r="U3028" s="102">
        <f>IF(W3028&lt;180,V3028,IF(#REF!&gt;T3028,W3028-360,360-W3028))</f>
        <v>-26.094841930116445</v>
      </c>
      <c r="V3028" s="102">
        <f t="shared" si="724"/>
        <v>-26.094841930116445</v>
      </c>
      <c r="W3028" s="102">
        <f t="shared" si="725"/>
        <v>26.094841930116445</v>
      </c>
    </row>
    <row r="3029" spans="1:23" x14ac:dyDescent="0.25">
      <c r="A3029" s="110">
        <v>42638.509791666664</v>
      </c>
      <c r="B3029">
        <v>241</v>
      </c>
      <c r="C3029">
        <v>16.3003</v>
      </c>
      <c r="E3029" s="95">
        <f t="shared" si="726"/>
        <v>261.02495840266221</v>
      </c>
      <c r="F3029" s="95">
        <f t="shared" si="726"/>
        <v>18.141504109816957</v>
      </c>
      <c r="G3029" s="95"/>
      <c r="H3029" s="95"/>
      <c r="I3029" s="95"/>
      <c r="J3029" s="95"/>
      <c r="K3029" s="95"/>
      <c r="L3029" s="95">
        <f t="shared" si="712"/>
        <v>3026</v>
      </c>
      <c r="M3029" s="95">
        <f t="shared" si="718"/>
        <v>-1275</v>
      </c>
      <c r="N3029" s="95">
        <f t="shared" si="719"/>
        <v>269.73198942498226</v>
      </c>
      <c r="O3029" s="95">
        <f t="shared" si="720"/>
        <v>2515291.6434236593</v>
      </c>
      <c r="P3029" s="95">
        <f t="shared" si="713"/>
        <v>28.831000400249728</v>
      </c>
      <c r="Q3029" s="113">
        <f t="shared" si="714"/>
        <v>24.463175681675995</v>
      </c>
      <c r="R3029" s="95">
        <f t="shared" si="721"/>
        <v>316.0671036864332</v>
      </c>
      <c r="S3029" s="95">
        <f t="shared" si="722"/>
        <v>205.98281311889122</v>
      </c>
      <c r="T3029">
        <f t="shared" si="723"/>
        <v>0</v>
      </c>
      <c r="U3029" s="102">
        <f>IF(W3029&lt;180,V3029,IF(#REF!&gt;T3029,W3029-360,360-W3029))</f>
        <v>-20.024958402662207</v>
      </c>
      <c r="V3029" s="102">
        <f t="shared" si="724"/>
        <v>-20.024958402662207</v>
      </c>
      <c r="W3029" s="102">
        <f t="shared" si="725"/>
        <v>20.024958402662207</v>
      </c>
    </row>
    <row r="3030" spans="1:23" x14ac:dyDescent="0.25">
      <c r="A3030" s="110">
        <v>42638.509837962964</v>
      </c>
      <c r="B3030">
        <v>237</v>
      </c>
      <c r="C3030">
        <v>15.6488</v>
      </c>
      <c r="E3030" s="95">
        <f t="shared" si="726"/>
        <v>260.846921797005</v>
      </c>
      <c r="F3030" s="95">
        <f t="shared" si="726"/>
        <v>18.109511763727109</v>
      </c>
      <c r="G3030" s="95"/>
      <c r="H3030" s="95"/>
      <c r="I3030" s="95"/>
      <c r="J3030" s="95"/>
      <c r="K3030" s="95"/>
      <c r="L3030" s="95">
        <f t="shared" si="712"/>
        <v>3027</v>
      </c>
      <c r="M3030" s="95">
        <f t="shared" si="718"/>
        <v>1512</v>
      </c>
      <c r="N3030" s="95">
        <f t="shared" si="719"/>
        <v>269.72117608192809</v>
      </c>
      <c r="O3030" s="95">
        <f t="shared" si="720"/>
        <v>2516362.6726131458</v>
      </c>
      <c r="P3030" s="95">
        <f t="shared" si="713"/>
        <v>28.832374256902678</v>
      </c>
      <c r="Q3030" s="113">
        <f t="shared" si="714"/>
        <v>24.247061568041669</v>
      </c>
      <c r="R3030" s="95">
        <f t="shared" si="721"/>
        <v>315.40281032509876</v>
      </c>
      <c r="S3030" s="95">
        <f t="shared" si="722"/>
        <v>206.29103326891124</v>
      </c>
      <c r="T3030">
        <f t="shared" si="723"/>
        <v>0</v>
      </c>
      <c r="U3030" s="102">
        <f>IF(W3030&lt;180,V3030,IF(#REF!&gt;T3030,W3030-360,360-W3030))</f>
        <v>-23.846921797004995</v>
      </c>
      <c r="V3030" s="102">
        <f t="shared" si="724"/>
        <v>-23.846921797004995</v>
      </c>
      <c r="W3030" s="102">
        <f t="shared" si="725"/>
        <v>23.846921797004995</v>
      </c>
    </row>
    <row r="3031" spans="1:23" x14ac:dyDescent="0.25">
      <c r="A3031" s="110">
        <v>42638.509884259256</v>
      </c>
      <c r="B3031">
        <v>229</v>
      </c>
      <c r="C3031">
        <v>15.773899999999999</v>
      </c>
      <c r="E3031" s="95">
        <f t="shared" si="726"/>
        <v>260.77870216306155</v>
      </c>
      <c r="F3031" s="95">
        <f t="shared" si="726"/>
        <v>18.086494459234601</v>
      </c>
      <c r="G3031" s="95"/>
      <c r="H3031" s="95"/>
      <c r="I3031" s="95"/>
      <c r="J3031" s="95"/>
      <c r="K3031" s="95"/>
      <c r="L3031" s="95">
        <f t="shared" ref="L3031:L3094" si="727">L3030+1</f>
        <v>3028</v>
      </c>
      <c r="M3031" s="95">
        <f t="shared" si="718"/>
        <v>-1283</v>
      </c>
      <c r="N3031" s="95">
        <f t="shared" si="719"/>
        <v>269.70772787318242</v>
      </c>
      <c r="O3031" s="95">
        <f t="shared" si="720"/>
        <v>2518020.3391677649</v>
      </c>
      <c r="P3031" s="95">
        <f t="shared" ref="P3031:P3094" si="728">SQRT(O3031/L3031)</f>
        <v>28.837106507870889</v>
      </c>
      <c r="Q3031" s="113">
        <f t="shared" si="714"/>
        <v>24.278869546762209</v>
      </c>
      <c r="R3031" s="95">
        <f t="shared" si="721"/>
        <v>315.40615864327651</v>
      </c>
      <c r="S3031" s="95">
        <f t="shared" si="722"/>
        <v>206.15124568284659</v>
      </c>
      <c r="T3031">
        <f t="shared" si="723"/>
        <v>0</v>
      </c>
      <c r="U3031" s="102">
        <f>IF(W3031&lt;180,V3031,IF(#REF!&gt;T3031,W3031-360,360-W3031))</f>
        <v>-31.778702163061553</v>
      </c>
      <c r="V3031" s="102">
        <f t="shared" si="724"/>
        <v>-31.778702163061553</v>
      </c>
      <c r="W3031" s="102">
        <f t="shared" si="725"/>
        <v>31.778702163061553</v>
      </c>
    </row>
    <row r="3032" spans="1:23" x14ac:dyDescent="0.25">
      <c r="A3032" s="110">
        <v>42638.509930555556</v>
      </c>
      <c r="B3032">
        <v>230</v>
      </c>
      <c r="C3032">
        <v>16.891500000000001</v>
      </c>
      <c r="E3032" s="95">
        <f t="shared" si="726"/>
        <v>260.75540765391014</v>
      </c>
      <c r="F3032" s="95">
        <f t="shared" si="726"/>
        <v>18.070796455906809</v>
      </c>
      <c r="G3032" s="95"/>
      <c r="H3032" s="95"/>
      <c r="I3032" s="95"/>
      <c r="J3032" s="95"/>
      <c r="K3032" s="95"/>
      <c r="L3032" s="95">
        <f t="shared" si="727"/>
        <v>3029</v>
      </c>
      <c r="M3032" s="95">
        <f t="shared" si="718"/>
        <v>1513</v>
      </c>
      <c r="N3032" s="95">
        <f t="shared" si="719"/>
        <v>269.69461868603378</v>
      </c>
      <c r="O3032" s="95">
        <f t="shared" si="720"/>
        <v>2519596.5222845795</v>
      </c>
      <c r="P3032" s="95">
        <f t="shared" si="728"/>
        <v>28.841368499167654</v>
      </c>
      <c r="Q3032" s="113">
        <f t="shared" si="714"/>
        <v>24.301662293448857</v>
      </c>
      <c r="R3032" s="95">
        <f t="shared" si="721"/>
        <v>315.43414781417005</v>
      </c>
      <c r="S3032" s="95">
        <f t="shared" si="722"/>
        <v>206.07666749365021</v>
      </c>
      <c r="T3032">
        <f t="shared" si="723"/>
        <v>0</v>
      </c>
      <c r="U3032" s="102">
        <f>IF(W3032&lt;180,V3032,IF(#REF!&gt;T3032,W3032-360,360-W3032))</f>
        <v>-30.75540765391014</v>
      </c>
      <c r="V3032" s="102">
        <f t="shared" si="724"/>
        <v>-30.75540765391014</v>
      </c>
      <c r="W3032" s="102">
        <f t="shared" si="725"/>
        <v>30.75540765391014</v>
      </c>
    </row>
    <row r="3033" spans="1:23" x14ac:dyDescent="0.25">
      <c r="A3033" s="110">
        <v>42638.509976851848</v>
      </c>
      <c r="B3033">
        <v>237</v>
      </c>
      <c r="C3033">
        <v>17.061</v>
      </c>
      <c r="E3033" s="95">
        <f t="shared" si="726"/>
        <v>260.70715474209652</v>
      </c>
      <c r="F3033" s="95">
        <f t="shared" si="726"/>
        <v>18.054456522462552</v>
      </c>
      <c r="G3033" s="95"/>
      <c r="H3033" s="95"/>
      <c r="I3033" s="95"/>
      <c r="J3033" s="95"/>
      <c r="K3033" s="95"/>
      <c r="L3033" s="95">
        <f t="shared" si="727"/>
        <v>3030</v>
      </c>
      <c r="M3033" s="95">
        <f t="shared" si="718"/>
        <v>-1276</v>
      </c>
      <c r="N3033" s="95">
        <f t="shared" si="719"/>
        <v>269.68382838283708</v>
      </c>
      <c r="O3033" s="95">
        <f t="shared" si="720"/>
        <v>2520665.1075907559</v>
      </c>
      <c r="P3033" s="95">
        <f t="shared" si="728"/>
        <v>28.842723099120281</v>
      </c>
      <c r="Q3033" s="113">
        <f t="shared" si="714"/>
        <v>24.319984840044267</v>
      </c>
      <c r="R3033" s="95">
        <f t="shared" si="721"/>
        <v>315.42712063219614</v>
      </c>
      <c r="S3033" s="95">
        <f t="shared" si="722"/>
        <v>205.9871888519969</v>
      </c>
      <c r="T3033">
        <f t="shared" si="723"/>
        <v>0</v>
      </c>
      <c r="U3033" s="102">
        <f>IF(W3033&lt;180,V3033,IF(#REF!&gt;T3033,W3033-360,360-W3033))</f>
        <v>-23.70715474209652</v>
      </c>
      <c r="V3033" s="102">
        <f t="shared" si="724"/>
        <v>-23.70715474209652</v>
      </c>
      <c r="W3033" s="102">
        <f t="shared" si="725"/>
        <v>23.70715474209652</v>
      </c>
    </row>
    <row r="3034" spans="1:23" x14ac:dyDescent="0.25">
      <c r="A3034" s="110">
        <v>42638.510023148148</v>
      </c>
      <c r="B3034">
        <v>228</v>
      </c>
      <c r="C3034">
        <v>16.292899999999999</v>
      </c>
      <c r="E3034" s="95">
        <f t="shared" si="726"/>
        <v>260.61564059900167</v>
      </c>
      <c r="F3034" s="95">
        <f t="shared" si="726"/>
        <v>18.037558186356062</v>
      </c>
      <c r="G3034" s="95"/>
      <c r="H3034" s="95"/>
      <c r="I3034" s="95"/>
      <c r="J3034" s="95"/>
      <c r="K3034" s="95"/>
      <c r="L3034" s="95">
        <f t="shared" si="727"/>
        <v>3031</v>
      </c>
      <c r="M3034" s="95">
        <f t="shared" si="718"/>
        <v>1504</v>
      </c>
      <c r="N3034" s="95">
        <f t="shared" si="719"/>
        <v>269.6700758825458</v>
      </c>
      <c r="O3034" s="95">
        <f t="shared" si="720"/>
        <v>2522402.0758825438</v>
      </c>
      <c r="P3034" s="95">
        <f t="shared" si="728"/>
        <v>28.847899035235262</v>
      </c>
      <c r="Q3034" s="113">
        <f t="shared" si="714"/>
        <v>24.339399014560033</v>
      </c>
      <c r="R3034" s="95">
        <f t="shared" si="721"/>
        <v>315.37928838176174</v>
      </c>
      <c r="S3034" s="95">
        <f t="shared" si="722"/>
        <v>205.85199281624159</v>
      </c>
      <c r="T3034">
        <f t="shared" si="723"/>
        <v>0</v>
      </c>
      <c r="U3034" s="102">
        <f>IF(W3034&lt;180,V3034,IF(#REF!&gt;T3034,W3034-360,360-W3034))</f>
        <v>-32.615640599001665</v>
      </c>
      <c r="V3034" s="102">
        <f t="shared" si="724"/>
        <v>-32.615640599001665</v>
      </c>
      <c r="W3034" s="102">
        <f t="shared" si="725"/>
        <v>32.615640599001665</v>
      </c>
    </row>
    <row r="3035" spans="1:23" x14ac:dyDescent="0.25">
      <c r="A3035" s="110">
        <v>42638.510069444441</v>
      </c>
      <c r="B3035">
        <v>227</v>
      </c>
      <c r="C3035">
        <v>17.528099999999998</v>
      </c>
      <c r="E3035" s="95">
        <f t="shared" si="726"/>
        <v>260.50582362728784</v>
      </c>
      <c r="F3035" s="95">
        <f t="shared" si="726"/>
        <v>18.020161014975034</v>
      </c>
      <c r="G3035" s="95"/>
      <c r="H3035" s="95"/>
      <c r="I3035" s="95"/>
      <c r="J3035" s="95"/>
      <c r="K3035" s="95"/>
      <c r="L3035" s="95">
        <f t="shared" si="727"/>
        <v>3032</v>
      </c>
      <c r="M3035" s="95">
        <f t="shared" si="718"/>
        <v>-1277</v>
      </c>
      <c r="N3035" s="95">
        <f t="shared" si="719"/>
        <v>269.65600263852122</v>
      </c>
      <c r="O3035" s="95">
        <f t="shared" si="720"/>
        <v>2524222.2107519754</v>
      </c>
      <c r="P3035" s="95">
        <f t="shared" si="728"/>
        <v>28.85354595823723</v>
      </c>
      <c r="Q3035" s="113">
        <f t="shared" si="714"/>
        <v>24.341928851165061</v>
      </c>
      <c r="R3035" s="95">
        <f t="shared" si="721"/>
        <v>315.27516354240925</v>
      </c>
      <c r="S3035" s="95">
        <f t="shared" si="722"/>
        <v>205.73648371216646</v>
      </c>
      <c r="T3035">
        <f t="shared" si="723"/>
        <v>0</v>
      </c>
      <c r="U3035" s="102">
        <f>IF(W3035&lt;180,V3035,IF(#REF!&gt;T3035,W3035-360,360-W3035))</f>
        <v>-33.505823627287839</v>
      </c>
      <c r="V3035" s="102">
        <f t="shared" si="724"/>
        <v>-33.505823627287839</v>
      </c>
      <c r="W3035" s="102">
        <f t="shared" si="725"/>
        <v>33.505823627287839</v>
      </c>
    </row>
    <row r="3036" spans="1:23" x14ac:dyDescent="0.25">
      <c r="A3036" s="110">
        <v>42638.510115740741</v>
      </c>
      <c r="B3036">
        <v>232</v>
      </c>
      <c r="C3036">
        <v>18.030999999999999</v>
      </c>
      <c r="E3036" s="95">
        <f t="shared" si="726"/>
        <v>260.39600665557407</v>
      </c>
      <c r="F3036" s="95">
        <f t="shared" si="726"/>
        <v>18.003231564059895</v>
      </c>
      <c r="G3036" s="95"/>
      <c r="H3036" s="95"/>
      <c r="I3036" s="95"/>
      <c r="J3036" s="95"/>
      <c r="K3036" s="95"/>
      <c r="L3036" s="95">
        <f t="shared" si="727"/>
        <v>3033</v>
      </c>
      <c r="M3036" s="95">
        <f t="shared" si="718"/>
        <v>1509</v>
      </c>
      <c r="N3036" s="95">
        <f t="shared" si="719"/>
        <v>269.6435872073842</v>
      </c>
      <c r="O3036" s="95">
        <f t="shared" si="720"/>
        <v>2525639.71777118</v>
      </c>
      <c r="P3036" s="95">
        <f t="shared" si="728"/>
        <v>28.856888017887186</v>
      </c>
      <c r="Q3036" s="113">
        <f t="shared" ref="Q3036:Q3099" si="729">_xlfn.STDEV.P(B2436:B3036)</f>
        <v>24.321397302554566</v>
      </c>
      <c r="R3036" s="95">
        <f t="shared" si="721"/>
        <v>315.11915058632184</v>
      </c>
      <c r="S3036" s="95">
        <f t="shared" si="722"/>
        <v>205.6728627248263</v>
      </c>
      <c r="T3036">
        <f t="shared" si="723"/>
        <v>0</v>
      </c>
      <c r="U3036" s="102">
        <f>IF(W3036&lt;180,V3036,IF(#REF!&gt;T3036,W3036-360,360-W3036))</f>
        <v>-28.39600665557407</v>
      </c>
      <c r="V3036" s="102">
        <f t="shared" si="724"/>
        <v>-28.39600665557407</v>
      </c>
      <c r="W3036" s="102">
        <f t="shared" si="725"/>
        <v>28.39600665557407</v>
      </c>
    </row>
    <row r="3037" spans="1:23" x14ac:dyDescent="0.25">
      <c r="A3037" s="110">
        <v>42638.510162037041</v>
      </c>
      <c r="B3037">
        <v>233</v>
      </c>
      <c r="C3037">
        <v>15.928599999999999</v>
      </c>
      <c r="E3037" s="95">
        <f t="shared" ref="E3037:F3052" si="730">AVERAGE(B2437:B3037)</f>
        <v>260.29950083194677</v>
      </c>
      <c r="F3037" s="95">
        <f t="shared" si="730"/>
        <v>17.983871331114802</v>
      </c>
      <c r="G3037" s="95"/>
      <c r="H3037" s="95"/>
      <c r="I3037" s="95"/>
      <c r="J3037" s="95"/>
      <c r="K3037" s="95"/>
      <c r="L3037" s="95">
        <f t="shared" si="727"/>
        <v>3034</v>
      </c>
      <c r="M3037" s="95">
        <f t="shared" si="718"/>
        <v>-1276</v>
      </c>
      <c r="N3037" s="95">
        <f t="shared" si="719"/>
        <v>269.6315095583376</v>
      </c>
      <c r="O3037" s="95">
        <f t="shared" si="720"/>
        <v>2526982.0276862192</v>
      </c>
      <c r="P3037" s="95">
        <f t="shared" si="728"/>
        <v>28.859798090813534</v>
      </c>
      <c r="Q3037" s="113">
        <f t="shared" si="729"/>
        <v>24.314840406161842</v>
      </c>
      <c r="R3037" s="95">
        <f t="shared" si="721"/>
        <v>315.00789174581092</v>
      </c>
      <c r="S3037" s="95">
        <f t="shared" si="722"/>
        <v>205.59110991808262</v>
      </c>
      <c r="T3037">
        <f t="shared" si="723"/>
        <v>0</v>
      </c>
      <c r="U3037" s="102">
        <f>IF(W3037&lt;180,V3037,IF(#REF!&gt;T3037,W3037-360,360-W3037))</f>
        <v>-27.299500831946773</v>
      </c>
      <c r="V3037" s="102">
        <f t="shared" si="724"/>
        <v>-27.299500831946773</v>
      </c>
      <c r="W3037" s="102">
        <f t="shared" si="725"/>
        <v>27.299500831946773</v>
      </c>
    </row>
    <row r="3038" spans="1:23" x14ac:dyDescent="0.25">
      <c r="A3038" s="110">
        <v>42638.510208333333</v>
      </c>
      <c r="B3038">
        <v>228</v>
      </c>
      <c r="C3038">
        <v>14.988099999999999</v>
      </c>
      <c r="E3038" s="95">
        <f t="shared" si="730"/>
        <v>260.19301164725459</v>
      </c>
      <c r="F3038" s="95">
        <f t="shared" si="730"/>
        <v>17.960168169717132</v>
      </c>
      <c r="G3038" s="95"/>
      <c r="H3038" s="95"/>
      <c r="I3038" s="95"/>
      <c r="J3038" s="95"/>
      <c r="K3038" s="95"/>
      <c r="L3038" s="95">
        <f t="shared" si="727"/>
        <v>3035</v>
      </c>
      <c r="M3038" s="95">
        <f t="shared" si="718"/>
        <v>1504</v>
      </c>
      <c r="N3038" s="95">
        <f t="shared" si="719"/>
        <v>269.61779242174504</v>
      </c>
      <c r="O3038" s="95">
        <f t="shared" si="720"/>
        <v>2528714.639209222</v>
      </c>
      <c r="P3038" s="95">
        <f t="shared" si="728"/>
        <v>28.864933658794314</v>
      </c>
      <c r="Q3038" s="113">
        <f t="shared" si="729"/>
        <v>24.315918885155909</v>
      </c>
      <c r="R3038" s="95">
        <f t="shared" si="721"/>
        <v>314.90382913885537</v>
      </c>
      <c r="S3038" s="95">
        <f t="shared" si="722"/>
        <v>205.48219415565381</v>
      </c>
      <c r="T3038">
        <f t="shared" si="723"/>
        <v>0</v>
      </c>
      <c r="U3038" s="102">
        <f>IF(W3038&lt;180,V3038,IF(#REF!&gt;T3038,W3038-360,360-W3038))</f>
        <v>-32.193011647254593</v>
      </c>
      <c r="V3038" s="102">
        <f t="shared" si="724"/>
        <v>-32.193011647254593</v>
      </c>
      <c r="W3038" s="102">
        <f t="shared" si="725"/>
        <v>32.193011647254593</v>
      </c>
    </row>
    <row r="3039" spans="1:23" x14ac:dyDescent="0.25">
      <c r="A3039" s="110">
        <v>42638.510254629633</v>
      </c>
      <c r="B3039">
        <v>235</v>
      </c>
      <c r="C3039">
        <v>14.839</v>
      </c>
      <c r="E3039" s="95">
        <f t="shared" si="730"/>
        <v>260.14808652246256</v>
      </c>
      <c r="F3039" s="95">
        <f t="shared" si="730"/>
        <v>17.936209767054901</v>
      </c>
      <c r="G3039" s="95"/>
      <c r="H3039" s="95"/>
      <c r="I3039" s="95"/>
      <c r="J3039" s="95"/>
      <c r="K3039" s="95"/>
      <c r="L3039" s="95">
        <f t="shared" si="727"/>
        <v>3036</v>
      </c>
      <c r="M3039" s="95">
        <f t="shared" si="718"/>
        <v>-1269</v>
      </c>
      <c r="N3039" s="95">
        <f t="shared" si="719"/>
        <v>269.6063899868235</v>
      </c>
      <c r="O3039" s="95">
        <f t="shared" si="720"/>
        <v>2529912.6360342517</v>
      </c>
      <c r="P3039" s="95">
        <f t="shared" si="728"/>
        <v>28.867015040068392</v>
      </c>
      <c r="Q3039" s="113">
        <f t="shared" si="729"/>
        <v>24.337471375998369</v>
      </c>
      <c r="R3039" s="95">
        <f t="shared" si="721"/>
        <v>314.9073971184589</v>
      </c>
      <c r="S3039" s="95">
        <f t="shared" si="722"/>
        <v>205.38877592646622</v>
      </c>
      <c r="T3039">
        <f t="shared" si="723"/>
        <v>0</v>
      </c>
      <c r="U3039" s="102">
        <f>IF(W3039&lt;180,V3039,IF(#REF!&gt;T3039,W3039-360,360-W3039))</f>
        <v>-25.148086522462563</v>
      </c>
      <c r="V3039" s="102">
        <f t="shared" si="724"/>
        <v>-25.148086522462563</v>
      </c>
      <c r="W3039" s="102">
        <f t="shared" si="725"/>
        <v>25.148086522462563</v>
      </c>
    </row>
    <row r="3040" spans="1:23" x14ac:dyDescent="0.25">
      <c r="A3040" s="110">
        <v>42638.510300925926</v>
      </c>
      <c r="B3040">
        <v>224</v>
      </c>
      <c r="C3040">
        <v>15.747299999999999</v>
      </c>
      <c r="E3040" s="95">
        <f t="shared" si="730"/>
        <v>260.01830282861897</v>
      </c>
      <c r="F3040" s="95">
        <f t="shared" si="730"/>
        <v>17.906844708818632</v>
      </c>
      <c r="G3040" s="95"/>
      <c r="H3040" s="95"/>
      <c r="I3040" s="95"/>
      <c r="J3040" s="95"/>
      <c r="K3040" s="95"/>
      <c r="L3040" s="95">
        <f t="shared" si="727"/>
        <v>3037</v>
      </c>
      <c r="M3040" s="95">
        <f t="shared" si="718"/>
        <v>1493</v>
      </c>
      <c r="N3040" s="95">
        <f t="shared" si="719"/>
        <v>269.5913730655239</v>
      </c>
      <c r="O3040" s="95">
        <f t="shared" si="720"/>
        <v>2531991.8939743126</v>
      </c>
      <c r="P3040" s="95">
        <f t="shared" si="728"/>
        <v>28.874120164427122</v>
      </c>
      <c r="Q3040" s="113">
        <f t="shared" si="729"/>
        <v>24.321912043239497</v>
      </c>
      <c r="R3040" s="95">
        <f t="shared" si="721"/>
        <v>314.74260492590781</v>
      </c>
      <c r="S3040" s="95">
        <f t="shared" si="722"/>
        <v>205.2940007313301</v>
      </c>
      <c r="T3040">
        <f t="shared" si="723"/>
        <v>0</v>
      </c>
      <c r="U3040" s="102">
        <f>IF(W3040&lt;180,V3040,IF(#REF!&gt;T3040,W3040-360,360-W3040))</f>
        <v>-36.018302828618971</v>
      </c>
      <c r="V3040" s="102">
        <f t="shared" si="724"/>
        <v>-36.018302828618971</v>
      </c>
      <c r="W3040" s="102">
        <f t="shared" si="725"/>
        <v>36.018302828618971</v>
      </c>
    </row>
    <row r="3041" spans="1:23" x14ac:dyDescent="0.25">
      <c r="A3041" s="110">
        <v>42638.510347222225</v>
      </c>
      <c r="B3041">
        <v>221</v>
      </c>
      <c r="C3041">
        <v>15.457700000000001</v>
      </c>
      <c r="E3041" s="95">
        <f t="shared" si="730"/>
        <v>259.79367720465888</v>
      </c>
      <c r="F3041" s="95">
        <f t="shared" si="730"/>
        <v>17.869150199667217</v>
      </c>
      <c r="G3041" s="95"/>
      <c r="H3041" s="95"/>
      <c r="I3041" s="95"/>
      <c r="J3041" s="95"/>
      <c r="K3041" s="95"/>
      <c r="L3041" s="95">
        <f t="shared" si="727"/>
        <v>3038</v>
      </c>
      <c r="M3041" s="95">
        <f t="shared" si="718"/>
        <v>-1272</v>
      </c>
      <c r="N3041" s="95">
        <f t="shared" si="719"/>
        <v>269.5753785385109</v>
      </c>
      <c r="O3041" s="95">
        <f t="shared" si="720"/>
        <v>2534352.2383146766</v>
      </c>
      <c r="P3041" s="95">
        <f t="shared" si="728"/>
        <v>28.882820614236977</v>
      </c>
      <c r="Q3041" s="113">
        <f t="shared" si="729"/>
        <v>24.056381913559058</v>
      </c>
      <c r="R3041" s="95">
        <f t="shared" si="721"/>
        <v>313.92053651016676</v>
      </c>
      <c r="S3041" s="95">
        <f t="shared" si="722"/>
        <v>205.666817899151</v>
      </c>
      <c r="T3041">
        <f t="shared" si="723"/>
        <v>0</v>
      </c>
      <c r="U3041" s="102">
        <f>IF(W3041&lt;180,V3041,IF(#REF!&gt;T3041,W3041-360,360-W3041))</f>
        <v>-38.793677204658877</v>
      </c>
      <c r="V3041" s="102">
        <f t="shared" si="724"/>
        <v>-38.793677204658877</v>
      </c>
      <c r="W3041" s="102">
        <f t="shared" si="725"/>
        <v>38.793677204658877</v>
      </c>
    </row>
    <row r="3042" spans="1:23" x14ac:dyDescent="0.25">
      <c r="A3042" s="110">
        <v>42638.510393518518</v>
      </c>
      <c r="B3042">
        <v>234</v>
      </c>
      <c r="C3042">
        <v>14.669499999999999</v>
      </c>
      <c r="E3042" s="95">
        <f t="shared" si="730"/>
        <v>259.63061564059899</v>
      </c>
      <c r="F3042" s="95">
        <f t="shared" si="730"/>
        <v>17.830987304492506</v>
      </c>
      <c r="G3042" s="95"/>
      <c r="H3042" s="95"/>
      <c r="I3042" s="95"/>
      <c r="J3042" s="95"/>
      <c r="K3042" s="95"/>
      <c r="L3042" s="95">
        <f t="shared" si="727"/>
        <v>3039</v>
      </c>
      <c r="M3042" s="95">
        <f t="shared" si="718"/>
        <v>1506</v>
      </c>
      <c r="N3042" s="95">
        <f t="shared" si="719"/>
        <v>269.56367226061076</v>
      </c>
      <c r="O3042" s="95">
        <f t="shared" si="720"/>
        <v>2535617.4294175673</v>
      </c>
      <c r="P3042" s="95">
        <f t="shared" si="728"/>
        <v>28.885275504540441</v>
      </c>
      <c r="Q3042" s="113">
        <f t="shared" si="729"/>
        <v>23.898008350386824</v>
      </c>
      <c r="R3042" s="95">
        <f t="shared" si="721"/>
        <v>313.40113442896933</v>
      </c>
      <c r="S3042" s="95">
        <f t="shared" si="722"/>
        <v>205.86009685222865</v>
      </c>
      <c r="T3042">
        <f t="shared" si="723"/>
        <v>0</v>
      </c>
      <c r="U3042" s="102">
        <f>IF(W3042&lt;180,V3042,IF(#REF!&gt;T3042,W3042-360,360-W3042))</f>
        <v>-25.63061564059899</v>
      </c>
      <c r="V3042" s="102">
        <f t="shared" si="724"/>
        <v>-25.63061564059899</v>
      </c>
      <c r="W3042" s="102">
        <f t="shared" si="725"/>
        <v>25.63061564059899</v>
      </c>
    </row>
    <row r="3043" spans="1:23" x14ac:dyDescent="0.25">
      <c r="A3043" s="110">
        <v>42638.510439814818</v>
      </c>
      <c r="B3043">
        <v>229</v>
      </c>
      <c r="C3043">
        <v>15.9915</v>
      </c>
      <c r="E3043" s="95">
        <f t="shared" si="730"/>
        <v>259.54908485856907</v>
      </c>
      <c r="F3043" s="95">
        <f t="shared" si="730"/>
        <v>17.806181980033273</v>
      </c>
      <c r="G3043" s="95"/>
      <c r="H3043" s="95"/>
      <c r="I3043" s="95"/>
      <c r="J3043" s="95"/>
      <c r="K3043" s="95"/>
      <c r="L3043" s="95">
        <f t="shared" si="727"/>
        <v>3040</v>
      </c>
      <c r="M3043" s="95">
        <f t="shared" si="718"/>
        <v>-1277</v>
      </c>
      <c r="N3043" s="95">
        <f t="shared" si="719"/>
        <v>269.55032894736712</v>
      </c>
      <c r="O3043" s="95">
        <f t="shared" si="720"/>
        <v>2537262.2996710483</v>
      </c>
      <c r="P3043" s="95">
        <f t="shared" si="728"/>
        <v>28.889890212161408</v>
      </c>
      <c r="Q3043" s="113">
        <f t="shared" si="729"/>
        <v>23.918775546038088</v>
      </c>
      <c r="R3043" s="95">
        <f t="shared" si="721"/>
        <v>313.36632983715475</v>
      </c>
      <c r="S3043" s="95">
        <f t="shared" si="722"/>
        <v>205.73183987998337</v>
      </c>
      <c r="T3043">
        <f t="shared" si="723"/>
        <v>0</v>
      </c>
      <c r="U3043" s="102">
        <f>IF(W3043&lt;180,V3043,IF(#REF!&gt;T3043,W3043-360,360-W3043))</f>
        <v>-30.549084858569074</v>
      </c>
      <c r="V3043" s="102">
        <f t="shared" si="724"/>
        <v>-30.549084858569074</v>
      </c>
      <c r="W3043" s="102">
        <f t="shared" si="725"/>
        <v>30.549084858569074</v>
      </c>
    </row>
    <row r="3044" spans="1:23" x14ac:dyDescent="0.25">
      <c r="A3044" s="110">
        <v>42638.51048611111</v>
      </c>
      <c r="B3044">
        <v>226</v>
      </c>
      <c r="C3044">
        <v>18.441400000000002</v>
      </c>
      <c r="E3044" s="95">
        <f t="shared" si="730"/>
        <v>259.42762063227951</v>
      </c>
      <c r="F3044" s="95">
        <f t="shared" si="730"/>
        <v>17.78100610648918</v>
      </c>
      <c r="G3044" s="95"/>
      <c r="H3044" s="95"/>
      <c r="I3044" s="95"/>
      <c r="J3044" s="95"/>
      <c r="K3044" s="95"/>
      <c r="L3044" s="95">
        <f t="shared" si="727"/>
        <v>3041</v>
      </c>
      <c r="M3044" s="95">
        <f t="shared" si="718"/>
        <v>1503</v>
      </c>
      <c r="N3044" s="95">
        <f t="shared" si="719"/>
        <v>269.53600789213942</v>
      </c>
      <c r="O3044" s="95">
        <f t="shared" si="720"/>
        <v>2539158.307135806</v>
      </c>
      <c r="P3044" s="95">
        <f t="shared" si="728"/>
        <v>28.895930169836621</v>
      </c>
      <c r="Q3044" s="113">
        <f t="shared" si="729"/>
        <v>23.903476918943888</v>
      </c>
      <c r="R3044" s="95">
        <f t="shared" si="721"/>
        <v>313.21044369990324</v>
      </c>
      <c r="S3044" s="95">
        <f t="shared" si="722"/>
        <v>205.64479756465576</v>
      </c>
      <c r="T3044">
        <f t="shared" si="723"/>
        <v>0</v>
      </c>
      <c r="U3044" s="102">
        <f>IF(W3044&lt;180,V3044,IF(#REF!&gt;T3044,W3044-360,360-W3044))</f>
        <v>-33.427620632279513</v>
      </c>
      <c r="V3044" s="102">
        <f t="shared" si="724"/>
        <v>-33.427620632279513</v>
      </c>
      <c r="W3044" s="102">
        <f t="shared" si="725"/>
        <v>33.427620632279513</v>
      </c>
    </row>
    <row r="3045" spans="1:23" x14ac:dyDescent="0.25">
      <c r="A3045" s="110">
        <v>42638.51054398148</v>
      </c>
      <c r="B3045">
        <v>235</v>
      </c>
      <c r="C3045">
        <v>17.737200000000001</v>
      </c>
      <c r="E3045" s="95">
        <f t="shared" si="730"/>
        <v>259.30615640599001</v>
      </c>
      <c r="F3045" s="95">
        <f t="shared" si="730"/>
        <v>17.752074991680526</v>
      </c>
      <c r="G3045" s="95"/>
      <c r="H3045" s="95"/>
      <c r="I3045" s="95"/>
      <c r="J3045" s="95"/>
      <c r="K3045" s="95"/>
      <c r="L3045" s="95">
        <f t="shared" si="727"/>
        <v>3042</v>
      </c>
      <c r="M3045" s="95">
        <f t="shared" si="718"/>
        <v>-1268</v>
      </c>
      <c r="N3045" s="95">
        <f t="shared" si="719"/>
        <v>269.52465483234585</v>
      </c>
      <c r="O3045" s="95">
        <f t="shared" si="720"/>
        <v>2540350.6508875694</v>
      </c>
      <c r="P3045" s="95">
        <f t="shared" si="728"/>
        <v>28.897962881047768</v>
      </c>
      <c r="Q3045" s="113">
        <f t="shared" si="729"/>
        <v>23.8417434517165</v>
      </c>
      <c r="R3045" s="95">
        <f t="shared" si="721"/>
        <v>312.95007917235216</v>
      </c>
      <c r="S3045" s="95">
        <f t="shared" si="722"/>
        <v>205.66223363962789</v>
      </c>
      <c r="T3045">
        <f t="shared" si="723"/>
        <v>0</v>
      </c>
      <c r="U3045" s="102">
        <f>IF(W3045&lt;180,V3045,IF(#REF!&gt;T3045,W3045-360,360-W3045))</f>
        <v>-24.306156405990009</v>
      </c>
      <c r="V3045" s="102">
        <f t="shared" si="724"/>
        <v>-24.306156405990009</v>
      </c>
      <c r="W3045" s="102">
        <f t="shared" si="725"/>
        <v>24.306156405990009</v>
      </c>
    </row>
    <row r="3046" spans="1:23" x14ac:dyDescent="0.25">
      <c r="A3046" s="110">
        <v>42638.51059027778</v>
      </c>
      <c r="B3046">
        <v>238</v>
      </c>
      <c r="C3046">
        <v>17.258600000000001</v>
      </c>
      <c r="E3046" s="95">
        <f t="shared" si="730"/>
        <v>259.18469217970051</v>
      </c>
      <c r="F3046" s="95">
        <f t="shared" si="730"/>
        <v>17.725004775374369</v>
      </c>
      <c r="G3046" s="95"/>
      <c r="H3046" s="95"/>
      <c r="I3046" s="95"/>
      <c r="J3046" s="95"/>
      <c r="K3046" s="95"/>
      <c r="L3046" s="95">
        <f t="shared" si="727"/>
        <v>3043</v>
      </c>
      <c r="M3046" s="95">
        <f t="shared" si="718"/>
        <v>1506</v>
      </c>
      <c r="N3046" s="95">
        <f t="shared" si="719"/>
        <v>269.514295103515</v>
      </c>
      <c r="O3046" s="95">
        <f t="shared" si="720"/>
        <v>2541344.1281629922</v>
      </c>
      <c r="P3046" s="95">
        <f t="shared" si="728"/>
        <v>28.898863431712257</v>
      </c>
      <c r="Q3046" s="113">
        <f t="shared" si="729"/>
        <v>23.763900360550636</v>
      </c>
      <c r="R3046" s="95">
        <f t="shared" si="721"/>
        <v>312.65346799093942</v>
      </c>
      <c r="S3046" s="95">
        <f t="shared" si="722"/>
        <v>205.71591636846159</v>
      </c>
      <c r="T3046">
        <f t="shared" si="723"/>
        <v>0</v>
      </c>
      <c r="U3046" s="102">
        <f>IF(W3046&lt;180,V3046,IF(#REF!&gt;T3046,W3046-360,360-W3046))</f>
        <v>-21.184692179700505</v>
      </c>
      <c r="V3046" s="102">
        <f t="shared" si="724"/>
        <v>-21.184692179700505</v>
      </c>
      <c r="W3046" s="102">
        <f t="shared" si="725"/>
        <v>21.184692179700505</v>
      </c>
    </row>
    <row r="3047" spans="1:23" x14ac:dyDescent="0.25">
      <c r="A3047" s="110">
        <v>42638.510636574072</v>
      </c>
      <c r="B3047">
        <v>246</v>
      </c>
      <c r="C3047">
        <v>16.150400000000001</v>
      </c>
      <c r="E3047" s="95">
        <f t="shared" si="730"/>
        <v>259.11647254575706</v>
      </c>
      <c r="F3047" s="95">
        <f t="shared" si="730"/>
        <v>17.707418585690505</v>
      </c>
      <c r="G3047" s="95"/>
      <c r="H3047" s="95"/>
      <c r="I3047" s="95"/>
      <c r="J3047" s="95"/>
      <c r="K3047" s="95"/>
      <c r="L3047" s="95">
        <f t="shared" si="727"/>
        <v>3044</v>
      </c>
      <c r="M3047" s="95">
        <f t="shared" si="718"/>
        <v>-1260</v>
      </c>
      <c r="N3047" s="95">
        <f t="shared" si="719"/>
        <v>269.50657030223266</v>
      </c>
      <c r="O3047" s="95">
        <f t="shared" si="720"/>
        <v>2541896.8685939503</v>
      </c>
      <c r="P3047" s="95">
        <f t="shared" si="728"/>
        <v>28.897258238519154</v>
      </c>
      <c r="Q3047" s="113">
        <f t="shared" si="729"/>
        <v>23.742792826126308</v>
      </c>
      <c r="R3047" s="95">
        <f t="shared" si="721"/>
        <v>312.53775640454126</v>
      </c>
      <c r="S3047" s="95">
        <f t="shared" si="722"/>
        <v>205.69518868697287</v>
      </c>
      <c r="T3047">
        <f t="shared" si="723"/>
        <v>0</v>
      </c>
      <c r="U3047" s="102">
        <f>IF(W3047&lt;180,V3047,IF(#REF!&gt;T3047,W3047-360,360-W3047))</f>
        <v>-13.116472545757063</v>
      </c>
      <c r="V3047" s="102">
        <f t="shared" si="724"/>
        <v>-13.116472545757063</v>
      </c>
      <c r="W3047" s="102">
        <f t="shared" si="725"/>
        <v>13.116472545757063</v>
      </c>
    </row>
    <row r="3048" spans="1:23" x14ac:dyDescent="0.25">
      <c r="A3048" s="110">
        <v>42638.510682870372</v>
      </c>
      <c r="B3048">
        <v>248</v>
      </c>
      <c r="C3048">
        <v>14.961399999999999</v>
      </c>
      <c r="E3048" s="95">
        <f t="shared" si="730"/>
        <v>259.11980033277871</v>
      </c>
      <c r="F3048" s="95">
        <f t="shared" si="730"/>
        <v>17.693569001663885</v>
      </c>
      <c r="G3048" s="95"/>
      <c r="H3048" s="95"/>
      <c r="I3048" s="95"/>
      <c r="J3048" s="95"/>
      <c r="K3048" s="95"/>
      <c r="L3048" s="95">
        <f t="shared" si="727"/>
        <v>3045</v>
      </c>
      <c r="M3048" s="95">
        <f t="shared" si="718"/>
        <v>1508</v>
      </c>
      <c r="N3048" s="95">
        <f t="shared" si="719"/>
        <v>269.49950738916129</v>
      </c>
      <c r="O3048" s="95">
        <f t="shared" si="720"/>
        <v>2542359.2492610789</v>
      </c>
      <c r="P3048" s="95">
        <f t="shared" si="728"/>
        <v>28.89514052394534</v>
      </c>
      <c r="Q3048" s="113">
        <f t="shared" si="729"/>
        <v>23.741094288806821</v>
      </c>
      <c r="R3048" s="95">
        <f t="shared" si="721"/>
        <v>312.53726248259409</v>
      </c>
      <c r="S3048" s="95">
        <f t="shared" si="722"/>
        <v>205.70233818296336</v>
      </c>
      <c r="T3048">
        <f t="shared" si="723"/>
        <v>0</v>
      </c>
      <c r="U3048" s="102">
        <f>IF(W3048&lt;180,V3048,IF(#REF!&gt;T3048,W3048-360,360-W3048))</f>
        <v>-11.119800332778709</v>
      </c>
      <c r="V3048" s="102">
        <f t="shared" si="724"/>
        <v>-11.119800332778709</v>
      </c>
      <c r="W3048" s="102">
        <f t="shared" si="725"/>
        <v>11.119800332778709</v>
      </c>
    </row>
    <row r="3049" spans="1:23" x14ac:dyDescent="0.25">
      <c r="A3049" s="110">
        <v>42638.510729166665</v>
      </c>
      <c r="B3049">
        <v>250</v>
      </c>
      <c r="C3049">
        <v>14.4732</v>
      </c>
      <c r="E3049" s="95">
        <f t="shared" si="730"/>
        <v>259.03660565723794</v>
      </c>
      <c r="F3049" s="95">
        <f t="shared" si="730"/>
        <v>17.674072662229612</v>
      </c>
      <c r="G3049" s="95"/>
      <c r="H3049" s="95"/>
      <c r="I3049" s="95"/>
      <c r="J3049" s="95"/>
      <c r="K3049" s="95"/>
      <c r="L3049" s="95">
        <f t="shared" si="727"/>
        <v>3046</v>
      </c>
      <c r="M3049" s="95">
        <f t="shared" si="718"/>
        <v>-1258</v>
      </c>
      <c r="N3049" s="95">
        <f t="shared" si="719"/>
        <v>269.49310571240846</v>
      </c>
      <c r="O3049" s="95">
        <f t="shared" si="720"/>
        <v>2542739.3552199556</v>
      </c>
      <c r="P3049" s="95">
        <f t="shared" si="728"/>
        <v>28.892556614377717</v>
      </c>
      <c r="Q3049" s="113">
        <f t="shared" si="729"/>
        <v>23.685234652802258</v>
      </c>
      <c r="R3049" s="95">
        <f t="shared" si="721"/>
        <v>312.32838362604303</v>
      </c>
      <c r="S3049" s="95">
        <f t="shared" si="722"/>
        <v>205.74482768843285</v>
      </c>
      <c r="T3049">
        <f t="shared" si="723"/>
        <v>0</v>
      </c>
      <c r="U3049" s="102">
        <f>IF(W3049&lt;180,V3049,IF(#REF!&gt;T3049,W3049-360,360-W3049))</f>
        <v>-9.0366056572379421</v>
      </c>
      <c r="V3049" s="102">
        <f t="shared" si="724"/>
        <v>-9.0366056572379421</v>
      </c>
      <c r="W3049" s="102">
        <f t="shared" si="725"/>
        <v>9.0366056572379421</v>
      </c>
    </row>
    <row r="3050" spans="1:23" x14ac:dyDescent="0.25">
      <c r="A3050" s="110">
        <v>42638.510775462964</v>
      </c>
      <c r="B3050">
        <v>248</v>
      </c>
      <c r="C3050">
        <v>14.106199999999999</v>
      </c>
      <c r="E3050" s="95">
        <f t="shared" si="730"/>
        <v>259.00998336106488</v>
      </c>
      <c r="F3050" s="95">
        <f t="shared" si="730"/>
        <v>17.660080316139759</v>
      </c>
      <c r="G3050" s="95"/>
      <c r="H3050" s="95"/>
      <c r="I3050" s="95"/>
      <c r="J3050" s="95"/>
      <c r="K3050" s="95"/>
      <c r="L3050" s="95">
        <f t="shared" si="727"/>
        <v>3047</v>
      </c>
      <c r="M3050" s="95">
        <f t="shared" si="718"/>
        <v>1506</v>
      </c>
      <c r="N3050" s="95">
        <f t="shared" si="719"/>
        <v>269.48605185428164</v>
      </c>
      <c r="O3050" s="95">
        <f t="shared" si="720"/>
        <v>2543201.1572038019</v>
      </c>
      <c r="P3050" s="95">
        <f t="shared" si="728"/>
        <v>28.890438201865901</v>
      </c>
      <c r="Q3050" s="113">
        <f t="shared" si="729"/>
        <v>23.688632603887992</v>
      </c>
      <c r="R3050" s="95">
        <f t="shared" si="721"/>
        <v>312.30940671981284</v>
      </c>
      <c r="S3050" s="95">
        <f t="shared" si="722"/>
        <v>205.7105600023169</v>
      </c>
      <c r="T3050">
        <f t="shared" si="723"/>
        <v>0</v>
      </c>
      <c r="U3050" s="102">
        <f>IF(W3050&lt;180,V3050,IF(#REF!&gt;T3050,W3050-360,360-W3050))</f>
        <v>-11.009983361064883</v>
      </c>
      <c r="V3050" s="102">
        <f t="shared" si="724"/>
        <v>-11.009983361064883</v>
      </c>
      <c r="W3050" s="102">
        <f t="shared" si="725"/>
        <v>11.009983361064883</v>
      </c>
    </row>
    <row r="3051" spans="1:23" x14ac:dyDescent="0.25">
      <c r="A3051" s="110">
        <v>42638.510821759257</v>
      </c>
      <c r="B3051">
        <v>252</v>
      </c>
      <c r="C3051">
        <v>14.9321</v>
      </c>
      <c r="E3051" s="95">
        <f t="shared" si="730"/>
        <v>258.93011647254576</v>
      </c>
      <c r="F3051" s="95">
        <f t="shared" si="730"/>
        <v>17.642941713810309</v>
      </c>
      <c r="G3051" s="95"/>
      <c r="H3051" s="95"/>
      <c r="I3051" s="95"/>
      <c r="J3051" s="95"/>
      <c r="K3051" s="95"/>
      <c r="L3051" s="95">
        <f t="shared" si="727"/>
        <v>3048</v>
      </c>
      <c r="M3051" s="95">
        <f t="shared" si="718"/>
        <v>-1254</v>
      </c>
      <c r="N3051" s="95">
        <f t="shared" si="719"/>
        <v>269.48031496062868</v>
      </c>
      <c r="O3051" s="95">
        <f t="shared" si="720"/>
        <v>2543506.8188976324</v>
      </c>
      <c r="P3051" s="95">
        <f t="shared" si="728"/>
        <v>28.887434369769274</v>
      </c>
      <c r="Q3051" s="113">
        <f t="shared" si="729"/>
        <v>23.631145896727553</v>
      </c>
      <c r="R3051" s="95">
        <f t="shared" si="721"/>
        <v>312.10019474018276</v>
      </c>
      <c r="S3051" s="95">
        <f t="shared" si="722"/>
        <v>205.76003820490877</v>
      </c>
      <c r="T3051">
        <f t="shared" si="723"/>
        <v>0</v>
      </c>
      <c r="U3051" s="102">
        <f>IF(W3051&lt;180,V3051,IF(#REF!&gt;T3051,W3051-360,360-W3051))</f>
        <v>-6.9301164725457625</v>
      </c>
      <c r="V3051" s="102">
        <f t="shared" si="724"/>
        <v>-6.9301164725457625</v>
      </c>
      <c r="W3051" s="102">
        <f t="shared" si="725"/>
        <v>6.9301164725457625</v>
      </c>
    </row>
    <row r="3052" spans="1:23" x14ac:dyDescent="0.25">
      <c r="A3052" s="110">
        <v>42638.510868055557</v>
      </c>
      <c r="B3052">
        <v>252</v>
      </c>
      <c r="C3052">
        <v>14.6652</v>
      </c>
      <c r="E3052" s="95">
        <f t="shared" si="730"/>
        <v>258.81697171381029</v>
      </c>
      <c r="F3052" s="95">
        <f t="shared" si="730"/>
        <v>17.625869833610643</v>
      </c>
      <c r="G3052" s="95"/>
      <c r="H3052" s="95"/>
      <c r="I3052" s="95"/>
      <c r="J3052" s="95"/>
      <c r="K3052" s="95"/>
      <c r="L3052" s="95">
        <f t="shared" si="727"/>
        <v>3049</v>
      </c>
      <c r="M3052" s="95">
        <f t="shared" si="718"/>
        <v>1506</v>
      </c>
      <c r="N3052" s="95">
        <f t="shared" si="719"/>
        <v>269.47458183010701</v>
      </c>
      <c r="O3052" s="95">
        <f t="shared" si="720"/>
        <v>2543812.2800918277</v>
      </c>
      <c r="P3052" s="95">
        <f t="shared" si="728"/>
        <v>28.884431057654187</v>
      </c>
      <c r="Q3052" s="113">
        <f t="shared" si="729"/>
        <v>23.500906871322531</v>
      </c>
      <c r="R3052" s="95">
        <f t="shared" si="721"/>
        <v>311.694012174286</v>
      </c>
      <c r="S3052" s="95">
        <f t="shared" si="722"/>
        <v>205.93993125333458</v>
      </c>
      <c r="T3052">
        <f t="shared" si="723"/>
        <v>0</v>
      </c>
      <c r="U3052" s="102">
        <f>IF(W3052&lt;180,V3052,IF(#REF!&gt;T3052,W3052-360,360-W3052))</f>
        <v>-6.8169717138102897</v>
      </c>
      <c r="V3052" s="102">
        <f t="shared" si="724"/>
        <v>-6.8169717138102897</v>
      </c>
      <c r="W3052" s="102">
        <f t="shared" si="725"/>
        <v>6.8169717138102897</v>
      </c>
    </row>
    <row r="3053" spans="1:23" x14ac:dyDescent="0.25">
      <c r="A3053" s="110">
        <v>42638.510914351849</v>
      </c>
      <c r="B3053">
        <v>256</v>
      </c>
      <c r="C3053">
        <v>16.185300000000002</v>
      </c>
      <c r="E3053" s="95">
        <f t="shared" ref="E3053:F3068" si="731">AVERAGE(B2453:B3053)</f>
        <v>258.79034941763729</v>
      </c>
      <c r="F3053" s="95">
        <f t="shared" si="731"/>
        <v>17.616316256239589</v>
      </c>
      <c r="G3053" s="95"/>
      <c r="H3053" s="95"/>
      <c r="I3053" s="95"/>
      <c r="J3053" s="95"/>
      <c r="K3053" s="95"/>
      <c r="L3053" s="95">
        <f t="shared" si="727"/>
        <v>3050</v>
      </c>
      <c r="M3053" s="95">
        <f t="shared" si="718"/>
        <v>-1250</v>
      </c>
      <c r="N3053" s="95">
        <f t="shared" si="719"/>
        <v>269.47016393442499</v>
      </c>
      <c r="O3053" s="95">
        <f t="shared" si="720"/>
        <v>2543993.784918027</v>
      </c>
      <c r="P3053" s="95">
        <f t="shared" si="728"/>
        <v>28.880725803274807</v>
      </c>
      <c r="Q3053" s="113">
        <f t="shared" si="729"/>
        <v>23.495019616925301</v>
      </c>
      <c r="R3053" s="95">
        <f t="shared" si="721"/>
        <v>311.6541435557192</v>
      </c>
      <c r="S3053" s="95">
        <f t="shared" si="722"/>
        <v>205.92655527955537</v>
      </c>
      <c r="T3053">
        <f t="shared" si="723"/>
        <v>0</v>
      </c>
      <c r="U3053" s="102">
        <f>IF(W3053&lt;180,V3053,IF(#REF!&gt;T3053,W3053-360,360-W3053))</f>
        <v>-2.7903494176372874</v>
      </c>
      <c r="V3053" s="102">
        <f t="shared" si="724"/>
        <v>-2.7903494176372874</v>
      </c>
      <c r="W3053" s="102">
        <f t="shared" si="725"/>
        <v>2.7903494176372874</v>
      </c>
    </row>
    <row r="3054" spans="1:23" x14ac:dyDescent="0.25">
      <c r="A3054" s="110">
        <v>42638.510960648149</v>
      </c>
      <c r="B3054">
        <v>255</v>
      </c>
      <c r="C3054">
        <v>15.7798</v>
      </c>
      <c r="E3054" s="95">
        <f t="shared" si="731"/>
        <v>258.77371048252911</v>
      </c>
      <c r="F3054" s="95">
        <f t="shared" si="731"/>
        <v>17.606801613976696</v>
      </c>
      <c r="G3054" s="95"/>
      <c r="H3054" s="95"/>
      <c r="I3054" s="95"/>
      <c r="J3054" s="95"/>
      <c r="K3054" s="95"/>
      <c r="L3054" s="95">
        <f t="shared" si="727"/>
        <v>3051</v>
      </c>
      <c r="M3054" s="95">
        <f t="shared" si="718"/>
        <v>1505</v>
      </c>
      <c r="N3054" s="95">
        <f t="shared" si="719"/>
        <v>269.46542117338453</v>
      </c>
      <c r="O3054" s="95">
        <f t="shared" si="720"/>
        <v>2544203.1019337862</v>
      </c>
      <c r="P3054" s="95">
        <f t="shared" si="728"/>
        <v>28.877180340018761</v>
      </c>
      <c r="Q3054" s="113">
        <f t="shared" si="729"/>
        <v>23.494157047028839</v>
      </c>
      <c r="R3054" s="95">
        <f t="shared" si="721"/>
        <v>311.63556383834401</v>
      </c>
      <c r="S3054" s="95">
        <f t="shared" si="722"/>
        <v>205.91185712671421</v>
      </c>
      <c r="T3054">
        <f t="shared" si="723"/>
        <v>0</v>
      </c>
      <c r="U3054" s="102">
        <f>IF(W3054&lt;180,V3054,IF(#REF!&gt;T3054,W3054-360,360-W3054))</f>
        <v>-3.7737104825291112</v>
      </c>
      <c r="V3054" s="102">
        <f t="shared" si="724"/>
        <v>-3.7737104825291112</v>
      </c>
      <c r="W3054" s="102">
        <f t="shared" si="725"/>
        <v>3.7737104825291112</v>
      </c>
    </row>
    <row r="3055" spans="1:23" x14ac:dyDescent="0.25">
      <c r="A3055" s="110">
        <v>42638.511006944442</v>
      </c>
      <c r="B3055">
        <v>257</v>
      </c>
      <c r="C3055">
        <v>17.0502</v>
      </c>
      <c r="E3055" s="95">
        <f t="shared" si="731"/>
        <v>258.61564059900167</v>
      </c>
      <c r="F3055" s="95">
        <f t="shared" si="731"/>
        <v>17.586742545757065</v>
      </c>
      <c r="G3055" s="95"/>
      <c r="H3055" s="95"/>
      <c r="I3055" s="95"/>
      <c r="J3055" s="95"/>
      <c r="K3055" s="95"/>
      <c r="L3055" s="95">
        <f t="shared" si="727"/>
        <v>3052</v>
      </c>
      <c r="M3055" s="95">
        <f t="shared" si="718"/>
        <v>-1248</v>
      </c>
      <c r="N3055" s="95">
        <f t="shared" si="719"/>
        <v>269.46133682830805</v>
      </c>
      <c r="O3055" s="95">
        <f t="shared" si="720"/>
        <v>2544358.4377457346</v>
      </c>
      <c r="P3055" s="95">
        <f t="shared" si="728"/>
        <v>28.873330477999716</v>
      </c>
      <c r="Q3055" s="113">
        <f t="shared" si="729"/>
        <v>23.183928285474803</v>
      </c>
      <c r="R3055" s="95">
        <f t="shared" si="721"/>
        <v>310.77947924131996</v>
      </c>
      <c r="S3055" s="95">
        <f t="shared" si="722"/>
        <v>206.45180195668337</v>
      </c>
      <c r="T3055">
        <f t="shared" si="723"/>
        <v>0</v>
      </c>
      <c r="U3055" s="102">
        <f>IF(W3055&lt;180,V3055,IF(#REF!&gt;T3055,W3055-360,360-W3055))</f>
        <v>-1.6156405990016651</v>
      </c>
      <c r="V3055" s="102">
        <f t="shared" si="724"/>
        <v>-1.6156405990016651</v>
      </c>
      <c r="W3055" s="102">
        <f t="shared" si="725"/>
        <v>1.6156405990016651</v>
      </c>
    </row>
    <row r="3056" spans="1:23" x14ac:dyDescent="0.25">
      <c r="A3056" s="110">
        <v>42638.511053240742</v>
      </c>
      <c r="B3056">
        <v>248</v>
      </c>
      <c r="C3056">
        <v>21.639399999999998</v>
      </c>
      <c r="E3056" s="95">
        <f t="shared" si="731"/>
        <v>258.5008319467554</v>
      </c>
      <c r="F3056" s="95">
        <f t="shared" si="731"/>
        <v>17.583732396006653</v>
      </c>
      <c r="G3056" s="95"/>
      <c r="H3056" s="95"/>
      <c r="I3056" s="95"/>
      <c r="J3056" s="95"/>
      <c r="K3056" s="95"/>
      <c r="L3056" s="95">
        <f t="shared" si="727"/>
        <v>3053</v>
      </c>
      <c r="M3056" s="95">
        <f t="shared" si="718"/>
        <v>1496</v>
      </c>
      <c r="N3056" s="95">
        <f t="shared" si="719"/>
        <v>269.45430723878025</v>
      </c>
      <c r="O3056" s="95">
        <f t="shared" si="720"/>
        <v>2544818.875859804</v>
      </c>
      <c r="P3056" s="95">
        <f t="shared" si="728"/>
        <v>28.871213384376688</v>
      </c>
      <c r="Q3056" s="113">
        <f t="shared" si="729"/>
        <v>23.065062052685246</v>
      </c>
      <c r="R3056" s="95">
        <f t="shared" si="721"/>
        <v>310.39722156529717</v>
      </c>
      <c r="S3056" s="95">
        <f t="shared" si="722"/>
        <v>206.60444232821359</v>
      </c>
      <c r="T3056">
        <f t="shared" si="723"/>
        <v>0</v>
      </c>
      <c r="U3056" s="102">
        <f>IF(W3056&lt;180,V3056,IF(#REF!&gt;T3056,W3056-360,360-W3056))</f>
        <v>-10.500831946755397</v>
      </c>
      <c r="V3056" s="102">
        <f t="shared" si="724"/>
        <v>-10.500831946755397</v>
      </c>
      <c r="W3056" s="102">
        <f t="shared" si="725"/>
        <v>10.500831946755397</v>
      </c>
    </row>
    <row r="3057" spans="1:23" x14ac:dyDescent="0.25">
      <c r="A3057" s="110">
        <v>42638.511099537034</v>
      </c>
      <c r="B3057">
        <v>263</v>
      </c>
      <c r="C3057">
        <v>22.4894</v>
      </c>
      <c r="E3057" s="95">
        <f t="shared" si="731"/>
        <v>258.51747088186357</v>
      </c>
      <c r="F3057" s="95">
        <f t="shared" si="731"/>
        <v>17.588307603993343</v>
      </c>
      <c r="G3057" s="95"/>
      <c r="H3057" s="95"/>
      <c r="I3057" s="95"/>
      <c r="J3057" s="95"/>
      <c r="K3057" s="95"/>
      <c r="L3057" s="95">
        <f t="shared" si="727"/>
        <v>3054</v>
      </c>
      <c r="M3057" s="95">
        <f t="shared" si="718"/>
        <v>-1233</v>
      </c>
      <c r="N3057" s="95">
        <f t="shared" si="719"/>
        <v>269.45219384413753</v>
      </c>
      <c r="O3057" s="95">
        <f t="shared" si="720"/>
        <v>2544860.5203012382</v>
      </c>
      <c r="P3057" s="95">
        <f t="shared" si="728"/>
        <v>28.866722401082392</v>
      </c>
      <c r="Q3057" s="113">
        <f t="shared" si="729"/>
        <v>23.064694752359845</v>
      </c>
      <c r="R3057" s="95">
        <f t="shared" si="721"/>
        <v>310.41303407467325</v>
      </c>
      <c r="S3057" s="95">
        <f t="shared" si="722"/>
        <v>206.62190768905393</v>
      </c>
      <c r="T3057">
        <f t="shared" si="723"/>
        <v>0</v>
      </c>
      <c r="U3057" s="102">
        <f>IF(W3057&lt;180,V3057,IF(#REF!&gt;T3057,W3057-360,360-W3057))</f>
        <v>4.4825291181364264</v>
      </c>
      <c r="V3057" s="102">
        <f t="shared" si="724"/>
        <v>4.4825291181364264</v>
      </c>
      <c r="W3057" s="102">
        <f t="shared" si="725"/>
        <v>4.4825291181364264</v>
      </c>
    </row>
    <row r="3058" spans="1:23" x14ac:dyDescent="0.25">
      <c r="A3058" s="110">
        <v>42638.511145833334</v>
      </c>
      <c r="B3058">
        <v>282</v>
      </c>
      <c r="C3058">
        <v>24.5762</v>
      </c>
      <c r="E3058" s="95">
        <f t="shared" si="731"/>
        <v>258.48252911813643</v>
      </c>
      <c r="F3058" s="95">
        <f t="shared" si="731"/>
        <v>17.580221747088181</v>
      </c>
      <c r="G3058" s="95"/>
      <c r="H3058" s="95"/>
      <c r="I3058" s="95"/>
      <c r="J3058" s="95"/>
      <c r="K3058" s="95"/>
      <c r="L3058" s="95">
        <f t="shared" si="727"/>
        <v>3055</v>
      </c>
      <c r="M3058" s="95">
        <f t="shared" si="718"/>
        <v>1515</v>
      </c>
      <c r="N3058" s="95">
        <f t="shared" si="719"/>
        <v>269.45630114566154</v>
      </c>
      <c r="O3058" s="95">
        <f t="shared" si="720"/>
        <v>2545017.91620294</v>
      </c>
      <c r="P3058" s="95">
        <f t="shared" si="728"/>
        <v>28.862890032283538</v>
      </c>
      <c r="Q3058" s="113">
        <f t="shared" si="729"/>
        <v>23.013128950364191</v>
      </c>
      <c r="R3058" s="95">
        <f t="shared" si="721"/>
        <v>310.26206925645585</v>
      </c>
      <c r="S3058" s="95">
        <f t="shared" si="722"/>
        <v>206.70298897981701</v>
      </c>
      <c r="T3058">
        <f t="shared" si="723"/>
        <v>0</v>
      </c>
      <c r="U3058" s="102">
        <f>IF(W3058&lt;180,V3058,IF(#REF!&gt;T3058,W3058-360,360-W3058))</f>
        <v>23.517470881863574</v>
      </c>
      <c r="V3058" s="102">
        <f t="shared" si="724"/>
        <v>23.517470881863574</v>
      </c>
      <c r="W3058" s="102">
        <f t="shared" si="725"/>
        <v>23.517470881863574</v>
      </c>
    </row>
    <row r="3059" spans="1:23" x14ac:dyDescent="0.25">
      <c r="A3059" s="110">
        <v>42638.511192129627</v>
      </c>
      <c r="B3059">
        <v>238</v>
      </c>
      <c r="C3059">
        <v>22.567799999999998</v>
      </c>
      <c r="E3059" s="95">
        <f t="shared" si="731"/>
        <v>258.4043261231281</v>
      </c>
      <c r="F3059" s="95">
        <f t="shared" si="731"/>
        <v>17.573084309484187</v>
      </c>
      <c r="G3059" s="95"/>
      <c r="H3059" s="95"/>
      <c r="I3059" s="95"/>
      <c r="J3059" s="95"/>
      <c r="K3059" s="95"/>
      <c r="L3059" s="95">
        <f t="shared" si="727"/>
        <v>3056</v>
      </c>
      <c r="M3059" s="95">
        <f t="shared" si="718"/>
        <v>-1277</v>
      </c>
      <c r="N3059" s="95">
        <f t="shared" si="719"/>
        <v>269.44600785340185</v>
      </c>
      <c r="O3059" s="95">
        <f t="shared" si="720"/>
        <v>2546007.0912958053</v>
      </c>
      <c r="P3059" s="95">
        <f t="shared" si="728"/>
        <v>28.863774938428815</v>
      </c>
      <c r="Q3059" s="113">
        <f t="shared" si="729"/>
        <v>23.002739790230159</v>
      </c>
      <c r="R3059" s="95">
        <f t="shared" si="721"/>
        <v>310.16049065114595</v>
      </c>
      <c r="S3059" s="95">
        <f t="shared" si="722"/>
        <v>206.64816159511025</v>
      </c>
      <c r="T3059">
        <f t="shared" si="723"/>
        <v>0</v>
      </c>
      <c r="U3059" s="102">
        <f>IF(W3059&lt;180,V3059,IF(#REF!&gt;T3059,W3059-360,360-W3059))</f>
        <v>-20.404326123128101</v>
      </c>
      <c r="V3059" s="102">
        <f t="shared" si="724"/>
        <v>-20.404326123128101</v>
      </c>
      <c r="W3059" s="102">
        <f t="shared" si="725"/>
        <v>20.404326123128101</v>
      </c>
    </row>
    <row r="3060" spans="1:23" x14ac:dyDescent="0.25">
      <c r="A3060" s="110">
        <v>42638.511238425926</v>
      </c>
      <c r="B3060">
        <v>312</v>
      </c>
      <c r="C3060">
        <v>29.148299999999999</v>
      </c>
      <c r="E3060" s="95">
        <f t="shared" si="731"/>
        <v>258.33444259567386</v>
      </c>
      <c r="F3060" s="95">
        <f t="shared" si="731"/>
        <v>17.559216589018298</v>
      </c>
      <c r="G3060" s="95"/>
      <c r="H3060" s="95"/>
      <c r="I3060" s="95"/>
      <c r="J3060" s="95"/>
      <c r="K3060" s="95"/>
      <c r="L3060" s="95">
        <f t="shared" si="727"/>
        <v>3057</v>
      </c>
      <c r="M3060" s="95">
        <f t="shared" si="718"/>
        <v>1589</v>
      </c>
      <c r="N3060" s="95">
        <f t="shared" si="719"/>
        <v>269.45992803401901</v>
      </c>
      <c r="O3060" s="95">
        <f t="shared" si="720"/>
        <v>2547817.3411841611</v>
      </c>
      <c r="P3060" s="95">
        <f t="shared" si="728"/>
        <v>28.869311411518932</v>
      </c>
      <c r="Q3060" s="113">
        <f t="shared" si="729"/>
        <v>22.774879505783225</v>
      </c>
      <c r="R3060" s="95">
        <f t="shared" si="721"/>
        <v>309.57792148368611</v>
      </c>
      <c r="S3060" s="95">
        <f t="shared" si="722"/>
        <v>207.09096370766161</v>
      </c>
      <c r="T3060">
        <f t="shared" si="723"/>
        <v>1</v>
      </c>
      <c r="U3060" s="102">
        <f>IF(W3060&lt;180,V3060,IF(#REF!&gt;T3060,W3060-360,360-W3060))</f>
        <v>53.665557404326137</v>
      </c>
      <c r="V3060" s="102">
        <f t="shared" si="724"/>
        <v>53.665557404326137</v>
      </c>
      <c r="W3060" s="102">
        <f t="shared" si="725"/>
        <v>53.665557404326137</v>
      </c>
    </row>
    <row r="3061" spans="1:23" x14ac:dyDescent="0.25">
      <c r="A3061" s="110">
        <v>42638.511296296296</v>
      </c>
      <c r="B3061">
        <v>326</v>
      </c>
      <c r="C3061">
        <v>27.8706</v>
      </c>
      <c r="E3061" s="95">
        <f t="shared" si="731"/>
        <v>258.28951747088189</v>
      </c>
      <c r="F3061" s="95">
        <f t="shared" si="731"/>
        <v>17.542839550748749</v>
      </c>
      <c r="G3061" s="95"/>
      <c r="H3061" s="95"/>
      <c r="I3061" s="95"/>
      <c r="J3061" s="95"/>
      <c r="K3061" s="95"/>
      <c r="L3061" s="95">
        <f t="shared" si="727"/>
        <v>3058</v>
      </c>
      <c r="M3061" s="95">
        <f t="shared" si="718"/>
        <v>-1263</v>
      </c>
      <c r="N3061" s="95">
        <f t="shared" si="719"/>
        <v>269.47841726618577</v>
      </c>
      <c r="O3061" s="95">
        <f t="shared" si="720"/>
        <v>2551013.0755395619</v>
      </c>
      <c r="P3061" s="95">
        <f t="shared" si="728"/>
        <v>28.882687527810788</v>
      </c>
      <c r="Q3061" s="113">
        <f t="shared" si="729"/>
        <v>22.614163098503163</v>
      </c>
      <c r="R3061" s="95">
        <f t="shared" si="721"/>
        <v>309.17138444251401</v>
      </c>
      <c r="S3061" s="95">
        <f t="shared" si="722"/>
        <v>207.40765049924977</v>
      </c>
      <c r="T3061">
        <f t="shared" si="723"/>
        <v>1</v>
      </c>
      <c r="U3061" s="102">
        <f>IF(W3061&lt;180,V3061,IF(#REF!&gt;T3061,W3061-360,360-W3061))</f>
        <v>67.71048252911811</v>
      </c>
      <c r="V3061" s="102">
        <f t="shared" si="724"/>
        <v>67.71048252911811</v>
      </c>
      <c r="W3061" s="102">
        <f t="shared" si="725"/>
        <v>67.71048252911811</v>
      </c>
    </row>
    <row r="3062" spans="1:23" x14ac:dyDescent="0.25">
      <c r="A3062" s="110">
        <v>42638.511342592596</v>
      </c>
      <c r="B3062">
        <v>299</v>
      </c>
      <c r="C3062">
        <v>21.990300000000001</v>
      </c>
      <c r="E3062" s="95">
        <f t="shared" si="731"/>
        <v>258.2828618968386</v>
      </c>
      <c r="F3062" s="95">
        <f t="shared" si="731"/>
        <v>17.527304276206319</v>
      </c>
      <c r="G3062" s="95"/>
      <c r="H3062" s="95"/>
      <c r="I3062" s="95"/>
      <c r="J3062" s="95"/>
      <c r="K3062" s="95"/>
      <c r="L3062" s="95">
        <f t="shared" si="727"/>
        <v>3059</v>
      </c>
      <c r="M3062" s="95">
        <f t="shared" si="718"/>
        <v>1562</v>
      </c>
      <c r="N3062" s="95">
        <f t="shared" si="719"/>
        <v>269.48806799607587</v>
      </c>
      <c r="O3062" s="95">
        <f t="shared" si="720"/>
        <v>2551884.3144818502</v>
      </c>
      <c r="P3062" s="95">
        <f t="shared" si="728"/>
        <v>28.88289708226328</v>
      </c>
      <c r="Q3062" s="113">
        <f t="shared" si="729"/>
        <v>22.601588501502363</v>
      </c>
      <c r="R3062" s="95">
        <f t="shared" si="721"/>
        <v>309.13643602521893</v>
      </c>
      <c r="S3062" s="95">
        <f t="shared" si="722"/>
        <v>207.42928776845827</v>
      </c>
      <c r="T3062">
        <f t="shared" si="723"/>
        <v>0</v>
      </c>
      <c r="U3062" s="102">
        <f>IF(W3062&lt;180,V3062,IF(#REF!&gt;T3062,W3062-360,360-W3062))</f>
        <v>40.717138103161403</v>
      </c>
      <c r="V3062" s="102">
        <f t="shared" si="724"/>
        <v>40.717138103161403</v>
      </c>
      <c r="W3062" s="102">
        <f t="shared" si="725"/>
        <v>40.717138103161403</v>
      </c>
    </row>
    <row r="3063" spans="1:23" x14ac:dyDescent="0.25">
      <c r="A3063" s="110">
        <v>42638.511388888888</v>
      </c>
      <c r="B3063">
        <v>254</v>
      </c>
      <c r="C3063">
        <v>16.954000000000001</v>
      </c>
      <c r="E3063" s="95">
        <f t="shared" si="731"/>
        <v>258.27620632279536</v>
      </c>
      <c r="F3063" s="95">
        <f t="shared" si="731"/>
        <v>17.507473327787018</v>
      </c>
      <c r="G3063" s="95"/>
      <c r="H3063" s="95"/>
      <c r="I3063" s="95"/>
      <c r="J3063" s="95"/>
      <c r="K3063" s="95"/>
      <c r="L3063" s="95">
        <f t="shared" si="727"/>
        <v>3060</v>
      </c>
      <c r="M3063" s="95">
        <f t="shared" si="718"/>
        <v>-1308</v>
      </c>
      <c r="N3063" s="95">
        <f t="shared" si="719"/>
        <v>269.48300653594646</v>
      </c>
      <c r="O3063" s="95">
        <f t="shared" si="720"/>
        <v>2552124.1163398628</v>
      </c>
      <c r="P3063" s="95">
        <f t="shared" si="728"/>
        <v>28.879534085576157</v>
      </c>
      <c r="Q3063" s="113">
        <f t="shared" si="729"/>
        <v>22.602259754443747</v>
      </c>
      <c r="R3063" s="95">
        <f t="shared" si="721"/>
        <v>309.13129077029379</v>
      </c>
      <c r="S3063" s="95">
        <f t="shared" si="722"/>
        <v>207.42112187529693</v>
      </c>
      <c r="T3063">
        <f t="shared" si="723"/>
        <v>0</v>
      </c>
      <c r="U3063" s="102">
        <f>IF(W3063&lt;180,V3063,IF(#REF!&gt;T3063,W3063-360,360-W3063))</f>
        <v>-4.2762063227953604</v>
      </c>
      <c r="V3063" s="102">
        <f t="shared" si="724"/>
        <v>-4.2762063227953604</v>
      </c>
      <c r="W3063" s="102">
        <f t="shared" si="725"/>
        <v>4.2762063227953604</v>
      </c>
    </row>
    <row r="3064" spans="1:23" x14ac:dyDescent="0.25">
      <c r="A3064" s="110">
        <v>42638.511435185188</v>
      </c>
      <c r="B3064">
        <v>290</v>
      </c>
      <c r="C3064">
        <v>20.040900000000001</v>
      </c>
      <c r="E3064" s="95">
        <f t="shared" si="731"/>
        <v>258.27787021630616</v>
      </c>
      <c r="F3064" s="95">
        <f t="shared" si="731"/>
        <v>17.488127570715466</v>
      </c>
      <c r="G3064" s="95"/>
      <c r="H3064" s="95"/>
      <c r="I3064" s="95"/>
      <c r="J3064" s="95"/>
      <c r="K3064" s="95"/>
      <c r="L3064" s="95">
        <f t="shared" si="727"/>
        <v>3061</v>
      </c>
      <c r="M3064" s="95">
        <f t="shared" si="718"/>
        <v>1598</v>
      </c>
      <c r="N3064" s="95">
        <f t="shared" si="719"/>
        <v>269.48970924534342</v>
      </c>
      <c r="O3064" s="95">
        <f t="shared" si="720"/>
        <v>2552544.9258412221</v>
      </c>
      <c r="P3064" s="95">
        <f t="shared" si="728"/>
        <v>28.877196791893315</v>
      </c>
      <c r="Q3064" s="113">
        <f t="shared" si="729"/>
        <v>22.604558154809652</v>
      </c>
      <c r="R3064" s="95">
        <f t="shared" si="721"/>
        <v>309.13812606462784</v>
      </c>
      <c r="S3064" s="95">
        <f t="shared" si="722"/>
        <v>207.41761436798444</v>
      </c>
      <c r="T3064">
        <f t="shared" si="723"/>
        <v>0</v>
      </c>
      <c r="U3064" s="102">
        <f>IF(W3064&lt;180,V3064,IF(#REF!&gt;T3064,W3064-360,360-W3064))</f>
        <v>31.722129783693845</v>
      </c>
      <c r="V3064" s="102">
        <f t="shared" si="724"/>
        <v>31.722129783693845</v>
      </c>
      <c r="W3064" s="102">
        <f t="shared" si="725"/>
        <v>31.722129783693845</v>
      </c>
    </row>
    <row r="3065" spans="1:23" x14ac:dyDescent="0.25">
      <c r="A3065" s="110">
        <v>42638.511481481481</v>
      </c>
      <c r="B3065">
        <v>297</v>
      </c>
      <c r="C3065">
        <v>19.283799999999999</v>
      </c>
      <c r="E3065" s="95">
        <f t="shared" si="731"/>
        <v>258.19134775374374</v>
      </c>
      <c r="F3065" s="95">
        <f t="shared" si="731"/>
        <v>17.459008935108145</v>
      </c>
      <c r="G3065" s="95"/>
      <c r="H3065" s="95"/>
      <c r="I3065" s="95"/>
      <c r="J3065" s="95"/>
      <c r="K3065" s="95"/>
      <c r="L3065" s="95">
        <f t="shared" si="727"/>
        <v>3062</v>
      </c>
      <c r="M3065" s="95">
        <f t="shared" si="718"/>
        <v>-1301</v>
      </c>
      <c r="N3065" s="95">
        <f t="shared" si="719"/>
        <v>269.49869366427049</v>
      </c>
      <c r="O3065" s="95">
        <f t="shared" si="720"/>
        <v>2553301.4947746508</v>
      </c>
      <c r="P3065" s="95">
        <f t="shared" si="728"/>
        <v>28.876759546824125</v>
      </c>
      <c r="Q3065" s="113">
        <f t="shared" si="729"/>
        <v>22.355284098738419</v>
      </c>
      <c r="R3065" s="95">
        <f t="shared" si="721"/>
        <v>308.49073697590518</v>
      </c>
      <c r="S3065" s="95">
        <f t="shared" si="722"/>
        <v>207.8919585315823</v>
      </c>
      <c r="T3065">
        <f t="shared" si="723"/>
        <v>0</v>
      </c>
      <c r="U3065" s="102">
        <f>IF(W3065&lt;180,V3065,IF(#REF!&gt;T3065,W3065-360,360-W3065))</f>
        <v>38.808652246256258</v>
      </c>
      <c r="V3065" s="102">
        <f t="shared" si="724"/>
        <v>38.808652246256258</v>
      </c>
      <c r="W3065" s="102">
        <f t="shared" si="725"/>
        <v>38.808652246256258</v>
      </c>
    </row>
    <row r="3066" spans="1:23" x14ac:dyDescent="0.25">
      <c r="A3066" s="110">
        <v>42638.51152777778</v>
      </c>
      <c r="B3066">
        <v>267</v>
      </c>
      <c r="C3066">
        <v>20.263300000000001</v>
      </c>
      <c r="E3066" s="95">
        <f t="shared" si="731"/>
        <v>258.05823627287856</v>
      </c>
      <c r="F3066" s="95">
        <f t="shared" si="731"/>
        <v>17.430074492512475</v>
      </c>
      <c r="G3066" s="95"/>
      <c r="H3066" s="95"/>
      <c r="I3066" s="95"/>
      <c r="J3066" s="95"/>
      <c r="K3066" s="95"/>
      <c r="L3066" s="95">
        <f t="shared" si="727"/>
        <v>3063</v>
      </c>
      <c r="M3066" s="95">
        <f t="shared" si="718"/>
        <v>1568</v>
      </c>
      <c r="N3066" s="95">
        <f t="shared" si="719"/>
        <v>269.4978778974849</v>
      </c>
      <c r="O3066" s="95">
        <f t="shared" si="720"/>
        <v>2553307.7362063276</v>
      </c>
      <c r="P3066" s="95">
        <f t="shared" si="728"/>
        <v>28.872080646829474</v>
      </c>
      <c r="Q3066" s="113">
        <f t="shared" si="729"/>
        <v>22.062344039333166</v>
      </c>
      <c r="R3066" s="95">
        <f t="shared" si="721"/>
        <v>307.69851036137817</v>
      </c>
      <c r="S3066" s="95">
        <f t="shared" si="722"/>
        <v>208.41796218437895</v>
      </c>
      <c r="T3066">
        <f t="shared" si="723"/>
        <v>0</v>
      </c>
      <c r="U3066" s="102">
        <f>IF(W3066&lt;180,V3066,IF(#REF!&gt;T3066,W3066-360,360-W3066))</f>
        <v>8.9417637271214403</v>
      </c>
      <c r="V3066" s="102">
        <f t="shared" si="724"/>
        <v>8.9417637271214403</v>
      </c>
      <c r="W3066" s="102">
        <f t="shared" si="725"/>
        <v>8.9417637271214403</v>
      </c>
    </row>
    <row r="3067" spans="1:23" x14ac:dyDescent="0.25">
      <c r="A3067" s="110">
        <v>42638.511574074073</v>
      </c>
      <c r="B3067">
        <v>272</v>
      </c>
      <c r="C3067">
        <v>19.079999999999998</v>
      </c>
      <c r="E3067" s="95">
        <f t="shared" si="731"/>
        <v>257.99168053244591</v>
      </c>
      <c r="F3067" s="95">
        <f t="shared" si="731"/>
        <v>17.40470693843594</v>
      </c>
      <c r="G3067" s="95"/>
      <c r="H3067" s="95"/>
      <c r="I3067" s="95"/>
      <c r="J3067" s="95"/>
      <c r="K3067" s="95"/>
      <c r="L3067" s="95">
        <f t="shared" si="727"/>
        <v>3064</v>
      </c>
      <c r="M3067" s="95">
        <f t="shared" si="718"/>
        <v>-1296</v>
      </c>
      <c r="N3067" s="95">
        <f t="shared" si="719"/>
        <v>269.49869451697003</v>
      </c>
      <c r="O3067" s="95">
        <f t="shared" si="720"/>
        <v>2553313.9947780618</v>
      </c>
      <c r="P3067" s="95">
        <f t="shared" si="728"/>
        <v>28.867404140213345</v>
      </c>
      <c r="Q3067" s="113">
        <f t="shared" si="729"/>
        <v>21.959611936699151</v>
      </c>
      <c r="R3067" s="95">
        <f t="shared" si="721"/>
        <v>307.400807390019</v>
      </c>
      <c r="S3067" s="95">
        <f t="shared" si="722"/>
        <v>208.58255367487283</v>
      </c>
      <c r="T3067">
        <f t="shared" si="723"/>
        <v>0</v>
      </c>
      <c r="U3067" s="102">
        <f>IF(W3067&lt;180,V3067,IF(#REF!&gt;T3067,W3067-360,360-W3067))</f>
        <v>14.008319467554088</v>
      </c>
      <c r="V3067" s="102">
        <f t="shared" si="724"/>
        <v>14.008319467554088</v>
      </c>
      <c r="W3067" s="102">
        <f t="shared" si="725"/>
        <v>14.008319467554088</v>
      </c>
    </row>
    <row r="3068" spans="1:23" x14ac:dyDescent="0.25">
      <c r="A3068" s="110">
        <v>42638.511620370373</v>
      </c>
      <c r="B3068">
        <v>262</v>
      </c>
      <c r="C3068">
        <v>17.7102</v>
      </c>
      <c r="E3068" s="95">
        <f t="shared" si="731"/>
        <v>257.95507487520797</v>
      </c>
      <c r="F3068" s="95">
        <f t="shared" si="731"/>
        <v>17.382776655574038</v>
      </c>
      <c r="G3068" s="95"/>
      <c r="H3068" s="95"/>
      <c r="I3068" s="95"/>
      <c r="J3068" s="95"/>
      <c r="K3068" s="95"/>
      <c r="L3068" s="95">
        <f t="shared" si="727"/>
        <v>3065</v>
      </c>
      <c r="M3068" s="95">
        <f t="shared" si="718"/>
        <v>1558</v>
      </c>
      <c r="N3068" s="95">
        <f t="shared" si="719"/>
        <v>269.49624796084703</v>
      </c>
      <c r="O3068" s="95">
        <f t="shared" si="720"/>
        <v>2553370.2068515434</v>
      </c>
      <c r="P3068" s="95">
        <f t="shared" si="728"/>
        <v>28.863012263967402</v>
      </c>
      <c r="Q3068" s="113">
        <f t="shared" si="729"/>
        <v>21.934548950000764</v>
      </c>
      <c r="R3068" s="95">
        <f t="shared" si="721"/>
        <v>307.30781001270969</v>
      </c>
      <c r="S3068" s="95">
        <f t="shared" si="722"/>
        <v>208.60233973770625</v>
      </c>
      <c r="T3068">
        <f t="shared" si="723"/>
        <v>0</v>
      </c>
      <c r="U3068" s="102">
        <f>IF(W3068&lt;180,V3068,IF(#REF!&gt;T3068,W3068-360,360-W3068))</f>
        <v>4.0449251247920301</v>
      </c>
      <c r="V3068" s="102">
        <f t="shared" si="724"/>
        <v>4.0449251247920301</v>
      </c>
      <c r="W3068" s="102">
        <f t="shared" si="725"/>
        <v>4.0449251247920301</v>
      </c>
    </row>
    <row r="3069" spans="1:23" x14ac:dyDescent="0.25">
      <c r="A3069" s="110">
        <v>42638.511666666665</v>
      </c>
      <c r="B3069">
        <v>265</v>
      </c>
      <c r="C3069">
        <v>19.91</v>
      </c>
      <c r="E3069" s="95">
        <f t="shared" ref="E3069:F3084" si="732">AVERAGE(B2469:B3069)</f>
        <v>257.83361064891847</v>
      </c>
      <c r="F3069" s="95">
        <f t="shared" si="732"/>
        <v>17.358920415973376</v>
      </c>
      <c r="G3069" s="95"/>
      <c r="H3069" s="95"/>
      <c r="I3069" s="95"/>
      <c r="J3069" s="95"/>
      <c r="K3069" s="95"/>
      <c r="L3069" s="95">
        <f t="shared" si="727"/>
        <v>3066</v>
      </c>
      <c r="M3069" s="95">
        <f t="shared" si="718"/>
        <v>-1293</v>
      </c>
      <c r="N3069" s="95">
        <f t="shared" si="719"/>
        <v>269.4947814742323</v>
      </c>
      <c r="O3069" s="95">
        <f t="shared" si="720"/>
        <v>2553390.4165035812</v>
      </c>
      <c r="P3069" s="95">
        <f t="shared" si="728"/>
        <v>28.85841913591247</v>
      </c>
      <c r="Q3069" s="113">
        <f t="shared" si="729"/>
        <v>21.691735357123495</v>
      </c>
      <c r="R3069" s="95">
        <f t="shared" si="721"/>
        <v>306.64001520244631</v>
      </c>
      <c r="S3069" s="95">
        <f t="shared" si="722"/>
        <v>209.0272060953906</v>
      </c>
      <c r="T3069">
        <f t="shared" si="723"/>
        <v>0</v>
      </c>
      <c r="U3069" s="102">
        <f>IF(W3069&lt;180,V3069,IF(#REF!&gt;T3069,W3069-360,360-W3069))</f>
        <v>7.1663893510815342</v>
      </c>
      <c r="V3069" s="102">
        <f t="shared" si="724"/>
        <v>7.1663893510815342</v>
      </c>
      <c r="W3069" s="102">
        <f t="shared" si="725"/>
        <v>7.1663893510815342</v>
      </c>
    </row>
    <row r="3070" spans="1:23" x14ac:dyDescent="0.25">
      <c r="A3070" s="110">
        <v>42638.511712962965</v>
      </c>
      <c r="B3070">
        <v>256</v>
      </c>
      <c r="C3070">
        <v>22.249300000000002</v>
      </c>
      <c r="E3070" s="95">
        <f t="shared" si="732"/>
        <v>257.74542429284526</v>
      </c>
      <c r="F3070" s="95">
        <f t="shared" si="732"/>
        <v>17.346525906821959</v>
      </c>
      <c r="G3070" s="95"/>
      <c r="H3070" s="95"/>
      <c r="I3070" s="95"/>
      <c r="J3070" s="95"/>
      <c r="K3070" s="95"/>
      <c r="L3070" s="95">
        <f t="shared" si="727"/>
        <v>3067</v>
      </c>
      <c r="M3070" s="95">
        <f t="shared" si="718"/>
        <v>1549</v>
      </c>
      <c r="N3070" s="95">
        <f t="shared" si="719"/>
        <v>269.49038148027267</v>
      </c>
      <c r="O3070" s="95">
        <f t="shared" si="720"/>
        <v>2553572.4662536616</v>
      </c>
      <c r="P3070" s="95">
        <f t="shared" si="728"/>
        <v>28.85474266380167</v>
      </c>
      <c r="Q3070" s="113">
        <f t="shared" si="729"/>
        <v>21.591042771977776</v>
      </c>
      <c r="R3070" s="95">
        <f t="shared" si="721"/>
        <v>306.32527052979526</v>
      </c>
      <c r="S3070" s="95">
        <f t="shared" si="722"/>
        <v>209.16557805589525</v>
      </c>
      <c r="T3070">
        <f t="shared" si="723"/>
        <v>0</v>
      </c>
      <c r="U3070" s="102">
        <f>IF(W3070&lt;180,V3070,IF(#REF!&gt;T3070,W3070-360,360-W3070))</f>
        <v>-1.7454242928452572</v>
      </c>
      <c r="V3070" s="102">
        <f t="shared" si="724"/>
        <v>-1.7454242928452572</v>
      </c>
      <c r="W3070" s="102">
        <f t="shared" si="725"/>
        <v>1.7454242928452572</v>
      </c>
    </row>
    <row r="3071" spans="1:23" x14ac:dyDescent="0.25">
      <c r="A3071" s="110">
        <v>42638.511759259258</v>
      </c>
      <c r="B3071">
        <v>254</v>
      </c>
      <c r="C3071">
        <v>23.972100000000001</v>
      </c>
      <c r="E3071" s="95">
        <f t="shared" si="732"/>
        <v>257.64891846921796</v>
      </c>
      <c r="F3071" s="95">
        <f t="shared" si="732"/>
        <v>17.33598297836938</v>
      </c>
      <c r="G3071" s="95"/>
      <c r="H3071" s="95"/>
      <c r="I3071" s="95"/>
      <c r="J3071" s="95"/>
      <c r="K3071" s="95"/>
      <c r="L3071" s="95">
        <f t="shared" si="727"/>
        <v>3068</v>
      </c>
      <c r="M3071" s="95">
        <f t="shared" si="718"/>
        <v>-1295</v>
      </c>
      <c r="N3071" s="95">
        <f t="shared" si="719"/>
        <v>269.48533246414479</v>
      </c>
      <c r="O3071" s="95">
        <f t="shared" si="720"/>
        <v>2553812.3399608801</v>
      </c>
      <c r="P3071" s="95">
        <f t="shared" si="728"/>
        <v>28.851394751844385</v>
      </c>
      <c r="Q3071" s="113">
        <f t="shared" si="729"/>
        <v>21.477648552609843</v>
      </c>
      <c r="R3071" s="95">
        <f t="shared" si="721"/>
        <v>305.97362771259009</v>
      </c>
      <c r="S3071" s="95">
        <f t="shared" si="722"/>
        <v>209.32420922584581</v>
      </c>
      <c r="T3071">
        <f t="shared" si="723"/>
        <v>0</v>
      </c>
      <c r="U3071" s="102">
        <f>IF(W3071&lt;180,V3071,IF(#REF!&gt;T3071,W3071-360,360-W3071))</f>
        <v>-3.6489184692179606</v>
      </c>
      <c r="V3071" s="102">
        <f t="shared" si="724"/>
        <v>-3.6489184692179606</v>
      </c>
      <c r="W3071" s="102">
        <f t="shared" si="725"/>
        <v>3.6489184692179606</v>
      </c>
    </row>
    <row r="3072" spans="1:23" x14ac:dyDescent="0.25">
      <c r="A3072" s="110">
        <v>42638.511805555558</v>
      </c>
      <c r="B3072">
        <v>247</v>
      </c>
      <c r="C3072">
        <v>23.600999999999999</v>
      </c>
      <c r="E3072" s="95">
        <f t="shared" si="732"/>
        <v>257.58402662229616</v>
      </c>
      <c r="F3072" s="95">
        <f t="shared" si="732"/>
        <v>17.333945540765388</v>
      </c>
      <c r="G3072" s="95"/>
      <c r="H3072" s="95"/>
      <c r="I3072" s="95"/>
      <c r="J3072" s="95"/>
      <c r="K3072" s="95"/>
      <c r="L3072" s="95">
        <f t="shared" si="727"/>
        <v>3069</v>
      </c>
      <c r="M3072" s="95">
        <f t="shared" si="718"/>
        <v>1542</v>
      </c>
      <c r="N3072" s="95">
        <f t="shared" si="719"/>
        <v>269.47800586510141</v>
      </c>
      <c r="O3072" s="95">
        <f t="shared" si="720"/>
        <v>2554317.7653958881</v>
      </c>
      <c r="P3072" s="95">
        <f t="shared" si="728"/>
        <v>28.849548299395302</v>
      </c>
      <c r="Q3072" s="113">
        <f t="shared" si="729"/>
        <v>21.450791368666412</v>
      </c>
      <c r="R3072" s="95">
        <f t="shared" si="721"/>
        <v>305.84830720179559</v>
      </c>
      <c r="S3072" s="95">
        <f t="shared" si="722"/>
        <v>209.31974604279674</v>
      </c>
      <c r="T3072">
        <f t="shared" si="723"/>
        <v>0</v>
      </c>
      <c r="U3072" s="102">
        <f>IF(W3072&lt;180,V3072,IF(#REF!&gt;T3072,W3072-360,360-W3072))</f>
        <v>-10.584026622296165</v>
      </c>
      <c r="V3072" s="102">
        <f t="shared" si="724"/>
        <v>-10.584026622296165</v>
      </c>
      <c r="W3072" s="102">
        <f t="shared" si="725"/>
        <v>10.584026622296165</v>
      </c>
    </row>
    <row r="3073" spans="1:23" x14ac:dyDescent="0.25">
      <c r="A3073" s="110">
        <v>42638.51185185185</v>
      </c>
      <c r="B3073">
        <v>242</v>
      </c>
      <c r="C3073">
        <v>21.762699999999999</v>
      </c>
      <c r="E3073" s="95">
        <f t="shared" si="732"/>
        <v>257.4991680532446</v>
      </c>
      <c r="F3073" s="95">
        <f t="shared" si="732"/>
        <v>17.327491963394337</v>
      </c>
      <c r="G3073" s="95"/>
      <c r="H3073" s="95"/>
      <c r="I3073" s="95"/>
      <c r="J3073" s="95"/>
      <c r="K3073" s="95"/>
      <c r="L3073" s="95">
        <f t="shared" si="727"/>
        <v>3070</v>
      </c>
      <c r="M3073" s="95">
        <f t="shared" si="718"/>
        <v>-1300</v>
      </c>
      <c r="N3073" s="95">
        <f t="shared" si="719"/>
        <v>269.46905537459162</v>
      </c>
      <c r="O3073" s="95">
        <f t="shared" si="720"/>
        <v>2555072.5602605799</v>
      </c>
      <c r="P3073" s="95">
        <f t="shared" si="728"/>
        <v>28.849110770824286</v>
      </c>
      <c r="Q3073" s="113">
        <f t="shared" si="729"/>
        <v>21.411360039524357</v>
      </c>
      <c r="R3073" s="95">
        <f t="shared" si="721"/>
        <v>305.67472814217439</v>
      </c>
      <c r="S3073" s="95">
        <f t="shared" si="722"/>
        <v>209.32360796431479</v>
      </c>
      <c r="T3073">
        <f t="shared" si="723"/>
        <v>0</v>
      </c>
      <c r="U3073" s="102">
        <f>IF(W3073&lt;180,V3073,IF(#REF!&gt;T3073,W3073-360,360-W3073))</f>
        <v>-15.499168053244603</v>
      </c>
      <c r="V3073" s="102">
        <f t="shared" si="724"/>
        <v>-15.499168053244603</v>
      </c>
      <c r="W3073" s="102">
        <f t="shared" si="725"/>
        <v>15.499168053244603</v>
      </c>
    </row>
    <row r="3074" spans="1:23" x14ac:dyDescent="0.25">
      <c r="A3074" s="110">
        <v>42638.51189814815</v>
      </c>
      <c r="B3074">
        <v>235</v>
      </c>
      <c r="C3074">
        <v>18.828199999999999</v>
      </c>
      <c r="E3074" s="95">
        <f t="shared" si="732"/>
        <v>257.41264559068219</v>
      </c>
      <c r="F3074" s="95">
        <f t="shared" si="732"/>
        <v>17.320406938435937</v>
      </c>
      <c r="G3074" s="95"/>
      <c r="H3074" s="95"/>
      <c r="I3074" s="95"/>
      <c r="J3074" s="95"/>
      <c r="K3074" s="95"/>
      <c r="L3074" s="95">
        <f t="shared" si="727"/>
        <v>3071</v>
      </c>
      <c r="M3074" s="95">
        <f t="shared" si="718"/>
        <v>1535</v>
      </c>
      <c r="N3074" s="95">
        <f t="shared" si="719"/>
        <v>269.45783132529999</v>
      </c>
      <c r="O3074" s="95">
        <f t="shared" si="720"/>
        <v>2556260.2891566199</v>
      </c>
      <c r="P3074" s="95">
        <f t="shared" si="728"/>
        <v>28.85111676925445</v>
      </c>
      <c r="Q3074" s="113">
        <f t="shared" si="729"/>
        <v>21.397033705715192</v>
      </c>
      <c r="R3074" s="95">
        <f t="shared" si="721"/>
        <v>305.5559714285414</v>
      </c>
      <c r="S3074" s="95">
        <f t="shared" si="722"/>
        <v>209.26931975282301</v>
      </c>
      <c r="T3074">
        <f t="shared" si="723"/>
        <v>0</v>
      </c>
      <c r="U3074" s="102">
        <f>IF(W3074&lt;180,V3074,IF(#REF!&gt;T3074,W3074-360,360-W3074))</f>
        <v>-22.412645590682189</v>
      </c>
      <c r="V3074" s="102">
        <f t="shared" si="724"/>
        <v>-22.412645590682189</v>
      </c>
      <c r="W3074" s="102">
        <f t="shared" si="725"/>
        <v>22.412645590682189</v>
      </c>
    </row>
    <row r="3075" spans="1:23" x14ac:dyDescent="0.25">
      <c r="A3075" s="110">
        <v>42638.511944444443</v>
      </c>
      <c r="B3075">
        <v>241</v>
      </c>
      <c r="C3075">
        <v>17.774000000000001</v>
      </c>
      <c r="E3075" s="95">
        <f t="shared" si="732"/>
        <v>257.34941763727119</v>
      </c>
      <c r="F3075" s="95">
        <f t="shared" si="732"/>
        <v>17.311400282861889</v>
      </c>
      <c r="G3075" s="95"/>
      <c r="H3075" s="95"/>
      <c r="I3075" s="95"/>
      <c r="J3075" s="95"/>
      <c r="K3075" s="95"/>
      <c r="L3075" s="95">
        <f t="shared" si="727"/>
        <v>3072</v>
      </c>
      <c r="M3075" s="95">
        <f t="shared" si="718"/>
        <v>-1294</v>
      </c>
      <c r="N3075" s="95">
        <f t="shared" si="719"/>
        <v>269.44856770833212</v>
      </c>
      <c r="O3075" s="95">
        <f t="shared" si="720"/>
        <v>2557069.87369791</v>
      </c>
      <c r="P3075" s="95">
        <f t="shared" si="728"/>
        <v>28.850988131738315</v>
      </c>
      <c r="Q3075" s="113">
        <f t="shared" si="729"/>
        <v>21.389293288496454</v>
      </c>
      <c r="R3075" s="95">
        <f t="shared" si="721"/>
        <v>305.47532753638819</v>
      </c>
      <c r="S3075" s="95">
        <f t="shared" si="722"/>
        <v>209.22350773815418</v>
      </c>
      <c r="T3075">
        <f t="shared" si="723"/>
        <v>0</v>
      </c>
      <c r="U3075" s="102">
        <f>IF(W3075&lt;180,V3075,IF(#REF!&gt;T3075,W3075-360,360-W3075))</f>
        <v>-16.349417637271188</v>
      </c>
      <c r="V3075" s="102">
        <f t="shared" si="724"/>
        <v>-16.349417637271188</v>
      </c>
      <c r="W3075" s="102">
        <f t="shared" si="725"/>
        <v>16.349417637271188</v>
      </c>
    </row>
    <row r="3076" spans="1:23" x14ac:dyDescent="0.25">
      <c r="A3076" s="110">
        <v>42638.511990740742</v>
      </c>
      <c r="B3076">
        <v>256</v>
      </c>
      <c r="C3076">
        <v>19.3019</v>
      </c>
      <c r="E3076" s="95">
        <f t="shared" si="732"/>
        <v>257.34775374376039</v>
      </c>
      <c r="F3076" s="95">
        <f t="shared" si="732"/>
        <v>17.310898119800328</v>
      </c>
      <c r="G3076" s="95"/>
      <c r="H3076" s="95"/>
      <c r="I3076" s="95"/>
      <c r="J3076" s="95"/>
      <c r="K3076" s="95"/>
      <c r="L3076" s="95">
        <f t="shared" si="727"/>
        <v>3073</v>
      </c>
      <c r="M3076" s="95">
        <f t="shared" ref="M3076:M3139" si="733">B3076-M3075</f>
        <v>1550</v>
      </c>
      <c r="N3076" s="95">
        <f t="shared" ref="N3076:N3139" si="734">N3075+(B3076-N3075)/L3076</f>
        <v>269.44419134396236</v>
      </c>
      <c r="O3076" s="95">
        <f t="shared" ref="O3076:O3139" si="735">O3075+(B3076-N3076)*(B3076-N3075)</f>
        <v>2557250.6788154831</v>
      </c>
      <c r="P3076" s="95">
        <f t="shared" si="728"/>
        <v>28.847313291835906</v>
      </c>
      <c r="Q3076" s="113">
        <f t="shared" si="729"/>
        <v>21.389359300684255</v>
      </c>
      <c r="R3076" s="95">
        <f t="shared" ref="R3076:R3139" si="736">E3076+$T$2*Q3076</f>
        <v>305.47381217029999</v>
      </c>
      <c r="S3076" s="95">
        <f t="shared" ref="S3076:S3139" si="737">E3076-$T$2*Q3076</f>
        <v>209.22169531722082</v>
      </c>
      <c r="T3076">
        <f t="shared" si="723"/>
        <v>0</v>
      </c>
      <c r="U3076" s="102">
        <f>IF(W3076&lt;180,V3076,IF(#REF!&gt;T3076,W3076-360,360-W3076))</f>
        <v>-1.3477537437603928</v>
      </c>
      <c r="V3076" s="102">
        <f t="shared" si="724"/>
        <v>-1.3477537437603928</v>
      </c>
      <c r="W3076" s="102">
        <f t="shared" si="725"/>
        <v>1.3477537437603928</v>
      </c>
    </row>
    <row r="3077" spans="1:23" x14ac:dyDescent="0.25">
      <c r="A3077" s="110">
        <v>42638.512037037035</v>
      </c>
      <c r="B3077">
        <v>251</v>
      </c>
      <c r="C3077">
        <v>17.7058</v>
      </c>
      <c r="E3077" s="95">
        <f t="shared" si="732"/>
        <v>257.25291181364395</v>
      </c>
      <c r="F3077" s="95">
        <f t="shared" si="732"/>
        <v>17.297445041597328</v>
      </c>
      <c r="G3077" s="95"/>
      <c r="H3077" s="95"/>
      <c r="I3077" s="95"/>
      <c r="J3077" s="95"/>
      <c r="K3077" s="95"/>
      <c r="L3077" s="95">
        <f t="shared" si="727"/>
        <v>3074</v>
      </c>
      <c r="M3077" s="95">
        <f t="shared" si="733"/>
        <v>-1299</v>
      </c>
      <c r="N3077" s="95">
        <f t="shared" si="734"/>
        <v>269.43819128171646</v>
      </c>
      <c r="O3077" s="95">
        <f t="shared" si="735"/>
        <v>2557590.7563435198</v>
      </c>
      <c r="P3077" s="95">
        <f t="shared" si="728"/>
        <v>28.844538527151826</v>
      </c>
      <c r="Q3077" s="113">
        <f t="shared" si="729"/>
        <v>21.290696858471893</v>
      </c>
      <c r="R3077" s="95">
        <f t="shared" si="736"/>
        <v>305.15697974520572</v>
      </c>
      <c r="S3077" s="95">
        <f t="shared" si="737"/>
        <v>209.34884388208218</v>
      </c>
      <c r="T3077">
        <f t="shared" si="723"/>
        <v>0</v>
      </c>
      <c r="U3077" s="102">
        <f>IF(W3077&lt;180,V3077,IF(#REF!&gt;T3077,W3077-360,360-W3077))</f>
        <v>-6.2529118136439479</v>
      </c>
      <c r="V3077" s="102">
        <f t="shared" si="724"/>
        <v>-6.2529118136439479</v>
      </c>
      <c r="W3077" s="102">
        <f t="shared" si="725"/>
        <v>6.2529118136439479</v>
      </c>
    </row>
    <row r="3078" spans="1:23" x14ac:dyDescent="0.25">
      <c r="A3078" s="110">
        <v>42638.512083333335</v>
      </c>
      <c r="B3078">
        <v>234</v>
      </c>
      <c r="C3078">
        <v>16.0261</v>
      </c>
      <c r="E3078" s="95">
        <f t="shared" si="732"/>
        <v>257.06156405990015</v>
      </c>
      <c r="F3078" s="95">
        <f t="shared" si="732"/>
        <v>17.2710407154742</v>
      </c>
      <c r="G3078" s="95"/>
      <c r="H3078" s="95"/>
      <c r="I3078" s="95"/>
      <c r="J3078" s="95"/>
      <c r="K3078" s="95"/>
      <c r="L3078" s="95">
        <f t="shared" si="727"/>
        <v>3075</v>
      </c>
      <c r="M3078" s="95">
        <f t="shared" si="733"/>
        <v>1533</v>
      </c>
      <c r="N3078" s="95">
        <f t="shared" si="734"/>
        <v>269.42666666666548</v>
      </c>
      <c r="O3078" s="95">
        <f t="shared" si="735"/>
        <v>2558846.2133333269</v>
      </c>
      <c r="P3078" s="95">
        <f t="shared" si="728"/>
        <v>28.84692548655919</v>
      </c>
      <c r="Q3078" s="113">
        <f t="shared" si="729"/>
        <v>20.979774831085166</v>
      </c>
      <c r="R3078" s="95">
        <f t="shared" si="736"/>
        <v>304.26605742984179</v>
      </c>
      <c r="S3078" s="95">
        <f t="shared" si="737"/>
        <v>209.85707068995853</v>
      </c>
      <c r="T3078">
        <f t="shared" ref="T3078:T3141" si="738">IF(ABS(U3078)&gt;$T$2*Q3078,1,0)</f>
        <v>0</v>
      </c>
      <c r="U3078" s="102">
        <f>IF(W3078&lt;180,V3078,IF(#REF!&gt;T3078,W3078-360,360-W3078))</f>
        <v>-23.061564059900149</v>
      </c>
      <c r="V3078" s="102">
        <f t="shared" ref="V3078:V3141" si="739">$B3078-$E3078</f>
        <v>-23.061564059900149</v>
      </c>
      <c r="W3078" s="102">
        <f t="shared" ref="W3078:W3141" si="740">ABS(V3078)</f>
        <v>23.061564059900149</v>
      </c>
    </row>
    <row r="3079" spans="1:23" x14ac:dyDescent="0.25">
      <c r="A3079" s="110">
        <v>42638.512129629627</v>
      </c>
      <c r="B3079">
        <v>230</v>
      </c>
      <c r="C3079">
        <v>14.1066</v>
      </c>
      <c r="E3079" s="95">
        <f t="shared" si="732"/>
        <v>256.93011647254576</v>
      </c>
      <c r="F3079" s="95">
        <f t="shared" si="732"/>
        <v>17.250991297836926</v>
      </c>
      <c r="G3079" s="95"/>
      <c r="H3079" s="95"/>
      <c r="I3079" s="95"/>
      <c r="J3079" s="95"/>
      <c r="K3079" s="95"/>
      <c r="L3079" s="95">
        <f t="shared" si="727"/>
        <v>3076</v>
      </c>
      <c r="M3079" s="95">
        <f t="shared" si="733"/>
        <v>-1303</v>
      </c>
      <c r="N3079" s="95">
        <f t="shared" si="734"/>
        <v>269.41384915474526</v>
      </c>
      <c r="O3079" s="95">
        <f t="shared" si="735"/>
        <v>2560400.1700260011</v>
      </c>
      <c r="P3079" s="95">
        <f t="shared" si="728"/>
        <v>28.85099251653584</v>
      </c>
      <c r="Q3079" s="113">
        <f t="shared" si="729"/>
        <v>20.901283900881204</v>
      </c>
      <c r="R3079" s="95">
        <f t="shared" si="736"/>
        <v>303.95800524952847</v>
      </c>
      <c r="S3079" s="95">
        <f t="shared" si="737"/>
        <v>209.90222769556306</v>
      </c>
      <c r="T3079">
        <f t="shared" si="738"/>
        <v>0</v>
      </c>
      <c r="U3079" s="102">
        <f>IF(W3079&lt;180,V3079,IF(#REF!&gt;T3079,W3079-360,360-W3079))</f>
        <v>-26.930116472545762</v>
      </c>
      <c r="V3079" s="102">
        <f t="shared" si="739"/>
        <v>-26.930116472545762</v>
      </c>
      <c r="W3079" s="102">
        <f t="shared" si="740"/>
        <v>26.930116472545762</v>
      </c>
    </row>
    <row r="3080" spans="1:23" x14ac:dyDescent="0.25">
      <c r="A3080" s="110">
        <v>42638.512175925927</v>
      </c>
      <c r="B3080">
        <v>235</v>
      </c>
      <c r="C3080">
        <v>13.1587</v>
      </c>
      <c r="E3080" s="95">
        <f t="shared" si="732"/>
        <v>256.82695507487523</v>
      </c>
      <c r="F3080" s="95">
        <f t="shared" si="732"/>
        <v>17.238117753743751</v>
      </c>
      <c r="G3080" s="95"/>
      <c r="H3080" s="95"/>
      <c r="I3080" s="95"/>
      <c r="J3080" s="95"/>
      <c r="K3080" s="95"/>
      <c r="L3080" s="95">
        <f t="shared" si="727"/>
        <v>3077</v>
      </c>
      <c r="M3080" s="95">
        <f t="shared" si="733"/>
        <v>1538</v>
      </c>
      <c r="N3080" s="95">
        <f t="shared" si="734"/>
        <v>269.40266493337549</v>
      </c>
      <c r="O3080" s="95">
        <f t="shared" si="735"/>
        <v>2561584.0981475394</v>
      </c>
      <c r="P3080" s="95">
        <f t="shared" si="728"/>
        <v>28.852972456013291</v>
      </c>
      <c r="Q3080" s="113">
        <f t="shared" si="729"/>
        <v>20.856214966011063</v>
      </c>
      <c r="R3080" s="95">
        <f t="shared" si="736"/>
        <v>303.75343874840013</v>
      </c>
      <c r="S3080" s="95">
        <f t="shared" si="737"/>
        <v>209.90047140135033</v>
      </c>
      <c r="T3080">
        <f t="shared" si="738"/>
        <v>0</v>
      </c>
      <c r="U3080" s="102">
        <f>IF(W3080&lt;180,V3080,IF(#REF!&gt;T3080,W3080-360,360-W3080))</f>
        <v>-21.826955074875229</v>
      </c>
      <c r="V3080" s="102">
        <f t="shared" si="739"/>
        <v>-21.826955074875229</v>
      </c>
      <c r="W3080" s="102">
        <f t="shared" si="740"/>
        <v>21.826955074875229</v>
      </c>
    </row>
    <row r="3081" spans="1:23" x14ac:dyDescent="0.25">
      <c r="A3081" s="110">
        <v>42638.51222222222</v>
      </c>
      <c r="B3081">
        <v>229</v>
      </c>
      <c r="C3081">
        <v>12.400600000000001</v>
      </c>
      <c r="E3081" s="95">
        <f t="shared" si="732"/>
        <v>256.76871880199667</v>
      </c>
      <c r="F3081" s="95">
        <f t="shared" si="732"/>
        <v>17.228872329450905</v>
      </c>
      <c r="G3081" s="95"/>
      <c r="H3081" s="95"/>
      <c r="I3081" s="95"/>
      <c r="J3081" s="95"/>
      <c r="K3081" s="95"/>
      <c r="L3081" s="95">
        <f t="shared" si="727"/>
        <v>3078</v>
      </c>
      <c r="M3081" s="95">
        <f t="shared" si="733"/>
        <v>-1309</v>
      </c>
      <c r="N3081" s="95">
        <f t="shared" si="734"/>
        <v>269.38953866146733</v>
      </c>
      <c r="O3081" s="95">
        <f t="shared" si="735"/>
        <v>2563215.9431448923</v>
      </c>
      <c r="P3081" s="95">
        <f t="shared" si="728"/>
        <v>28.857472476308242</v>
      </c>
      <c r="Q3081" s="113">
        <f t="shared" si="729"/>
        <v>20.884949556857283</v>
      </c>
      <c r="R3081" s="95">
        <f t="shared" si="736"/>
        <v>303.75985530492557</v>
      </c>
      <c r="S3081" s="95">
        <f t="shared" si="737"/>
        <v>209.77758229906777</v>
      </c>
      <c r="T3081">
        <f t="shared" si="738"/>
        <v>0</v>
      </c>
      <c r="U3081" s="102">
        <f>IF(W3081&lt;180,V3081,IF(#REF!&gt;T3081,W3081-360,360-W3081))</f>
        <v>-27.76871880199667</v>
      </c>
      <c r="V3081" s="102">
        <f t="shared" si="739"/>
        <v>-27.76871880199667</v>
      </c>
      <c r="W3081" s="102">
        <f t="shared" si="740"/>
        <v>27.76871880199667</v>
      </c>
    </row>
    <row r="3082" spans="1:23" x14ac:dyDescent="0.25">
      <c r="A3082" s="110">
        <v>42638.51226851852</v>
      </c>
      <c r="B3082">
        <v>234</v>
      </c>
      <c r="C3082">
        <v>12.062200000000001</v>
      </c>
      <c r="E3082" s="95">
        <f t="shared" si="732"/>
        <v>256.69384359400999</v>
      </c>
      <c r="F3082" s="95">
        <f t="shared" si="732"/>
        <v>17.217849034941754</v>
      </c>
      <c r="G3082" s="95"/>
      <c r="H3082" s="95"/>
      <c r="I3082" s="95"/>
      <c r="J3082" s="95"/>
      <c r="K3082" s="95"/>
      <c r="L3082" s="95">
        <f t="shared" si="727"/>
        <v>3079</v>
      </c>
      <c r="M3082" s="95">
        <f t="shared" si="733"/>
        <v>1543</v>
      </c>
      <c r="N3082" s="95">
        <f t="shared" si="734"/>
        <v>269.37804481974553</v>
      </c>
      <c r="O3082" s="95">
        <f t="shared" si="735"/>
        <v>2564467.955829808</v>
      </c>
      <c r="P3082" s="95">
        <f t="shared" si="728"/>
        <v>28.859831686486519</v>
      </c>
      <c r="Q3082" s="113">
        <f t="shared" si="729"/>
        <v>20.885778712992259</v>
      </c>
      <c r="R3082" s="95">
        <f t="shared" si="736"/>
        <v>303.68684569824256</v>
      </c>
      <c r="S3082" s="95">
        <f t="shared" si="737"/>
        <v>209.70084148977742</v>
      </c>
      <c r="T3082">
        <f t="shared" si="738"/>
        <v>0</v>
      </c>
      <c r="U3082" s="102">
        <f>IF(W3082&lt;180,V3082,IF(#REF!&gt;T3082,W3082-360,360-W3082))</f>
        <v>-22.693843594009991</v>
      </c>
      <c r="V3082" s="102">
        <f t="shared" si="739"/>
        <v>-22.693843594009991</v>
      </c>
      <c r="W3082" s="102">
        <f t="shared" si="740"/>
        <v>22.693843594009991</v>
      </c>
    </row>
    <row r="3083" spans="1:23" x14ac:dyDescent="0.25">
      <c r="A3083" s="110">
        <v>42638.512314814812</v>
      </c>
      <c r="B3083">
        <v>243</v>
      </c>
      <c r="C3083">
        <v>15.489100000000001</v>
      </c>
      <c r="E3083" s="95">
        <f t="shared" si="732"/>
        <v>256.64059900166387</v>
      </c>
      <c r="F3083" s="95">
        <f t="shared" si="732"/>
        <v>17.207932728785348</v>
      </c>
      <c r="G3083" s="95"/>
      <c r="H3083" s="95"/>
      <c r="I3083" s="95"/>
      <c r="J3083" s="95"/>
      <c r="K3083" s="95"/>
      <c r="L3083" s="95">
        <f t="shared" si="727"/>
        <v>3080</v>
      </c>
      <c r="M3083" s="95">
        <f t="shared" si="733"/>
        <v>-1300</v>
      </c>
      <c r="N3083" s="95">
        <f t="shared" si="734"/>
        <v>269.3694805194794</v>
      </c>
      <c r="O3083" s="95">
        <f t="shared" si="735"/>
        <v>2565163.5311688241</v>
      </c>
      <c r="P3083" s="95">
        <f t="shared" si="728"/>
        <v>28.859059276551967</v>
      </c>
      <c r="Q3083" s="113">
        <f t="shared" si="729"/>
        <v>20.879830860091332</v>
      </c>
      <c r="R3083" s="95">
        <f t="shared" si="736"/>
        <v>303.62021843686938</v>
      </c>
      <c r="S3083" s="95">
        <f t="shared" si="737"/>
        <v>209.66097956645837</v>
      </c>
      <c r="T3083">
        <f t="shared" si="738"/>
        <v>0</v>
      </c>
      <c r="U3083" s="102">
        <f>IF(W3083&lt;180,V3083,IF(#REF!&gt;T3083,W3083-360,360-W3083))</f>
        <v>-13.640599001663873</v>
      </c>
      <c r="V3083" s="102">
        <f t="shared" si="739"/>
        <v>-13.640599001663873</v>
      </c>
      <c r="W3083" s="102">
        <f t="shared" si="740"/>
        <v>13.640599001663873</v>
      </c>
    </row>
    <row r="3084" spans="1:23" x14ac:dyDescent="0.25">
      <c r="A3084" s="110">
        <v>42638.512361111112</v>
      </c>
      <c r="B3084">
        <v>246</v>
      </c>
      <c r="C3084">
        <v>14.6145</v>
      </c>
      <c r="E3084" s="95">
        <f t="shared" si="732"/>
        <v>256.63560732113143</v>
      </c>
      <c r="F3084" s="95">
        <f t="shared" si="732"/>
        <v>17.195503444259561</v>
      </c>
      <c r="G3084" s="95"/>
      <c r="H3084" s="95"/>
      <c r="I3084" s="95"/>
      <c r="J3084" s="95"/>
      <c r="K3084" s="95"/>
      <c r="L3084" s="95">
        <f t="shared" si="727"/>
        <v>3081</v>
      </c>
      <c r="M3084" s="95">
        <f t="shared" si="733"/>
        <v>1546</v>
      </c>
      <c r="N3084" s="95">
        <f t="shared" si="734"/>
        <v>269.36189548847665</v>
      </c>
      <c r="O3084" s="95">
        <f t="shared" si="735"/>
        <v>2565709.4865303403</v>
      </c>
      <c r="P3084" s="95">
        <f t="shared" si="728"/>
        <v>28.85744594511581</v>
      </c>
      <c r="Q3084" s="113">
        <f t="shared" si="729"/>
        <v>20.882015365604214</v>
      </c>
      <c r="R3084" s="95">
        <f t="shared" si="736"/>
        <v>303.62014189374094</v>
      </c>
      <c r="S3084" s="95">
        <f t="shared" si="737"/>
        <v>209.65107274852195</v>
      </c>
      <c r="T3084">
        <f t="shared" si="738"/>
        <v>0</v>
      </c>
      <c r="U3084" s="102">
        <f>IF(W3084&lt;180,V3084,IF(#REF!&gt;T3084,W3084-360,360-W3084))</f>
        <v>-10.635607321131431</v>
      </c>
      <c r="V3084" s="102">
        <f t="shared" si="739"/>
        <v>-10.635607321131431</v>
      </c>
      <c r="W3084" s="102">
        <f t="shared" si="740"/>
        <v>10.635607321131431</v>
      </c>
    </row>
    <row r="3085" spans="1:23" x14ac:dyDescent="0.25">
      <c r="A3085" s="110">
        <v>42638.512407407405</v>
      </c>
      <c r="B3085">
        <v>249</v>
      </c>
      <c r="C3085">
        <v>13.541</v>
      </c>
      <c r="E3085" s="95">
        <f t="shared" ref="E3085:F3100" si="741">AVERAGE(B2485:B3085)</f>
        <v>256.63560732113143</v>
      </c>
      <c r="F3085" s="95">
        <f t="shared" si="741"/>
        <v>17.181035723793673</v>
      </c>
      <c r="G3085" s="95"/>
      <c r="H3085" s="95"/>
      <c r="I3085" s="95"/>
      <c r="J3085" s="95"/>
      <c r="K3085" s="95"/>
      <c r="L3085" s="95">
        <f t="shared" si="727"/>
        <v>3082</v>
      </c>
      <c r="M3085" s="95">
        <f t="shared" si="733"/>
        <v>-1297</v>
      </c>
      <c r="N3085" s="95">
        <f t="shared" si="734"/>
        <v>269.35528877352255</v>
      </c>
      <c r="O3085" s="95">
        <f t="shared" si="735"/>
        <v>2566123.9587929845</v>
      </c>
      <c r="P3085" s="95">
        <f t="shared" si="728"/>
        <v>28.855094341089153</v>
      </c>
      <c r="Q3085" s="113">
        <f t="shared" si="729"/>
        <v>20.882015365604214</v>
      </c>
      <c r="R3085" s="95">
        <f t="shared" si="736"/>
        <v>303.62014189374094</v>
      </c>
      <c r="S3085" s="95">
        <f t="shared" si="737"/>
        <v>209.65107274852195</v>
      </c>
      <c r="T3085">
        <f t="shared" si="738"/>
        <v>0</v>
      </c>
      <c r="U3085" s="102">
        <f>IF(W3085&lt;180,V3085,IF(#REF!&gt;T3085,W3085-360,360-W3085))</f>
        <v>-7.635607321131431</v>
      </c>
      <c r="V3085" s="102">
        <f t="shared" si="739"/>
        <v>-7.635607321131431</v>
      </c>
      <c r="W3085" s="102">
        <f t="shared" si="740"/>
        <v>7.635607321131431</v>
      </c>
    </row>
    <row r="3086" spans="1:23" x14ac:dyDescent="0.25">
      <c r="A3086" s="110">
        <v>42638.512453703705</v>
      </c>
      <c r="B3086">
        <v>255</v>
      </c>
      <c r="C3086">
        <v>13.230499999999999</v>
      </c>
      <c r="E3086" s="95">
        <f t="shared" si="741"/>
        <v>256.60232945091514</v>
      </c>
      <c r="F3086" s="95">
        <f t="shared" si="741"/>
        <v>17.167248202995005</v>
      </c>
      <c r="G3086" s="95"/>
      <c r="H3086" s="95"/>
      <c r="I3086" s="95"/>
      <c r="J3086" s="95"/>
      <c r="K3086" s="95"/>
      <c r="L3086" s="95">
        <f t="shared" si="727"/>
        <v>3083</v>
      </c>
      <c r="M3086" s="95">
        <f t="shared" si="733"/>
        <v>1552</v>
      </c>
      <c r="N3086" s="95">
        <f t="shared" si="734"/>
        <v>269.35063250080975</v>
      </c>
      <c r="O3086" s="95">
        <f t="shared" si="735"/>
        <v>2566329.9662666162</v>
      </c>
      <c r="P3086" s="95">
        <f t="shared" si="728"/>
        <v>28.85157227815116</v>
      </c>
      <c r="Q3086" s="113">
        <f t="shared" si="729"/>
        <v>20.86865496299831</v>
      </c>
      <c r="R3086" s="95">
        <f t="shared" si="736"/>
        <v>303.55680311766133</v>
      </c>
      <c r="S3086" s="95">
        <f t="shared" si="737"/>
        <v>209.64785578416894</v>
      </c>
      <c r="T3086">
        <f t="shared" si="738"/>
        <v>0</v>
      </c>
      <c r="U3086" s="102">
        <f>IF(W3086&lt;180,V3086,IF(#REF!&gt;T3086,W3086-360,360-W3086))</f>
        <v>-1.6023294509151356</v>
      </c>
      <c r="V3086" s="102">
        <f t="shared" si="739"/>
        <v>-1.6023294509151356</v>
      </c>
      <c r="W3086" s="102">
        <f t="shared" si="740"/>
        <v>1.6023294509151356</v>
      </c>
    </row>
    <row r="3087" spans="1:23" x14ac:dyDescent="0.25">
      <c r="A3087" s="110">
        <v>42638.512499999997</v>
      </c>
      <c r="B3087">
        <v>280</v>
      </c>
      <c r="C3087">
        <v>14.4102</v>
      </c>
      <c r="E3087" s="95">
        <f t="shared" si="741"/>
        <v>256.63893510815308</v>
      </c>
      <c r="F3087" s="95">
        <f t="shared" si="741"/>
        <v>17.149541880199667</v>
      </c>
      <c r="G3087" s="95"/>
      <c r="H3087" s="95"/>
      <c r="I3087" s="95"/>
      <c r="J3087" s="95"/>
      <c r="K3087" s="95"/>
      <c r="L3087" s="95">
        <f t="shared" si="727"/>
        <v>3084</v>
      </c>
      <c r="M3087" s="95">
        <f t="shared" si="733"/>
        <v>-1272</v>
      </c>
      <c r="N3087" s="95">
        <f t="shared" si="734"/>
        <v>269.35408560311168</v>
      </c>
      <c r="O3087" s="95">
        <f t="shared" si="735"/>
        <v>2566443.3385213935</v>
      </c>
      <c r="P3087" s="95">
        <f t="shared" si="728"/>
        <v>28.847531451694145</v>
      </c>
      <c r="Q3087" s="113">
        <f t="shared" si="729"/>
        <v>20.890358296301898</v>
      </c>
      <c r="R3087" s="95">
        <f t="shared" si="736"/>
        <v>303.64224127483237</v>
      </c>
      <c r="S3087" s="95">
        <f t="shared" si="737"/>
        <v>209.63562894147381</v>
      </c>
      <c r="T3087">
        <f t="shared" si="738"/>
        <v>0</v>
      </c>
      <c r="U3087" s="102">
        <f>IF(W3087&lt;180,V3087,IF(#REF!&gt;T3087,W3087-360,360-W3087))</f>
        <v>23.361064891846922</v>
      </c>
      <c r="V3087" s="102">
        <f t="shared" si="739"/>
        <v>23.361064891846922</v>
      </c>
      <c r="W3087" s="102">
        <f t="shared" si="740"/>
        <v>23.361064891846922</v>
      </c>
    </row>
    <row r="3088" spans="1:23" x14ac:dyDescent="0.25">
      <c r="A3088" s="110">
        <v>42638.512546296297</v>
      </c>
      <c r="B3088">
        <v>288</v>
      </c>
      <c r="C3088">
        <v>14.394</v>
      </c>
      <c r="E3088" s="95">
        <f t="shared" si="741"/>
        <v>256.58569051580702</v>
      </c>
      <c r="F3088" s="95">
        <f t="shared" si="741"/>
        <v>17.132004608985024</v>
      </c>
      <c r="G3088" s="95"/>
      <c r="H3088" s="95"/>
      <c r="I3088" s="95"/>
      <c r="J3088" s="95"/>
      <c r="K3088" s="95"/>
      <c r="L3088" s="95">
        <f t="shared" si="727"/>
        <v>3085</v>
      </c>
      <c r="M3088" s="95">
        <f t="shared" si="733"/>
        <v>1560</v>
      </c>
      <c r="N3088" s="95">
        <f t="shared" si="734"/>
        <v>269.36012965964227</v>
      </c>
      <c r="O3088" s="95">
        <f t="shared" si="735"/>
        <v>2566790.8959481288</v>
      </c>
      <c r="P3088" s="95">
        <f t="shared" si="728"/>
        <v>28.844808559919212</v>
      </c>
      <c r="Q3088" s="113">
        <f t="shared" si="729"/>
        <v>20.769227081785385</v>
      </c>
      <c r="R3088" s="95">
        <f t="shared" si="736"/>
        <v>303.31645144982411</v>
      </c>
      <c r="S3088" s="95">
        <f t="shared" si="737"/>
        <v>209.85492958178992</v>
      </c>
      <c r="T3088">
        <f t="shared" si="738"/>
        <v>0</v>
      </c>
      <c r="U3088" s="102">
        <f>IF(W3088&lt;180,V3088,IF(#REF!&gt;T3088,W3088-360,360-W3088))</f>
        <v>31.414309484192984</v>
      </c>
      <c r="V3088" s="102">
        <f t="shared" si="739"/>
        <v>31.414309484192984</v>
      </c>
      <c r="W3088" s="102">
        <f t="shared" si="740"/>
        <v>31.414309484192984</v>
      </c>
    </row>
    <row r="3089" spans="1:23" x14ac:dyDescent="0.25">
      <c r="A3089" s="110">
        <v>42638.512592592589</v>
      </c>
      <c r="B3089">
        <v>311</v>
      </c>
      <c r="C3089">
        <v>16.872299999999999</v>
      </c>
      <c r="E3089" s="95">
        <f t="shared" si="741"/>
        <v>256.65557404326125</v>
      </c>
      <c r="F3089" s="95">
        <f t="shared" si="741"/>
        <v>17.122173327787024</v>
      </c>
      <c r="G3089" s="95"/>
      <c r="H3089" s="95"/>
      <c r="I3089" s="95"/>
      <c r="J3089" s="95"/>
      <c r="K3089" s="95"/>
      <c r="L3089" s="95">
        <f t="shared" si="727"/>
        <v>3086</v>
      </c>
      <c r="M3089" s="95">
        <f t="shared" si="733"/>
        <v>-1249</v>
      </c>
      <c r="N3089" s="95">
        <f t="shared" si="734"/>
        <v>269.37362281270134</v>
      </c>
      <c r="O3089" s="95">
        <f t="shared" si="735"/>
        <v>2568524.2128969468</v>
      </c>
      <c r="P3089" s="95">
        <f t="shared" si="728"/>
        <v>28.849870707232412</v>
      </c>
      <c r="Q3089" s="113">
        <f t="shared" si="729"/>
        <v>20.881238696393602</v>
      </c>
      <c r="R3089" s="95">
        <f t="shared" si="736"/>
        <v>303.63836111014689</v>
      </c>
      <c r="S3089" s="95">
        <f t="shared" si="737"/>
        <v>209.67278697637565</v>
      </c>
      <c r="T3089">
        <f t="shared" si="738"/>
        <v>1</v>
      </c>
      <c r="U3089" s="102">
        <f>IF(W3089&lt;180,V3089,IF(#REF!&gt;T3089,W3089-360,360-W3089))</f>
        <v>54.344425956738746</v>
      </c>
      <c r="V3089" s="102">
        <f t="shared" si="739"/>
        <v>54.344425956738746</v>
      </c>
      <c r="W3089" s="102">
        <f t="shared" si="740"/>
        <v>54.344425956738746</v>
      </c>
    </row>
    <row r="3090" spans="1:23" x14ac:dyDescent="0.25">
      <c r="A3090" s="110">
        <v>42638.512638888889</v>
      </c>
      <c r="B3090">
        <v>288</v>
      </c>
      <c r="C3090">
        <v>15.212199999999999</v>
      </c>
      <c r="E3090" s="95">
        <f t="shared" si="741"/>
        <v>256.5956738768719</v>
      </c>
      <c r="F3090" s="95">
        <f t="shared" si="741"/>
        <v>17.108306106489184</v>
      </c>
      <c r="G3090" s="95"/>
      <c r="H3090" s="95"/>
      <c r="I3090" s="95"/>
      <c r="J3090" s="95"/>
      <c r="K3090" s="95"/>
      <c r="L3090" s="95">
        <f t="shared" si="727"/>
        <v>3087</v>
      </c>
      <c r="M3090" s="95">
        <f t="shared" si="733"/>
        <v>1537</v>
      </c>
      <c r="N3090" s="95">
        <f t="shared" si="734"/>
        <v>269.37965662455338</v>
      </c>
      <c r="O3090" s="95">
        <f t="shared" si="735"/>
        <v>2568871.0424360149</v>
      </c>
      <c r="P3090" s="95">
        <f t="shared" si="728"/>
        <v>28.847144955577775</v>
      </c>
      <c r="Q3090" s="113">
        <f t="shared" si="729"/>
        <v>20.739119142708091</v>
      </c>
      <c r="R3090" s="95">
        <f t="shared" si="736"/>
        <v>303.25869194796508</v>
      </c>
      <c r="S3090" s="95">
        <f t="shared" si="737"/>
        <v>209.93265580577869</v>
      </c>
      <c r="T3090">
        <f t="shared" si="738"/>
        <v>0</v>
      </c>
      <c r="U3090" s="102">
        <f>IF(W3090&lt;180,V3090,IF(#REF!&gt;T3090,W3090-360,360-W3090))</f>
        <v>31.404326123128101</v>
      </c>
      <c r="V3090" s="102">
        <f t="shared" si="739"/>
        <v>31.404326123128101</v>
      </c>
      <c r="W3090" s="102">
        <f t="shared" si="740"/>
        <v>31.404326123128101</v>
      </c>
    </row>
    <row r="3091" spans="1:23" x14ac:dyDescent="0.25">
      <c r="A3091" s="110">
        <v>42638.512685185182</v>
      </c>
      <c r="B3091">
        <v>276</v>
      </c>
      <c r="C3091">
        <v>12.7818</v>
      </c>
      <c r="E3091" s="95">
        <f t="shared" si="741"/>
        <v>256.61397670549087</v>
      </c>
      <c r="F3091" s="95">
        <f t="shared" si="741"/>
        <v>17.094907770382697</v>
      </c>
      <c r="G3091" s="95"/>
      <c r="H3091" s="95"/>
      <c r="I3091" s="95"/>
      <c r="J3091" s="95"/>
      <c r="K3091" s="95"/>
      <c r="L3091" s="95">
        <f t="shared" si="727"/>
        <v>3088</v>
      </c>
      <c r="M3091" s="95">
        <f t="shared" si="733"/>
        <v>-1261</v>
      </c>
      <c r="N3091" s="95">
        <f t="shared" si="734"/>
        <v>269.3818005181335</v>
      </c>
      <c r="O3091" s="95">
        <f t="shared" si="735"/>
        <v>2568914.8571891119</v>
      </c>
      <c r="P3091" s="95">
        <f t="shared" si="728"/>
        <v>28.842719699426517</v>
      </c>
      <c r="Q3091" s="113">
        <f t="shared" si="729"/>
        <v>20.751378383569911</v>
      </c>
      <c r="R3091" s="95">
        <f t="shared" si="736"/>
        <v>303.30457806852314</v>
      </c>
      <c r="S3091" s="95">
        <f t="shared" si="737"/>
        <v>209.92337534245857</v>
      </c>
      <c r="T3091">
        <f t="shared" si="738"/>
        <v>0</v>
      </c>
      <c r="U3091" s="102">
        <f>IF(W3091&lt;180,V3091,IF(#REF!&gt;T3091,W3091-360,360-W3091))</f>
        <v>19.38602329450913</v>
      </c>
      <c r="V3091" s="102">
        <f t="shared" si="739"/>
        <v>19.38602329450913</v>
      </c>
      <c r="W3091" s="102">
        <f t="shared" si="740"/>
        <v>19.38602329450913</v>
      </c>
    </row>
    <row r="3092" spans="1:23" x14ac:dyDescent="0.25">
      <c r="A3092" s="110">
        <v>42638.512731481482</v>
      </c>
      <c r="B3092">
        <v>285</v>
      </c>
      <c r="C3092">
        <v>13.680099999999999</v>
      </c>
      <c r="E3092" s="95">
        <f t="shared" si="741"/>
        <v>256.60232945091514</v>
      </c>
      <c r="F3092" s="95">
        <f t="shared" si="741"/>
        <v>17.083795956738765</v>
      </c>
      <c r="G3092" s="95"/>
      <c r="H3092" s="95"/>
      <c r="I3092" s="95"/>
      <c r="J3092" s="95"/>
      <c r="K3092" s="95"/>
      <c r="L3092" s="95">
        <f t="shared" si="727"/>
        <v>3089</v>
      </c>
      <c r="M3092" s="95">
        <f t="shared" si="733"/>
        <v>1546</v>
      </c>
      <c r="N3092" s="95">
        <f t="shared" si="734"/>
        <v>269.38685658789132</v>
      </c>
      <c r="O3092" s="95">
        <f t="shared" si="735"/>
        <v>2569158.7063774611</v>
      </c>
      <c r="P3092" s="95">
        <f t="shared" si="728"/>
        <v>28.839419369028906</v>
      </c>
      <c r="Q3092" s="113">
        <f t="shared" si="729"/>
        <v>20.733470522276736</v>
      </c>
      <c r="R3092" s="95">
        <f t="shared" si="736"/>
        <v>303.25263812603782</v>
      </c>
      <c r="S3092" s="95">
        <f t="shared" si="737"/>
        <v>209.95202077579248</v>
      </c>
      <c r="T3092">
        <f t="shared" si="738"/>
        <v>0</v>
      </c>
      <c r="U3092" s="102">
        <f>IF(W3092&lt;180,V3092,IF(#REF!&gt;T3092,W3092-360,360-W3092))</f>
        <v>28.397670549084864</v>
      </c>
      <c r="V3092" s="102">
        <f t="shared" si="739"/>
        <v>28.397670549084864</v>
      </c>
      <c r="W3092" s="102">
        <f t="shared" si="740"/>
        <v>28.397670549084864</v>
      </c>
    </row>
    <row r="3093" spans="1:23" x14ac:dyDescent="0.25">
      <c r="A3093" s="110">
        <v>42638.512777777774</v>
      </c>
      <c r="B3093">
        <v>250</v>
      </c>
      <c r="C3093">
        <v>11.881399999999999</v>
      </c>
      <c r="E3093" s="95">
        <f t="shared" si="741"/>
        <v>256.57071547420963</v>
      </c>
      <c r="F3093" s="95">
        <f t="shared" si="741"/>
        <v>17.067987803660564</v>
      </c>
      <c r="G3093" s="95"/>
      <c r="H3093" s="95"/>
      <c r="I3093" s="95"/>
      <c r="J3093" s="95"/>
      <c r="K3093" s="95"/>
      <c r="L3093" s="95">
        <f t="shared" si="727"/>
        <v>3090</v>
      </c>
      <c r="M3093" s="95">
        <f t="shared" si="733"/>
        <v>-1296</v>
      </c>
      <c r="N3093" s="95">
        <f t="shared" si="734"/>
        <v>269.38058252427066</v>
      </c>
      <c r="O3093" s="95">
        <f t="shared" si="735"/>
        <v>2569534.4349514488</v>
      </c>
      <c r="P3093" s="95">
        <f t="shared" si="728"/>
        <v>28.836860821793433</v>
      </c>
      <c r="Q3093" s="113">
        <f t="shared" si="729"/>
        <v>20.72902763460257</v>
      </c>
      <c r="R3093" s="95">
        <f t="shared" si="736"/>
        <v>303.21102765206541</v>
      </c>
      <c r="S3093" s="95">
        <f t="shared" si="737"/>
        <v>209.93040329635386</v>
      </c>
      <c r="T3093">
        <f t="shared" si="738"/>
        <v>0</v>
      </c>
      <c r="U3093" s="102">
        <f>IF(W3093&lt;180,V3093,IF(#REF!&gt;T3093,W3093-360,360-W3093))</f>
        <v>-6.570715474209635</v>
      </c>
      <c r="V3093" s="102">
        <f t="shared" si="739"/>
        <v>-6.570715474209635</v>
      </c>
      <c r="W3093" s="102">
        <f t="shared" si="740"/>
        <v>6.570715474209635</v>
      </c>
    </row>
    <row r="3094" spans="1:23" x14ac:dyDescent="0.25">
      <c r="A3094" s="110">
        <v>42638.512824074074</v>
      </c>
      <c r="B3094">
        <v>254</v>
      </c>
      <c r="C3094">
        <v>11.9666</v>
      </c>
      <c r="E3094" s="95">
        <f t="shared" si="741"/>
        <v>256.53743760399334</v>
      </c>
      <c r="F3094" s="95">
        <f t="shared" si="741"/>
        <v>17.052721247920132</v>
      </c>
      <c r="G3094" s="95"/>
      <c r="H3094" s="95"/>
      <c r="I3094" s="95"/>
      <c r="J3094" s="95"/>
      <c r="K3094" s="95"/>
      <c r="L3094" s="95">
        <f t="shared" si="727"/>
        <v>3091</v>
      </c>
      <c r="M3094" s="95">
        <f t="shared" si="733"/>
        <v>1550</v>
      </c>
      <c r="N3094" s="95">
        <f t="shared" si="734"/>
        <v>269.37560659980471</v>
      </c>
      <c r="O3094" s="95">
        <f t="shared" si="735"/>
        <v>2569770.9207376176</v>
      </c>
      <c r="P3094" s="95">
        <f t="shared" si="728"/>
        <v>28.833522543005163</v>
      </c>
      <c r="Q3094" s="113">
        <f t="shared" si="729"/>
        <v>20.717070684027043</v>
      </c>
      <c r="R3094" s="95">
        <f t="shared" si="736"/>
        <v>303.15084664305419</v>
      </c>
      <c r="S3094" s="95">
        <f t="shared" si="737"/>
        <v>209.92402856493248</v>
      </c>
      <c r="T3094">
        <f t="shared" si="738"/>
        <v>0</v>
      </c>
      <c r="U3094" s="102">
        <f>IF(W3094&lt;180,V3094,IF(#REF!&gt;T3094,W3094-360,360-W3094))</f>
        <v>-2.5374376039933395</v>
      </c>
      <c r="V3094" s="102">
        <f t="shared" si="739"/>
        <v>-2.5374376039933395</v>
      </c>
      <c r="W3094" s="102">
        <f t="shared" si="740"/>
        <v>2.5374376039933395</v>
      </c>
    </row>
    <row r="3095" spans="1:23" x14ac:dyDescent="0.25">
      <c r="A3095" s="110">
        <v>42638.512870370374</v>
      </c>
      <c r="B3095">
        <v>305</v>
      </c>
      <c r="C3095">
        <v>18.127199999999998</v>
      </c>
      <c r="E3095" s="95">
        <f t="shared" si="741"/>
        <v>256.45091514143093</v>
      </c>
      <c r="F3095" s="95">
        <f t="shared" si="741"/>
        <v>17.047653693843593</v>
      </c>
      <c r="G3095" s="95"/>
      <c r="H3095" s="95"/>
      <c r="I3095" s="95"/>
      <c r="J3095" s="95"/>
      <c r="K3095" s="95"/>
      <c r="L3095" s="95">
        <f t="shared" ref="L3095:L3158" si="742">L3094+1</f>
        <v>3092</v>
      </c>
      <c r="M3095" s="95">
        <f t="shared" si="733"/>
        <v>-1245</v>
      </c>
      <c r="N3095" s="95">
        <f t="shared" si="734"/>
        <v>269.38712807244383</v>
      </c>
      <c r="O3095" s="95">
        <f t="shared" si="735"/>
        <v>2571039.6076972755</v>
      </c>
      <c r="P3095" s="95">
        <f t="shared" ref="P3095:P3158" si="743">SQRT(O3095/L3095)</f>
        <v>28.835975040987407</v>
      </c>
      <c r="Q3095" s="113">
        <f t="shared" si="729"/>
        <v>20.403533102284687</v>
      </c>
      <c r="R3095" s="95">
        <f t="shared" si="736"/>
        <v>302.35886462157146</v>
      </c>
      <c r="S3095" s="95">
        <f t="shared" si="737"/>
        <v>210.5429656612904</v>
      </c>
      <c r="T3095">
        <f t="shared" si="738"/>
        <v>1</v>
      </c>
      <c r="U3095" s="102">
        <f>IF(W3095&lt;180,V3095,IF(#REF!&gt;T3095,W3095-360,360-W3095))</f>
        <v>48.549084858569074</v>
      </c>
      <c r="V3095" s="102">
        <f t="shared" si="739"/>
        <v>48.549084858569074</v>
      </c>
      <c r="W3095" s="102">
        <f t="shared" si="740"/>
        <v>48.549084858569074</v>
      </c>
    </row>
    <row r="3096" spans="1:23" x14ac:dyDescent="0.25">
      <c r="A3096" s="110">
        <v>42638.512916666667</v>
      </c>
      <c r="B3096">
        <v>275</v>
      </c>
      <c r="C3096">
        <v>17.427399999999999</v>
      </c>
      <c r="E3096" s="95">
        <f t="shared" si="741"/>
        <v>256.47420965058234</v>
      </c>
      <c r="F3096" s="95">
        <f t="shared" si="741"/>
        <v>17.046449866888519</v>
      </c>
      <c r="G3096" s="95"/>
      <c r="H3096" s="95"/>
      <c r="I3096" s="95"/>
      <c r="J3096" s="95"/>
      <c r="K3096" s="95"/>
      <c r="L3096" s="95">
        <f t="shared" si="742"/>
        <v>3093</v>
      </c>
      <c r="M3096" s="95">
        <f t="shared" si="733"/>
        <v>1520</v>
      </c>
      <c r="N3096" s="95">
        <f t="shared" si="734"/>
        <v>269.38894277400465</v>
      </c>
      <c r="O3096" s="95">
        <f t="shared" si="735"/>
        <v>2571071.101842863</v>
      </c>
      <c r="P3096" s="95">
        <f t="shared" si="743"/>
        <v>28.831489759631499</v>
      </c>
      <c r="Q3096" s="113">
        <f t="shared" si="729"/>
        <v>20.416701029983447</v>
      </c>
      <c r="R3096" s="95">
        <f t="shared" si="736"/>
        <v>302.41178696804508</v>
      </c>
      <c r="S3096" s="95">
        <f t="shared" si="737"/>
        <v>210.5366323331196</v>
      </c>
      <c r="T3096">
        <f t="shared" si="738"/>
        <v>0</v>
      </c>
      <c r="U3096" s="102">
        <f>IF(W3096&lt;180,V3096,IF(#REF!&gt;T3096,W3096-360,360-W3096))</f>
        <v>18.525790349417662</v>
      </c>
      <c r="V3096" s="102">
        <f t="shared" si="739"/>
        <v>18.525790349417662</v>
      </c>
      <c r="W3096" s="102">
        <f t="shared" si="740"/>
        <v>18.525790349417662</v>
      </c>
    </row>
    <row r="3097" spans="1:23" x14ac:dyDescent="0.25">
      <c r="A3097" s="110">
        <v>42638.512962962966</v>
      </c>
      <c r="B3097">
        <v>292</v>
      </c>
      <c r="C3097">
        <v>19.5242</v>
      </c>
      <c r="E3097" s="95">
        <f t="shared" si="741"/>
        <v>256.50582362728784</v>
      </c>
      <c r="F3097" s="95">
        <f t="shared" si="741"/>
        <v>17.04805186356073</v>
      </c>
      <c r="G3097" s="95"/>
      <c r="H3097" s="95"/>
      <c r="I3097" s="95"/>
      <c r="J3097" s="95"/>
      <c r="K3097" s="95"/>
      <c r="L3097" s="95">
        <f t="shared" si="742"/>
        <v>3094</v>
      </c>
      <c r="M3097" s="95">
        <f t="shared" si="733"/>
        <v>-1228</v>
      </c>
      <c r="N3097" s="95">
        <f t="shared" si="734"/>
        <v>269.39625080801432</v>
      </c>
      <c r="O3097" s="95">
        <f t="shared" si="735"/>
        <v>2571582.196509365</v>
      </c>
      <c r="P3097" s="95">
        <f t="shared" si="743"/>
        <v>28.829695177321039</v>
      </c>
      <c r="Q3097" s="113">
        <f t="shared" si="729"/>
        <v>20.456936206673284</v>
      </c>
      <c r="R3097" s="95">
        <f t="shared" si="736"/>
        <v>302.53393009230274</v>
      </c>
      <c r="S3097" s="95">
        <f t="shared" si="737"/>
        <v>210.47771716227294</v>
      </c>
      <c r="T3097">
        <f t="shared" si="738"/>
        <v>0</v>
      </c>
      <c r="U3097" s="102">
        <f>IF(W3097&lt;180,V3097,IF(#REF!&gt;T3097,W3097-360,360-W3097))</f>
        <v>35.494176372712161</v>
      </c>
      <c r="V3097" s="102">
        <f t="shared" si="739"/>
        <v>35.494176372712161</v>
      </c>
      <c r="W3097" s="102">
        <f t="shared" si="740"/>
        <v>35.494176372712161</v>
      </c>
    </row>
    <row r="3098" spans="1:23" x14ac:dyDescent="0.25">
      <c r="A3098" s="110">
        <v>42638.513009259259</v>
      </c>
      <c r="B3098">
        <v>245</v>
      </c>
      <c r="C3098">
        <v>15.517799999999999</v>
      </c>
      <c r="E3098" s="95">
        <f t="shared" si="741"/>
        <v>256.45923460898501</v>
      </c>
      <c r="F3098" s="95">
        <f t="shared" si="741"/>
        <v>17.042444209650579</v>
      </c>
      <c r="G3098" s="95"/>
      <c r="H3098" s="95"/>
      <c r="I3098" s="95"/>
      <c r="J3098" s="95"/>
      <c r="K3098" s="95"/>
      <c r="L3098" s="95">
        <f t="shared" si="742"/>
        <v>3095</v>
      </c>
      <c r="M3098" s="95">
        <f t="shared" si="733"/>
        <v>1473</v>
      </c>
      <c r="N3098" s="95">
        <f t="shared" si="734"/>
        <v>269.38836833602466</v>
      </c>
      <c r="O3098" s="95">
        <f t="shared" si="735"/>
        <v>2572177.1812600889</v>
      </c>
      <c r="P3098" s="95">
        <f t="shared" si="743"/>
        <v>28.828371757311142</v>
      </c>
      <c r="Q3098" s="113">
        <f t="shared" si="729"/>
        <v>20.451202066624759</v>
      </c>
      <c r="R3098" s="95">
        <f t="shared" si="736"/>
        <v>302.4744392588907</v>
      </c>
      <c r="S3098" s="95">
        <f t="shared" si="737"/>
        <v>210.4440299590793</v>
      </c>
      <c r="T3098">
        <f t="shared" si="738"/>
        <v>0</v>
      </c>
      <c r="U3098" s="102">
        <f>IF(W3098&lt;180,V3098,IF(#REF!&gt;T3098,W3098-360,360-W3098))</f>
        <v>-11.459234608985014</v>
      </c>
      <c r="V3098" s="102">
        <f t="shared" si="739"/>
        <v>-11.459234608985014</v>
      </c>
      <c r="W3098" s="102">
        <f t="shared" si="740"/>
        <v>11.459234608985014</v>
      </c>
    </row>
    <row r="3099" spans="1:23" x14ac:dyDescent="0.25">
      <c r="A3099" s="110">
        <v>42638.513055555559</v>
      </c>
      <c r="B3099">
        <v>306</v>
      </c>
      <c r="C3099">
        <v>19.026700000000002</v>
      </c>
      <c r="E3099" s="95">
        <f t="shared" si="741"/>
        <v>256.53577371048254</v>
      </c>
      <c r="F3099" s="95">
        <f t="shared" si="741"/>
        <v>17.040650532445923</v>
      </c>
      <c r="G3099" s="95"/>
      <c r="H3099" s="95"/>
      <c r="I3099" s="95"/>
      <c r="J3099" s="95"/>
      <c r="K3099" s="95"/>
      <c r="L3099" s="95">
        <f t="shared" si="742"/>
        <v>3096</v>
      </c>
      <c r="M3099" s="95">
        <f t="shared" si="733"/>
        <v>-1167</v>
      </c>
      <c r="N3099" s="95">
        <f t="shared" si="734"/>
        <v>269.40019379844841</v>
      </c>
      <c r="O3099" s="95">
        <f t="shared" si="735"/>
        <v>2573517.1598837129</v>
      </c>
      <c r="P3099" s="95">
        <f t="shared" si="743"/>
        <v>28.83122253265195</v>
      </c>
      <c r="Q3099" s="113">
        <f t="shared" si="729"/>
        <v>20.55014891449763</v>
      </c>
      <c r="R3099" s="95">
        <f t="shared" si="736"/>
        <v>302.77360876810224</v>
      </c>
      <c r="S3099" s="95">
        <f t="shared" si="737"/>
        <v>210.29793865286288</v>
      </c>
      <c r="T3099">
        <f t="shared" si="738"/>
        <v>1</v>
      </c>
      <c r="U3099" s="102">
        <f>IF(W3099&lt;180,V3099,IF(#REF!&gt;T3099,W3099-360,360-W3099))</f>
        <v>49.464226289517455</v>
      </c>
      <c r="V3099" s="102">
        <f t="shared" si="739"/>
        <v>49.464226289517455</v>
      </c>
      <c r="W3099" s="102">
        <f t="shared" si="740"/>
        <v>49.464226289517455</v>
      </c>
    </row>
    <row r="3100" spans="1:23" x14ac:dyDescent="0.25">
      <c r="A3100" s="110">
        <v>42638.513101851851</v>
      </c>
      <c r="B3100">
        <v>329</v>
      </c>
      <c r="C3100">
        <v>16.4251</v>
      </c>
      <c r="E3100" s="95">
        <f t="shared" si="741"/>
        <v>256.66555740432614</v>
      </c>
      <c r="F3100" s="95">
        <f t="shared" si="741"/>
        <v>17.033904775374378</v>
      </c>
      <c r="G3100" s="95"/>
      <c r="H3100" s="95"/>
      <c r="I3100" s="95"/>
      <c r="J3100" s="95"/>
      <c r="K3100" s="95"/>
      <c r="L3100" s="95">
        <f t="shared" si="742"/>
        <v>3097</v>
      </c>
      <c r="M3100" s="95">
        <f t="shared" si="733"/>
        <v>1496</v>
      </c>
      <c r="N3100" s="95">
        <f t="shared" si="734"/>
        <v>269.41943816596586</v>
      </c>
      <c r="O3100" s="95">
        <f t="shared" si="735"/>
        <v>2577068.1498224009</v>
      </c>
      <c r="P3100" s="95">
        <f t="shared" si="743"/>
        <v>28.846448333775303</v>
      </c>
      <c r="Q3100" s="113">
        <f t="shared" ref="Q3100:Q3163" si="744">_xlfn.STDEV.P(B2500:B3100)</f>
        <v>20.760009595368295</v>
      </c>
      <c r="R3100" s="95">
        <f t="shared" si="736"/>
        <v>303.37557899390481</v>
      </c>
      <c r="S3100" s="95">
        <f t="shared" si="737"/>
        <v>209.95553581474746</v>
      </c>
      <c r="T3100">
        <f t="shared" si="738"/>
        <v>1</v>
      </c>
      <c r="U3100" s="102">
        <f>IF(W3100&lt;180,V3100,IF(#REF!&gt;T3100,W3100-360,360-W3100))</f>
        <v>72.334442595673863</v>
      </c>
      <c r="V3100" s="102">
        <f t="shared" si="739"/>
        <v>72.334442595673863</v>
      </c>
      <c r="W3100" s="102">
        <f t="shared" si="740"/>
        <v>72.334442595673863</v>
      </c>
    </row>
    <row r="3101" spans="1:23" x14ac:dyDescent="0.25">
      <c r="A3101" s="110">
        <v>42638.513159722221</v>
      </c>
      <c r="B3101">
        <v>333</v>
      </c>
      <c r="C3101">
        <v>17.4451</v>
      </c>
      <c r="E3101" s="95">
        <f t="shared" ref="E3101:F3116" si="745">AVERAGE(B2501:B3101)</f>
        <v>256.74542429284526</v>
      </c>
      <c r="F3101" s="95">
        <f t="shared" si="745"/>
        <v>17.024106772046594</v>
      </c>
      <c r="G3101" s="95"/>
      <c r="H3101" s="95"/>
      <c r="I3101" s="95"/>
      <c r="J3101" s="95"/>
      <c r="K3101" s="95"/>
      <c r="L3101" s="95">
        <f t="shared" si="742"/>
        <v>3098</v>
      </c>
      <c r="M3101" s="95">
        <f t="shared" si="733"/>
        <v>-1163</v>
      </c>
      <c r="N3101" s="95">
        <f t="shared" si="734"/>
        <v>269.43996126533125</v>
      </c>
      <c r="O3101" s="95">
        <f t="shared" si="735"/>
        <v>2581109.3327953443</v>
      </c>
      <c r="P3101" s="95">
        <f t="shared" si="743"/>
        <v>28.864397311363895</v>
      </c>
      <c r="Q3101" s="113">
        <f t="shared" si="744"/>
        <v>20.960228955450379</v>
      </c>
      <c r="R3101" s="95">
        <f t="shared" si="736"/>
        <v>303.9059394426086</v>
      </c>
      <c r="S3101" s="95">
        <f t="shared" si="737"/>
        <v>209.58490914308192</v>
      </c>
      <c r="T3101">
        <f t="shared" si="738"/>
        <v>1</v>
      </c>
      <c r="U3101" s="102">
        <f>IF(W3101&lt;180,V3101,IF(#REF!&gt;T3101,W3101-360,360-W3101))</f>
        <v>76.254575707154743</v>
      </c>
      <c r="V3101" s="102">
        <f t="shared" si="739"/>
        <v>76.254575707154743</v>
      </c>
      <c r="W3101" s="102">
        <f t="shared" si="740"/>
        <v>76.254575707154743</v>
      </c>
    </row>
    <row r="3102" spans="1:23" x14ac:dyDescent="0.25">
      <c r="A3102" s="110">
        <v>42638.513206018521</v>
      </c>
      <c r="B3102">
        <v>300</v>
      </c>
      <c r="C3102">
        <v>18.051500000000001</v>
      </c>
      <c r="E3102" s="95">
        <f t="shared" si="745"/>
        <v>256.80366056572382</v>
      </c>
      <c r="F3102" s="95">
        <f t="shared" si="745"/>
        <v>17.010754692179702</v>
      </c>
      <c r="G3102" s="95"/>
      <c r="H3102" s="95"/>
      <c r="I3102" s="95"/>
      <c r="J3102" s="95"/>
      <c r="K3102" s="95"/>
      <c r="L3102" s="95">
        <f t="shared" si="742"/>
        <v>3099</v>
      </c>
      <c r="M3102" s="95">
        <f t="shared" si="733"/>
        <v>1463</v>
      </c>
      <c r="N3102" s="95">
        <f t="shared" si="734"/>
        <v>269.44982252339344</v>
      </c>
      <c r="O3102" s="95">
        <f t="shared" si="735"/>
        <v>2582042.9474023804</v>
      </c>
      <c r="P3102" s="95">
        <f t="shared" si="743"/>
        <v>28.86495885041359</v>
      </c>
      <c r="Q3102" s="113">
        <f t="shared" si="744"/>
        <v>21.031583568503041</v>
      </c>
      <c r="R3102" s="95">
        <f t="shared" si="736"/>
        <v>304.12472359485565</v>
      </c>
      <c r="S3102" s="95">
        <f t="shared" si="737"/>
        <v>209.48259753659198</v>
      </c>
      <c r="T3102">
        <f t="shared" si="738"/>
        <v>0</v>
      </c>
      <c r="U3102" s="102">
        <f>IF(W3102&lt;180,V3102,IF(#REF!&gt;T3102,W3102-360,360-W3102))</f>
        <v>43.196339434276183</v>
      </c>
      <c r="V3102" s="102">
        <f t="shared" si="739"/>
        <v>43.196339434276183</v>
      </c>
      <c r="W3102" s="102">
        <f t="shared" si="740"/>
        <v>43.196339434276183</v>
      </c>
    </row>
    <row r="3103" spans="1:23" x14ac:dyDescent="0.25">
      <c r="A3103" s="110">
        <v>42638.513252314813</v>
      </c>
      <c r="B3103">
        <v>295</v>
      </c>
      <c r="C3103">
        <v>17.632899999999999</v>
      </c>
      <c r="E3103" s="95">
        <f t="shared" si="745"/>
        <v>256.84193011647255</v>
      </c>
      <c r="F3103" s="95">
        <f t="shared" si="745"/>
        <v>16.998494126455906</v>
      </c>
      <c r="G3103" s="95"/>
      <c r="H3103" s="95"/>
      <c r="I3103" s="95"/>
      <c r="J3103" s="95"/>
      <c r="K3103" s="95"/>
      <c r="L3103" s="95">
        <f t="shared" si="742"/>
        <v>3100</v>
      </c>
      <c r="M3103" s="95">
        <f t="shared" si="733"/>
        <v>-1168</v>
      </c>
      <c r="N3103" s="95">
        <f t="shared" si="734"/>
        <v>269.45806451612782</v>
      </c>
      <c r="O3103" s="95">
        <f t="shared" si="735"/>
        <v>2582695.5483870893</v>
      </c>
      <c r="P3103" s="95">
        <f t="shared" si="743"/>
        <v>28.863949768766918</v>
      </c>
      <c r="Q3103" s="113">
        <f t="shared" si="744"/>
        <v>21.080070129721683</v>
      </c>
      <c r="R3103" s="95">
        <f t="shared" si="736"/>
        <v>304.27208790834635</v>
      </c>
      <c r="S3103" s="95">
        <f t="shared" si="737"/>
        <v>209.41177232459876</v>
      </c>
      <c r="T3103">
        <f t="shared" si="738"/>
        <v>0</v>
      </c>
      <c r="U3103" s="102">
        <f>IF(W3103&lt;180,V3103,IF(#REF!&gt;T3103,W3103-360,360-W3103))</f>
        <v>38.158069883527446</v>
      </c>
      <c r="V3103" s="102">
        <f t="shared" si="739"/>
        <v>38.158069883527446</v>
      </c>
      <c r="W3103" s="102">
        <f t="shared" si="740"/>
        <v>38.158069883527446</v>
      </c>
    </row>
    <row r="3104" spans="1:23" x14ac:dyDescent="0.25">
      <c r="A3104" s="110">
        <v>42638.513298611113</v>
      </c>
      <c r="B3104">
        <v>278</v>
      </c>
      <c r="C3104">
        <v>14.620200000000001</v>
      </c>
      <c r="E3104" s="95">
        <f t="shared" si="745"/>
        <v>256.74209650582361</v>
      </c>
      <c r="F3104" s="95">
        <f t="shared" si="745"/>
        <v>16.984359517470878</v>
      </c>
      <c r="G3104" s="95"/>
      <c r="H3104" s="95"/>
      <c r="I3104" s="95"/>
      <c r="J3104" s="95"/>
      <c r="K3104" s="95"/>
      <c r="L3104" s="95">
        <f t="shared" si="742"/>
        <v>3101</v>
      </c>
      <c r="M3104" s="95">
        <f t="shared" si="733"/>
        <v>1446</v>
      </c>
      <c r="N3104" s="95">
        <f t="shared" si="734"/>
        <v>269.46081909061473</v>
      </c>
      <c r="O3104" s="95">
        <f t="shared" si="735"/>
        <v>2582768.4895195025</v>
      </c>
      <c r="P3104" s="95">
        <f t="shared" si="743"/>
        <v>28.859702941855318</v>
      </c>
      <c r="Q3104" s="113">
        <f t="shared" si="744"/>
        <v>20.836141683708256</v>
      </c>
      <c r="R3104" s="95">
        <f t="shared" si="736"/>
        <v>303.62341529416722</v>
      </c>
      <c r="S3104" s="95">
        <f t="shared" si="737"/>
        <v>209.86077771748003</v>
      </c>
      <c r="T3104">
        <f t="shared" si="738"/>
        <v>0</v>
      </c>
      <c r="U3104" s="102">
        <f>IF(W3104&lt;180,V3104,IF(#REF!&gt;T3104,W3104-360,360-W3104))</f>
        <v>21.257903494176389</v>
      </c>
      <c r="V3104" s="102">
        <f t="shared" si="739"/>
        <v>21.257903494176389</v>
      </c>
      <c r="W3104" s="102">
        <f t="shared" si="740"/>
        <v>21.257903494176389</v>
      </c>
    </row>
    <row r="3105" spans="1:23" x14ac:dyDescent="0.25">
      <c r="A3105" s="110">
        <v>42638.513344907406</v>
      </c>
      <c r="B3105">
        <v>282</v>
      </c>
      <c r="C3105">
        <v>15.349600000000001</v>
      </c>
      <c r="E3105" s="95">
        <f t="shared" si="745"/>
        <v>256.72046589018305</v>
      </c>
      <c r="F3105" s="95">
        <f t="shared" si="745"/>
        <v>16.975129567387686</v>
      </c>
      <c r="G3105" s="95"/>
      <c r="H3105" s="95"/>
      <c r="I3105" s="95"/>
      <c r="J3105" s="95"/>
      <c r="K3105" s="95"/>
      <c r="L3105" s="95">
        <f t="shared" si="742"/>
        <v>3102</v>
      </c>
      <c r="M3105" s="95">
        <f t="shared" si="733"/>
        <v>-1164</v>
      </c>
      <c r="N3105" s="95">
        <f t="shared" si="734"/>
        <v>269.46486137975381</v>
      </c>
      <c r="O3105" s="95">
        <f t="shared" si="735"/>
        <v>2582925.6698903861</v>
      </c>
      <c r="P3105" s="95">
        <f t="shared" si="743"/>
        <v>28.85592878443483</v>
      </c>
      <c r="Q3105" s="113">
        <f t="shared" si="744"/>
        <v>20.803135493765467</v>
      </c>
      <c r="R3105" s="95">
        <f t="shared" si="736"/>
        <v>303.52752075115535</v>
      </c>
      <c r="S3105" s="95">
        <f t="shared" si="737"/>
        <v>209.91341102921075</v>
      </c>
      <c r="T3105">
        <f t="shared" si="738"/>
        <v>0</v>
      </c>
      <c r="U3105" s="102">
        <f>IF(W3105&lt;180,V3105,IF(#REF!&gt;T3105,W3105-360,360-W3105))</f>
        <v>25.27953410981695</v>
      </c>
      <c r="V3105" s="102">
        <f t="shared" si="739"/>
        <v>25.27953410981695</v>
      </c>
      <c r="W3105" s="102">
        <f t="shared" si="740"/>
        <v>25.27953410981695</v>
      </c>
    </row>
    <row r="3106" spans="1:23" x14ac:dyDescent="0.25">
      <c r="A3106" s="110">
        <v>42638.513391203705</v>
      </c>
      <c r="B3106">
        <v>277</v>
      </c>
      <c r="C3106">
        <v>12.525</v>
      </c>
      <c r="E3106" s="95">
        <f t="shared" si="745"/>
        <v>256.79034941763729</v>
      </c>
      <c r="F3106" s="95">
        <f t="shared" si="745"/>
        <v>16.959360183028284</v>
      </c>
      <c r="G3106" s="95"/>
      <c r="H3106" s="95"/>
      <c r="I3106" s="95"/>
      <c r="J3106" s="95"/>
      <c r="K3106" s="95"/>
      <c r="L3106" s="95">
        <f t="shared" si="742"/>
        <v>3103</v>
      </c>
      <c r="M3106" s="95">
        <f t="shared" si="733"/>
        <v>1441</v>
      </c>
      <c r="N3106" s="95">
        <f t="shared" si="734"/>
        <v>269.467289719625</v>
      </c>
      <c r="O3106" s="95">
        <f t="shared" si="735"/>
        <v>2582982.429906535</v>
      </c>
      <c r="P3106" s="95">
        <f t="shared" si="743"/>
        <v>28.851595730330821</v>
      </c>
      <c r="Q3106" s="113">
        <f t="shared" si="744"/>
        <v>20.800597714222612</v>
      </c>
      <c r="R3106" s="95">
        <f t="shared" si="736"/>
        <v>303.59169427463814</v>
      </c>
      <c r="S3106" s="95">
        <f t="shared" si="737"/>
        <v>209.9890045606364</v>
      </c>
      <c r="T3106">
        <f t="shared" si="738"/>
        <v>0</v>
      </c>
      <c r="U3106" s="102">
        <f>IF(W3106&lt;180,V3106,IF(#REF!&gt;T3106,W3106-360,360-W3106))</f>
        <v>20.209650582362713</v>
      </c>
      <c r="V3106" s="102">
        <f t="shared" si="739"/>
        <v>20.209650582362713</v>
      </c>
      <c r="W3106" s="102">
        <f t="shared" si="740"/>
        <v>20.209650582362713</v>
      </c>
    </row>
    <row r="3107" spans="1:23" x14ac:dyDescent="0.25">
      <c r="A3107" s="110">
        <v>42638.513437499998</v>
      </c>
      <c r="B3107">
        <v>300</v>
      </c>
      <c r="C3107">
        <v>13.644600000000001</v>
      </c>
      <c r="E3107" s="95">
        <f t="shared" si="745"/>
        <v>256.88352745424294</v>
      </c>
      <c r="F3107" s="95">
        <f t="shared" si="745"/>
        <v>16.946854026622297</v>
      </c>
      <c r="G3107" s="95"/>
      <c r="H3107" s="95"/>
      <c r="I3107" s="95"/>
      <c r="J3107" s="95"/>
      <c r="K3107" s="95"/>
      <c r="L3107" s="95">
        <f t="shared" si="742"/>
        <v>3104</v>
      </c>
      <c r="M3107" s="95">
        <f t="shared" si="733"/>
        <v>-1141</v>
      </c>
      <c r="N3107" s="95">
        <f t="shared" si="734"/>
        <v>269.47712628865861</v>
      </c>
      <c r="O3107" s="95">
        <f t="shared" si="735"/>
        <v>2583914.3759664879</v>
      </c>
      <c r="P3107" s="95">
        <f t="shared" si="743"/>
        <v>28.852151423105017</v>
      </c>
      <c r="Q3107" s="113">
        <f t="shared" si="744"/>
        <v>20.868411388504441</v>
      </c>
      <c r="R3107" s="95">
        <f t="shared" si="736"/>
        <v>303.83745307837796</v>
      </c>
      <c r="S3107" s="95">
        <f t="shared" si="737"/>
        <v>209.92960183010794</v>
      </c>
      <c r="T3107">
        <f t="shared" si="738"/>
        <v>0</v>
      </c>
      <c r="U3107" s="102">
        <f>IF(W3107&lt;180,V3107,IF(#REF!&gt;T3107,W3107-360,360-W3107))</f>
        <v>43.116472545757063</v>
      </c>
      <c r="V3107" s="102">
        <f t="shared" si="739"/>
        <v>43.116472545757063</v>
      </c>
      <c r="W3107" s="102">
        <f t="shared" si="740"/>
        <v>43.116472545757063</v>
      </c>
    </row>
    <row r="3108" spans="1:23" x14ac:dyDescent="0.25">
      <c r="A3108" s="110">
        <v>42638.513483796298</v>
      </c>
      <c r="B3108">
        <v>305</v>
      </c>
      <c r="C3108">
        <v>15.0801</v>
      </c>
      <c r="E3108" s="95">
        <f t="shared" si="745"/>
        <v>256.97337770382694</v>
      </c>
      <c r="F3108" s="95">
        <f t="shared" si="745"/>
        <v>16.935677653910147</v>
      </c>
      <c r="G3108" s="95"/>
      <c r="H3108" s="95"/>
      <c r="I3108" s="95"/>
      <c r="J3108" s="95"/>
      <c r="K3108" s="95"/>
      <c r="L3108" s="95">
        <f t="shared" si="742"/>
        <v>3105</v>
      </c>
      <c r="M3108" s="95">
        <f t="shared" si="733"/>
        <v>1446</v>
      </c>
      <c r="N3108" s="95">
        <f t="shared" si="734"/>
        <v>269.4885668276961</v>
      </c>
      <c r="O3108" s="95">
        <f t="shared" si="735"/>
        <v>2585175.8441223763</v>
      </c>
      <c r="P3108" s="95">
        <f t="shared" si="743"/>
        <v>28.85454579302645</v>
      </c>
      <c r="Q3108" s="113">
        <f t="shared" si="744"/>
        <v>20.958939893745875</v>
      </c>
      <c r="R3108" s="95">
        <f t="shared" si="736"/>
        <v>304.13099246475514</v>
      </c>
      <c r="S3108" s="95">
        <f t="shared" si="737"/>
        <v>209.81576294289871</v>
      </c>
      <c r="T3108">
        <f t="shared" si="738"/>
        <v>1</v>
      </c>
      <c r="U3108" s="102">
        <f>IF(W3108&lt;180,V3108,IF(#REF!&gt;T3108,W3108-360,360-W3108))</f>
        <v>48.026622296173059</v>
      </c>
      <c r="V3108" s="102">
        <f t="shared" si="739"/>
        <v>48.026622296173059</v>
      </c>
      <c r="W3108" s="102">
        <f t="shared" si="740"/>
        <v>48.026622296173059</v>
      </c>
    </row>
    <row r="3109" spans="1:23" x14ac:dyDescent="0.25">
      <c r="A3109" s="110">
        <v>42638.51353009259</v>
      </c>
      <c r="B3109">
        <v>351</v>
      </c>
      <c r="C3109">
        <v>16.590599999999998</v>
      </c>
      <c r="E3109" s="95">
        <f t="shared" si="745"/>
        <v>257.04991680532447</v>
      </c>
      <c r="F3109" s="95">
        <f t="shared" si="745"/>
        <v>16.926369999999995</v>
      </c>
      <c r="G3109" s="95"/>
      <c r="H3109" s="95"/>
      <c r="I3109" s="95"/>
      <c r="J3109" s="95"/>
      <c r="K3109" s="95"/>
      <c r="L3109" s="95">
        <f t="shared" si="742"/>
        <v>3106</v>
      </c>
      <c r="M3109" s="95">
        <f t="shared" si="733"/>
        <v>-1095</v>
      </c>
      <c r="N3109" s="95">
        <f t="shared" si="734"/>
        <v>269.51481004507292</v>
      </c>
      <c r="O3109" s="95">
        <f t="shared" si="735"/>
        <v>2591817.8187379199</v>
      </c>
      <c r="P3109" s="95">
        <f t="shared" si="743"/>
        <v>28.886938043838946</v>
      </c>
      <c r="Q3109" s="113">
        <f t="shared" si="744"/>
        <v>21.216595649196368</v>
      </c>
      <c r="R3109" s="95">
        <f t="shared" si="736"/>
        <v>304.78725701601627</v>
      </c>
      <c r="S3109" s="95">
        <f t="shared" si="737"/>
        <v>209.31257659463265</v>
      </c>
      <c r="T3109">
        <f t="shared" si="738"/>
        <v>1</v>
      </c>
      <c r="U3109" s="102">
        <f>IF(W3109&lt;180,V3109,IF(#REF!&gt;T3109,W3109-360,360-W3109))</f>
        <v>93.950083194675528</v>
      </c>
      <c r="V3109" s="102">
        <f t="shared" si="739"/>
        <v>93.950083194675528</v>
      </c>
      <c r="W3109" s="102">
        <f t="shared" si="740"/>
        <v>93.950083194675528</v>
      </c>
    </row>
    <row r="3110" spans="1:23" x14ac:dyDescent="0.25">
      <c r="A3110" s="110">
        <v>42638.51357638889</v>
      </c>
      <c r="B3110">
        <v>280</v>
      </c>
      <c r="C3110">
        <v>13.746</v>
      </c>
      <c r="E3110" s="95">
        <f t="shared" si="745"/>
        <v>256.99168053244591</v>
      </c>
      <c r="F3110" s="95">
        <f t="shared" si="745"/>
        <v>16.907627570715469</v>
      </c>
      <c r="G3110" s="95"/>
      <c r="H3110" s="95"/>
      <c r="I3110" s="95"/>
      <c r="J3110" s="95"/>
      <c r="K3110" s="95"/>
      <c r="L3110" s="95">
        <f t="shared" si="742"/>
        <v>3107</v>
      </c>
      <c r="M3110" s="95">
        <f t="shared" si="733"/>
        <v>1375</v>
      </c>
      <c r="N3110" s="95">
        <f t="shared" si="734"/>
        <v>269.51818474412505</v>
      </c>
      <c r="O3110" s="95">
        <f t="shared" si="735"/>
        <v>2591927.7225619503</v>
      </c>
      <c r="P3110" s="95">
        <f t="shared" si="743"/>
        <v>28.882901341131603</v>
      </c>
      <c r="Q3110" s="113">
        <f t="shared" si="744"/>
        <v>21.10519403635632</v>
      </c>
      <c r="R3110" s="95">
        <f t="shared" si="736"/>
        <v>304.47836711424765</v>
      </c>
      <c r="S3110" s="95">
        <f t="shared" si="737"/>
        <v>209.50499395064418</v>
      </c>
      <c r="T3110">
        <f t="shared" si="738"/>
        <v>0</v>
      </c>
      <c r="U3110" s="102">
        <f>IF(W3110&lt;180,V3110,IF(#REF!&gt;T3110,W3110-360,360-W3110))</f>
        <v>23.008319467554088</v>
      </c>
      <c r="V3110" s="102">
        <f t="shared" si="739"/>
        <v>23.008319467554088</v>
      </c>
      <c r="W3110" s="102">
        <f t="shared" si="740"/>
        <v>23.008319467554088</v>
      </c>
    </row>
    <row r="3111" spans="1:23" x14ac:dyDescent="0.25">
      <c r="A3111" s="110">
        <v>42638.513622685183</v>
      </c>
      <c r="B3111">
        <v>296</v>
      </c>
      <c r="C3111">
        <v>13.872199999999999</v>
      </c>
      <c r="E3111" s="95">
        <f t="shared" si="745"/>
        <v>256.92346089850247</v>
      </c>
      <c r="F3111" s="95">
        <f t="shared" si="745"/>
        <v>16.885651530782027</v>
      </c>
      <c r="G3111" s="95"/>
      <c r="H3111" s="95"/>
      <c r="I3111" s="95"/>
      <c r="J3111" s="95"/>
      <c r="K3111" s="95"/>
      <c r="L3111" s="95">
        <f t="shared" si="742"/>
        <v>3108</v>
      </c>
      <c r="M3111" s="95">
        <f t="shared" si="733"/>
        <v>-1079</v>
      </c>
      <c r="N3111" s="95">
        <f t="shared" si="734"/>
        <v>269.52670527670415</v>
      </c>
      <c r="O3111" s="95">
        <f t="shared" si="735"/>
        <v>2592628.7834620271</v>
      </c>
      <c r="P3111" s="95">
        <f t="shared" si="743"/>
        <v>28.88215963632312</v>
      </c>
      <c r="Q3111" s="113">
        <f t="shared" si="744"/>
        <v>20.911845682590158</v>
      </c>
      <c r="R3111" s="95">
        <f t="shared" si="736"/>
        <v>303.97511368433032</v>
      </c>
      <c r="S3111" s="95">
        <f t="shared" si="737"/>
        <v>209.87180811267461</v>
      </c>
      <c r="T3111">
        <f t="shared" si="738"/>
        <v>0</v>
      </c>
      <c r="U3111" s="102">
        <f>IF(W3111&lt;180,V3111,IF(#REF!&gt;T3111,W3111-360,360-W3111))</f>
        <v>39.076539101497531</v>
      </c>
      <c r="V3111" s="102">
        <f t="shared" si="739"/>
        <v>39.076539101497531</v>
      </c>
      <c r="W3111" s="102">
        <f t="shared" si="740"/>
        <v>39.076539101497531</v>
      </c>
    </row>
    <row r="3112" spans="1:23" x14ac:dyDescent="0.25">
      <c r="A3112" s="110">
        <v>42638.513668981483</v>
      </c>
      <c r="B3112">
        <v>258</v>
      </c>
      <c r="C3112">
        <v>13.885999999999999</v>
      </c>
      <c r="E3112" s="95">
        <f t="shared" si="745"/>
        <v>256.88851913477538</v>
      </c>
      <c r="F3112" s="95">
        <f t="shared" si="745"/>
        <v>16.865390299500831</v>
      </c>
      <c r="G3112" s="95"/>
      <c r="H3112" s="95"/>
      <c r="I3112" s="95"/>
      <c r="J3112" s="95"/>
      <c r="K3112" s="95"/>
      <c r="L3112" s="95">
        <f t="shared" si="742"/>
        <v>3109</v>
      </c>
      <c r="M3112" s="95">
        <f t="shared" si="733"/>
        <v>1337</v>
      </c>
      <c r="N3112" s="95">
        <f t="shared" si="734"/>
        <v>269.52299774847103</v>
      </c>
      <c r="O3112" s="95">
        <f t="shared" si="735"/>
        <v>2592761.6056609778</v>
      </c>
      <c r="P3112" s="95">
        <f t="shared" si="743"/>
        <v>28.878254033412869</v>
      </c>
      <c r="Q3112" s="113">
        <f t="shared" si="744"/>
        <v>20.892464180596026</v>
      </c>
      <c r="R3112" s="95">
        <f t="shared" si="736"/>
        <v>303.89656354111645</v>
      </c>
      <c r="S3112" s="95">
        <f t="shared" si="737"/>
        <v>209.88047472843431</v>
      </c>
      <c r="T3112">
        <f t="shared" si="738"/>
        <v>0</v>
      </c>
      <c r="U3112" s="102">
        <f>IF(W3112&lt;180,V3112,IF(#REF!&gt;T3112,W3112-360,360-W3112))</f>
        <v>1.1114808652246211</v>
      </c>
      <c r="V3112" s="102">
        <f t="shared" si="739"/>
        <v>1.1114808652246211</v>
      </c>
      <c r="W3112" s="102">
        <f t="shared" si="740"/>
        <v>1.1114808652246211</v>
      </c>
    </row>
    <row r="3113" spans="1:23" x14ac:dyDescent="0.25">
      <c r="A3113" s="110">
        <v>42638.513715277775</v>
      </c>
      <c r="B3113">
        <v>254</v>
      </c>
      <c r="C3113">
        <v>12.0305</v>
      </c>
      <c r="E3113" s="95">
        <f t="shared" si="745"/>
        <v>256.77703826955076</v>
      </c>
      <c r="F3113" s="95">
        <f t="shared" si="745"/>
        <v>16.841414758735439</v>
      </c>
      <c r="G3113" s="95"/>
      <c r="H3113" s="95"/>
      <c r="I3113" s="95"/>
      <c r="J3113" s="95"/>
      <c r="K3113" s="95"/>
      <c r="L3113" s="95">
        <f t="shared" si="742"/>
        <v>3110</v>
      </c>
      <c r="M3113" s="95">
        <f t="shared" si="733"/>
        <v>-1083</v>
      </c>
      <c r="N3113" s="95">
        <f t="shared" si="734"/>
        <v>269.51800643086699</v>
      </c>
      <c r="O3113" s="95">
        <f t="shared" si="735"/>
        <v>2593002.4916398651</v>
      </c>
      <c r="P3113" s="95">
        <f t="shared" si="743"/>
        <v>28.874952104690809</v>
      </c>
      <c r="Q3113" s="113">
        <f t="shared" si="744"/>
        <v>20.72817992031262</v>
      </c>
      <c r="R3113" s="95">
        <f t="shared" si="736"/>
        <v>303.41544309025414</v>
      </c>
      <c r="S3113" s="95">
        <f t="shared" si="737"/>
        <v>210.13863344884737</v>
      </c>
      <c r="T3113">
        <f t="shared" si="738"/>
        <v>0</v>
      </c>
      <c r="U3113" s="102">
        <f>IF(W3113&lt;180,V3113,IF(#REF!&gt;T3113,W3113-360,360-W3113))</f>
        <v>-2.7770382695507578</v>
      </c>
      <c r="V3113" s="102">
        <f t="shared" si="739"/>
        <v>-2.7770382695507578</v>
      </c>
      <c r="W3113" s="102">
        <f t="shared" si="740"/>
        <v>2.7770382695507578</v>
      </c>
    </row>
    <row r="3114" spans="1:23" x14ac:dyDescent="0.25">
      <c r="A3114" s="110">
        <v>42638.513761574075</v>
      </c>
      <c r="B3114">
        <v>272</v>
      </c>
      <c r="C3114">
        <v>11.245900000000001</v>
      </c>
      <c r="E3114" s="95">
        <f t="shared" si="745"/>
        <v>256.65890183028284</v>
      </c>
      <c r="F3114" s="95">
        <f t="shared" si="745"/>
        <v>16.816732396006653</v>
      </c>
      <c r="G3114" s="95"/>
      <c r="H3114" s="95"/>
      <c r="I3114" s="95"/>
      <c r="J3114" s="95"/>
      <c r="K3114" s="95"/>
      <c r="L3114" s="95">
        <f t="shared" si="742"/>
        <v>3111</v>
      </c>
      <c r="M3114" s="95">
        <f t="shared" si="733"/>
        <v>1355</v>
      </c>
      <c r="N3114" s="95">
        <f t="shared" si="734"/>
        <v>269.51880424300748</v>
      </c>
      <c r="O3114" s="95">
        <f t="shared" si="735"/>
        <v>2593008.6499517779</v>
      </c>
      <c r="P3114" s="95">
        <f t="shared" si="743"/>
        <v>28.87034523174243</v>
      </c>
      <c r="Q3114" s="113">
        <f t="shared" si="744"/>
        <v>20.436707817421468</v>
      </c>
      <c r="R3114" s="95">
        <f t="shared" si="736"/>
        <v>302.64149441948115</v>
      </c>
      <c r="S3114" s="95">
        <f t="shared" si="737"/>
        <v>210.67630924108454</v>
      </c>
      <c r="T3114">
        <f t="shared" si="738"/>
        <v>0</v>
      </c>
      <c r="U3114" s="102">
        <f>IF(W3114&lt;180,V3114,IF(#REF!&gt;T3114,W3114-360,360-W3114))</f>
        <v>15.341098169717156</v>
      </c>
      <c r="V3114" s="102">
        <f t="shared" si="739"/>
        <v>15.341098169717156</v>
      </c>
      <c r="W3114" s="102">
        <f t="shared" si="740"/>
        <v>15.341098169717156</v>
      </c>
    </row>
    <row r="3115" spans="1:23" x14ac:dyDescent="0.25">
      <c r="A3115" s="110">
        <v>42638.513807870368</v>
      </c>
      <c r="B3115">
        <v>284</v>
      </c>
      <c r="C3115">
        <v>12.1761</v>
      </c>
      <c r="E3115" s="95">
        <f t="shared" si="745"/>
        <v>256.64059900166387</v>
      </c>
      <c r="F3115" s="95">
        <f t="shared" si="745"/>
        <v>16.793250033277872</v>
      </c>
      <c r="G3115" s="95"/>
      <c r="H3115" s="95"/>
      <c r="I3115" s="95"/>
      <c r="J3115" s="95"/>
      <c r="K3115" s="95"/>
      <c r="L3115" s="95">
        <f t="shared" si="742"/>
        <v>3112</v>
      </c>
      <c r="M3115" s="95">
        <f t="shared" si="733"/>
        <v>-1071</v>
      </c>
      <c r="N3115" s="95">
        <f t="shared" si="734"/>
        <v>269.52345758354636</v>
      </c>
      <c r="O3115" s="95">
        <f t="shared" si="735"/>
        <v>2593218.2875963948</v>
      </c>
      <c r="P3115" s="95">
        <f t="shared" si="743"/>
        <v>28.866873140485222</v>
      </c>
      <c r="Q3115" s="113">
        <f t="shared" si="744"/>
        <v>20.407266388181498</v>
      </c>
      <c r="R3115" s="95">
        <f t="shared" si="736"/>
        <v>302.55694837507224</v>
      </c>
      <c r="S3115" s="95">
        <f t="shared" si="737"/>
        <v>210.72424962825551</v>
      </c>
      <c r="T3115">
        <f t="shared" si="738"/>
        <v>0</v>
      </c>
      <c r="U3115" s="102">
        <f>IF(W3115&lt;180,V3115,IF(#REF!&gt;T3115,W3115-360,360-W3115))</f>
        <v>27.359400998336127</v>
      </c>
      <c r="V3115" s="102">
        <f t="shared" si="739"/>
        <v>27.359400998336127</v>
      </c>
      <c r="W3115" s="102">
        <f t="shared" si="740"/>
        <v>27.359400998336127</v>
      </c>
    </row>
    <row r="3116" spans="1:23" x14ac:dyDescent="0.25">
      <c r="A3116" s="110">
        <v>42638.513854166667</v>
      </c>
      <c r="B3116">
        <v>293</v>
      </c>
      <c r="C3116">
        <v>11.8675</v>
      </c>
      <c r="E3116" s="95">
        <f t="shared" si="745"/>
        <v>256.64226289517472</v>
      </c>
      <c r="F3116" s="95">
        <f t="shared" si="745"/>
        <v>16.764770332778703</v>
      </c>
      <c r="G3116" s="95"/>
      <c r="H3116" s="95"/>
      <c r="I3116" s="95"/>
      <c r="J3116" s="95"/>
      <c r="K3116" s="95"/>
      <c r="L3116" s="95">
        <f t="shared" si="742"/>
        <v>3113</v>
      </c>
      <c r="M3116" s="95">
        <f t="shared" si="733"/>
        <v>1364</v>
      </c>
      <c r="N3116" s="95">
        <f t="shared" si="734"/>
        <v>269.53099903629817</v>
      </c>
      <c r="O3116" s="95">
        <f t="shared" si="735"/>
        <v>2593769.2585929907</v>
      </c>
      <c r="P3116" s="95">
        <f t="shared" si="743"/>
        <v>28.865302224856073</v>
      </c>
      <c r="Q3116" s="113">
        <f t="shared" si="744"/>
        <v>20.410189884440225</v>
      </c>
      <c r="R3116" s="95">
        <f t="shared" si="736"/>
        <v>302.56519013516521</v>
      </c>
      <c r="S3116" s="95">
        <f t="shared" si="737"/>
        <v>210.71933565518421</v>
      </c>
      <c r="T3116">
        <f t="shared" si="738"/>
        <v>0</v>
      </c>
      <c r="U3116" s="102">
        <f>IF(W3116&lt;180,V3116,IF(#REF!&gt;T3116,W3116-360,360-W3116))</f>
        <v>36.357737104825276</v>
      </c>
      <c r="V3116" s="102">
        <f t="shared" si="739"/>
        <v>36.357737104825276</v>
      </c>
      <c r="W3116" s="102">
        <f t="shared" si="740"/>
        <v>36.357737104825276</v>
      </c>
    </row>
    <row r="3117" spans="1:23" x14ac:dyDescent="0.25">
      <c r="A3117" s="110">
        <v>42638.51390046296</v>
      </c>
      <c r="B3117">
        <v>270</v>
      </c>
      <c r="C3117">
        <v>13.5045</v>
      </c>
      <c r="E3117" s="95">
        <f t="shared" ref="E3117:F3132" si="746">AVERAGE(B2517:B3117)</f>
        <v>256.55740432612311</v>
      </c>
      <c r="F3117" s="95">
        <f t="shared" si="746"/>
        <v>16.741645041597337</v>
      </c>
      <c r="G3117" s="95"/>
      <c r="H3117" s="95"/>
      <c r="I3117" s="95"/>
      <c r="J3117" s="95"/>
      <c r="K3117" s="95"/>
      <c r="L3117" s="95">
        <f t="shared" si="742"/>
        <v>3114</v>
      </c>
      <c r="M3117" s="95">
        <f t="shared" si="733"/>
        <v>-1094</v>
      </c>
      <c r="N3117" s="95">
        <f t="shared" si="734"/>
        <v>269.53114964675535</v>
      </c>
      <c r="O3117" s="95">
        <f t="shared" si="735"/>
        <v>2593769.4784842581</v>
      </c>
      <c r="P3117" s="95">
        <f t="shared" si="743"/>
        <v>28.860668313341201</v>
      </c>
      <c r="Q3117" s="113">
        <f t="shared" si="744"/>
        <v>20.24781040526528</v>
      </c>
      <c r="R3117" s="95">
        <f t="shared" si="736"/>
        <v>302.11497773796998</v>
      </c>
      <c r="S3117" s="95">
        <f t="shared" si="737"/>
        <v>210.99983091427623</v>
      </c>
      <c r="T3117">
        <f t="shared" si="738"/>
        <v>0</v>
      </c>
      <c r="U3117" s="102">
        <f>IF(W3117&lt;180,V3117,IF(#REF!&gt;T3117,W3117-360,360-W3117))</f>
        <v>13.442595673876895</v>
      </c>
      <c r="V3117" s="102">
        <f t="shared" si="739"/>
        <v>13.442595673876895</v>
      </c>
      <c r="W3117" s="102">
        <f t="shared" si="740"/>
        <v>13.442595673876895</v>
      </c>
    </row>
    <row r="3118" spans="1:23" x14ac:dyDescent="0.25">
      <c r="A3118" s="110">
        <v>42638.51394675926</v>
      </c>
      <c r="B3118">
        <v>263</v>
      </c>
      <c r="C3118">
        <v>12.629</v>
      </c>
      <c r="E3118" s="95">
        <f t="shared" si="746"/>
        <v>256.52246256239602</v>
      </c>
      <c r="F3118" s="95">
        <f t="shared" si="746"/>
        <v>16.721497953410985</v>
      </c>
      <c r="G3118" s="95"/>
      <c r="H3118" s="95"/>
      <c r="I3118" s="95"/>
      <c r="J3118" s="95"/>
      <c r="K3118" s="95"/>
      <c r="L3118" s="95">
        <f t="shared" si="742"/>
        <v>3115</v>
      </c>
      <c r="M3118" s="95">
        <f t="shared" si="733"/>
        <v>1357</v>
      </c>
      <c r="N3118" s="95">
        <f t="shared" si="734"/>
        <v>269.52905296950115</v>
      </c>
      <c r="O3118" s="95">
        <f t="shared" si="735"/>
        <v>2593812.1207062537</v>
      </c>
      <c r="P3118" s="95">
        <f t="shared" si="743"/>
        <v>28.85627260972155</v>
      </c>
      <c r="Q3118" s="113">
        <f t="shared" si="744"/>
        <v>20.218521136096754</v>
      </c>
      <c r="R3118" s="95">
        <f t="shared" si="736"/>
        <v>302.01413511861369</v>
      </c>
      <c r="S3118" s="95">
        <f t="shared" si="737"/>
        <v>211.03079000617834</v>
      </c>
      <c r="T3118">
        <f t="shared" si="738"/>
        <v>0</v>
      </c>
      <c r="U3118" s="102">
        <f>IF(W3118&lt;180,V3118,IF(#REF!&gt;T3118,W3118-360,360-W3118))</f>
        <v>6.4775374376039849</v>
      </c>
      <c r="V3118" s="102">
        <f t="shared" si="739"/>
        <v>6.4775374376039849</v>
      </c>
      <c r="W3118" s="102">
        <f t="shared" si="740"/>
        <v>6.4775374376039849</v>
      </c>
    </row>
    <row r="3119" spans="1:23" x14ac:dyDescent="0.25">
      <c r="A3119" s="110">
        <v>42638.513993055552</v>
      </c>
      <c r="B3119">
        <v>255</v>
      </c>
      <c r="C3119">
        <v>12.1873</v>
      </c>
      <c r="E3119" s="95">
        <f t="shared" si="746"/>
        <v>256.44425956738769</v>
      </c>
      <c r="F3119" s="95">
        <f t="shared" si="746"/>
        <v>16.701957188019968</v>
      </c>
      <c r="G3119" s="95"/>
      <c r="H3119" s="95"/>
      <c r="I3119" s="95"/>
      <c r="J3119" s="95"/>
      <c r="K3119" s="95"/>
      <c r="L3119" s="95">
        <f t="shared" si="742"/>
        <v>3116</v>
      </c>
      <c r="M3119" s="95">
        <f t="shared" si="733"/>
        <v>-1102</v>
      </c>
      <c r="N3119" s="95">
        <f t="shared" si="734"/>
        <v>269.52439024390117</v>
      </c>
      <c r="O3119" s="95">
        <f t="shared" si="735"/>
        <v>2594023.146341457</v>
      </c>
      <c r="P3119" s="95">
        <f t="shared" si="743"/>
        <v>28.852815521612722</v>
      </c>
      <c r="Q3119" s="113">
        <f t="shared" si="744"/>
        <v>20.133183124417009</v>
      </c>
      <c r="R3119" s="95">
        <f t="shared" si="736"/>
        <v>301.74392159732594</v>
      </c>
      <c r="S3119" s="95">
        <f t="shared" si="737"/>
        <v>211.14459753744941</v>
      </c>
      <c r="T3119">
        <f t="shared" si="738"/>
        <v>0</v>
      </c>
      <c r="U3119" s="102">
        <f>IF(W3119&lt;180,V3119,IF(#REF!&gt;T3119,W3119-360,360-W3119))</f>
        <v>-1.4442595673876895</v>
      </c>
      <c r="V3119" s="102">
        <f t="shared" si="739"/>
        <v>-1.4442595673876895</v>
      </c>
      <c r="W3119" s="102">
        <f t="shared" si="740"/>
        <v>1.4442595673876895</v>
      </c>
    </row>
    <row r="3120" spans="1:23" x14ac:dyDescent="0.25">
      <c r="A3120" s="110">
        <v>42638.514039351852</v>
      </c>
      <c r="B3120">
        <v>265</v>
      </c>
      <c r="C3120">
        <v>9.0646100000000001</v>
      </c>
      <c r="E3120" s="95">
        <f t="shared" si="746"/>
        <v>256.34941763727119</v>
      </c>
      <c r="F3120" s="95">
        <f t="shared" si="746"/>
        <v>16.678377504159734</v>
      </c>
      <c r="G3120" s="95"/>
      <c r="H3120" s="95"/>
      <c r="I3120" s="95"/>
      <c r="J3120" s="95"/>
      <c r="K3120" s="95"/>
      <c r="L3120" s="95">
        <f t="shared" si="742"/>
        <v>3117</v>
      </c>
      <c r="M3120" s="95">
        <f t="shared" si="733"/>
        <v>1367</v>
      </c>
      <c r="N3120" s="95">
        <f t="shared" si="734"/>
        <v>269.52293872312993</v>
      </c>
      <c r="O3120" s="95">
        <f t="shared" si="735"/>
        <v>2594043.6098812898</v>
      </c>
      <c r="P3120" s="95">
        <f t="shared" si="743"/>
        <v>28.848300638917735</v>
      </c>
      <c r="Q3120" s="113">
        <f t="shared" si="744"/>
        <v>19.957634926026543</v>
      </c>
      <c r="R3120" s="95">
        <f t="shared" si="736"/>
        <v>301.25409622083089</v>
      </c>
      <c r="S3120" s="95">
        <f t="shared" si="737"/>
        <v>211.44473905371146</v>
      </c>
      <c r="T3120">
        <f t="shared" si="738"/>
        <v>0</v>
      </c>
      <c r="U3120" s="102">
        <f>IF(W3120&lt;180,V3120,IF(#REF!&gt;T3120,W3120-360,360-W3120))</f>
        <v>8.6505823627288123</v>
      </c>
      <c r="V3120" s="102">
        <f t="shared" si="739"/>
        <v>8.6505823627288123</v>
      </c>
      <c r="W3120" s="102">
        <f t="shared" si="740"/>
        <v>8.6505823627288123</v>
      </c>
    </row>
    <row r="3121" spans="1:23" x14ac:dyDescent="0.25">
      <c r="A3121" s="110">
        <v>42638.514085648145</v>
      </c>
      <c r="B3121">
        <v>261</v>
      </c>
      <c r="C3121">
        <v>9.0626200000000008</v>
      </c>
      <c r="E3121" s="95">
        <f t="shared" si="746"/>
        <v>256.25457570715474</v>
      </c>
      <c r="F3121" s="95">
        <f t="shared" si="746"/>
        <v>16.657462728785358</v>
      </c>
      <c r="G3121" s="95"/>
      <c r="H3121" s="95"/>
      <c r="I3121" s="95"/>
      <c r="J3121" s="95"/>
      <c r="K3121" s="95"/>
      <c r="L3121" s="95">
        <f t="shared" si="742"/>
        <v>3118</v>
      </c>
      <c r="M3121" s="95">
        <f t="shared" si="733"/>
        <v>-1106</v>
      </c>
      <c r="N3121" s="95">
        <f t="shared" si="734"/>
        <v>269.5202052597806</v>
      </c>
      <c r="O3121" s="95">
        <f t="shared" si="735"/>
        <v>2594116.2270686273</v>
      </c>
      <c r="P3121" s="95">
        <f t="shared" si="743"/>
        <v>28.844077896867059</v>
      </c>
      <c r="Q3121" s="113">
        <f t="shared" si="744"/>
        <v>19.799244087017893</v>
      </c>
      <c r="R3121" s="95">
        <f t="shared" si="736"/>
        <v>300.80287490294501</v>
      </c>
      <c r="S3121" s="95">
        <f t="shared" si="737"/>
        <v>211.70627651136448</v>
      </c>
      <c r="T3121">
        <f t="shared" si="738"/>
        <v>0</v>
      </c>
      <c r="U3121" s="102">
        <f>IF(W3121&lt;180,V3121,IF(#REF!&gt;T3121,W3121-360,360-W3121))</f>
        <v>4.7454242928452572</v>
      </c>
      <c r="V3121" s="102">
        <f t="shared" si="739"/>
        <v>4.7454242928452572</v>
      </c>
      <c r="W3121" s="102">
        <f t="shared" si="740"/>
        <v>4.7454242928452572</v>
      </c>
    </row>
    <row r="3122" spans="1:23" x14ac:dyDescent="0.25">
      <c r="A3122" s="110">
        <v>42638.514131944445</v>
      </c>
      <c r="B3122">
        <v>255</v>
      </c>
      <c r="C3122">
        <v>8.4346499999999995</v>
      </c>
      <c r="E3122" s="95">
        <f t="shared" si="746"/>
        <v>256.1547420965058</v>
      </c>
      <c r="F3122" s="95">
        <f t="shared" si="746"/>
        <v>16.635557653910148</v>
      </c>
      <c r="G3122" s="95"/>
      <c r="H3122" s="95"/>
      <c r="I3122" s="95"/>
      <c r="J3122" s="95"/>
      <c r="K3122" s="95"/>
      <c r="L3122" s="95">
        <f t="shared" si="742"/>
        <v>3119</v>
      </c>
      <c r="M3122" s="95">
        <f t="shared" si="733"/>
        <v>1361</v>
      </c>
      <c r="N3122" s="95">
        <f t="shared" si="734"/>
        <v>269.51554985572164</v>
      </c>
      <c r="O3122" s="95">
        <f t="shared" si="735"/>
        <v>2594326.9958319911</v>
      </c>
      <c r="P3122" s="95">
        <f t="shared" si="743"/>
        <v>28.840625157100629</v>
      </c>
      <c r="Q3122" s="113">
        <f t="shared" si="744"/>
        <v>19.653513189094678</v>
      </c>
      <c r="R3122" s="95">
        <f t="shared" si="736"/>
        <v>300.37514677196884</v>
      </c>
      <c r="S3122" s="95">
        <f t="shared" si="737"/>
        <v>211.93433742104278</v>
      </c>
      <c r="T3122">
        <f t="shared" si="738"/>
        <v>0</v>
      </c>
      <c r="U3122" s="102">
        <f>IF(W3122&lt;180,V3122,IF(#REF!&gt;T3122,W3122-360,360-W3122))</f>
        <v>-1.1547420965057995</v>
      </c>
      <c r="V3122" s="102">
        <f t="shared" si="739"/>
        <v>-1.1547420965057995</v>
      </c>
      <c r="W3122" s="102">
        <f t="shared" si="740"/>
        <v>1.1547420965057995</v>
      </c>
    </row>
    <row r="3123" spans="1:23" x14ac:dyDescent="0.25">
      <c r="A3123" s="110">
        <v>42638.514178240737</v>
      </c>
      <c r="B3123">
        <v>245</v>
      </c>
      <c r="C3123">
        <v>9.1646900000000002</v>
      </c>
      <c r="E3123" s="95">
        <f t="shared" si="746"/>
        <v>256.1214642262895</v>
      </c>
      <c r="F3123" s="95">
        <f t="shared" si="746"/>
        <v>16.613259301164724</v>
      </c>
      <c r="G3123" s="95"/>
      <c r="H3123" s="95"/>
      <c r="I3123" s="95"/>
      <c r="J3123" s="95"/>
      <c r="K3123" s="95"/>
      <c r="L3123" s="95">
        <f t="shared" si="742"/>
        <v>3120</v>
      </c>
      <c r="M3123" s="95">
        <f t="shared" si="733"/>
        <v>-1116</v>
      </c>
      <c r="N3123" s="95">
        <f t="shared" si="734"/>
        <v>269.50769230769095</v>
      </c>
      <c r="O3123" s="95">
        <f t="shared" si="735"/>
        <v>2594927.8153846092</v>
      </c>
      <c r="P3123" s="95">
        <f t="shared" si="743"/>
        <v>28.839341759757499</v>
      </c>
      <c r="Q3123" s="113">
        <f t="shared" si="744"/>
        <v>19.655440162268405</v>
      </c>
      <c r="R3123" s="95">
        <f t="shared" si="736"/>
        <v>300.34620459139342</v>
      </c>
      <c r="S3123" s="95">
        <f t="shared" si="737"/>
        <v>211.89672386118559</v>
      </c>
      <c r="T3123">
        <f t="shared" si="738"/>
        <v>0</v>
      </c>
      <c r="U3123" s="102">
        <f>IF(W3123&lt;180,V3123,IF(#REF!&gt;T3123,W3123-360,360-W3123))</f>
        <v>-11.121464226289504</v>
      </c>
      <c r="V3123" s="102">
        <f t="shared" si="739"/>
        <v>-11.121464226289504</v>
      </c>
      <c r="W3123" s="102">
        <f t="shared" si="740"/>
        <v>11.121464226289504</v>
      </c>
    </row>
    <row r="3124" spans="1:23" x14ac:dyDescent="0.25">
      <c r="A3124" s="110">
        <v>42638.514224537037</v>
      </c>
      <c r="B3124">
        <v>257</v>
      </c>
      <c r="C3124">
        <v>11.048</v>
      </c>
      <c r="E3124" s="95">
        <f t="shared" si="746"/>
        <v>256.08153078202997</v>
      </c>
      <c r="F3124" s="95">
        <f t="shared" si="746"/>
        <v>16.5955706156406</v>
      </c>
      <c r="G3124" s="95"/>
      <c r="H3124" s="95"/>
      <c r="I3124" s="95"/>
      <c r="J3124" s="95"/>
      <c r="K3124" s="95"/>
      <c r="L3124" s="95">
        <f t="shared" si="742"/>
        <v>3121</v>
      </c>
      <c r="M3124" s="95">
        <f t="shared" si="733"/>
        <v>1373</v>
      </c>
      <c r="N3124" s="95">
        <f t="shared" si="734"/>
        <v>269.50368471643566</v>
      </c>
      <c r="O3124" s="95">
        <f t="shared" si="735"/>
        <v>2595084.2076257546</v>
      </c>
      <c r="P3124" s="95">
        <f t="shared" si="743"/>
        <v>28.835590079742733</v>
      </c>
      <c r="Q3124" s="113">
        <f t="shared" si="744"/>
        <v>19.629217119172505</v>
      </c>
      <c r="R3124" s="95">
        <f t="shared" si="736"/>
        <v>300.24726930016811</v>
      </c>
      <c r="S3124" s="95">
        <f t="shared" si="737"/>
        <v>211.91579226389183</v>
      </c>
      <c r="T3124">
        <f t="shared" si="738"/>
        <v>0</v>
      </c>
      <c r="U3124" s="102">
        <f>IF(W3124&lt;180,V3124,IF(#REF!&gt;T3124,W3124-360,360-W3124))</f>
        <v>0.91846921797002778</v>
      </c>
      <c r="V3124" s="102">
        <f t="shared" si="739"/>
        <v>0.91846921797002778</v>
      </c>
      <c r="W3124" s="102">
        <f t="shared" si="740"/>
        <v>0.91846921797002778</v>
      </c>
    </row>
    <row r="3125" spans="1:23" x14ac:dyDescent="0.25">
      <c r="A3125" s="110">
        <v>42638.514270833337</v>
      </c>
      <c r="B3125">
        <v>253</v>
      </c>
      <c r="C3125">
        <v>10.5428</v>
      </c>
      <c r="E3125" s="95">
        <f t="shared" si="746"/>
        <v>256.10815307820297</v>
      </c>
      <c r="F3125" s="95">
        <f t="shared" si="746"/>
        <v>16.571474442595676</v>
      </c>
      <c r="G3125" s="95"/>
      <c r="H3125" s="95"/>
      <c r="I3125" s="95"/>
      <c r="J3125" s="95"/>
      <c r="K3125" s="95"/>
      <c r="L3125" s="95">
        <f t="shared" si="742"/>
        <v>3122</v>
      </c>
      <c r="M3125" s="95">
        <f t="shared" si="733"/>
        <v>-1120</v>
      </c>
      <c r="N3125" s="95">
        <f t="shared" si="734"/>
        <v>269.49839846252263</v>
      </c>
      <c r="O3125" s="95">
        <f t="shared" si="735"/>
        <v>2595356.4919923064</v>
      </c>
      <c r="P3125" s="95">
        <f t="shared" si="743"/>
        <v>28.83248406032931</v>
      </c>
      <c r="Q3125" s="113">
        <f t="shared" si="744"/>
        <v>19.614163871445072</v>
      </c>
      <c r="R3125" s="95">
        <f t="shared" si="736"/>
        <v>300.24002178895438</v>
      </c>
      <c r="S3125" s="95">
        <f t="shared" si="737"/>
        <v>211.97628436745157</v>
      </c>
      <c r="T3125">
        <f t="shared" si="738"/>
        <v>0</v>
      </c>
      <c r="U3125" s="102">
        <f>IF(W3125&lt;180,V3125,IF(#REF!&gt;T3125,W3125-360,360-W3125))</f>
        <v>-3.1081530782029745</v>
      </c>
      <c r="V3125" s="102">
        <f t="shared" si="739"/>
        <v>-3.1081530782029745</v>
      </c>
      <c r="W3125" s="102">
        <f t="shared" si="740"/>
        <v>3.1081530782029745</v>
      </c>
    </row>
    <row r="3126" spans="1:23" x14ac:dyDescent="0.25">
      <c r="A3126" s="110">
        <v>42638.514317129629</v>
      </c>
      <c r="B3126">
        <v>241</v>
      </c>
      <c r="C3126">
        <v>9.5946899999999999</v>
      </c>
      <c r="E3126" s="95">
        <f t="shared" si="746"/>
        <v>256.02828618968385</v>
      </c>
      <c r="F3126" s="95">
        <f t="shared" si="746"/>
        <v>16.549449966722133</v>
      </c>
      <c r="G3126" s="95"/>
      <c r="H3126" s="95"/>
      <c r="I3126" s="95"/>
      <c r="J3126" s="95"/>
      <c r="K3126" s="95"/>
      <c r="L3126" s="95">
        <f t="shared" si="742"/>
        <v>3123</v>
      </c>
      <c r="M3126" s="95">
        <f t="shared" si="733"/>
        <v>1361</v>
      </c>
      <c r="N3126" s="95">
        <f t="shared" si="734"/>
        <v>269.48927313480488</v>
      </c>
      <c r="O3126" s="95">
        <f t="shared" si="735"/>
        <v>2596168.3906500097</v>
      </c>
      <c r="P3126" s="95">
        <f t="shared" si="743"/>
        <v>28.832376259984425</v>
      </c>
      <c r="Q3126" s="113">
        <f t="shared" si="744"/>
        <v>19.577760785195913</v>
      </c>
      <c r="R3126" s="95">
        <f t="shared" si="736"/>
        <v>300.07824795637464</v>
      </c>
      <c r="S3126" s="95">
        <f t="shared" si="737"/>
        <v>211.97832442299304</v>
      </c>
      <c r="T3126">
        <f t="shared" si="738"/>
        <v>0</v>
      </c>
      <c r="U3126" s="102">
        <f>IF(W3126&lt;180,V3126,IF(#REF!&gt;T3126,W3126-360,360-W3126))</f>
        <v>-15.028286189683854</v>
      </c>
      <c r="V3126" s="102">
        <f t="shared" si="739"/>
        <v>-15.028286189683854</v>
      </c>
      <c r="W3126" s="102">
        <f t="shared" si="740"/>
        <v>15.028286189683854</v>
      </c>
    </row>
    <row r="3127" spans="1:23" x14ac:dyDescent="0.25">
      <c r="A3127" s="110">
        <v>42638.514363425929</v>
      </c>
      <c r="B3127">
        <v>235</v>
      </c>
      <c r="C3127">
        <v>10.132099999999999</v>
      </c>
      <c r="E3127" s="95">
        <f t="shared" si="746"/>
        <v>255.98668885191347</v>
      </c>
      <c r="F3127" s="95">
        <f t="shared" si="746"/>
        <v>16.531192396006656</v>
      </c>
      <c r="G3127" s="95"/>
      <c r="H3127" s="95"/>
      <c r="I3127" s="95"/>
      <c r="J3127" s="95"/>
      <c r="K3127" s="95"/>
      <c r="L3127" s="95">
        <f t="shared" si="742"/>
        <v>3124</v>
      </c>
      <c r="M3127" s="95">
        <f t="shared" si="733"/>
        <v>-1126</v>
      </c>
      <c r="N3127" s="95">
        <f t="shared" si="734"/>
        <v>269.47823303456966</v>
      </c>
      <c r="O3127" s="95">
        <f t="shared" si="735"/>
        <v>2597357.5198463444</v>
      </c>
      <c r="P3127" s="95">
        <f t="shared" si="743"/>
        <v>28.834362502027293</v>
      </c>
      <c r="Q3127" s="113">
        <f t="shared" si="744"/>
        <v>19.595828510841677</v>
      </c>
      <c r="R3127" s="95">
        <f t="shared" si="736"/>
        <v>300.07730300130726</v>
      </c>
      <c r="S3127" s="95">
        <f t="shared" si="737"/>
        <v>211.89607470251968</v>
      </c>
      <c r="T3127">
        <f t="shared" si="738"/>
        <v>0</v>
      </c>
      <c r="U3127" s="102">
        <f>IF(W3127&lt;180,V3127,IF(#REF!&gt;T3127,W3127-360,360-W3127))</f>
        <v>-20.98668885191347</v>
      </c>
      <c r="V3127" s="102">
        <f t="shared" si="739"/>
        <v>-20.98668885191347</v>
      </c>
      <c r="W3127" s="102">
        <f t="shared" si="740"/>
        <v>20.98668885191347</v>
      </c>
    </row>
    <row r="3128" spans="1:23" x14ac:dyDescent="0.25">
      <c r="A3128" s="110">
        <v>42638.514409722222</v>
      </c>
      <c r="B3128">
        <v>244</v>
      </c>
      <c r="C3128">
        <v>11.347099999999999</v>
      </c>
      <c r="E3128" s="95">
        <f t="shared" si="746"/>
        <v>255.91181364392679</v>
      </c>
      <c r="F3128" s="95">
        <f t="shared" si="746"/>
        <v>16.519116356073212</v>
      </c>
      <c r="G3128" s="95"/>
      <c r="H3128" s="95"/>
      <c r="I3128" s="95"/>
      <c r="J3128" s="95"/>
      <c r="K3128" s="95"/>
      <c r="L3128" s="95">
        <f t="shared" si="742"/>
        <v>3125</v>
      </c>
      <c r="M3128" s="95">
        <f t="shared" si="733"/>
        <v>1370</v>
      </c>
      <c r="N3128" s="95">
        <f t="shared" si="734"/>
        <v>269.47007999999857</v>
      </c>
      <c r="O3128" s="95">
        <f t="shared" si="735"/>
        <v>2598006.4524799935</v>
      </c>
      <c r="P3128" s="95">
        <f t="shared" si="743"/>
        <v>28.833349871175184</v>
      </c>
      <c r="Q3128" s="113">
        <f t="shared" si="744"/>
        <v>19.555472789269508</v>
      </c>
      <c r="R3128" s="95">
        <f t="shared" si="736"/>
        <v>299.9116274197832</v>
      </c>
      <c r="S3128" s="95">
        <f t="shared" si="737"/>
        <v>211.91199986807038</v>
      </c>
      <c r="T3128">
        <f t="shared" si="738"/>
        <v>0</v>
      </c>
      <c r="U3128" s="102">
        <f>IF(W3128&lt;180,V3128,IF(#REF!&gt;T3128,W3128-360,360-W3128))</f>
        <v>-11.911813643926791</v>
      </c>
      <c r="V3128" s="102">
        <f t="shared" si="739"/>
        <v>-11.911813643926791</v>
      </c>
      <c r="W3128" s="102">
        <f t="shared" si="740"/>
        <v>11.911813643926791</v>
      </c>
    </row>
    <row r="3129" spans="1:23" x14ac:dyDescent="0.25">
      <c r="A3129" s="110">
        <v>42638.514456018522</v>
      </c>
      <c r="B3129">
        <v>247</v>
      </c>
      <c r="C3129">
        <v>10.483499999999999</v>
      </c>
      <c r="E3129" s="95">
        <f t="shared" si="746"/>
        <v>255.79034941763726</v>
      </c>
      <c r="F3129" s="95">
        <f t="shared" si="746"/>
        <v>16.506168768718805</v>
      </c>
      <c r="G3129" s="95"/>
      <c r="H3129" s="95"/>
      <c r="I3129" s="95"/>
      <c r="J3129" s="95"/>
      <c r="K3129" s="95"/>
      <c r="L3129" s="95">
        <f t="shared" si="742"/>
        <v>3126</v>
      </c>
      <c r="M3129" s="95">
        <f t="shared" si="733"/>
        <v>-1123</v>
      </c>
      <c r="N3129" s="95">
        <f t="shared" si="734"/>
        <v>269.46289187459871</v>
      </c>
      <c r="O3129" s="95">
        <f t="shared" si="735"/>
        <v>2598511.1954574469</v>
      </c>
      <c r="P3129" s="95">
        <f t="shared" si="743"/>
        <v>28.83153794234266</v>
      </c>
      <c r="Q3129" s="113">
        <f t="shared" si="744"/>
        <v>19.382977248932875</v>
      </c>
      <c r="R3129" s="95">
        <f t="shared" si="736"/>
        <v>299.40204822773626</v>
      </c>
      <c r="S3129" s="95">
        <f t="shared" si="737"/>
        <v>212.17865060753829</v>
      </c>
      <c r="T3129">
        <f t="shared" si="738"/>
        <v>0</v>
      </c>
      <c r="U3129" s="102">
        <f>IF(W3129&lt;180,V3129,IF(#REF!&gt;T3129,W3129-360,360-W3129))</f>
        <v>-8.790349417637259</v>
      </c>
      <c r="V3129" s="102">
        <f t="shared" si="739"/>
        <v>-8.790349417637259</v>
      </c>
      <c r="W3129" s="102">
        <f t="shared" si="740"/>
        <v>8.790349417637259</v>
      </c>
    </row>
    <row r="3130" spans="1:23" x14ac:dyDescent="0.25">
      <c r="A3130" s="110">
        <v>42638.514502314814</v>
      </c>
      <c r="B3130">
        <v>256</v>
      </c>
      <c r="C3130">
        <v>12.7309</v>
      </c>
      <c r="E3130" s="95">
        <f t="shared" si="746"/>
        <v>255.72212978369384</v>
      </c>
      <c r="F3130" s="95">
        <f t="shared" si="746"/>
        <v>16.495954792013315</v>
      </c>
      <c r="G3130" s="95"/>
      <c r="H3130" s="95"/>
      <c r="I3130" s="95"/>
      <c r="J3130" s="95"/>
      <c r="K3130" s="95"/>
      <c r="L3130" s="95">
        <f t="shared" si="742"/>
        <v>3127</v>
      </c>
      <c r="M3130" s="95">
        <f t="shared" si="733"/>
        <v>1379</v>
      </c>
      <c r="N3130" s="95">
        <f t="shared" si="734"/>
        <v>269.4585865046356</v>
      </c>
      <c r="O3130" s="95">
        <f t="shared" si="735"/>
        <v>2598692.3869523439</v>
      </c>
      <c r="P3130" s="95">
        <f t="shared" si="743"/>
        <v>28.827932496484308</v>
      </c>
      <c r="Q3130" s="113">
        <f t="shared" si="744"/>
        <v>19.309830231013009</v>
      </c>
      <c r="R3130" s="95">
        <f t="shared" si="736"/>
        <v>299.16924780347313</v>
      </c>
      <c r="S3130" s="95">
        <f t="shared" si="737"/>
        <v>212.27501176391456</v>
      </c>
      <c r="T3130">
        <f t="shared" si="738"/>
        <v>0</v>
      </c>
      <c r="U3130" s="102">
        <f>IF(W3130&lt;180,V3130,IF(#REF!&gt;T3130,W3130-360,360-W3130))</f>
        <v>0.27787021630615527</v>
      </c>
      <c r="V3130" s="102">
        <f t="shared" si="739"/>
        <v>0.27787021630615527</v>
      </c>
      <c r="W3130" s="102">
        <f t="shared" si="740"/>
        <v>0.27787021630615527</v>
      </c>
    </row>
    <row r="3131" spans="1:23" x14ac:dyDescent="0.25">
      <c r="A3131" s="110">
        <v>42638.514548611114</v>
      </c>
      <c r="B3131">
        <v>256</v>
      </c>
      <c r="C3131">
        <v>14.4117</v>
      </c>
      <c r="E3131" s="95">
        <f t="shared" si="746"/>
        <v>255.68053244592346</v>
      </c>
      <c r="F3131" s="95">
        <f t="shared" si="746"/>
        <v>16.485104875207991</v>
      </c>
      <c r="G3131" s="95"/>
      <c r="H3131" s="95"/>
      <c r="I3131" s="95"/>
      <c r="J3131" s="95"/>
      <c r="K3131" s="95"/>
      <c r="L3131" s="95">
        <f t="shared" si="742"/>
        <v>3128</v>
      </c>
      <c r="M3131" s="95">
        <f t="shared" si="733"/>
        <v>-1123</v>
      </c>
      <c r="N3131" s="95">
        <f t="shared" si="734"/>
        <v>269.4542838874666</v>
      </c>
      <c r="O3131" s="95">
        <f t="shared" si="735"/>
        <v>2598873.4625959015</v>
      </c>
      <c r="P3131" s="95">
        <f t="shared" si="743"/>
        <v>28.824328262890599</v>
      </c>
      <c r="Q3131" s="113">
        <f t="shared" si="744"/>
        <v>19.282239559897782</v>
      </c>
      <c r="R3131" s="95">
        <f t="shared" si="736"/>
        <v>299.06557145569349</v>
      </c>
      <c r="S3131" s="95">
        <f t="shared" si="737"/>
        <v>212.29549343615344</v>
      </c>
      <c r="T3131">
        <f t="shared" si="738"/>
        <v>0</v>
      </c>
      <c r="U3131" s="102">
        <f>IF(W3131&lt;180,V3131,IF(#REF!&gt;T3131,W3131-360,360-W3131))</f>
        <v>0.31946755407653882</v>
      </c>
      <c r="V3131" s="102">
        <f t="shared" si="739"/>
        <v>0.31946755407653882</v>
      </c>
      <c r="W3131" s="102">
        <f t="shared" si="740"/>
        <v>0.31946755407653882</v>
      </c>
    </row>
    <row r="3132" spans="1:23" x14ac:dyDescent="0.25">
      <c r="A3132" s="110">
        <v>42638.514594907407</v>
      </c>
      <c r="B3132">
        <v>255</v>
      </c>
      <c r="C3132">
        <v>13.806800000000001</v>
      </c>
      <c r="E3132" s="95">
        <f t="shared" si="746"/>
        <v>255.65557404326123</v>
      </c>
      <c r="F3132" s="95">
        <f t="shared" si="746"/>
        <v>16.466297054908495</v>
      </c>
      <c r="G3132" s="95"/>
      <c r="H3132" s="95"/>
      <c r="I3132" s="95"/>
      <c r="J3132" s="95"/>
      <c r="K3132" s="95"/>
      <c r="L3132" s="95">
        <f t="shared" si="742"/>
        <v>3129</v>
      </c>
      <c r="M3132" s="95">
        <f t="shared" si="733"/>
        <v>1378</v>
      </c>
      <c r="N3132" s="95">
        <f t="shared" si="734"/>
        <v>269.44966442952875</v>
      </c>
      <c r="O3132" s="95">
        <f t="shared" si="735"/>
        <v>2599082.3221476446</v>
      </c>
      <c r="P3132" s="95">
        <f t="shared" si="743"/>
        <v>28.820879929207265</v>
      </c>
      <c r="Q3132" s="113">
        <f t="shared" si="744"/>
        <v>19.273394446467133</v>
      </c>
      <c r="R3132" s="95">
        <f t="shared" si="736"/>
        <v>299.02071154781225</v>
      </c>
      <c r="S3132" s="95">
        <f t="shared" si="737"/>
        <v>212.29043653871017</v>
      </c>
      <c r="T3132">
        <f t="shared" si="738"/>
        <v>0</v>
      </c>
      <c r="U3132" s="102">
        <f>IF(W3132&lt;180,V3132,IF(#REF!&gt;T3132,W3132-360,360-W3132))</f>
        <v>-0.65557404326122537</v>
      </c>
      <c r="V3132" s="102">
        <f t="shared" si="739"/>
        <v>-0.65557404326122537</v>
      </c>
      <c r="W3132" s="102">
        <f t="shared" si="740"/>
        <v>0.65557404326122537</v>
      </c>
    </row>
    <row r="3133" spans="1:23" x14ac:dyDescent="0.25">
      <c r="A3133" s="110">
        <v>42638.514641203707</v>
      </c>
      <c r="B3133">
        <v>264</v>
      </c>
      <c r="C3133">
        <v>11.947800000000001</v>
      </c>
      <c r="E3133" s="95">
        <f t="shared" ref="E3133:F3148" si="747">AVERAGE(B2533:B3133)</f>
        <v>255.64725457570717</v>
      </c>
      <c r="F3133" s="95">
        <f t="shared" si="747"/>
        <v>16.439393893510822</v>
      </c>
      <c r="G3133" s="95"/>
      <c r="H3133" s="95"/>
      <c r="I3133" s="95"/>
      <c r="J3133" s="95"/>
      <c r="K3133" s="95"/>
      <c r="L3133" s="95">
        <f t="shared" si="742"/>
        <v>3130</v>
      </c>
      <c r="M3133" s="95">
        <f t="shared" si="733"/>
        <v>-1114</v>
      </c>
      <c r="N3133" s="95">
        <f t="shared" si="734"/>
        <v>269.44792332268224</v>
      </c>
      <c r="O3133" s="95">
        <f t="shared" si="735"/>
        <v>2599112.0115015912</v>
      </c>
      <c r="P3133" s="95">
        <f t="shared" si="743"/>
        <v>28.816440170880131</v>
      </c>
      <c r="Q3133" s="113">
        <f t="shared" si="744"/>
        <v>19.268711025281121</v>
      </c>
      <c r="R3133" s="95">
        <f t="shared" si="736"/>
        <v>299.00185438258967</v>
      </c>
      <c r="S3133" s="95">
        <f t="shared" si="737"/>
        <v>212.29265476882466</v>
      </c>
      <c r="T3133">
        <f t="shared" si="738"/>
        <v>0</v>
      </c>
      <c r="U3133" s="102">
        <f>IF(W3133&lt;180,V3133,IF(#REF!&gt;T3133,W3133-360,360-W3133))</f>
        <v>8.3527454242928343</v>
      </c>
      <c r="V3133" s="102">
        <f t="shared" si="739"/>
        <v>8.3527454242928343</v>
      </c>
      <c r="W3133" s="102">
        <f t="shared" si="740"/>
        <v>8.3527454242928343</v>
      </c>
    </row>
    <row r="3134" spans="1:23" x14ac:dyDescent="0.25">
      <c r="A3134" s="110">
        <v>42638.514687499999</v>
      </c>
      <c r="B3134">
        <v>266</v>
      </c>
      <c r="C3134">
        <v>12.3055</v>
      </c>
      <c r="E3134" s="95">
        <f t="shared" si="747"/>
        <v>255.51580698835275</v>
      </c>
      <c r="F3134" s="95">
        <f t="shared" si="747"/>
        <v>16.402763277870221</v>
      </c>
      <c r="G3134" s="95"/>
      <c r="H3134" s="95"/>
      <c r="I3134" s="95"/>
      <c r="J3134" s="95"/>
      <c r="K3134" s="95"/>
      <c r="L3134" s="95">
        <f t="shared" si="742"/>
        <v>3131</v>
      </c>
      <c r="M3134" s="95">
        <f t="shared" si="733"/>
        <v>1380</v>
      </c>
      <c r="N3134" s="95">
        <f t="shared" si="734"/>
        <v>269.44682210156355</v>
      </c>
      <c r="O3134" s="95">
        <f t="shared" si="735"/>
        <v>2599123.8958799043</v>
      </c>
      <c r="P3134" s="95">
        <f t="shared" si="743"/>
        <v>28.811903879051602</v>
      </c>
      <c r="Q3134" s="113">
        <f t="shared" si="744"/>
        <v>18.925112942583333</v>
      </c>
      <c r="R3134" s="95">
        <f t="shared" si="736"/>
        <v>298.09731110916528</v>
      </c>
      <c r="S3134" s="95">
        <f t="shared" si="737"/>
        <v>212.93430286754025</v>
      </c>
      <c r="T3134">
        <f t="shared" si="738"/>
        <v>0</v>
      </c>
      <c r="U3134" s="102">
        <f>IF(W3134&lt;180,V3134,IF(#REF!&gt;T3134,W3134-360,360-W3134))</f>
        <v>10.48419301164725</v>
      </c>
      <c r="V3134" s="102">
        <f t="shared" si="739"/>
        <v>10.48419301164725</v>
      </c>
      <c r="W3134" s="102">
        <f t="shared" si="740"/>
        <v>10.48419301164725</v>
      </c>
    </row>
    <row r="3135" spans="1:23" x14ac:dyDescent="0.25">
      <c r="A3135" s="110">
        <v>42638.514733796299</v>
      </c>
      <c r="B3135">
        <v>270</v>
      </c>
      <c r="C3135">
        <v>15.062200000000001</v>
      </c>
      <c r="E3135" s="95">
        <f t="shared" si="747"/>
        <v>255.42595673876872</v>
      </c>
      <c r="F3135" s="95">
        <f t="shared" si="747"/>
        <v>16.372770432612313</v>
      </c>
      <c r="G3135" s="95"/>
      <c r="H3135" s="95"/>
      <c r="I3135" s="95"/>
      <c r="J3135" s="95"/>
      <c r="K3135" s="95"/>
      <c r="L3135" s="95">
        <f t="shared" si="742"/>
        <v>3132</v>
      </c>
      <c r="M3135" s="95">
        <f t="shared" si="733"/>
        <v>-1110</v>
      </c>
      <c r="N3135" s="95">
        <f t="shared" si="734"/>
        <v>269.44699872285935</v>
      </c>
      <c r="O3135" s="95">
        <f t="shared" si="735"/>
        <v>2599124.2017879887</v>
      </c>
      <c r="P3135" s="95">
        <f t="shared" si="743"/>
        <v>28.807305605595033</v>
      </c>
      <c r="Q3135" s="113">
        <f t="shared" si="744"/>
        <v>18.726908357505469</v>
      </c>
      <c r="R3135" s="95">
        <f t="shared" si="736"/>
        <v>297.561500543156</v>
      </c>
      <c r="S3135" s="95">
        <f t="shared" si="737"/>
        <v>213.29041293438141</v>
      </c>
      <c r="T3135">
        <f t="shared" si="738"/>
        <v>0</v>
      </c>
      <c r="U3135" s="102">
        <f>IF(W3135&lt;180,V3135,IF(#REF!&gt;T3135,W3135-360,360-W3135))</f>
        <v>14.574043261231282</v>
      </c>
      <c r="V3135" s="102">
        <f t="shared" si="739"/>
        <v>14.574043261231282</v>
      </c>
      <c r="W3135" s="102">
        <f t="shared" si="740"/>
        <v>14.574043261231282</v>
      </c>
    </row>
    <row r="3136" spans="1:23" x14ac:dyDescent="0.25">
      <c r="A3136" s="110">
        <v>42638.514791666668</v>
      </c>
      <c r="B3136">
        <v>268</v>
      </c>
      <c r="C3136">
        <v>16.193899999999999</v>
      </c>
      <c r="E3136" s="95">
        <f t="shared" si="747"/>
        <v>255.34442595673877</v>
      </c>
      <c r="F3136" s="95">
        <f t="shared" si="747"/>
        <v>16.34620171381032</v>
      </c>
      <c r="G3136" s="95"/>
      <c r="H3136" s="95"/>
      <c r="I3136" s="95"/>
      <c r="J3136" s="95"/>
      <c r="K3136" s="95"/>
      <c r="L3136" s="95">
        <f t="shared" si="742"/>
        <v>3133</v>
      </c>
      <c r="M3136" s="95">
        <f t="shared" si="733"/>
        <v>1378</v>
      </c>
      <c r="N3136" s="95">
        <f t="shared" si="734"/>
        <v>269.44653686562253</v>
      </c>
      <c r="O3136" s="95">
        <f t="shared" si="735"/>
        <v>2599126.2949249856</v>
      </c>
      <c r="P3136" s="95">
        <f t="shared" si="743"/>
        <v>28.802719436882661</v>
      </c>
      <c r="Q3136" s="113">
        <f t="shared" si="744"/>
        <v>18.564619518907165</v>
      </c>
      <c r="R3136" s="95">
        <f t="shared" si="736"/>
        <v>297.11481987427987</v>
      </c>
      <c r="S3136" s="95">
        <f t="shared" si="737"/>
        <v>213.57403203919765</v>
      </c>
      <c r="T3136">
        <f t="shared" si="738"/>
        <v>0</v>
      </c>
      <c r="U3136" s="102">
        <f>IF(W3136&lt;180,V3136,IF(#REF!&gt;T3136,W3136-360,360-W3136))</f>
        <v>12.655574043261225</v>
      </c>
      <c r="V3136" s="102">
        <f t="shared" si="739"/>
        <v>12.655574043261225</v>
      </c>
      <c r="W3136" s="102">
        <f t="shared" si="740"/>
        <v>12.655574043261225</v>
      </c>
    </row>
    <row r="3137" spans="1:23" x14ac:dyDescent="0.25">
      <c r="A3137" s="110">
        <v>42638.514837962961</v>
      </c>
      <c r="B3137">
        <v>255</v>
      </c>
      <c r="C3137">
        <v>18.404</v>
      </c>
      <c r="E3137" s="95">
        <f t="shared" si="747"/>
        <v>255.21464226289518</v>
      </c>
      <c r="F3137" s="95">
        <f t="shared" si="747"/>
        <v>16.315572928452582</v>
      </c>
      <c r="G3137" s="95"/>
      <c r="H3137" s="95"/>
      <c r="I3137" s="95"/>
      <c r="J3137" s="95"/>
      <c r="K3137" s="95"/>
      <c r="L3137" s="95">
        <f t="shared" si="742"/>
        <v>3134</v>
      </c>
      <c r="M3137" s="95">
        <f t="shared" si="733"/>
        <v>-1123</v>
      </c>
      <c r="N3137" s="95">
        <f t="shared" si="734"/>
        <v>269.44192724951989</v>
      </c>
      <c r="O3137" s="95">
        <f t="shared" si="735"/>
        <v>2599334.9307594066</v>
      </c>
      <c r="P3137" s="95">
        <f t="shared" si="743"/>
        <v>28.799279680815363</v>
      </c>
      <c r="Q3137" s="113">
        <f t="shared" si="744"/>
        <v>18.291925204872321</v>
      </c>
      <c r="R3137" s="95">
        <f t="shared" si="736"/>
        <v>296.37147397385792</v>
      </c>
      <c r="S3137" s="95">
        <f t="shared" si="737"/>
        <v>214.05781055193245</v>
      </c>
      <c r="T3137">
        <f t="shared" si="738"/>
        <v>0</v>
      </c>
      <c r="U3137" s="102">
        <f>IF(W3137&lt;180,V3137,IF(#REF!&gt;T3137,W3137-360,360-W3137))</f>
        <v>-0.21464226289518251</v>
      </c>
      <c r="V3137" s="102">
        <f t="shared" si="739"/>
        <v>-0.21464226289518251</v>
      </c>
      <c r="W3137" s="102">
        <f t="shared" si="740"/>
        <v>0.21464226289518251</v>
      </c>
    </row>
    <row r="3138" spans="1:23" x14ac:dyDescent="0.25">
      <c r="A3138" s="110">
        <v>42638.514884259261</v>
      </c>
      <c r="B3138">
        <v>265</v>
      </c>
      <c r="C3138">
        <v>17.166799999999999</v>
      </c>
      <c r="E3138" s="95">
        <f t="shared" si="747"/>
        <v>255.11647254575706</v>
      </c>
      <c r="F3138" s="95">
        <f t="shared" si="747"/>
        <v>16.287337986688858</v>
      </c>
      <c r="G3138" s="95"/>
      <c r="H3138" s="95"/>
      <c r="I3138" s="95"/>
      <c r="J3138" s="95"/>
      <c r="K3138" s="95"/>
      <c r="L3138" s="95">
        <f t="shared" si="742"/>
        <v>3135</v>
      </c>
      <c r="M3138" s="95">
        <f t="shared" si="733"/>
        <v>1388</v>
      </c>
      <c r="N3138" s="95">
        <f t="shared" si="734"/>
        <v>269.4405103668247</v>
      </c>
      <c r="O3138" s="95">
        <f t="shared" si="735"/>
        <v>2599354.655183407</v>
      </c>
      <c r="P3138" s="95">
        <f t="shared" si="743"/>
        <v>28.794795378468123</v>
      </c>
      <c r="Q3138" s="113">
        <f t="shared" si="744"/>
        <v>18.079591408376437</v>
      </c>
      <c r="R3138" s="95">
        <f t="shared" si="736"/>
        <v>295.79555321460407</v>
      </c>
      <c r="S3138" s="95">
        <f t="shared" si="737"/>
        <v>214.43739187691008</v>
      </c>
      <c r="T3138">
        <f t="shared" si="738"/>
        <v>0</v>
      </c>
      <c r="U3138" s="102">
        <f>IF(W3138&lt;180,V3138,IF(#REF!&gt;T3138,W3138-360,360-W3138))</f>
        <v>9.8835274542429374</v>
      </c>
      <c r="V3138" s="102">
        <f t="shared" si="739"/>
        <v>9.8835274542429374</v>
      </c>
      <c r="W3138" s="102">
        <f t="shared" si="740"/>
        <v>9.8835274542429374</v>
      </c>
    </row>
    <row r="3139" spans="1:23" x14ac:dyDescent="0.25">
      <c r="A3139" s="110">
        <v>42638.514930555553</v>
      </c>
      <c r="B3139">
        <v>256</v>
      </c>
      <c r="C3139">
        <v>16.4422</v>
      </c>
      <c r="E3139" s="95">
        <f t="shared" si="747"/>
        <v>255.10149750415974</v>
      </c>
      <c r="F3139" s="95">
        <f t="shared" si="747"/>
        <v>16.278246805324464</v>
      </c>
      <c r="G3139" s="95"/>
      <c r="H3139" s="95"/>
      <c r="I3139" s="95"/>
      <c r="J3139" s="95"/>
      <c r="K3139" s="95"/>
      <c r="L3139" s="95">
        <f t="shared" si="742"/>
        <v>3136</v>
      </c>
      <c r="M3139" s="95">
        <f t="shared" si="733"/>
        <v>-1132</v>
      </c>
      <c r="N3139" s="95">
        <f t="shared" si="734"/>
        <v>269.43622448979448</v>
      </c>
      <c r="O3139" s="95">
        <f t="shared" si="735"/>
        <v>2599535.2448979532</v>
      </c>
      <c r="P3139" s="95">
        <f t="shared" si="743"/>
        <v>28.79120408535038</v>
      </c>
      <c r="Q3139" s="113">
        <f t="shared" si="744"/>
        <v>18.075125563791598</v>
      </c>
      <c r="R3139" s="95">
        <f t="shared" si="736"/>
        <v>295.77053002269082</v>
      </c>
      <c r="S3139" s="95">
        <f t="shared" si="737"/>
        <v>214.43246498562866</v>
      </c>
      <c r="T3139">
        <f t="shared" si="738"/>
        <v>0</v>
      </c>
      <c r="U3139" s="102">
        <f>IF(W3139&lt;180,V3139,IF(#REF!&gt;T3139,W3139-360,360-W3139))</f>
        <v>0.89850249584026187</v>
      </c>
      <c r="V3139" s="102">
        <f t="shared" si="739"/>
        <v>0.89850249584026187</v>
      </c>
      <c r="W3139" s="102">
        <f t="shared" si="740"/>
        <v>0.89850249584026187</v>
      </c>
    </row>
    <row r="3140" spans="1:23" x14ac:dyDescent="0.25">
      <c r="A3140" s="110">
        <v>42638.514976851853</v>
      </c>
      <c r="B3140">
        <v>258</v>
      </c>
      <c r="C3140">
        <v>14.5861</v>
      </c>
      <c r="E3140" s="95">
        <f t="shared" si="747"/>
        <v>254.9667221297837</v>
      </c>
      <c r="F3140" s="95">
        <f t="shared" si="747"/>
        <v>16.260319184692182</v>
      </c>
      <c r="G3140" s="95"/>
      <c r="H3140" s="95"/>
      <c r="I3140" s="95"/>
      <c r="J3140" s="95"/>
      <c r="K3140" s="95"/>
      <c r="L3140" s="95">
        <f t="shared" si="742"/>
        <v>3137</v>
      </c>
      <c r="M3140" s="95">
        <f t="shared" ref="M3140:M3203" si="748">B3140-M3139</f>
        <v>1390</v>
      </c>
      <c r="N3140" s="95">
        <f t="shared" ref="N3140:N3203" si="749">N3139+(B3140-N3139)/L3140</f>
        <v>269.43257889703398</v>
      </c>
      <c r="O3140" s="95">
        <f t="shared" ref="O3140:O3203" si="750">O3139+(B3140-N3140)*(B3140-N3139)</f>
        <v>2599665.9904367169</v>
      </c>
      <c r="P3140" s="95">
        <f t="shared" si="743"/>
        <v>28.787338661461298</v>
      </c>
      <c r="Q3140" s="113">
        <f t="shared" si="744"/>
        <v>17.748067525869438</v>
      </c>
      <c r="R3140" s="95">
        <f t="shared" ref="R3140:R3203" si="751">E3140+$T$2*Q3140</f>
        <v>294.89987406298997</v>
      </c>
      <c r="S3140" s="95">
        <f t="shared" ref="S3140:S3203" si="752">E3140-$T$2*Q3140</f>
        <v>215.03357019657747</v>
      </c>
      <c r="T3140">
        <f t="shared" si="738"/>
        <v>0</v>
      </c>
      <c r="U3140" s="102">
        <f>IF(W3140&lt;180,V3140,IF(#REF!&gt;T3140,W3140-360,360-W3140))</f>
        <v>3.0332778702162955</v>
      </c>
      <c r="V3140" s="102">
        <f t="shared" si="739"/>
        <v>3.0332778702162955</v>
      </c>
      <c r="W3140" s="102">
        <f t="shared" si="740"/>
        <v>3.0332778702162955</v>
      </c>
    </row>
    <row r="3141" spans="1:23" x14ac:dyDescent="0.25">
      <c r="A3141" s="110">
        <v>42638.515023148146</v>
      </c>
      <c r="B3141">
        <v>250</v>
      </c>
      <c r="C3141">
        <v>16.252400000000002</v>
      </c>
      <c r="E3141" s="95">
        <f t="shared" si="747"/>
        <v>254.86855241264558</v>
      </c>
      <c r="F3141" s="95">
        <f t="shared" si="747"/>
        <v>16.254999384359405</v>
      </c>
      <c r="G3141" s="95"/>
      <c r="H3141" s="95"/>
      <c r="I3141" s="95"/>
      <c r="J3141" s="95"/>
      <c r="K3141" s="95"/>
      <c r="L3141" s="95">
        <f t="shared" si="742"/>
        <v>3138</v>
      </c>
      <c r="M3141" s="95">
        <f t="shared" si="748"/>
        <v>-1140</v>
      </c>
      <c r="N3141" s="95">
        <f t="shared" si="749"/>
        <v>269.4263862332682</v>
      </c>
      <c r="O3141" s="95">
        <f t="shared" si="750"/>
        <v>2600043.4952198793</v>
      </c>
      <c r="P3141" s="95">
        <f t="shared" si="743"/>
        <v>28.784841139390963</v>
      </c>
      <c r="Q3141" s="113">
        <f t="shared" si="744"/>
        <v>17.611570449891154</v>
      </c>
      <c r="R3141" s="95">
        <f t="shared" si="751"/>
        <v>294.49458592490066</v>
      </c>
      <c r="S3141" s="95">
        <f t="shared" si="752"/>
        <v>215.24251890039048</v>
      </c>
      <c r="T3141">
        <f t="shared" si="738"/>
        <v>0</v>
      </c>
      <c r="U3141" s="102">
        <f>IF(W3141&lt;180,V3141,IF(#REF!&gt;T3141,W3141-360,360-W3141))</f>
        <v>-4.8685524126455846</v>
      </c>
      <c r="V3141" s="102">
        <f t="shared" si="739"/>
        <v>-4.8685524126455846</v>
      </c>
      <c r="W3141" s="102">
        <f t="shared" si="740"/>
        <v>4.8685524126455846</v>
      </c>
    </row>
    <row r="3142" spans="1:23" x14ac:dyDescent="0.25">
      <c r="A3142" s="110">
        <v>42638.515069444446</v>
      </c>
      <c r="B3142">
        <v>248</v>
      </c>
      <c r="C3142">
        <v>16.8675</v>
      </c>
      <c r="E3142" s="95">
        <f t="shared" si="747"/>
        <v>254.81364392678867</v>
      </c>
      <c r="F3142" s="95">
        <f t="shared" si="747"/>
        <v>16.250633327787021</v>
      </c>
      <c r="G3142" s="95"/>
      <c r="H3142" s="95"/>
      <c r="I3142" s="95"/>
      <c r="J3142" s="95"/>
      <c r="K3142" s="95"/>
      <c r="L3142" s="95">
        <f t="shared" si="742"/>
        <v>3139</v>
      </c>
      <c r="M3142" s="95">
        <f t="shared" si="748"/>
        <v>1388</v>
      </c>
      <c r="N3142" s="95">
        <f t="shared" si="749"/>
        <v>269.41956036954303</v>
      </c>
      <c r="O3142" s="95">
        <f t="shared" si="750"/>
        <v>2600502.438993304</v>
      </c>
      <c r="P3142" s="95">
        <f t="shared" si="743"/>
        <v>28.782795685803332</v>
      </c>
      <c r="Q3142" s="113">
        <f t="shared" si="744"/>
        <v>17.581430611938167</v>
      </c>
      <c r="R3142" s="95">
        <f t="shared" si="751"/>
        <v>294.37186280364955</v>
      </c>
      <c r="S3142" s="95">
        <f t="shared" si="752"/>
        <v>215.25542504992779</v>
      </c>
      <c r="T3142">
        <f t="shared" ref="T3142:T3205" si="753">IF(ABS(U3142)&gt;$T$2*Q3142,1,0)</f>
        <v>0</v>
      </c>
      <c r="U3142" s="102">
        <f>IF(W3142&lt;180,V3142,IF(#REF!&gt;T3142,W3142-360,360-W3142))</f>
        <v>-6.8136439267886715</v>
      </c>
      <c r="V3142" s="102">
        <f t="shared" ref="V3142:V3205" si="754">$B3142-$E3142</f>
        <v>-6.8136439267886715</v>
      </c>
      <c r="W3142" s="102">
        <f t="shared" ref="W3142:W3205" si="755">ABS(V3142)</f>
        <v>6.8136439267886715</v>
      </c>
    </row>
    <row r="3143" spans="1:23" x14ac:dyDescent="0.25">
      <c r="A3143" s="110">
        <v>42638.515115740738</v>
      </c>
      <c r="B3143">
        <v>261</v>
      </c>
      <c r="C3143">
        <v>16.011099999999999</v>
      </c>
      <c r="E3143" s="95">
        <f t="shared" si="747"/>
        <v>254.73044925124793</v>
      </c>
      <c r="F3143" s="95">
        <f t="shared" si="747"/>
        <v>16.237512695507487</v>
      </c>
      <c r="G3143" s="95"/>
      <c r="H3143" s="95"/>
      <c r="I3143" s="95"/>
      <c r="J3143" s="95"/>
      <c r="K3143" s="95"/>
      <c r="L3143" s="95">
        <f t="shared" si="742"/>
        <v>3140</v>
      </c>
      <c r="M3143" s="95">
        <f t="shared" si="748"/>
        <v>-1127</v>
      </c>
      <c r="N3143" s="95">
        <f t="shared" si="749"/>
        <v>269.41687898089032</v>
      </c>
      <c r="O3143" s="95">
        <f t="shared" si="750"/>
        <v>2600573.3054140066</v>
      </c>
      <c r="P3143" s="95">
        <f t="shared" si="743"/>
        <v>28.778604188685851</v>
      </c>
      <c r="Q3143" s="113">
        <f t="shared" si="744"/>
        <v>17.4330348321438</v>
      </c>
      <c r="R3143" s="95">
        <f t="shared" si="751"/>
        <v>293.95477762357149</v>
      </c>
      <c r="S3143" s="95">
        <f t="shared" si="752"/>
        <v>215.50612087892438</v>
      </c>
      <c r="T3143">
        <f t="shared" si="753"/>
        <v>0</v>
      </c>
      <c r="U3143" s="102">
        <f>IF(W3143&lt;180,V3143,IF(#REF!&gt;T3143,W3143-360,360-W3143))</f>
        <v>6.2695507487520672</v>
      </c>
      <c r="V3143" s="102">
        <f t="shared" si="754"/>
        <v>6.2695507487520672</v>
      </c>
      <c r="W3143" s="102">
        <f t="shared" si="755"/>
        <v>6.2695507487520672</v>
      </c>
    </row>
    <row r="3144" spans="1:23" x14ac:dyDescent="0.25">
      <c r="A3144" s="110">
        <v>42638.515162037038</v>
      </c>
      <c r="B3144">
        <v>270</v>
      </c>
      <c r="C3144">
        <v>15.8019</v>
      </c>
      <c r="E3144" s="95">
        <f t="shared" si="747"/>
        <v>254.69717138103161</v>
      </c>
      <c r="F3144" s="95">
        <f t="shared" si="747"/>
        <v>16.225345640599002</v>
      </c>
      <c r="G3144" s="95"/>
      <c r="H3144" s="95"/>
      <c r="I3144" s="95"/>
      <c r="J3144" s="95"/>
      <c r="K3144" s="95"/>
      <c r="L3144" s="95">
        <f t="shared" si="742"/>
        <v>3141</v>
      </c>
      <c r="M3144" s="95">
        <f t="shared" si="748"/>
        <v>1397</v>
      </c>
      <c r="N3144" s="95">
        <f t="shared" si="749"/>
        <v>269.41706462909764</v>
      </c>
      <c r="O3144" s="95">
        <f t="shared" si="750"/>
        <v>2600573.6453358741</v>
      </c>
      <c r="P3144" s="95">
        <f t="shared" si="743"/>
        <v>28.774024583207314</v>
      </c>
      <c r="Q3144" s="113">
        <f t="shared" si="744"/>
        <v>17.384699088037458</v>
      </c>
      <c r="R3144" s="95">
        <f t="shared" si="751"/>
        <v>293.8127443291159</v>
      </c>
      <c r="S3144" s="95">
        <f t="shared" si="752"/>
        <v>215.58159843294732</v>
      </c>
      <c r="T3144">
        <f t="shared" si="753"/>
        <v>0</v>
      </c>
      <c r="U3144" s="102">
        <f>IF(W3144&lt;180,V3144,IF(#REF!&gt;T3144,W3144-360,360-W3144))</f>
        <v>15.302828618968391</v>
      </c>
      <c r="V3144" s="102">
        <f t="shared" si="754"/>
        <v>15.302828618968391</v>
      </c>
      <c r="W3144" s="102">
        <f t="shared" si="755"/>
        <v>15.302828618968391</v>
      </c>
    </row>
    <row r="3145" spans="1:23" x14ac:dyDescent="0.25">
      <c r="A3145" s="110">
        <v>42638.515208333331</v>
      </c>
      <c r="B3145">
        <v>262</v>
      </c>
      <c r="C3145">
        <v>14.9968</v>
      </c>
      <c r="E3145" s="95">
        <f t="shared" si="747"/>
        <v>254.69384359400999</v>
      </c>
      <c r="F3145" s="95">
        <f t="shared" si="747"/>
        <v>16.215030998336108</v>
      </c>
      <c r="G3145" s="95"/>
      <c r="H3145" s="95"/>
      <c r="I3145" s="95"/>
      <c r="J3145" s="95"/>
      <c r="K3145" s="95"/>
      <c r="L3145" s="95">
        <f t="shared" si="742"/>
        <v>3142</v>
      </c>
      <c r="M3145" s="95">
        <f t="shared" si="748"/>
        <v>-1135</v>
      </c>
      <c r="N3145" s="95">
        <f t="shared" si="749"/>
        <v>269.41470401018324</v>
      </c>
      <c r="O3145" s="95">
        <f t="shared" si="750"/>
        <v>2600628.6406747233</v>
      </c>
      <c r="P3145" s="95">
        <f t="shared" si="743"/>
        <v>28.769749481983993</v>
      </c>
      <c r="Q3145" s="113">
        <f t="shared" si="744"/>
        <v>17.383109365611286</v>
      </c>
      <c r="R3145" s="95">
        <f t="shared" si="751"/>
        <v>293.80583966663539</v>
      </c>
      <c r="S3145" s="95">
        <f t="shared" si="752"/>
        <v>215.58184752138459</v>
      </c>
      <c r="T3145">
        <f t="shared" si="753"/>
        <v>0</v>
      </c>
      <c r="U3145" s="102">
        <f>IF(W3145&lt;180,V3145,IF(#REF!&gt;T3145,W3145-360,360-W3145))</f>
        <v>7.3061564059900093</v>
      </c>
      <c r="V3145" s="102">
        <f t="shared" si="754"/>
        <v>7.3061564059900093</v>
      </c>
      <c r="W3145" s="102">
        <f t="shared" si="755"/>
        <v>7.3061564059900093</v>
      </c>
    </row>
    <row r="3146" spans="1:23" x14ac:dyDescent="0.25">
      <c r="A3146" s="110">
        <v>42638.51525462963</v>
      </c>
      <c r="B3146">
        <v>261</v>
      </c>
      <c r="C3146">
        <v>15.282299999999999</v>
      </c>
      <c r="E3146" s="95">
        <f t="shared" si="747"/>
        <v>254.65557404326123</v>
      </c>
      <c r="F3146" s="95">
        <f t="shared" si="747"/>
        <v>16.199056788685528</v>
      </c>
      <c r="G3146" s="95"/>
      <c r="H3146" s="95"/>
      <c r="I3146" s="95"/>
      <c r="J3146" s="95"/>
      <c r="K3146" s="95"/>
      <c r="L3146" s="95">
        <f t="shared" si="742"/>
        <v>3143</v>
      </c>
      <c r="M3146" s="95">
        <f t="shared" si="748"/>
        <v>1396</v>
      </c>
      <c r="N3146" s="95">
        <f t="shared" si="749"/>
        <v>269.41202672605658</v>
      </c>
      <c r="O3146" s="95">
        <f t="shared" si="750"/>
        <v>2600699.425389749</v>
      </c>
      <c r="P3146" s="95">
        <f t="shared" si="743"/>
        <v>28.765563787332621</v>
      </c>
      <c r="Q3146" s="113">
        <f t="shared" si="744"/>
        <v>17.343821938830228</v>
      </c>
      <c r="R3146" s="95">
        <f t="shared" si="751"/>
        <v>293.67917340562923</v>
      </c>
      <c r="S3146" s="95">
        <f t="shared" si="752"/>
        <v>215.63197468089322</v>
      </c>
      <c r="T3146">
        <f t="shared" si="753"/>
        <v>0</v>
      </c>
      <c r="U3146" s="102">
        <f>IF(W3146&lt;180,V3146,IF(#REF!&gt;T3146,W3146-360,360-W3146))</f>
        <v>6.3444259567387746</v>
      </c>
      <c r="V3146" s="102">
        <f t="shared" si="754"/>
        <v>6.3444259567387746</v>
      </c>
      <c r="W3146" s="102">
        <f t="shared" si="755"/>
        <v>6.3444259567387746</v>
      </c>
    </row>
    <row r="3147" spans="1:23" x14ac:dyDescent="0.25">
      <c r="A3147" s="110">
        <v>42638.515300925923</v>
      </c>
      <c r="B3147">
        <v>257</v>
      </c>
      <c r="C3147">
        <v>14.976599999999999</v>
      </c>
      <c r="E3147" s="95">
        <f t="shared" si="747"/>
        <v>254.65058236272878</v>
      </c>
      <c r="F3147" s="95">
        <f t="shared" si="747"/>
        <v>16.187336156405994</v>
      </c>
      <c r="G3147" s="95"/>
      <c r="H3147" s="95"/>
      <c r="I3147" s="95"/>
      <c r="J3147" s="95"/>
      <c r="K3147" s="95"/>
      <c r="L3147" s="95">
        <f t="shared" si="742"/>
        <v>3144</v>
      </c>
      <c r="M3147" s="95">
        <f t="shared" si="748"/>
        <v>-1139</v>
      </c>
      <c r="N3147" s="95">
        <f t="shared" si="749"/>
        <v>269.40807888040581</v>
      </c>
      <c r="O3147" s="95">
        <f t="shared" si="750"/>
        <v>2600853.4347964316</v>
      </c>
      <c r="P3147" s="95">
        <f t="shared" si="743"/>
        <v>28.76184032541585</v>
      </c>
      <c r="Q3147" s="113">
        <f t="shared" si="744"/>
        <v>17.342714730876502</v>
      </c>
      <c r="R3147" s="95">
        <f t="shared" si="751"/>
        <v>293.67169050720094</v>
      </c>
      <c r="S3147" s="95">
        <f t="shared" si="752"/>
        <v>215.62947421825666</v>
      </c>
      <c r="T3147">
        <f t="shared" si="753"/>
        <v>0</v>
      </c>
      <c r="U3147" s="102">
        <f>IF(W3147&lt;180,V3147,IF(#REF!&gt;T3147,W3147-360,360-W3147))</f>
        <v>2.3494176372712161</v>
      </c>
      <c r="V3147" s="102">
        <f t="shared" si="754"/>
        <v>2.3494176372712161</v>
      </c>
      <c r="W3147" s="102">
        <f t="shared" si="755"/>
        <v>2.3494176372712161</v>
      </c>
    </row>
    <row r="3148" spans="1:23" x14ac:dyDescent="0.25">
      <c r="A3148" s="110">
        <v>42638.515347222223</v>
      </c>
      <c r="B3148">
        <v>241</v>
      </c>
      <c r="C3148">
        <v>13.6198</v>
      </c>
      <c r="E3148" s="95">
        <f t="shared" si="747"/>
        <v>254.60232945091514</v>
      </c>
      <c r="F3148" s="95">
        <f t="shared" si="747"/>
        <v>16.168931663893517</v>
      </c>
      <c r="G3148" s="95"/>
      <c r="H3148" s="95"/>
      <c r="I3148" s="95"/>
      <c r="J3148" s="95"/>
      <c r="K3148" s="95"/>
      <c r="L3148" s="95">
        <f t="shared" si="742"/>
        <v>3145</v>
      </c>
      <c r="M3148" s="95">
        <f t="shared" si="748"/>
        <v>1380</v>
      </c>
      <c r="N3148" s="95">
        <f t="shared" si="749"/>
        <v>269.39904610492715</v>
      </c>
      <c r="O3148" s="95">
        <f t="shared" si="750"/>
        <v>2601660.1971383085</v>
      </c>
      <c r="P3148" s="95">
        <f t="shared" si="743"/>
        <v>28.761727114793597</v>
      </c>
      <c r="Q3148" s="113">
        <f t="shared" si="744"/>
        <v>17.340284084880906</v>
      </c>
      <c r="R3148" s="95">
        <f t="shared" si="751"/>
        <v>293.61796864189716</v>
      </c>
      <c r="S3148" s="95">
        <f t="shared" si="752"/>
        <v>215.58669025993311</v>
      </c>
      <c r="T3148">
        <f t="shared" si="753"/>
        <v>0</v>
      </c>
      <c r="U3148" s="102">
        <f>IF(W3148&lt;180,V3148,IF(#REF!&gt;T3148,W3148-360,360-W3148))</f>
        <v>-13.602329450915136</v>
      </c>
      <c r="V3148" s="102">
        <f t="shared" si="754"/>
        <v>-13.602329450915136</v>
      </c>
      <c r="W3148" s="102">
        <f t="shared" si="755"/>
        <v>13.602329450915136</v>
      </c>
    </row>
    <row r="3149" spans="1:23" x14ac:dyDescent="0.25">
      <c r="A3149" s="110">
        <v>42638.515393518515</v>
      </c>
      <c r="B3149">
        <v>233</v>
      </c>
      <c r="C3149">
        <v>14.254300000000001</v>
      </c>
      <c r="E3149" s="95">
        <f t="shared" ref="E3149:F3164" si="756">AVERAGE(B2549:B3149)</f>
        <v>254.52246256239602</v>
      </c>
      <c r="F3149" s="95">
        <f t="shared" si="756"/>
        <v>16.146841647254586</v>
      </c>
      <c r="G3149" s="95"/>
      <c r="H3149" s="95"/>
      <c r="I3149" s="95"/>
      <c r="J3149" s="95"/>
      <c r="K3149" s="95"/>
      <c r="L3149" s="95">
        <f t="shared" si="742"/>
        <v>3146</v>
      </c>
      <c r="M3149" s="95">
        <f t="shared" si="748"/>
        <v>-1147</v>
      </c>
      <c r="N3149" s="95">
        <f t="shared" si="749"/>
        <v>269.38747616020214</v>
      </c>
      <c r="O3149" s="95">
        <f t="shared" si="750"/>
        <v>2602984.6665607058</v>
      </c>
      <c r="P3149" s="95">
        <f t="shared" si="743"/>
        <v>28.764474598135326</v>
      </c>
      <c r="Q3149" s="113">
        <f t="shared" si="744"/>
        <v>17.329053189704037</v>
      </c>
      <c r="R3149" s="95">
        <f t="shared" si="751"/>
        <v>293.51283223923008</v>
      </c>
      <c r="S3149" s="95">
        <f t="shared" si="752"/>
        <v>215.53209288556192</v>
      </c>
      <c r="T3149">
        <f t="shared" si="753"/>
        <v>0</v>
      </c>
      <c r="U3149" s="102">
        <f>IF(W3149&lt;180,V3149,IF(#REF!&gt;T3149,W3149-360,360-W3149))</f>
        <v>-21.522462562396015</v>
      </c>
      <c r="V3149" s="102">
        <f t="shared" si="754"/>
        <v>-21.522462562396015</v>
      </c>
      <c r="W3149" s="102">
        <f t="shared" si="755"/>
        <v>21.522462562396015</v>
      </c>
    </row>
    <row r="3150" spans="1:23" x14ac:dyDescent="0.25">
      <c r="A3150" s="110">
        <v>42638.515439814815</v>
      </c>
      <c r="B3150">
        <v>252</v>
      </c>
      <c r="C3150">
        <v>13.7477</v>
      </c>
      <c r="E3150" s="95">
        <f t="shared" si="756"/>
        <v>254.40099833610648</v>
      </c>
      <c r="F3150" s="95">
        <f t="shared" si="756"/>
        <v>16.118643810316151</v>
      </c>
      <c r="G3150" s="95"/>
      <c r="H3150" s="95"/>
      <c r="I3150" s="95"/>
      <c r="J3150" s="95"/>
      <c r="K3150" s="95"/>
      <c r="L3150" s="95">
        <f t="shared" si="742"/>
        <v>3147</v>
      </c>
      <c r="M3150" s="95">
        <f t="shared" si="748"/>
        <v>1399</v>
      </c>
      <c r="N3150" s="95">
        <f t="shared" si="749"/>
        <v>269.38195106450456</v>
      </c>
      <c r="O3150" s="95">
        <f t="shared" si="750"/>
        <v>2603286.8948204578</v>
      </c>
      <c r="P3150" s="95">
        <f t="shared" si="743"/>
        <v>28.761573676958388</v>
      </c>
      <c r="Q3150" s="113">
        <f t="shared" si="744"/>
        <v>17.088803945892813</v>
      </c>
      <c r="R3150" s="95">
        <f t="shared" si="751"/>
        <v>292.85080721436532</v>
      </c>
      <c r="S3150" s="95">
        <f t="shared" si="752"/>
        <v>215.95118945784765</v>
      </c>
      <c r="T3150">
        <f t="shared" si="753"/>
        <v>0</v>
      </c>
      <c r="U3150" s="102">
        <f>IF(W3150&lt;180,V3150,IF(#REF!&gt;T3150,W3150-360,360-W3150))</f>
        <v>-2.4009983361064826</v>
      </c>
      <c r="V3150" s="102">
        <f t="shared" si="754"/>
        <v>-2.4009983361064826</v>
      </c>
      <c r="W3150" s="102">
        <f t="shared" si="755"/>
        <v>2.4009983361064826</v>
      </c>
    </row>
    <row r="3151" spans="1:23" x14ac:dyDescent="0.25">
      <c r="A3151" s="110">
        <v>42638.515486111108</v>
      </c>
      <c r="B3151">
        <v>245</v>
      </c>
      <c r="C3151">
        <v>13.7973</v>
      </c>
      <c r="E3151" s="95">
        <f t="shared" si="756"/>
        <v>254.26955074875207</v>
      </c>
      <c r="F3151" s="95">
        <f t="shared" si="756"/>
        <v>16.097990898502506</v>
      </c>
      <c r="G3151" s="95"/>
      <c r="H3151" s="95"/>
      <c r="I3151" s="95"/>
      <c r="J3151" s="95"/>
      <c r="K3151" s="95"/>
      <c r="L3151" s="95">
        <f t="shared" si="742"/>
        <v>3148</v>
      </c>
      <c r="M3151" s="95">
        <f t="shared" si="748"/>
        <v>-1154</v>
      </c>
      <c r="N3151" s="95">
        <f t="shared" si="749"/>
        <v>269.3742058449796</v>
      </c>
      <c r="O3151" s="95">
        <f t="shared" si="750"/>
        <v>2603881.1855146061</v>
      </c>
      <c r="P3151" s="95">
        <f t="shared" si="743"/>
        <v>28.760287290022674</v>
      </c>
      <c r="Q3151" s="113">
        <f t="shared" si="744"/>
        <v>16.855179012159748</v>
      </c>
      <c r="R3151" s="95">
        <f t="shared" si="751"/>
        <v>292.19370352611151</v>
      </c>
      <c r="S3151" s="95">
        <f t="shared" si="752"/>
        <v>216.34539797139263</v>
      </c>
      <c r="T3151">
        <f t="shared" si="753"/>
        <v>0</v>
      </c>
      <c r="U3151" s="102">
        <f>IF(W3151&lt;180,V3151,IF(#REF!&gt;T3151,W3151-360,360-W3151))</f>
        <v>-9.2695507487520672</v>
      </c>
      <c r="V3151" s="102">
        <f t="shared" si="754"/>
        <v>-9.2695507487520672</v>
      </c>
      <c r="W3151" s="102">
        <f t="shared" si="755"/>
        <v>9.2695507487520672</v>
      </c>
    </row>
    <row r="3152" spans="1:23" x14ac:dyDescent="0.25">
      <c r="A3152" s="110">
        <v>42638.515532407408</v>
      </c>
      <c r="B3152">
        <v>230</v>
      </c>
      <c r="C3152">
        <v>16.2972</v>
      </c>
      <c r="E3152" s="95">
        <f t="shared" si="756"/>
        <v>254.09484193011647</v>
      </c>
      <c r="F3152" s="95">
        <f t="shared" si="756"/>
        <v>16.087279251247935</v>
      </c>
      <c r="G3152" s="95"/>
      <c r="H3152" s="95"/>
      <c r="I3152" s="95"/>
      <c r="J3152" s="95"/>
      <c r="K3152" s="95"/>
      <c r="L3152" s="95">
        <f t="shared" si="742"/>
        <v>3149</v>
      </c>
      <c r="M3152" s="95">
        <f t="shared" si="748"/>
        <v>1384</v>
      </c>
      <c r="N3152" s="95">
        <f t="shared" si="749"/>
        <v>269.36170212765825</v>
      </c>
      <c r="O3152" s="95">
        <f t="shared" si="750"/>
        <v>2605431.0212765895</v>
      </c>
      <c r="P3152" s="95">
        <f t="shared" si="743"/>
        <v>28.764276813476176</v>
      </c>
      <c r="Q3152" s="113">
        <f t="shared" si="744"/>
        <v>16.559055513046783</v>
      </c>
      <c r="R3152" s="95">
        <f t="shared" si="751"/>
        <v>291.35271683447172</v>
      </c>
      <c r="S3152" s="95">
        <f t="shared" si="752"/>
        <v>216.83696702576123</v>
      </c>
      <c r="T3152">
        <f t="shared" si="753"/>
        <v>0</v>
      </c>
      <c r="U3152" s="102">
        <f>IF(W3152&lt;180,V3152,IF(#REF!&gt;T3152,W3152-360,360-W3152))</f>
        <v>-24.094841930116473</v>
      </c>
      <c r="V3152" s="102">
        <f t="shared" si="754"/>
        <v>-24.094841930116473</v>
      </c>
      <c r="W3152" s="102">
        <f t="shared" si="755"/>
        <v>24.094841930116473</v>
      </c>
    </row>
    <row r="3153" spans="1:23" x14ac:dyDescent="0.25">
      <c r="A3153" s="110">
        <v>42638.5155787037</v>
      </c>
      <c r="B3153">
        <v>235</v>
      </c>
      <c r="C3153">
        <v>16.184100000000001</v>
      </c>
      <c r="E3153" s="95">
        <f t="shared" si="756"/>
        <v>253.95673876871879</v>
      </c>
      <c r="F3153" s="95">
        <f t="shared" si="756"/>
        <v>16.075147637271229</v>
      </c>
      <c r="G3153" s="95"/>
      <c r="H3153" s="95"/>
      <c r="I3153" s="95"/>
      <c r="J3153" s="95"/>
      <c r="K3153" s="95"/>
      <c r="L3153" s="95">
        <f t="shared" si="742"/>
        <v>3150</v>
      </c>
      <c r="M3153" s="95">
        <f t="shared" si="748"/>
        <v>-1149</v>
      </c>
      <c r="N3153" s="95">
        <f t="shared" si="749"/>
        <v>269.3507936507923</v>
      </c>
      <c r="O3153" s="95">
        <f t="shared" si="750"/>
        <v>2606611.3730158666</v>
      </c>
      <c r="P3153" s="95">
        <f t="shared" si="743"/>
        <v>28.766224534569897</v>
      </c>
      <c r="Q3153" s="113">
        <f t="shared" si="744"/>
        <v>16.370546743430612</v>
      </c>
      <c r="R3153" s="95">
        <f t="shared" si="751"/>
        <v>290.79046894143767</v>
      </c>
      <c r="S3153" s="95">
        <f t="shared" si="752"/>
        <v>217.12300859599992</v>
      </c>
      <c r="T3153">
        <f t="shared" si="753"/>
        <v>0</v>
      </c>
      <c r="U3153" s="102">
        <f>IF(W3153&lt;180,V3153,IF(#REF!&gt;T3153,W3153-360,360-W3153))</f>
        <v>-18.956738768718793</v>
      </c>
      <c r="V3153" s="102">
        <f t="shared" si="754"/>
        <v>-18.956738768718793</v>
      </c>
      <c r="W3153" s="102">
        <f t="shared" si="755"/>
        <v>18.956738768718793</v>
      </c>
    </row>
    <row r="3154" spans="1:23" x14ac:dyDescent="0.25">
      <c r="A3154" s="110">
        <v>42638.515625</v>
      </c>
      <c r="B3154">
        <v>237</v>
      </c>
      <c r="C3154">
        <v>14.4573</v>
      </c>
      <c r="E3154" s="95">
        <f t="shared" si="756"/>
        <v>253.89351081530782</v>
      </c>
      <c r="F3154" s="95">
        <f t="shared" si="756"/>
        <v>16.065628502495858</v>
      </c>
      <c r="G3154" s="95"/>
      <c r="H3154" s="95"/>
      <c r="I3154" s="95"/>
      <c r="J3154" s="95"/>
      <c r="K3154" s="95"/>
      <c r="L3154" s="95">
        <f t="shared" si="742"/>
        <v>3151</v>
      </c>
      <c r="M3154" s="95">
        <f t="shared" si="748"/>
        <v>1386</v>
      </c>
      <c r="N3154" s="95">
        <f t="shared" si="749"/>
        <v>269.34052681688217</v>
      </c>
      <c r="O3154" s="95">
        <f t="shared" si="750"/>
        <v>2607657.6147254775</v>
      </c>
      <c r="P3154" s="95">
        <f t="shared" si="743"/>
        <v>28.767431152620286</v>
      </c>
      <c r="Q3154" s="113">
        <f t="shared" si="744"/>
        <v>16.362530991655234</v>
      </c>
      <c r="R3154" s="95">
        <f t="shared" si="751"/>
        <v>290.70920554653208</v>
      </c>
      <c r="S3154" s="95">
        <f t="shared" si="752"/>
        <v>217.07781608408354</v>
      </c>
      <c r="T3154">
        <f t="shared" si="753"/>
        <v>0</v>
      </c>
      <c r="U3154" s="102">
        <f>IF(W3154&lt;180,V3154,IF(#REF!&gt;T3154,W3154-360,360-W3154))</f>
        <v>-16.89351081530782</v>
      </c>
      <c r="V3154" s="102">
        <f t="shared" si="754"/>
        <v>-16.89351081530782</v>
      </c>
      <c r="W3154" s="102">
        <f t="shared" si="755"/>
        <v>16.89351081530782</v>
      </c>
    </row>
    <row r="3155" spans="1:23" x14ac:dyDescent="0.25">
      <c r="A3155" s="110">
        <v>42638.5156712963</v>
      </c>
      <c r="B3155">
        <v>240</v>
      </c>
      <c r="C3155">
        <v>14.4162</v>
      </c>
      <c r="E3155" s="95">
        <f t="shared" si="756"/>
        <v>253.82029950083194</v>
      </c>
      <c r="F3155" s="95">
        <f t="shared" si="756"/>
        <v>16.056918851913494</v>
      </c>
      <c r="G3155" s="95"/>
      <c r="H3155" s="95"/>
      <c r="I3155" s="95"/>
      <c r="J3155" s="95"/>
      <c r="K3155" s="95"/>
      <c r="L3155" s="95">
        <f t="shared" si="742"/>
        <v>3152</v>
      </c>
      <c r="M3155" s="95">
        <f t="shared" si="748"/>
        <v>-1146</v>
      </c>
      <c r="N3155" s="95">
        <f t="shared" si="749"/>
        <v>269.33121827411031</v>
      </c>
      <c r="O3155" s="95">
        <f t="shared" si="750"/>
        <v>2608518.2081218208</v>
      </c>
      <c r="P3155" s="95">
        <f t="shared" si="743"/>
        <v>28.767613276785923</v>
      </c>
      <c r="Q3155" s="113">
        <f t="shared" si="744"/>
        <v>16.326055466594472</v>
      </c>
      <c r="R3155" s="95">
        <f t="shared" si="751"/>
        <v>290.55392430066951</v>
      </c>
      <c r="S3155" s="95">
        <f t="shared" si="752"/>
        <v>217.08667470099437</v>
      </c>
      <c r="T3155">
        <f t="shared" si="753"/>
        <v>0</v>
      </c>
      <c r="U3155" s="102">
        <f>IF(W3155&lt;180,V3155,IF(#REF!&gt;T3155,W3155-360,360-W3155))</f>
        <v>-13.820299500831936</v>
      </c>
      <c r="V3155" s="102">
        <f t="shared" si="754"/>
        <v>-13.820299500831936</v>
      </c>
      <c r="W3155" s="102">
        <f t="shared" si="755"/>
        <v>13.820299500831936</v>
      </c>
    </row>
    <row r="3156" spans="1:23" x14ac:dyDescent="0.25">
      <c r="A3156" s="110">
        <v>42638.515717592592</v>
      </c>
      <c r="B3156">
        <v>257</v>
      </c>
      <c r="C3156">
        <v>13.908799999999999</v>
      </c>
      <c r="E3156" s="95">
        <f t="shared" si="756"/>
        <v>253.79866888519135</v>
      </c>
      <c r="F3156" s="95">
        <f t="shared" si="756"/>
        <v>16.048895224625639</v>
      </c>
      <c r="G3156" s="95"/>
      <c r="H3156" s="95"/>
      <c r="I3156" s="95"/>
      <c r="J3156" s="95"/>
      <c r="K3156" s="95"/>
      <c r="L3156" s="95">
        <f t="shared" si="742"/>
        <v>3153</v>
      </c>
      <c r="M3156" s="95">
        <f t="shared" si="748"/>
        <v>1403</v>
      </c>
      <c r="N3156" s="95">
        <f t="shared" si="749"/>
        <v>269.32730732635451</v>
      </c>
      <c r="O3156" s="95">
        <f t="shared" si="750"/>
        <v>2608670.2188391942</v>
      </c>
      <c r="P3156" s="95">
        <f t="shared" si="743"/>
        <v>28.763889039332728</v>
      </c>
      <c r="Q3156" s="113">
        <f t="shared" si="744"/>
        <v>16.313211316376645</v>
      </c>
      <c r="R3156" s="95">
        <f t="shared" si="751"/>
        <v>290.50339434703881</v>
      </c>
      <c r="S3156" s="95">
        <f t="shared" si="752"/>
        <v>217.09394342334389</v>
      </c>
      <c r="T3156">
        <f t="shared" si="753"/>
        <v>0</v>
      </c>
      <c r="U3156" s="102">
        <f>IF(W3156&lt;180,V3156,IF(#REF!&gt;T3156,W3156-360,360-W3156))</f>
        <v>3.201331114808653</v>
      </c>
      <c r="V3156" s="102">
        <f t="shared" si="754"/>
        <v>3.201331114808653</v>
      </c>
      <c r="W3156" s="102">
        <f t="shared" si="755"/>
        <v>3.201331114808653</v>
      </c>
    </row>
    <row r="3157" spans="1:23" x14ac:dyDescent="0.25">
      <c r="A3157" s="110">
        <v>42638.515763888892</v>
      </c>
      <c r="B3157">
        <v>286</v>
      </c>
      <c r="C3157">
        <v>12.0573</v>
      </c>
      <c r="E3157" s="95">
        <f t="shared" si="756"/>
        <v>253.84193011647255</v>
      </c>
      <c r="F3157" s="95">
        <f t="shared" si="756"/>
        <v>16.035081580698854</v>
      </c>
      <c r="G3157" s="95"/>
      <c r="H3157" s="95"/>
      <c r="I3157" s="95"/>
      <c r="J3157" s="95"/>
      <c r="K3157" s="95"/>
      <c r="L3157" s="95">
        <f t="shared" si="742"/>
        <v>3154</v>
      </c>
      <c r="M3157" s="95">
        <f t="shared" si="748"/>
        <v>-1117</v>
      </c>
      <c r="N3157" s="95">
        <f t="shared" si="749"/>
        <v>269.33259353202152</v>
      </c>
      <c r="O3157" s="95">
        <f t="shared" si="750"/>
        <v>2608948.1093849014</v>
      </c>
      <c r="P3157" s="95">
        <f t="shared" si="743"/>
        <v>28.760860535230549</v>
      </c>
      <c r="Q3157" s="113">
        <f t="shared" si="744"/>
        <v>16.363995183669431</v>
      </c>
      <c r="R3157" s="95">
        <f t="shared" si="751"/>
        <v>290.66091927972877</v>
      </c>
      <c r="S3157" s="95">
        <f t="shared" si="752"/>
        <v>217.02294095321633</v>
      </c>
      <c r="T3157">
        <f t="shared" si="753"/>
        <v>0</v>
      </c>
      <c r="U3157" s="102">
        <f>IF(W3157&lt;180,V3157,IF(#REF!&gt;T3157,W3157-360,360-W3157))</f>
        <v>32.158069883527446</v>
      </c>
      <c r="V3157" s="102">
        <f t="shared" si="754"/>
        <v>32.158069883527446</v>
      </c>
      <c r="W3157" s="102">
        <f t="shared" si="755"/>
        <v>32.158069883527446</v>
      </c>
    </row>
    <row r="3158" spans="1:23" x14ac:dyDescent="0.25">
      <c r="A3158" s="110">
        <v>42638.515810185185</v>
      </c>
      <c r="B3158">
        <v>256</v>
      </c>
      <c r="C3158">
        <v>14.260899999999999</v>
      </c>
      <c r="E3158" s="95">
        <f t="shared" si="756"/>
        <v>253.79534109816973</v>
      </c>
      <c r="F3158" s="95">
        <f t="shared" si="756"/>
        <v>16.019396722129802</v>
      </c>
      <c r="G3158" s="95"/>
      <c r="H3158" s="95"/>
      <c r="I3158" s="95"/>
      <c r="J3158" s="95"/>
      <c r="K3158" s="95"/>
      <c r="L3158" s="95">
        <f t="shared" si="742"/>
        <v>3155</v>
      </c>
      <c r="M3158" s="95">
        <f t="shared" si="748"/>
        <v>1373</v>
      </c>
      <c r="N3158" s="95">
        <f t="shared" si="749"/>
        <v>269.32836767036321</v>
      </c>
      <c r="O3158" s="95">
        <f t="shared" si="750"/>
        <v>2609125.8110934957</v>
      </c>
      <c r="P3158" s="95">
        <f t="shared" si="743"/>
        <v>28.757281506590388</v>
      </c>
      <c r="Q3158" s="113">
        <f t="shared" si="744"/>
        <v>16.317861091682509</v>
      </c>
      <c r="R3158" s="95">
        <f t="shared" si="751"/>
        <v>290.51052855445539</v>
      </c>
      <c r="S3158" s="95">
        <f t="shared" si="752"/>
        <v>217.08015364188407</v>
      </c>
      <c r="T3158">
        <f t="shared" si="753"/>
        <v>0</v>
      </c>
      <c r="U3158" s="102">
        <f>IF(W3158&lt;180,V3158,IF(#REF!&gt;T3158,W3158-360,360-W3158))</f>
        <v>2.2046589018302711</v>
      </c>
      <c r="V3158" s="102">
        <f t="shared" si="754"/>
        <v>2.2046589018302711</v>
      </c>
      <c r="W3158" s="102">
        <f t="shared" si="755"/>
        <v>2.2046589018302711</v>
      </c>
    </row>
    <row r="3159" spans="1:23" x14ac:dyDescent="0.25">
      <c r="A3159" s="110">
        <v>42638.515856481485</v>
      </c>
      <c r="B3159">
        <v>275</v>
      </c>
      <c r="C3159">
        <v>11.628</v>
      </c>
      <c r="E3159" s="95">
        <f t="shared" si="756"/>
        <v>253.78036605657238</v>
      </c>
      <c r="F3159" s="95">
        <f t="shared" si="756"/>
        <v>15.999092728785374</v>
      </c>
      <c r="G3159" s="95"/>
      <c r="H3159" s="95"/>
      <c r="I3159" s="95"/>
      <c r="J3159" s="95"/>
      <c r="K3159" s="95"/>
      <c r="L3159" s="95">
        <f t="shared" ref="L3159:L3222" si="757">L3158+1</f>
        <v>3156</v>
      </c>
      <c r="M3159" s="95">
        <f t="shared" si="748"/>
        <v>-1098</v>
      </c>
      <c r="N3159" s="95">
        <f t="shared" si="749"/>
        <v>269.33016476552467</v>
      </c>
      <c r="O3159" s="95">
        <f t="shared" si="750"/>
        <v>2609157.9683143152</v>
      </c>
      <c r="P3159" s="95">
        <f t="shared" ref="P3159:P3222" si="758">SQRT(O3159/L3159)</f>
        <v>28.752902362534257</v>
      </c>
      <c r="Q3159" s="113">
        <f t="shared" si="744"/>
        <v>16.294247748299831</v>
      </c>
      <c r="R3159" s="95">
        <f t="shared" si="751"/>
        <v>290.44242349024699</v>
      </c>
      <c r="S3159" s="95">
        <f t="shared" si="752"/>
        <v>217.11830862289776</v>
      </c>
      <c r="T3159">
        <f t="shared" si="753"/>
        <v>0</v>
      </c>
      <c r="U3159" s="102">
        <f>IF(W3159&lt;180,V3159,IF(#REF!&gt;T3159,W3159-360,360-W3159))</f>
        <v>21.219633943427624</v>
      </c>
      <c r="V3159" s="102">
        <f t="shared" si="754"/>
        <v>21.219633943427624</v>
      </c>
      <c r="W3159" s="102">
        <f t="shared" si="755"/>
        <v>21.219633943427624</v>
      </c>
    </row>
    <row r="3160" spans="1:23" x14ac:dyDescent="0.25">
      <c r="A3160" s="110">
        <v>42638.515902777777</v>
      </c>
      <c r="B3160">
        <v>249</v>
      </c>
      <c r="C3160">
        <v>13.1828</v>
      </c>
      <c r="E3160" s="95">
        <f t="shared" si="756"/>
        <v>253.73710482529117</v>
      </c>
      <c r="F3160" s="95">
        <f t="shared" si="756"/>
        <v>15.984369933444279</v>
      </c>
      <c r="G3160" s="95"/>
      <c r="H3160" s="95"/>
      <c r="I3160" s="95"/>
      <c r="J3160" s="95"/>
      <c r="K3160" s="95"/>
      <c r="L3160" s="95">
        <f t="shared" si="757"/>
        <v>3157</v>
      </c>
      <c r="M3160" s="95">
        <f t="shared" si="748"/>
        <v>1347</v>
      </c>
      <c r="N3160" s="95">
        <f t="shared" si="749"/>
        <v>269.32372505543105</v>
      </c>
      <c r="O3160" s="95">
        <f t="shared" si="750"/>
        <v>2609571.1529933414</v>
      </c>
      <c r="P3160" s="95">
        <f t="shared" si="758"/>
        <v>28.750624364146734</v>
      </c>
      <c r="Q3160" s="113">
        <f t="shared" si="744"/>
        <v>16.272352478320258</v>
      </c>
      <c r="R3160" s="95">
        <f t="shared" si="751"/>
        <v>290.34989790151178</v>
      </c>
      <c r="S3160" s="95">
        <f t="shared" si="752"/>
        <v>217.12431174907059</v>
      </c>
      <c r="T3160">
        <f t="shared" si="753"/>
        <v>0</v>
      </c>
      <c r="U3160" s="102">
        <f>IF(W3160&lt;180,V3160,IF(#REF!&gt;T3160,W3160-360,360-W3160))</f>
        <v>-4.7371048252911692</v>
      </c>
      <c r="V3160" s="102">
        <f t="shared" si="754"/>
        <v>-4.7371048252911692</v>
      </c>
      <c r="W3160" s="102">
        <f t="shared" si="755"/>
        <v>4.7371048252911692</v>
      </c>
    </row>
    <row r="3161" spans="1:23" x14ac:dyDescent="0.25">
      <c r="A3161" s="110">
        <v>42638.515949074077</v>
      </c>
      <c r="B3161">
        <v>246</v>
      </c>
      <c r="C3161">
        <v>13.686299999999999</v>
      </c>
      <c r="E3161" s="95">
        <f t="shared" si="756"/>
        <v>253.7054908485857</v>
      </c>
      <c r="F3161" s="95">
        <f t="shared" si="756"/>
        <v>15.972671264559088</v>
      </c>
      <c r="G3161" s="95"/>
      <c r="H3161" s="95"/>
      <c r="I3161" s="95"/>
      <c r="J3161" s="95"/>
      <c r="K3161" s="95"/>
      <c r="L3161" s="95">
        <f t="shared" si="757"/>
        <v>3158</v>
      </c>
      <c r="M3161" s="95">
        <f t="shared" si="748"/>
        <v>-1101</v>
      </c>
      <c r="N3161" s="95">
        <f t="shared" si="749"/>
        <v>269.31633945535015</v>
      </c>
      <c r="O3161" s="95">
        <f t="shared" si="750"/>
        <v>2610114.9768840973</v>
      </c>
      <c r="P3161" s="95">
        <f t="shared" si="758"/>
        <v>28.749067098800424</v>
      </c>
      <c r="Q3161" s="113">
        <f t="shared" si="744"/>
        <v>16.268896443250156</v>
      </c>
      <c r="R3161" s="95">
        <f t="shared" si="751"/>
        <v>290.31050784589854</v>
      </c>
      <c r="S3161" s="95">
        <f t="shared" si="752"/>
        <v>217.10047385127285</v>
      </c>
      <c r="T3161">
        <f t="shared" si="753"/>
        <v>0</v>
      </c>
      <c r="U3161" s="102">
        <f>IF(W3161&lt;180,V3161,IF(#REF!&gt;T3161,W3161-360,360-W3161))</f>
        <v>-7.705490848585697</v>
      </c>
      <c r="V3161" s="102">
        <f t="shared" si="754"/>
        <v>-7.705490848585697</v>
      </c>
      <c r="W3161" s="102">
        <f t="shared" si="755"/>
        <v>7.705490848585697</v>
      </c>
    </row>
    <row r="3162" spans="1:23" x14ac:dyDescent="0.25">
      <c r="A3162" s="110">
        <v>42638.51599537037</v>
      </c>
      <c r="B3162">
        <v>230</v>
      </c>
      <c r="C3162">
        <v>13.382300000000001</v>
      </c>
      <c r="E3162" s="95">
        <f t="shared" si="756"/>
        <v>253.64725457570717</v>
      </c>
      <c r="F3162" s="95">
        <f t="shared" si="756"/>
        <v>15.960946971713827</v>
      </c>
      <c r="G3162" s="95"/>
      <c r="H3162" s="95"/>
      <c r="I3162" s="95"/>
      <c r="J3162" s="95"/>
      <c r="K3162" s="95"/>
      <c r="L3162" s="95">
        <f t="shared" si="757"/>
        <v>3159</v>
      </c>
      <c r="M3162" s="95">
        <f t="shared" si="748"/>
        <v>1331</v>
      </c>
      <c r="N3162" s="95">
        <f t="shared" si="749"/>
        <v>269.30389363722566</v>
      </c>
      <c r="O3162" s="95">
        <f t="shared" si="750"/>
        <v>2611660.2621082556</v>
      </c>
      <c r="P3162" s="95">
        <f t="shared" si="758"/>
        <v>28.75302404844469</v>
      </c>
      <c r="Q3162" s="113">
        <f t="shared" si="744"/>
        <v>16.29099043442497</v>
      </c>
      <c r="R3162" s="95">
        <f t="shared" si="751"/>
        <v>290.30198305316333</v>
      </c>
      <c r="S3162" s="95">
        <f t="shared" si="752"/>
        <v>216.99252609825098</v>
      </c>
      <c r="T3162">
        <f t="shared" si="753"/>
        <v>0</v>
      </c>
      <c r="U3162" s="102">
        <f>IF(W3162&lt;180,V3162,IF(#REF!&gt;T3162,W3162-360,360-W3162))</f>
        <v>-23.647254575707166</v>
      </c>
      <c r="V3162" s="102">
        <f t="shared" si="754"/>
        <v>-23.647254575707166</v>
      </c>
      <c r="W3162" s="102">
        <f t="shared" si="755"/>
        <v>23.647254575707166</v>
      </c>
    </row>
    <row r="3163" spans="1:23" x14ac:dyDescent="0.25">
      <c r="A3163" s="110">
        <v>42638.516041666669</v>
      </c>
      <c r="B3163">
        <v>254</v>
      </c>
      <c r="C3163">
        <v>9.1968300000000003</v>
      </c>
      <c r="E3163" s="95">
        <f t="shared" si="756"/>
        <v>253.62562396006655</v>
      </c>
      <c r="F3163" s="95">
        <f t="shared" si="756"/>
        <v>15.942273976705509</v>
      </c>
      <c r="G3163" s="95"/>
      <c r="H3163" s="95"/>
      <c r="I3163" s="95"/>
      <c r="J3163" s="95"/>
      <c r="K3163" s="95"/>
      <c r="L3163" s="95">
        <f t="shared" si="757"/>
        <v>3160</v>
      </c>
      <c r="M3163" s="95">
        <f t="shared" si="748"/>
        <v>-1077</v>
      </c>
      <c r="N3163" s="95">
        <f t="shared" si="749"/>
        <v>269.29905063291005</v>
      </c>
      <c r="O3163" s="95">
        <f t="shared" si="750"/>
        <v>2611894.3971518921</v>
      </c>
      <c r="P3163" s="95">
        <f t="shared" si="758"/>
        <v>28.749762779163827</v>
      </c>
      <c r="Q3163" s="113">
        <f t="shared" si="744"/>
        <v>16.28187468463878</v>
      </c>
      <c r="R3163" s="95">
        <f t="shared" si="751"/>
        <v>290.2598420005038</v>
      </c>
      <c r="S3163" s="95">
        <f t="shared" si="752"/>
        <v>216.9914059196293</v>
      </c>
      <c r="T3163">
        <f t="shared" si="753"/>
        <v>0</v>
      </c>
      <c r="U3163" s="102">
        <f>IF(W3163&lt;180,V3163,IF(#REF!&gt;T3163,W3163-360,360-W3163))</f>
        <v>0.37437603993345192</v>
      </c>
      <c r="V3163" s="102">
        <f t="shared" si="754"/>
        <v>0.37437603993345192</v>
      </c>
      <c r="W3163" s="102">
        <f t="shared" si="755"/>
        <v>0.37437603993345192</v>
      </c>
    </row>
    <row r="3164" spans="1:23" x14ac:dyDescent="0.25">
      <c r="A3164" s="110">
        <v>42638.516087962962</v>
      </c>
      <c r="B3164">
        <v>235</v>
      </c>
      <c r="C3164">
        <v>9.7611600000000003</v>
      </c>
      <c r="E3164" s="95">
        <f t="shared" si="756"/>
        <v>253.56572379367719</v>
      </c>
      <c r="F3164" s="95">
        <f t="shared" si="756"/>
        <v>15.920604026622316</v>
      </c>
      <c r="G3164" s="95"/>
      <c r="H3164" s="95"/>
      <c r="I3164" s="95"/>
      <c r="J3164" s="95"/>
      <c r="K3164" s="95"/>
      <c r="L3164" s="95">
        <f t="shared" si="757"/>
        <v>3161</v>
      </c>
      <c r="M3164" s="95">
        <f t="shared" si="748"/>
        <v>1312</v>
      </c>
      <c r="N3164" s="95">
        <f t="shared" si="749"/>
        <v>269.28819993672755</v>
      </c>
      <c r="O3164" s="95">
        <f t="shared" si="750"/>
        <v>2613070.4498576331</v>
      </c>
      <c r="P3164" s="95">
        <f t="shared" si="758"/>
        <v>28.751685643651488</v>
      </c>
      <c r="Q3164" s="113">
        <f t="shared" ref="Q3164:Q3227" si="759">_xlfn.STDEV.P(B2564:B3164)</f>
        <v>16.284065990254341</v>
      </c>
      <c r="R3164" s="95">
        <f t="shared" si="751"/>
        <v>290.20487227174948</v>
      </c>
      <c r="S3164" s="95">
        <f t="shared" si="752"/>
        <v>216.92657531560494</v>
      </c>
      <c r="T3164">
        <f t="shared" si="753"/>
        <v>0</v>
      </c>
      <c r="U3164" s="102">
        <f>IF(W3164&lt;180,V3164,IF(#REF!&gt;T3164,W3164-360,360-W3164))</f>
        <v>-18.565723793677193</v>
      </c>
      <c r="V3164" s="102">
        <f t="shared" si="754"/>
        <v>-18.565723793677193</v>
      </c>
      <c r="W3164" s="102">
        <f t="shared" si="755"/>
        <v>18.565723793677193</v>
      </c>
    </row>
    <row r="3165" spans="1:23" x14ac:dyDescent="0.25">
      <c r="A3165" s="110">
        <v>42638.516134259262</v>
      </c>
      <c r="B3165">
        <v>336</v>
      </c>
      <c r="C3165">
        <v>11.0082</v>
      </c>
      <c r="E3165" s="95">
        <f t="shared" ref="E3165:F3180" si="760">AVERAGE(B2565:B3165)</f>
        <v>253.65058236272878</v>
      </c>
      <c r="F3165" s="95">
        <f t="shared" si="760"/>
        <v>15.901142129783715</v>
      </c>
      <c r="G3165" s="95"/>
      <c r="H3165" s="95"/>
      <c r="I3165" s="95"/>
      <c r="J3165" s="95"/>
      <c r="K3165" s="95"/>
      <c r="L3165" s="95">
        <f t="shared" si="757"/>
        <v>3162</v>
      </c>
      <c r="M3165" s="95">
        <f t="shared" si="748"/>
        <v>-976</v>
      </c>
      <c r="N3165" s="95">
        <f t="shared" si="749"/>
        <v>269.30929791271217</v>
      </c>
      <c r="O3165" s="95">
        <f t="shared" si="750"/>
        <v>2617519.5066413595</v>
      </c>
      <c r="P3165" s="95">
        <f t="shared" si="758"/>
        <v>28.771601112266325</v>
      </c>
      <c r="Q3165" s="113">
        <f t="shared" si="759"/>
        <v>16.577886675204674</v>
      </c>
      <c r="R3165" s="95">
        <f t="shared" si="751"/>
        <v>290.95082738193929</v>
      </c>
      <c r="S3165" s="95">
        <f t="shared" si="752"/>
        <v>216.35033734351828</v>
      </c>
      <c r="T3165">
        <f t="shared" si="753"/>
        <v>1</v>
      </c>
      <c r="U3165" s="102">
        <f>IF(W3165&lt;180,V3165,IF(#REF!&gt;T3165,W3165-360,360-W3165))</f>
        <v>82.349417637271216</v>
      </c>
      <c r="V3165" s="102">
        <f t="shared" si="754"/>
        <v>82.349417637271216</v>
      </c>
      <c r="W3165" s="102">
        <f t="shared" si="755"/>
        <v>82.349417637271216</v>
      </c>
    </row>
    <row r="3166" spans="1:23" x14ac:dyDescent="0.25">
      <c r="A3166" s="110">
        <v>42638.516180555554</v>
      </c>
      <c r="B3166">
        <v>252</v>
      </c>
      <c r="C3166">
        <v>10.541499999999999</v>
      </c>
      <c r="E3166" s="95">
        <f t="shared" si="760"/>
        <v>253.61896838602328</v>
      </c>
      <c r="F3166" s="95">
        <f t="shared" si="760"/>
        <v>15.888711680532463</v>
      </c>
      <c r="G3166" s="95"/>
      <c r="H3166" s="95"/>
      <c r="I3166" s="95"/>
      <c r="J3166" s="95"/>
      <c r="K3166" s="95"/>
      <c r="L3166" s="95">
        <f t="shared" si="757"/>
        <v>3163</v>
      </c>
      <c r="M3166" s="95">
        <f t="shared" si="748"/>
        <v>1228</v>
      </c>
      <c r="N3166" s="95">
        <f t="shared" si="749"/>
        <v>269.30382548213589</v>
      </c>
      <c r="O3166" s="95">
        <f t="shared" si="750"/>
        <v>2617819.0237116595</v>
      </c>
      <c r="P3166" s="95">
        <f t="shared" si="758"/>
        <v>28.768698430646911</v>
      </c>
      <c r="Q3166" s="113">
        <f t="shared" si="759"/>
        <v>16.562880925724627</v>
      </c>
      <c r="R3166" s="95">
        <f t="shared" si="751"/>
        <v>290.88545046890368</v>
      </c>
      <c r="S3166" s="95">
        <f t="shared" si="752"/>
        <v>216.35248630314288</v>
      </c>
      <c r="T3166">
        <f t="shared" si="753"/>
        <v>0</v>
      </c>
      <c r="U3166" s="102">
        <f>IF(W3166&lt;180,V3166,IF(#REF!&gt;T3166,W3166-360,360-W3166))</f>
        <v>-1.6189683860232833</v>
      </c>
      <c r="V3166" s="102">
        <f t="shared" si="754"/>
        <v>-1.6189683860232833</v>
      </c>
      <c r="W3166" s="102">
        <f t="shared" si="755"/>
        <v>1.6189683860232833</v>
      </c>
    </row>
    <row r="3167" spans="1:23" x14ac:dyDescent="0.25">
      <c r="A3167" s="110">
        <v>42638.516226851854</v>
      </c>
      <c r="B3167">
        <v>257</v>
      </c>
      <c r="C3167">
        <v>10.648099999999999</v>
      </c>
      <c r="E3167" s="95">
        <f t="shared" si="760"/>
        <v>253.59400998336108</v>
      </c>
      <c r="F3167" s="95">
        <f t="shared" si="760"/>
        <v>15.87602965058238</v>
      </c>
      <c r="G3167" s="95"/>
      <c r="H3167" s="95"/>
      <c r="I3167" s="95"/>
      <c r="J3167" s="95"/>
      <c r="K3167" s="95"/>
      <c r="L3167" s="95">
        <f t="shared" si="757"/>
        <v>3164</v>
      </c>
      <c r="M3167" s="95">
        <f t="shared" si="748"/>
        <v>-971</v>
      </c>
      <c r="N3167" s="95">
        <f t="shared" si="749"/>
        <v>269.29993678887354</v>
      </c>
      <c r="O3167" s="95">
        <f t="shared" si="750"/>
        <v>2617970.3599873511</v>
      </c>
      <c r="P3167" s="95">
        <f t="shared" si="758"/>
        <v>28.764983233540011</v>
      </c>
      <c r="Q3167" s="113">
        <f t="shared" si="759"/>
        <v>16.546457484944174</v>
      </c>
      <c r="R3167" s="95">
        <f t="shared" si="751"/>
        <v>290.82353932448547</v>
      </c>
      <c r="S3167" s="95">
        <f t="shared" si="752"/>
        <v>216.36448064223669</v>
      </c>
      <c r="T3167">
        <f t="shared" si="753"/>
        <v>0</v>
      </c>
      <c r="U3167" s="102">
        <f>IF(W3167&lt;180,V3167,IF(#REF!&gt;T3167,W3167-360,360-W3167))</f>
        <v>3.4059900166389241</v>
      </c>
      <c r="V3167" s="102">
        <f t="shared" si="754"/>
        <v>3.4059900166389241</v>
      </c>
      <c r="W3167" s="102">
        <f t="shared" si="755"/>
        <v>3.4059900166389241</v>
      </c>
    </row>
    <row r="3168" spans="1:23" x14ac:dyDescent="0.25">
      <c r="A3168" s="110">
        <v>42638.516273148147</v>
      </c>
      <c r="B3168">
        <v>256</v>
      </c>
      <c r="C3168">
        <v>11.6739</v>
      </c>
      <c r="E3168" s="95">
        <f t="shared" si="760"/>
        <v>253.56239600665558</v>
      </c>
      <c r="F3168" s="95">
        <f t="shared" si="760"/>
        <v>15.860103693843612</v>
      </c>
      <c r="G3168" s="95"/>
      <c r="H3168" s="95"/>
      <c r="I3168" s="95"/>
      <c r="J3168" s="95"/>
      <c r="K3168" s="95"/>
      <c r="L3168" s="95">
        <f t="shared" si="757"/>
        <v>3165</v>
      </c>
      <c r="M3168" s="95">
        <f t="shared" si="748"/>
        <v>1227</v>
      </c>
      <c r="N3168" s="95">
        <f t="shared" si="749"/>
        <v>269.2957345971551</v>
      </c>
      <c r="O3168" s="95">
        <f t="shared" si="750"/>
        <v>2618147.1924170549</v>
      </c>
      <c r="P3168" s="95">
        <f t="shared" si="758"/>
        <v>28.761409947801297</v>
      </c>
      <c r="Q3168" s="113">
        <f t="shared" si="759"/>
        <v>16.523663772767179</v>
      </c>
      <c r="R3168" s="95">
        <f t="shared" si="751"/>
        <v>290.74063949538174</v>
      </c>
      <c r="S3168" s="95">
        <f t="shared" si="752"/>
        <v>216.38415251792941</v>
      </c>
      <c r="T3168">
        <f t="shared" si="753"/>
        <v>0</v>
      </c>
      <c r="U3168" s="102">
        <f>IF(W3168&lt;180,V3168,IF(#REF!&gt;T3168,W3168-360,360-W3168))</f>
        <v>2.4376039933444247</v>
      </c>
      <c r="V3168" s="102">
        <f t="shared" si="754"/>
        <v>2.4376039933444247</v>
      </c>
      <c r="W3168" s="102">
        <f t="shared" si="755"/>
        <v>2.4376039933444247</v>
      </c>
    </row>
    <row r="3169" spans="1:23" x14ac:dyDescent="0.25">
      <c r="A3169" s="110">
        <v>42638.516319444447</v>
      </c>
      <c r="B3169">
        <v>258</v>
      </c>
      <c r="C3169">
        <v>12.7088</v>
      </c>
      <c r="E3169" s="95">
        <f t="shared" si="760"/>
        <v>253.52079866888519</v>
      </c>
      <c r="F3169" s="95">
        <f t="shared" si="760"/>
        <v>15.842797703826974</v>
      </c>
      <c r="G3169" s="95"/>
      <c r="H3169" s="95"/>
      <c r="I3169" s="95"/>
      <c r="J3169" s="95"/>
      <c r="K3169" s="95"/>
      <c r="L3169" s="95">
        <f t="shared" si="757"/>
        <v>3166</v>
      </c>
      <c r="M3169" s="95">
        <f t="shared" si="748"/>
        <v>-969</v>
      </c>
      <c r="N3169" s="95">
        <f t="shared" si="749"/>
        <v>269.29216677195069</v>
      </c>
      <c r="O3169" s="95">
        <f t="shared" si="750"/>
        <v>2618274.7457359377</v>
      </c>
      <c r="P3169" s="95">
        <f t="shared" si="758"/>
        <v>28.757567850869975</v>
      </c>
      <c r="Q3169" s="113">
        <f t="shared" si="759"/>
        <v>16.480916712012249</v>
      </c>
      <c r="R3169" s="95">
        <f t="shared" si="751"/>
        <v>290.60286127091274</v>
      </c>
      <c r="S3169" s="95">
        <f t="shared" si="752"/>
        <v>216.43873606685764</v>
      </c>
      <c r="T3169">
        <f t="shared" si="753"/>
        <v>0</v>
      </c>
      <c r="U3169" s="102">
        <f>IF(W3169&lt;180,V3169,IF(#REF!&gt;T3169,W3169-360,360-W3169))</f>
        <v>4.4792013311148082</v>
      </c>
      <c r="V3169" s="102">
        <f t="shared" si="754"/>
        <v>4.4792013311148082</v>
      </c>
      <c r="W3169" s="102">
        <f t="shared" si="755"/>
        <v>4.4792013311148082</v>
      </c>
    </row>
    <row r="3170" spans="1:23" x14ac:dyDescent="0.25">
      <c r="A3170" s="110">
        <v>42638.516365740739</v>
      </c>
      <c r="B3170">
        <v>253</v>
      </c>
      <c r="C3170">
        <v>10.528600000000001</v>
      </c>
      <c r="E3170" s="95">
        <f t="shared" si="760"/>
        <v>253.49584026622296</v>
      </c>
      <c r="F3170" s="95">
        <f t="shared" si="760"/>
        <v>15.821949450915158</v>
      </c>
      <c r="G3170" s="95"/>
      <c r="H3170" s="95"/>
      <c r="I3170" s="95"/>
      <c r="J3170" s="95"/>
      <c r="K3170" s="95"/>
      <c r="L3170" s="95">
        <f t="shared" si="757"/>
        <v>3167</v>
      </c>
      <c r="M3170" s="95">
        <f t="shared" si="748"/>
        <v>1222</v>
      </c>
      <c r="N3170" s="95">
        <f t="shared" si="749"/>
        <v>269.28702241869149</v>
      </c>
      <c r="O3170" s="95">
        <f t="shared" si="750"/>
        <v>2618540.0966214016</v>
      </c>
      <c r="P3170" s="95">
        <f t="shared" si="758"/>
        <v>28.754484262640158</v>
      </c>
      <c r="Q3170" s="113">
        <f t="shared" si="759"/>
        <v>16.47032523395502</v>
      </c>
      <c r="R3170" s="95">
        <f t="shared" si="751"/>
        <v>290.55407204262173</v>
      </c>
      <c r="S3170" s="95">
        <f t="shared" si="752"/>
        <v>216.43760848982416</v>
      </c>
      <c r="T3170">
        <f t="shared" si="753"/>
        <v>0</v>
      </c>
      <c r="U3170" s="102">
        <f>IF(W3170&lt;180,V3170,IF(#REF!&gt;T3170,W3170-360,360-W3170))</f>
        <v>-0.49584026622295596</v>
      </c>
      <c r="V3170" s="102">
        <f t="shared" si="754"/>
        <v>-0.49584026622295596</v>
      </c>
      <c r="W3170" s="102">
        <f t="shared" si="755"/>
        <v>0.49584026622295596</v>
      </c>
    </row>
    <row r="3171" spans="1:23" x14ac:dyDescent="0.25">
      <c r="A3171" s="110">
        <v>42638.516412037039</v>
      </c>
      <c r="B3171">
        <v>254</v>
      </c>
      <c r="C3171">
        <v>11.1221</v>
      </c>
      <c r="E3171" s="95">
        <f t="shared" si="760"/>
        <v>253.51414309484193</v>
      </c>
      <c r="F3171" s="95">
        <f t="shared" si="760"/>
        <v>15.809155440931798</v>
      </c>
      <c r="G3171" s="95"/>
      <c r="H3171" s="95"/>
      <c r="I3171" s="95"/>
      <c r="J3171" s="95"/>
      <c r="K3171" s="95"/>
      <c r="L3171" s="95">
        <f t="shared" si="757"/>
        <v>3168</v>
      </c>
      <c r="M3171" s="95">
        <f t="shared" si="748"/>
        <v>-968</v>
      </c>
      <c r="N3171" s="95">
        <f t="shared" si="749"/>
        <v>269.28219696969569</v>
      </c>
      <c r="O3171" s="95">
        <f t="shared" si="750"/>
        <v>2618773.7159090843</v>
      </c>
      <c r="P3171" s="95">
        <f t="shared" si="758"/>
        <v>28.75122810238798</v>
      </c>
      <c r="Q3171" s="113">
        <f t="shared" si="759"/>
        <v>16.464762442936106</v>
      </c>
      <c r="R3171" s="95">
        <f t="shared" si="751"/>
        <v>290.55985859144818</v>
      </c>
      <c r="S3171" s="95">
        <f t="shared" si="752"/>
        <v>216.46842759823568</v>
      </c>
      <c r="T3171">
        <f t="shared" si="753"/>
        <v>0</v>
      </c>
      <c r="U3171" s="102">
        <f>IF(W3171&lt;180,V3171,IF(#REF!&gt;T3171,W3171-360,360-W3171))</f>
        <v>0.485856905158073</v>
      </c>
      <c r="V3171" s="102">
        <f t="shared" si="754"/>
        <v>0.485856905158073</v>
      </c>
      <c r="W3171" s="102">
        <f t="shared" si="755"/>
        <v>0.485856905158073</v>
      </c>
    </row>
    <row r="3172" spans="1:23" x14ac:dyDescent="0.25">
      <c r="A3172" s="110">
        <v>42638.516458333332</v>
      </c>
      <c r="B3172">
        <v>257</v>
      </c>
      <c r="C3172">
        <v>12.366400000000001</v>
      </c>
      <c r="E3172" s="95">
        <f t="shared" si="760"/>
        <v>253.51747088186357</v>
      </c>
      <c r="F3172" s="95">
        <f t="shared" si="760"/>
        <v>15.797317504159754</v>
      </c>
      <c r="G3172" s="95"/>
      <c r="H3172" s="95"/>
      <c r="I3172" s="95"/>
      <c r="J3172" s="95"/>
      <c r="K3172" s="95"/>
      <c r="L3172" s="95">
        <f t="shared" si="757"/>
        <v>3169</v>
      </c>
      <c r="M3172" s="95">
        <f t="shared" si="748"/>
        <v>1225</v>
      </c>
      <c r="N3172" s="95">
        <f t="shared" si="749"/>
        <v>269.27832123698198</v>
      </c>
      <c r="O3172" s="95">
        <f t="shared" si="750"/>
        <v>2618924.5206689741</v>
      </c>
      <c r="P3172" s="95">
        <f t="shared" si="758"/>
        <v>28.747519111305916</v>
      </c>
      <c r="Q3172" s="113">
        <f t="shared" si="759"/>
        <v>16.465264529695421</v>
      </c>
      <c r="R3172" s="95">
        <f t="shared" si="751"/>
        <v>290.56431607367824</v>
      </c>
      <c r="S3172" s="95">
        <f t="shared" si="752"/>
        <v>216.47062569004888</v>
      </c>
      <c r="T3172">
        <f t="shared" si="753"/>
        <v>0</v>
      </c>
      <c r="U3172" s="102">
        <f>IF(W3172&lt;180,V3172,IF(#REF!&gt;T3172,W3172-360,360-W3172))</f>
        <v>3.4825291181364264</v>
      </c>
      <c r="V3172" s="102">
        <f t="shared" si="754"/>
        <v>3.4825291181364264</v>
      </c>
      <c r="W3172" s="102">
        <f t="shared" si="755"/>
        <v>3.4825291181364264</v>
      </c>
    </row>
    <row r="3173" spans="1:23" x14ac:dyDescent="0.25">
      <c r="A3173" s="110">
        <v>42638.516504629632</v>
      </c>
      <c r="B3173">
        <v>234</v>
      </c>
      <c r="C3173">
        <v>13.167299999999999</v>
      </c>
      <c r="E3173" s="95">
        <f t="shared" si="760"/>
        <v>253.50748752079866</v>
      </c>
      <c r="F3173" s="95">
        <f t="shared" si="760"/>
        <v>15.788601198003349</v>
      </c>
      <c r="G3173" s="95"/>
      <c r="H3173" s="95"/>
      <c r="I3173" s="95"/>
      <c r="J3173" s="95"/>
      <c r="K3173" s="95"/>
      <c r="L3173" s="95">
        <f t="shared" si="757"/>
        <v>3170</v>
      </c>
      <c r="M3173" s="95">
        <f t="shared" si="748"/>
        <v>-991</v>
      </c>
      <c r="N3173" s="95">
        <f t="shared" si="749"/>
        <v>269.26719242902078</v>
      </c>
      <c r="O3173" s="95">
        <f t="shared" si="750"/>
        <v>2620168.6880126116</v>
      </c>
      <c r="P3173" s="95">
        <f t="shared" si="758"/>
        <v>28.74981107063207</v>
      </c>
      <c r="Q3173" s="113">
        <f t="shared" si="759"/>
        <v>16.475273476235017</v>
      </c>
      <c r="R3173" s="95">
        <f t="shared" si="751"/>
        <v>290.57685284232747</v>
      </c>
      <c r="S3173" s="95">
        <f t="shared" si="752"/>
        <v>216.43812219926986</v>
      </c>
      <c r="T3173">
        <f t="shared" si="753"/>
        <v>0</v>
      </c>
      <c r="U3173" s="102">
        <f>IF(W3173&lt;180,V3173,IF(#REF!&gt;T3173,W3173-360,360-W3173))</f>
        <v>-19.507487520798662</v>
      </c>
      <c r="V3173" s="102">
        <f t="shared" si="754"/>
        <v>-19.507487520798662</v>
      </c>
      <c r="W3173" s="102">
        <f t="shared" si="755"/>
        <v>19.507487520798662</v>
      </c>
    </row>
    <row r="3174" spans="1:23" x14ac:dyDescent="0.25">
      <c r="A3174" s="110">
        <v>42638.516550925924</v>
      </c>
      <c r="B3174">
        <v>276</v>
      </c>
      <c r="C3174">
        <v>12.2903</v>
      </c>
      <c r="E3174" s="95">
        <f t="shared" si="760"/>
        <v>253.56073211314475</v>
      </c>
      <c r="F3174" s="95">
        <f t="shared" si="760"/>
        <v>15.779267753743783</v>
      </c>
      <c r="G3174" s="95"/>
      <c r="H3174" s="95"/>
      <c r="I3174" s="95"/>
      <c r="J3174" s="95"/>
      <c r="K3174" s="95"/>
      <c r="L3174" s="95">
        <f t="shared" si="757"/>
        <v>3171</v>
      </c>
      <c r="M3174" s="95">
        <f t="shared" si="748"/>
        <v>1267</v>
      </c>
      <c r="N3174" s="95">
        <f t="shared" si="749"/>
        <v>269.26931567328791</v>
      </c>
      <c r="O3174" s="95">
        <f t="shared" si="750"/>
        <v>2620214.0044150045</v>
      </c>
      <c r="P3174" s="95">
        <f t="shared" si="758"/>
        <v>28.745526049626552</v>
      </c>
      <c r="Q3174" s="113">
        <f t="shared" si="759"/>
        <v>16.496156627852223</v>
      </c>
      <c r="R3174" s="95">
        <f t="shared" si="751"/>
        <v>290.67708452581223</v>
      </c>
      <c r="S3174" s="95">
        <f t="shared" si="752"/>
        <v>216.44437970047724</v>
      </c>
      <c r="T3174">
        <f t="shared" si="753"/>
        <v>0</v>
      </c>
      <c r="U3174" s="102">
        <f>IF(W3174&lt;180,V3174,IF(#REF!&gt;T3174,W3174-360,360-W3174))</f>
        <v>22.439267886855248</v>
      </c>
      <c r="V3174" s="102">
        <f t="shared" si="754"/>
        <v>22.439267886855248</v>
      </c>
      <c r="W3174" s="102">
        <f t="shared" si="755"/>
        <v>22.439267886855248</v>
      </c>
    </row>
    <row r="3175" spans="1:23" x14ac:dyDescent="0.25">
      <c r="A3175" s="110">
        <v>42638.516608796293</v>
      </c>
      <c r="B3175">
        <v>275</v>
      </c>
      <c r="C3175">
        <v>11.994300000000001</v>
      </c>
      <c r="E3175" s="95">
        <f t="shared" si="760"/>
        <v>253.58236272878537</v>
      </c>
      <c r="F3175" s="95">
        <f t="shared" si="760"/>
        <v>15.770335141430969</v>
      </c>
      <c r="G3175" s="95"/>
      <c r="H3175" s="95"/>
      <c r="I3175" s="95"/>
      <c r="J3175" s="95"/>
      <c r="K3175" s="95"/>
      <c r="L3175" s="95">
        <f t="shared" si="757"/>
        <v>3172</v>
      </c>
      <c r="M3175" s="95">
        <f t="shared" si="748"/>
        <v>-992</v>
      </c>
      <c r="N3175" s="95">
        <f t="shared" si="749"/>
        <v>269.27112232030134</v>
      </c>
      <c r="O3175" s="95">
        <f t="shared" si="750"/>
        <v>2620246.834804533</v>
      </c>
      <c r="P3175" s="95">
        <f t="shared" si="758"/>
        <v>28.741174613441242</v>
      </c>
      <c r="Q3175" s="113">
        <f t="shared" si="759"/>
        <v>16.515719988251337</v>
      </c>
      <c r="R3175" s="95">
        <f t="shared" si="751"/>
        <v>290.74273270235085</v>
      </c>
      <c r="S3175" s="95">
        <f t="shared" si="752"/>
        <v>216.42199275521986</v>
      </c>
      <c r="T3175">
        <f t="shared" si="753"/>
        <v>0</v>
      </c>
      <c r="U3175" s="102">
        <f>IF(W3175&lt;180,V3175,IF(#REF!&gt;T3175,W3175-360,360-W3175))</f>
        <v>21.41763727121463</v>
      </c>
      <c r="V3175" s="102">
        <f t="shared" si="754"/>
        <v>21.41763727121463</v>
      </c>
      <c r="W3175" s="102">
        <f t="shared" si="755"/>
        <v>21.41763727121463</v>
      </c>
    </row>
    <row r="3176" spans="1:23" x14ac:dyDescent="0.25">
      <c r="A3176" s="110">
        <v>42638.516655092593</v>
      </c>
      <c r="B3176">
        <v>239</v>
      </c>
      <c r="C3176">
        <v>11.568899999999999</v>
      </c>
      <c r="E3176" s="95">
        <f t="shared" si="760"/>
        <v>253.5324459234609</v>
      </c>
      <c r="F3176" s="95">
        <f t="shared" si="760"/>
        <v>15.762422995008341</v>
      </c>
      <c r="G3176" s="95"/>
      <c r="H3176" s="95"/>
      <c r="I3176" s="95"/>
      <c r="J3176" s="95"/>
      <c r="K3176" s="95"/>
      <c r="L3176" s="95">
        <f t="shared" si="757"/>
        <v>3173</v>
      </c>
      <c r="M3176" s="95">
        <f t="shared" si="748"/>
        <v>1231</v>
      </c>
      <c r="N3176" s="95">
        <f t="shared" si="749"/>
        <v>269.26158209895868</v>
      </c>
      <c r="O3176" s="95">
        <f t="shared" si="750"/>
        <v>2621162.8868578565</v>
      </c>
      <c r="P3176" s="95">
        <f t="shared" si="758"/>
        <v>28.741668036465658</v>
      </c>
      <c r="Q3176" s="113">
        <f t="shared" si="759"/>
        <v>16.514382241129812</v>
      </c>
      <c r="R3176" s="95">
        <f t="shared" si="751"/>
        <v>290.68980596600295</v>
      </c>
      <c r="S3176" s="95">
        <f t="shared" si="752"/>
        <v>216.37508588091882</v>
      </c>
      <c r="T3176">
        <f t="shared" si="753"/>
        <v>0</v>
      </c>
      <c r="U3176" s="102">
        <f>IF(W3176&lt;180,V3176,IF(#REF!&gt;T3176,W3176-360,360-W3176))</f>
        <v>-14.532445923460898</v>
      </c>
      <c r="V3176" s="102">
        <f t="shared" si="754"/>
        <v>-14.532445923460898</v>
      </c>
      <c r="W3176" s="102">
        <f t="shared" si="755"/>
        <v>14.532445923460898</v>
      </c>
    </row>
    <row r="3177" spans="1:23" x14ac:dyDescent="0.25">
      <c r="A3177" s="110">
        <v>42638.516701388886</v>
      </c>
      <c r="B3177">
        <v>254</v>
      </c>
      <c r="C3177">
        <v>11.3</v>
      </c>
      <c r="E3177" s="95">
        <f t="shared" si="760"/>
        <v>253.5124792013311</v>
      </c>
      <c r="F3177" s="95">
        <f t="shared" si="760"/>
        <v>15.749603860232961</v>
      </c>
      <c r="G3177" s="95"/>
      <c r="H3177" s="95"/>
      <c r="I3177" s="95"/>
      <c r="J3177" s="95"/>
      <c r="K3177" s="95"/>
      <c r="L3177" s="95">
        <f t="shared" si="757"/>
        <v>3174</v>
      </c>
      <c r="M3177" s="95">
        <f t="shared" si="748"/>
        <v>-977</v>
      </c>
      <c r="N3177" s="95">
        <f t="shared" si="749"/>
        <v>269.25677378701823</v>
      </c>
      <c r="O3177" s="95">
        <f t="shared" si="750"/>
        <v>2621395.7293635723</v>
      </c>
      <c r="P3177" s="95">
        <f t="shared" si="758"/>
        <v>28.738416363794197</v>
      </c>
      <c r="Q3177" s="113">
        <f t="shared" si="759"/>
        <v>16.50654871334223</v>
      </c>
      <c r="R3177" s="95">
        <f t="shared" si="751"/>
        <v>290.65221380635114</v>
      </c>
      <c r="S3177" s="95">
        <f t="shared" si="752"/>
        <v>216.37274459631109</v>
      </c>
      <c r="T3177">
        <f t="shared" si="753"/>
        <v>0</v>
      </c>
      <c r="U3177" s="102">
        <f>IF(W3177&lt;180,V3177,IF(#REF!&gt;T3177,W3177-360,360-W3177))</f>
        <v>0.4875207986688963</v>
      </c>
      <c r="V3177" s="102">
        <f t="shared" si="754"/>
        <v>0.4875207986688963</v>
      </c>
      <c r="W3177" s="102">
        <f t="shared" si="755"/>
        <v>0.4875207986688963</v>
      </c>
    </row>
    <row r="3178" spans="1:23" x14ac:dyDescent="0.25">
      <c r="A3178" s="110">
        <v>42638.516747685186</v>
      </c>
      <c r="B3178">
        <v>253</v>
      </c>
      <c r="C3178">
        <v>11.8</v>
      </c>
      <c r="E3178" s="95">
        <f t="shared" si="760"/>
        <v>253.49750415973378</v>
      </c>
      <c r="F3178" s="95">
        <f t="shared" si="760"/>
        <v>15.732459767054927</v>
      </c>
      <c r="G3178" s="95"/>
      <c r="H3178" s="95"/>
      <c r="I3178" s="95"/>
      <c r="J3178" s="95"/>
      <c r="K3178" s="95"/>
      <c r="L3178" s="95">
        <f t="shared" si="757"/>
        <v>3175</v>
      </c>
      <c r="M3178" s="95">
        <f t="shared" si="748"/>
        <v>1230</v>
      </c>
      <c r="N3178" s="95">
        <f t="shared" si="749"/>
        <v>269.25165354330579</v>
      </c>
      <c r="O3178" s="95">
        <f t="shared" si="750"/>
        <v>2621659.9288188908</v>
      </c>
      <c r="P3178" s="95">
        <f t="shared" si="758"/>
        <v>28.73533822004055</v>
      </c>
      <c r="Q3178" s="113">
        <f t="shared" si="759"/>
        <v>16.502923971054603</v>
      </c>
      <c r="R3178" s="95">
        <f t="shared" si="751"/>
        <v>290.62908309460664</v>
      </c>
      <c r="S3178" s="95">
        <f t="shared" si="752"/>
        <v>216.36592522486092</v>
      </c>
      <c r="T3178">
        <f t="shared" si="753"/>
        <v>0</v>
      </c>
      <c r="U3178" s="102">
        <f>IF(W3178&lt;180,V3178,IF(#REF!&gt;T3178,W3178-360,360-W3178))</f>
        <v>-0.49750415973377926</v>
      </c>
      <c r="V3178" s="102">
        <f t="shared" si="754"/>
        <v>-0.49750415973377926</v>
      </c>
      <c r="W3178" s="102">
        <f t="shared" si="755"/>
        <v>0.49750415973377926</v>
      </c>
    </row>
    <row r="3179" spans="1:23" x14ac:dyDescent="0.25">
      <c r="A3179" s="110">
        <v>42638.516793981478</v>
      </c>
      <c r="B3179">
        <v>252</v>
      </c>
      <c r="C3179">
        <v>12.15</v>
      </c>
      <c r="E3179" s="95">
        <f t="shared" si="760"/>
        <v>253.47088186356072</v>
      </c>
      <c r="F3179" s="95">
        <f t="shared" si="760"/>
        <v>15.716591547420983</v>
      </c>
      <c r="G3179" s="95"/>
      <c r="H3179" s="95"/>
      <c r="I3179" s="95"/>
      <c r="J3179" s="95"/>
      <c r="K3179" s="95"/>
      <c r="L3179" s="95">
        <f t="shared" si="757"/>
        <v>3176</v>
      </c>
      <c r="M3179" s="95">
        <f t="shared" si="748"/>
        <v>-978</v>
      </c>
      <c r="N3179" s="95">
        <f t="shared" si="749"/>
        <v>269.24622166246724</v>
      </c>
      <c r="O3179" s="95">
        <f t="shared" si="750"/>
        <v>2621957.4546599425</v>
      </c>
      <c r="P3179" s="95">
        <f t="shared" si="758"/>
        <v>28.732444287630585</v>
      </c>
      <c r="Q3179" s="113">
        <f t="shared" si="759"/>
        <v>16.492409408801016</v>
      </c>
      <c r="R3179" s="95">
        <f t="shared" si="751"/>
        <v>290.57880303336299</v>
      </c>
      <c r="S3179" s="95">
        <f t="shared" si="752"/>
        <v>216.36296069375842</v>
      </c>
      <c r="T3179">
        <f t="shared" si="753"/>
        <v>0</v>
      </c>
      <c r="U3179" s="102">
        <f>IF(W3179&lt;180,V3179,IF(#REF!&gt;T3179,W3179-360,360-W3179))</f>
        <v>-1.4708818635607201</v>
      </c>
      <c r="V3179" s="102">
        <f t="shared" si="754"/>
        <v>-1.4708818635607201</v>
      </c>
      <c r="W3179" s="102">
        <f t="shared" si="755"/>
        <v>1.4708818635607201</v>
      </c>
    </row>
    <row r="3180" spans="1:23" x14ac:dyDescent="0.25">
      <c r="A3180" s="110">
        <v>42638.516840277778</v>
      </c>
      <c r="B3180">
        <v>248</v>
      </c>
      <c r="C3180">
        <v>13.125</v>
      </c>
      <c r="E3180" s="95">
        <f t="shared" si="760"/>
        <v>253.43261231281198</v>
      </c>
      <c r="F3180" s="95">
        <f t="shared" si="760"/>
        <v>15.704547454242944</v>
      </c>
      <c r="G3180" s="95"/>
      <c r="H3180" s="95"/>
      <c r="I3180" s="95"/>
      <c r="J3180" s="95"/>
      <c r="K3180" s="95"/>
      <c r="L3180" s="95">
        <f t="shared" si="757"/>
        <v>3177</v>
      </c>
      <c r="M3180" s="95">
        <f t="shared" si="748"/>
        <v>1226</v>
      </c>
      <c r="N3180" s="95">
        <f t="shared" si="749"/>
        <v>269.23953415171417</v>
      </c>
      <c r="O3180" s="95">
        <f t="shared" si="750"/>
        <v>2622408.7145105372</v>
      </c>
      <c r="P3180" s="95">
        <f t="shared" si="758"/>
        <v>28.730394032055759</v>
      </c>
      <c r="Q3180" s="113">
        <f t="shared" si="759"/>
        <v>16.478368859326086</v>
      </c>
      <c r="R3180" s="95">
        <f t="shared" si="751"/>
        <v>290.50894224629565</v>
      </c>
      <c r="S3180" s="95">
        <f t="shared" si="752"/>
        <v>216.35628237932829</v>
      </c>
      <c r="T3180">
        <f t="shared" si="753"/>
        <v>0</v>
      </c>
      <c r="U3180" s="102">
        <f>IF(W3180&lt;180,V3180,IF(#REF!&gt;T3180,W3180-360,360-W3180))</f>
        <v>-5.4326123128119832</v>
      </c>
      <c r="V3180" s="102">
        <f t="shared" si="754"/>
        <v>-5.4326123128119832</v>
      </c>
      <c r="W3180" s="102">
        <f t="shared" si="755"/>
        <v>5.4326123128119832</v>
      </c>
    </row>
    <row r="3181" spans="1:23" x14ac:dyDescent="0.25">
      <c r="A3181" s="110">
        <v>42638.516886574071</v>
      </c>
      <c r="B3181">
        <v>243</v>
      </c>
      <c r="C3181">
        <v>12.7704</v>
      </c>
      <c r="E3181" s="95">
        <f t="shared" ref="E3181:F3196" si="761">AVERAGE(B2581:B3181)</f>
        <v>253.38768718801995</v>
      </c>
      <c r="F3181" s="95">
        <f t="shared" si="761"/>
        <v>15.691264425956753</v>
      </c>
      <c r="G3181" s="95"/>
      <c r="H3181" s="95"/>
      <c r="I3181" s="95"/>
      <c r="J3181" s="95"/>
      <c r="K3181" s="95"/>
      <c r="L3181" s="95">
        <f t="shared" si="757"/>
        <v>3178</v>
      </c>
      <c r="M3181" s="95">
        <f t="shared" si="748"/>
        <v>-983</v>
      </c>
      <c r="N3181" s="95">
        <f t="shared" si="749"/>
        <v>269.23127753303834</v>
      </c>
      <c r="O3181" s="95">
        <f t="shared" si="750"/>
        <v>2623097.0110132084</v>
      </c>
      <c r="P3181" s="95">
        <f t="shared" si="758"/>
        <v>28.729643029688766</v>
      </c>
      <c r="Q3181" s="113">
        <f t="shared" si="759"/>
        <v>16.469942818598536</v>
      </c>
      <c r="R3181" s="95">
        <f t="shared" si="751"/>
        <v>290.44505852986663</v>
      </c>
      <c r="S3181" s="95">
        <f t="shared" si="752"/>
        <v>216.33031584617325</v>
      </c>
      <c r="T3181">
        <f t="shared" si="753"/>
        <v>0</v>
      </c>
      <c r="U3181" s="102">
        <f>IF(W3181&lt;180,V3181,IF(#REF!&gt;T3181,W3181-360,360-W3181))</f>
        <v>-10.387687188019953</v>
      </c>
      <c r="V3181" s="102">
        <f t="shared" si="754"/>
        <v>-10.387687188019953</v>
      </c>
      <c r="W3181" s="102">
        <f t="shared" si="755"/>
        <v>10.387687188019953</v>
      </c>
    </row>
    <row r="3182" spans="1:23" x14ac:dyDescent="0.25">
      <c r="A3182" s="110">
        <v>42638.516932870371</v>
      </c>
      <c r="B3182">
        <v>259</v>
      </c>
      <c r="C3182">
        <v>12.042199999999999</v>
      </c>
      <c r="E3182" s="95">
        <f t="shared" si="761"/>
        <v>253.3910149750416</v>
      </c>
      <c r="F3182" s="95">
        <f t="shared" si="761"/>
        <v>15.675039633943442</v>
      </c>
      <c r="G3182" s="95"/>
      <c r="H3182" s="95"/>
      <c r="I3182" s="95"/>
      <c r="J3182" s="95"/>
      <c r="K3182" s="95"/>
      <c r="L3182" s="95">
        <f t="shared" si="757"/>
        <v>3179</v>
      </c>
      <c r="M3182" s="95">
        <f t="shared" si="748"/>
        <v>1242</v>
      </c>
      <c r="N3182" s="95">
        <f t="shared" si="749"/>
        <v>269.22805913809242</v>
      </c>
      <c r="O3182" s="95">
        <f t="shared" si="750"/>
        <v>2623201.6571248746</v>
      </c>
      <c r="P3182" s="95">
        <f t="shared" si="758"/>
        <v>28.725696989712642</v>
      </c>
      <c r="Q3182" s="113">
        <f t="shared" si="759"/>
        <v>16.470874383686191</v>
      </c>
      <c r="R3182" s="95">
        <f t="shared" si="751"/>
        <v>290.45048233833552</v>
      </c>
      <c r="S3182" s="95">
        <f t="shared" si="752"/>
        <v>216.33154761174768</v>
      </c>
      <c r="T3182">
        <f t="shared" si="753"/>
        <v>0</v>
      </c>
      <c r="U3182" s="102">
        <f>IF(W3182&lt;180,V3182,IF(#REF!&gt;T3182,W3182-360,360-W3182))</f>
        <v>5.6089850249584003</v>
      </c>
      <c r="V3182" s="102">
        <f t="shared" si="754"/>
        <v>5.6089850249584003</v>
      </c>
      <c r="W3182" s="102">
        <f t="shared" si="755"/>
        <v>5.6089850249584003</v>
      </c>
    </row>
    <row r="3183" spans="1:23" x14ac:dyDescent="0.25">
      <c r="A3183" s="110">
        <v>42638.516979166663</v>
      </c>
      <c r="B3183">
        <v>249</v>
      </c>
      <c r="C3183">
        <v>11.475</v>
      </c>
      <c r="E3183" s="95">
        <f t="shared" si="761"/>
        <v>253.34276206322795</v>
      </c>
      <c r="F3183" s="95">
        <f t="shared" si="761"/>
        <v>15.657494376039944</v>
      </c>
      <c r="G3183" s="95"/>
      <c r="H3183" s="95"/>
      <c r="I3183" s="95"/>
      <c r="J3183" s="95"/>
      <c r="K3183" s="95"/>
      <c r="L3183" s="95">
        <f t="shared" si="757"/>
        <v>3180</v>
      </c>
      <c r="M3183" s="95">
        <f t="shared" si="748"/>
        <v>-993</v>
      </c>
      <c r="N3183" s="95">
        <f t="shared" si="749"/>
        <v>269.22169811320623</v>
      </c>
      <c r="O3183" s="95">
        <f t="shared" si="750"/>
        <v>2623610.7028301815</v>
      </c>
      <c r="P3183" s="95">
        <f t="shared" si="758"/>
        <v>28.723419229102042</v>
      </c>
      <c r="Q3183" s="113">
        <f t="shared" si="759"/>
        <v>16.441161719714398</v>
      </c>
      <c r="R3183" s="95">
        <f t="shared" si="751"/>
        <v>290.33537593258535</v>
      </c>
      <c r="S3183" s="95">
        <f t="shared" si="752"/>
        <v>216.35014819387055</v>
      </c>
      <c r="T3183">
        <f t="shared" si="753"/>
        <v>0</v>
      </c>
      <c r="U3183" s="102">
        <f>IF(W3183&lt;180,V3183,IF(#REF!&gt;T3183,W3183-360,360-W3183))</f>
        <v>-4.3427620632279513</v>
      </c>
      <c r="V3183" s="102">
        <f t="shared" si="754"/>
        <v>-4.3427620632279513</v>
      </c>
      <c r="W3183" s="102">
        <f t="shared" si="755"/>
        <v>4.3427620632279513</v>
      </c>
    </row>
    <row r="3184" spans="1:23" x14ac:dyDescent="0.25">
      <c r="A3184" s="110">
        <v>42638.517025462963</v>
      </c>
      <c r="B3184">
        <v>245</v>
      </c>
      <c r="C3184">
        <v>11.45</v>
      </c>
      <c r="E3184" s="95">
        <f t="shared" si="761"/>
        <v>253.32113144758736</v>
      </c>
      <c r="F3184" s="95">
        <f t="shared" si="761"/>
        <v>15.642770415973393</v>
      </c>
      <c r="G3184" s="95"/>
      <c r="H3184" s="95"/>
      <c r="I3184" s="95"/>
      <c r="J3184" s="95"/>
      <c r="K3184" s="95"/>
      <c r="L3184" s="95">
        <f t="shared" si="757"/>
        <v>3181</v>
      </c>
      <c r="M3184" s="95">
        <f t="shared" si="748"/>
        <v>1238</v>
      </c>
      <c r="N3184" s="95">
        <f t="shared" si="749"/>
        <v>269.21408362150135</v>
      </c>
      <c r="O3184" s="95">
        <f t="shared" si="750"/>
        <v>2624197.2090537492</v>
      </c>
      <c r="P3184" s="95">
        <f t="shared" si="758"/>
        <v>28.722113898543874</v>
      </c>
      <c r="Q3184" s="113">
        <f t="shared" si="759"/>
        <v>16.443571721681472</v>
      </c>
      <c r="R3184" s="95">
        <f t="shared" si="751"/>
        <v>290.31916782137068</v>
      </c>
      <c r="S3184" s="95">
        <f t="shared" si="752"/>
        <v>216.32309507380404</v>
      </c>
      <c r="T3184">
        <f t="shared" si="753"/>
        <v>0</v>
      </c>
      <c r="U3184" s="102">
        <f>IF(W3184&lt;180,V3184,IF(#REF!&gt;T3184,W3184-360,360-W3184))</f>
        <v>-8.3211314475873621</v>
      </c>
      <c r="V3184" s="102">
        <f t="shared" si="754"/>
        <v>-8.3211314475873621</v>
      </c>
      <c r="W3184" s="102">
        <f t="shared" si="755"/>
        <v>8.3211314475873621</v>
      </c>
    </row>
    <row r="3185" spans="1:23" x14ac:dyDescent="0.25">
      <c r="A3185" s="110">
        <v>42638.517071759263</v>
      </c>
      <c r="B3185">
        <v>238</v>
      </c>
      <c r="C3185">
        <v>12.05</v>
      </c>
      <c r="E3185" s="95">
        <f t="shared" si="761"/>
        <v>253.28785357737104</v>
      </c>
      <c r="F3185" s="95">
        <f t="shared" si="761"/>
        <v>15.62623247920134</v>
      </c>
      <c r="G3185" s="95"/>
      <c r="H3185" s="95"/>
      <c r="I3185" s="95"/>
      <c r="J3185" s="95"/>
      <c r="K3185" s="95"/>
      <c r="L3185" s="95">
        <f t="shared" si="757"/>
        <v>3182</v>
      </c>
      <c r="M3185" s="95">
        <f t="shared" si="748"/>
        <v>-1000</v>
      </c>
      <c r="N3185" s="95">
        <f t="shared" si="749"/>
        <v>269.20427404148199</v>
      </c>
      <c r="O3185" s="95">
        <f t="shared" si="750"/>
        <v>2625171.2218730282</v>
      </c>
      <c r="P3185" s="95">
        <f t="shared" si="758"/>
        <v>28.722929330944247</v>
      </c>
      <c r="Q3185" s="113">
        <f t="shared" si="759"/>
        <v>16.454303248477874</v>
      </c>
      <c r="R3185" s="95">
        <f t="shared" si="751"/>
        <v>290.31003588644626</v>
      </c>
      <c r="S3185" s="95">
        <f t="shared" si="752"/>
        <v>216.26567126829582</v>
      </c>
      <c r="T3185">
        <f t="shared" si="753"/>
        <v>0</v>
      </c>
      <c r="U3185" s="102">
        <f>IF(W3185&lt;180,V3185,IF(#REF!&gt;T3185,W3185-360,360-W3185))</f>
        <v>-15.287853577371038</v>
      </c>
      <c r="V3185" s="102">
        <f t="shared" si="754"/>
        <v>-15.287853577371038</v>
      </c>
      <c r="W3185" s="102">
        <f t="shared" si="755"/>
        <v>15.287853577371038</v>
      </c>
    </row>
    <row r="3186" spans="1:23" x14ac:dyDescent="0.25">
      <c r="A3186" s="110">
        <v>42638.517118055555</v>
      </c>
      <c r="B3186">
        <v>244</v>
      </c>
      <c r="C3186">
        <v>11.574999999999999</v>
      </c>
      <c r="E3186" s="95">
        <f t="shared" si="761"/>
        <v>253.24292845257904</v>
      </c>
      <c r="F3186" s="95">
        <f t="shared" si="761"/>
        <v>15.608935474209661</v>
      </c>
      <c r="G3186" s="95"/>
      <c r="H3186" s="95"/>
      <c r="I3186" s="95"/>
      <c r="J3186" s="95"/>
      <c r="K3186" s="95"/>
      <c r="L3186" s="95">
        <f t="shared" si="757"/>
        <v>3183</v>
      </c>
      <c r="M3186" s="95">
        <f t="shared" si="748"/>
        <v>1244</v>
      </c>
      <c r="N3186" s="95">
        <f t="shared" si="749"/>
        <v>269.19635563933264</v>
      </c>
      <c r="O3186" s="95">
        <f t="shared" si="750"/>
        <v>2625806.2777254088</v>
      </c>
      <c r="P3186" s="95">
        <f t="shared" si="758"/>
        <v>28.721890479003022</v>
      </c>
      <c r="Q3186" s="113">
        <f t="shared" si="759"/>
        <v>16.442737446017762</v>
      </c>
      <c r="R3186" s="95">
        <f t="shared" si="751"/>
        <v>290.23908770611899</v>
      </c>
      <c r="S3186" s="95">
        <f t="shared" si="752"/>
        <v>216.24676919903908</v>
      </c>
      <c r="T3186">
        <f t="shared" si="753"/>
        <v>0</v>
      </c>
      <c r="U3186" s="102">
        <f>IF(W3186&lt;180,V3186,IF(#REF!&gt;T3186,W3186-360,360-W3186))</f>
        <v>-9.2429284525790365</v>
      </c>
      <c r="V3186" s="102">
        <f t="shared" si="754"/>
        <v>-9.2429284525790365</v>
      </c>
      <c r="W3186" s="102">
        <f t="shared" si="755"/>
        <v>9.2429284525790365</v>
      </c>
    </row>
    <row r="3187" spans="1:23" x14ac:dyDescent="0.25">
      <c r="A3187" s="110">
        <v>42638.517164351855</v>
      </c>
      <c r="B3187">
        <v>259</v>
      </c>
      <c r="C3187">
        <v>11.275</v>
      </c>
      <c r="E3187" s="95">
        <f t="shared" si="761"/>
        <v>253.23627287853577</v>
      </c>
      <c r="F3187" s="95">
        <f t="shared" si="761"/>
        <v>15.589562262895186</v>
      </c>
      <c r="G3187" s="95"/>
      <c r="H3187" s="95"/>
      <c r="I3187" s="95"/>
      <c r="J3187" s="95"/>
      <c r="K3187" s="95"/>
      <c r="L3187" s="95">
        <f t="shared" si="757"/>
        <v>3184</v>
      </c>
      <c r="M3187" s="95">
        <f t="shared" si="748"/>
        <v>-985</v>
      </c>
      <c r="N3187" s="95">
        <f t="shared" si="749"/>
        <v>269.19315326633034</v>
      </c>
      <c r="O3187" s="95">
        <f t="shared" si="750"/>
        <v>2625910.2107411986</v>
      </c>
      <c r="P3187" s="95">
        <f t="shared" si="758"/>
        <v>28.717948108708899</v>
      </c>
      <c r="Q3187" s="113">
        <f t="shared" si="759"/>
        <v>16.439595946796363</v>
      </c>
      <c r="R3187" s="95">
        <f t="shared" si="751"/>
        <v>290.2253637588276</v>
      </c>
      <c r="S3187" s="95">
        <f t="shared" si="752"/>
        <v>216.24718199824395</v>
      </c>
      <c r="T3187">
        <f t="shared" si="753"/>
        <v>0</v>
      </c>
      <c r="U3187" s="102">
        <f>IF(W3187&lt;180,V3187,IF(#REF!&gt;T3187,W3187-360,360-W3187))</f>
        <v>5.7637271214642283</v>
      </c>
      <c r="V3187" s="102">
        <f t="shared" si="754"/>
        <v>5.7637271214642283</v>
      </c>
      <c r="W3187" s="102">
        <f t="shared" si="755"/>
        <v>5.7637271214642283</v>
      </c>
    </row>
    <row r="3188" spans="1:23" x14ac:dyDescent="0.25">
      <c r="A3188" s="110">
        <v>42638.517210648148</v>
      </c>
      <c r="B3188">
        <v>255</v>
      </c>
      <c r="C3188">
        <v>10.95</v>
      </c>
      <c r="E3188" s="95">
        <f t="shared" si="761"/>
        <v>253.22628951747089</v>
      </c>
      <c r="F3188" s="95">
        <f t="shared" si="761"/>
        <v>15.568189051580708</v>
      </c>
      <c r="G3188" s="95"/>
      <c r="H3188" s="95"/>
      <c r="I3188" s="95"/>
      <c r="J3188" s="95"/>
      <c r="K3188" s="95"/>
      <c r="L3188" s="95">
        <f t="shared" si="757"/>
        <v>3185</v>
      </c>
      <c r="M3188" s="95">
        <f t="shared" si="748"/>
        <v>1240</v>
      </c>
      <c r="N3188" s="95">
        <f t="shared" si="749"/>
        <v>269.18869701726715</v>
      </c>
      <c r="O3188" s="95">
        <f t="shared" si="750"/>
        <v>2626111.5930926143</v>
      </c>
      <c r="P3188" s="95">
        <f t="shared" si="758"/>
        <v>28.714540445497491</v>
      </c>
      <c r="Q3188" s="113">
        <f t="shared" si="759"/>
        <v>16.436699766397417</v>
      </c>
      <c r="R3188" s="95">
        <f t="shared" si="751"/>
        <v>290.20886399186509</v>
      </c>
      <c r="S3188" s="95">
        <f t="shared" si="752"/>
        <v>216.24371504307669</v>
      </c>
      <c r="T3188">
        <f t="shared" si="753"/>
        <v>0</v>
      </c>
      <c r="U3188" s="102">
        <f>IF(W3188&lt;180,V3188,IF(#REF!&gt;T3188,W3188-360,360-W3188))</f>
        <v>1.7737104825291112</v>
      </c>
      <c r="V3188" s="102">
        <f t="shared" si="754"/>
        <v>1.7737104825291112</v>
      </c>
      <c r="W3188" s="102">
        <f t="shared" si="755"/>
        <v>1.7737104825291112</v>
      </c>
    </row>
    <row r="3189" spans="1:23" x14ac:dyDescent="0.25">
      <c r="A3189" s="110">
        <v>42638.517256944448</v>
      </c>
      <c r="B3189">
        <v>255</v>
      </c>
      <c r="C3189">
        <v>10.1</v>
      </c>
      <c r="E3189" s="95">
        <f t="shared" si="761"/>
        <v>253.20965058236274</v>
      </c>
      <c r="F3189" s="95">
        <f t="shared" si="761"/>
        <v>15.543990715474223</v>
      </c>
      <c r="G3189" s="95"/>
      <c r="H3189" s="95"/>
      <c r="I3189" s="95"/>
      <c r="J3189" s="95"/>
      <c r="K3189" s="95"/>
      <c r="L3189" s="95">
        <f t="shared" si="757"/>
        <v>3186</v>
      </c>
      <c r="M3189" s="95">
        <f t="shared" si="748"/>
        <v>-985</v>
      </c>
      <c r="N3189" s="95">
        <f t="shared" si="749"/>
        <v>269.18424356559819</v>
      </c>
      <c r="O3189" s="95">
        <f t="shared" si="750"/>
        <v>2626312.8490269859</v>
      </c>
      <c r="P3189" s="95">
        <f t="shared" si="758"/>
        <v>28.71113382636452</v>
      </c>
      <c r="Q3189" s="113">
        <f t="shared" si="759"/>
        <v>16.429832856672853</v>
      </c>
      <c r="R3189" s="95">
        <f t="shared" si="751"/>
        <v>290.17677450987668</v>
      </c>
      <c r="S3189" s="95">
        <f t="shared" si="752"/>
        <v>216.24252665484883</v>
      </c>
      <c r="T3189">
        <f t="shared" si="753"/>
        <v>0</v>
      </c>
      <c r="U3189" s="102">
        <f>IF(W3189&lt;180,V3189,IF(#REF!&gt;T3189,W3189-360,360-W3189))</f>
        <v>1.790349417637259</v>
      </c>
      <c r="V3189" s="102">
        <f t="shared" si="754"/>
        <v>1.790349417637259</v>
      </c>
      <c r="W3189" s="102">
        <f t="shared" si="755"/>
        <v>1.790349417637259</v>
      </c>
    </row>
    <row r="3190" spans="1:23" x14ac:dyDescent="0.25">
      <c r="A3190" s="110">
        <v>42638.51730324074</v>
      </c>
      <c r="B3190">
        <v>257</v>
      </c>
      <c r="C3190">
        <v>10.574999999999999</v>
      </c>
      <c r="E3190" s="95">
        <f t="shared" si="761"/>
        <v>253.20299500831948</v>
      </c>
      <c r="F3190" s="95">
        <f t="shared" si="761"/>
        <v>15.520476905158084</v>
      </c>
      <c r="G3190" s="95"/>
      <c r="H3190" s="95"/>
      <c r="I3190" s="95"/>
      <c r="J3190" s="95"/>
      <c r="K3190" s="95"/>
      <c r="L3190" s="95">
        <f t="shared" si="757"/>
        <v>3187</v>
      </c>
      <c r="M3190" s="95">
        <f t="shared" si="748"/>
        <v>1242</v>
      </c>
      <c r="N3190" s="95">
        <f t="shared" si="749"/>
        <v>269.18042045810978</v>
      </c>
      <c r="O3190" s="95">
        <f t="shared" si="750"/>
        <v>2626461.2582365791</v>
      </c>
      <c r="P3190" s="95">
        <f t="shared" si="758"/>
        <v>28.70744013308828</v>
      </c>
      <c r="Q3190" s="113">
        <f t="shared" si="759"/>
        <v>16.427485723718355</v>
      </c>
      <c r="R3190" s="95">
        <f t="shared" si="751"/>
        <v>290.16483788668575</v>
      </c>
      <c r="S3190" s="95">
        <f t="shared" si="752"/>
        <v>216.24115212995318</v>
      </c>
      <c r="T3190">
        <f t="shared" si="753"/>
        <v>0</v>
      </c>
      <c r="U3190" s="102">
        <f>IF(W3190&lt;180,V3190,IF(#REF!&gt;T3190,W3190-360,360-W3190))</f>
        <v>3.7970049916805237</v>
      </c>
      <c r="V3190" s="102">
        <f t="shared" si="754"/>
        <v>3.7970049916805237</v>
      </c>
      <c r="W3190" s="102">
        <f t="shared" si="755"/>
        <v>3.7970049916805237</v>
      </c>
    </row>
    <row r="3191" spans="1:23" x14ac:dyDescent="0.25">
      <c r="A3191" s="110">
        <v>42638.51734953704</v>
      </c>
      <c r="B3191">
        <v>249</v>
      </c>
      <c r="C3191">
        <v>11.8</v>
      </c>
      <c r="E3191" s="95">
        <f t="shared" si="761"/>
        <v>253.19134775374377</v>
      </c>
      <c r="F3191" s="95">
        <f t="shared" si="761"/>
        <v>15.498231148086532</v>
      </c>
      <c r="G3191" s="95"/>
      <c r="H3191" s="95"/>
      <c r="I3191" s="95"/>
      <c r="J3191" s="95"/>
      <c r="K3191" s="95"/>
      <c r="L3191" s="95">
        <f t="shared" si="757"/>
        <v>3188</v>
      </c>
      <c r="M3191" s="95">
        <f t="shared" si="748"/>
        <v>-993</v>
      </c>
      <c r="N3191" s="95">
        <f t="shared" si="749"/>
        <v>269.17409033876908</v>
      </c>
      <c r="O3191" s="95">
        <f t="shared" si="750"/>
        <v>2626868.3798619756</v>
      </c>
      <c r="P3191" s="95">
        <f t="shared" si="758"/>
        <v>28.705161859796341</v>
      </c>
      <c r="Q3191" s="113">
        <f t="shared" si="759"/>
        <v>16.427980017886735</v>
      </c>
      <c r="R3191" s="95">
        <f t="shared" si="751"/>
        <v>290.1543027939889</v>
      </c>
      <c r="S3191" s="95">
        <f t="shared" si="752"/>
        <v>216.22839271349861</v>
      </c>
      <c r="T3191">
        <f t="shared" si="753"/>
        <v>0</v>
      </c>
      <c r="U3191" s="102">
        <f>IF(W3191&lt;180,V3191,IF(#REF!&gt;T3191,W3191-360,360-W3191))</f>
        <v>-4.19134775374377</v>
      </c>
      <c r="V3191" s="102">
        <f t="shared" si="754"/>
        <v>-4.19134775374377</v>
      </c>
      <c r="W3191" s="102">
        <f t="shared" si="755"/>
        <v>4.19134775374377</v>
      </c>
    </row>
    <row r="3192" spans="1:23" x14ac:dyDescent="0.25">
      <c r="A3192" s="110">
        <v>42638.517395833333</v>
      </c>
      <c r="B3192">
        <v>242</v>
      </c>
      <c r="C3192">
        <v>13.175000000000001</v>
      </c>
      <c r="E3192" s="95">
        <f t="shared" si="761"/>
        <v>253.17470881863559</v>
      </c>
      <c r="F3192" s="95">
        <f t="shared" si="761"/>
        <v>15.477748119800344</v>
      </c>
      <c r="G3192" s="95"/>
      <c r="H3192" s="95"/>
      <c r="I3192" s="95"/>
      <c r="J3192" s="95"/>
      <c r="K3192" s="95"/>
      <c r="L3192" s="95">
        <f t="shared" si="757"/>
        <v>3189</v>
      </c>
      <c r="M3192" s="95">
        <f t="shared" si="748"/>
        <v>1235</v>
      </c>
      <c r="N3192" s="95">
        <f t="shared" si="749"/>
        <v>269.16556914393095</v>
      </c>
      <c r="O3192" s="95">
        <f t="shared" si="750"/>
        <v>2627606.5794919967</v>
      </c>
      <c r="P3192" s="95">
        <f t="shared" si="758"/>
        <v>28.704693284997184</v>
      </c>
      <c r="Q3192" s="113">
        <f t="shared" si="759"/>
        <v>16.4342412505396</v>
      </c>
      <c r="R3192" s="95">
        <f t="shared" si="751"/>
        <v>290.15175163234971</v>
      </c>
      <c r="S3192" s="95">
        <f t="shared" si="752"/>
        <v>216.1976660049215</v>
      </c>
      <c r="T3192">
        <f t="shared" si="753"/>
        <v>0</v>
      </c>
      <c r="U3192" s="102">
        <f>IF(W3192&lt;180,V3192,IF(#REF!&gt;T3192,W3192-360,360-W3192))</f>
        <v>-11.174708818635594</v>
      </c>
      <c r="V3192" s="102">
        <f t="shared" si="754"/>
        <v>-11.174708818635594</v>
      </c>
      <c r="W3192" s="102">
        <f t="shared" si="755"/>
        <v>11.174708818635594</v>
      </c>
    </row>
    <row r="3193" spans="1:23" x14ac:dyDescent="0.25">
      <c r="A3193" s="110">
        <v>42638.517442129632</v>
      </c>
      <c r="B3193">
        <v>246</v>
      </c>
      <c r="C3193">
        <v>12.15</v>
      </c>
      <c r="E3193" s="95">
        <f t="shared" si="761"/>
        <v>253.12479201331115</v>
      </c>
      <c r="F3193" s="95">
        <f t="shared" si="761"/>
        <v>15.456152945091523</v>
      </c>
      <c r="G3193" s="95"/>
      <c r="H3193" s="95"/>
      <c r="I3193" s="95"/>
      <c r="J3193" s="95"/>
      <c r="K3193" s="95"/>
      <c r="L3193" s="95">
        <f t="shared" si="757"/>
        <v>3190</v>
      </c>
      <c r="M3193" s="95">
        <f t="shared" si="748"/>
        <v>-989</v>
      </c>
      <c r="N3193" s="95">
        <f t="shared" si="749"/>
        <v>269.15830721003005</v>
      </c>
      <c r="O3193" s="95">
        <f t="shared" si="750"/>
        <v>2628143.0548589271</v>
      </c>
      <c r="P3193" s="95">
        <f t="shared" si="758"/>
        <v>28.703123457108656</v>
      </c>
      <c r="Q3193" s="113">
        <f t="shared" si="759"/>
        <v>16.410379846928247</v>
      </c>
      <c r="R3193" s="95">
        <f t="shared" si="751"/>
        <v>290.04814666889968</v>
      </c>
      <c r="S3193" s="95">
        <f t="shared" si="752"/>
        <v>216.2014373577226</v>
      </c>
      <c r="T3193">
        <f t="shared" si="753"/>
        <v>0</v>
      </c>
      <c r="U3193" s="102">
        <f>IF(W3193&lt;180,V3193,IF(#REF!&gt;T3193,W3193-360,360-W3193))</f>
        <v>-7.1247920133111506</v>
      </c>
      <c r="V3193" s="102">
        <f t="shared" si="754"/>
        <v>-7.1247920133111506</v>
      </c>
      <c r="W3193" s="102">
        <f t="shared" si="755"/>
        <v>7.1247920133111506</v>
      </c>
    </row>
    <row r="3194" spans="1:23" x14ac:dyDescent="0.25">
      <c r="A3194" s="110">
        <v>42638.517488425925</v>
      </c>
      <c r="B3194">
        <v>242</v>
      </c>
      <c r="C3194">
        <v>12.1</v>
      </c>
      <c r="E3194" s="95">
        <f t="shared" si="761"/>
        <v>253.07986688851915</v>
      </c>
      <c r="F3194" s="95">
        <f t="shared" si="761"/>
        <v>15.435357271214654</v>
      </c>
      <c r="G3194" s="95"/>
      <c r="H3194" s="95"/>
      <c r="I3194" s="95"/>
      <c r="J3194" s="95"/>
      <c r="K3194" s="95"/>
      <c r="L3194" s="95">
        <f t="shared" si="757"/>
        <v>3191</v>
      </c>
      <c r="M3194" s="95">
        <f t="shared" si="748"/>
        <v>1231</v>
      </c>
      <c r="N3194" s="95">
        <f t="shared" si="749"/>
        <v>269.14979630209837</v>
      </c>
      <c r="O3194" s="95">
        <f t="shared" si="750"/>
        <v>2628880.3973675892</v>
      </c>
      <c r="P3194" s="95">
        <f t="shared" si="758"/>
        <v>28.702651102459022</v>
      </c>
      <c r="Q3194" s="113">
        <f t="shared" si="759"/>
        <v>16.403814660718805</v>
      </c>
      <c r="R3194" s="95">
        <f t="shared" si="751"/>
        <v>289.98844987513644</v>
      </c>
      <c r="S3194" s="95">
        <f t="shared" si="752"/>
        <v>216.17128390190183</v>
      </c>
      <c r="T3194">
        <f t="shared" si="753"/>
        <v>0</v>
      </c>
      <c r="U3194" s="102">
        <f>IF(W3194&lt;180,V3194,IF(#REF!&gt;T3194,W3194-360,360-W3194))</f>
        <v>-11.079866888519149</v>
      </c>
      <c r="V3194" s="102">
        <f t="shared" si="754"/>
        <v>-11.079866888519149</v>
      </c>
      <c r="W3194" s="102">
        <f t="shared" si="755"/>
        <v>11.079866888519149</v>
      </c>
    </row>
    <row r="3195" spans="1:23" x14ac:dyDescent="0.25">
      <c r="A3195" s="110">
        <v>42638.517534722225</v>
      </c>
      <c r="B3195">
        <v>260</v>
      </c>
      <c r="C3195">
        <v>12.2</v>
      </c>
      <c r="E3195" s="95">
        <f t="shared" si="761"/>
        <v>253.07820299500833</v>
      </c>
      <c r="F3195" s="95">
        <f t="shared" si="761"/>
        <v>15.421334642262911</v>
      </c>
      <c r="G3195" s="95"/>
      <c r="H3195" s="95"/>
      <c r="I3195" s="95"/>
      <c r="J3195" s="95"/>
      <c r="K3195" s="95"/>
      <c r="L3195" s="95">
        <f t="shared" si="757"/>
        <v>3192</v>
      </c>
      <c r="M3195" s="95">
        <f t="shared" si="748"/>
        <v>-971</v>
      </c>
      <c r="N3195" s="95">
        <f t="shared" si="749"/>
        <v>269.14692982456012</v>
      </c>
      <c r="O3195" s="95">
        <f t="shared" si="750"/>
        <v>2628964.0899122735</v>
      </c>
      <c r="P3195" s="95">
        <f t="shared" si="758"/>
        <v>28.698611531870814</v>
      </c>
      <c r="Q3195" s="113">
        <f t="shared" si="759"/>
        <v>16.403061910265546</v>
      </c>
      <c r="R3195" s="95">
        <f t="shared" si="751"/>
        <v>289.98509229310582</v>
      </c>
      <c r="S3195" s="95">
        <f t="shared" si="752"/>
        <v>216.17131369691086</v>
      </c>
      <c r="T3195">
        <f t="shared" si="753"/>
        <v>0</v>
      </c>
      <c r="U3195" s="102">
        <f>IF(W3195&lt;180,V3195,IF(#REF!&gt;T3195,W3195-360,360-W3195))</f>
        <v>6.9217970049916744</v>
      </c>
      <c r="V3195" s="102">
        <f t="shared" si="754"/>
        <v>6.9217970049916744</v>
      </c>
      <c r="W3195" s="102">
        <f t="shared" si="755"/>
        <v>6.9217970049916744</v>
      </c>
    </row>
    <row r="3196" spans="1:23" x14ac:dyDescent="0.25">
      <c r="A3196" s="110">
        <v>42638.517581018517</v>
      </c>
      <c r="B3196">
        <v>256</v>
      </c>
      <c r="C3196">
        <v>12.125</v>
      </c>
      <c r="E3196" s="95">
        <f t="shared" si="761"/>
        <v>252.98003327787021</v>
      </c>
      <c r="F3196" s="95">
        <f t="shared" si="761"/>
        <v>15.411463760399348</v>
      </c>
      <c r="G3196" s="95"/>
      <c r="H3196" s="95"/>
      <c r="I3196" s="95"/>
      <c r="J3196" s="95"/>
      <c r="K3196" s="95"/>
      <c r="L3196" s="95">
        <f t="shared" si="757"/>
        <v>3193</v>
      </c>
      <c r="M3196" s="95">
        <f t="shared" si="748"/>
        <v>1227</v>
      </c>
      <c r="N3196" s="95">
        <f t="shared" si="749"/>
        <v>269.14281240212836</v>
      </c>
      <c r="O3196" s="95">
        <f t="shared" si="750"/>
        <v>2629136.8775446215</v>
      </c>
      <c r="P3196" s="95">
        <f t="shared" si="758"/>
        <v>28.695060130599529</v>
      </c>
      <c r="Q3196" s="113">
        <f t="shared" si="759"/>
        <v>16.207563834718137</v>
      </c>
      <c r="R3196" s="95">
        <f t="shared" si="751"/>
        <v>289.44705190598603</v>
      </c>
      <c r="S3196" s="95">
        <f t="shared" si="752"/>
        <v>216.51301464975438</v>
      </c>
      <c r="T3196">
        <f t="shared" si="753"/>
        <v>0</v>
      </c>
      <c r="U3196" s="102">
        <f>IF(W3196&lt;180,V3196,IF(#REF!&gt;T3196,W3196-360,360-W3196))</f>
        <v>3.0199667221297943</v>
      </c>
      <c r="V3196" s="102">
        <f t="shared" si="754"/>
        <v>3.0199667221297943</v>
      </c>
      <c r="W3196" s="102">
        <f t="shared" si="755"/>
        <v>3.0199667221297943</v>
      </c>
    </row>
    <row r="3197" spans="1:23" x14ac:dyDescent="0.25">
      <c r="A3197" s="110">
        <v>42638.517627314817</v>
      </c>
      <c r="B3197">
        <v>256</v>
      </c>
      <c r="C3197">
        <v>12.55</v>
      </c>
      <c r="E3197" s="95">
        <f t="shared" ref="E3197:F3212" si="762">AVERAGE(B2597:B3197)</f>
        <v>252.9034941763727</v>
      </c>
      <c r="F3197" s="95">
        <f t="shared" si="762"/>
        <v>15.39839188019968</v>
      </c>
      <c r="G3197" s="95"/>
      <c r="H3197" s="95"/>
      <c r="I3197" s="95"/>
      <c r="J3197" s="95"/>
      <c r="K3197" s="95"/>
      <c r="L3197" s="95">
        <f t="shared" si="757"/>
        <v>3194</v>
      </c>
      <c r="M3197" s="95">
        <f t="shared" si="748"/>
        <v>-971</v>
      </c>
      <c r="N3197" s="95">
        <f t="shared" si="749"/>
        <v>269.13869755791978</v>
      </c>
      <c r="O3197" s="95">
        <f t="shared" si="750"/>
        <v>2629309.5569818337</v>
      </c>
      <c r="P3197" s="95">
        <f t="shared" si="758"/>
        <v>28.691509923625592</v>
      </c>
      <c r="Q3197" s="113">
        <f t="shared" si="759"/>
        <v>16.084034863012196</v>
      </c>
      <c r="R3197" s="95">
        <f t="shared" si="751"/>
        <v>289.09257261815014</v>
      </c>
      <c r="S3197" s="95">
        <f t="shared" si="752"/>
        <v>216.71441573459526</v>
      </c>
      <c r="T3197">
        <f t="shared" si="753"/>
        <v>0</v>
      </c>
      <c r="U3197" s="102">
        <f>IF(W3197&lt;180,V3197,IF(#REF!&gt;T3197,W3197-360,360-W3197))</f>
        <v>3.0965058236272966</v>
      </c>
      <c r="V3197" s="102">
        <f t="shared" si="754"/>
        <v>3.0965058236272966</v>
      </c>
      <c r="W3197" s="102">
        <f t="shared" si="755"/>
        <v>3.0965058236272966</v>
      </c>
    </row>
    <row r="3198" spans="1:23" x14ac:dyDescent="0.25">
      <c r="A3198" s="110">
        <v>42638.51767361111</v>
      </c>
      <c r="B3198">
        <v>256</v>
      </c>
      <c r="C3198">
        <v>12.375</v>
      </c>
      <c r="E3198" s="95">
        <f t="shared" si="762"/>
        <v>252.87188019966723</v>
      </c>
      <c r="F3198" s="95">
        <f t="shared" si="762"/>
        <v>15.382280732113157</v>
      </c>
      <c r="G3198" s="95"/>
      <c r="H3198" s="95"/>
      <c r="I3198" s="95"/>
      <c r="J3198" s="95"/>
      <c r="K3198" s="95"/>
      <c r="L3198" s="95">
        <f t="shared" si="757"/>
        <v>3195</v>
      </c>
      <c r="M3198" s="95">
        <f t="shared" si="748"/>
        <v>1227</v>
      </c>
      <c r="N3198" s="95">
        <f t="shared" si="749"/>
        <v>269.13458528951355</v>
      </c>
      <c r="O3198" s="95">
        <f t="shared" si="750"/>
        <v>2629482.1283255015</v>
      </c>
      <c r="P3198" s="95">
        <f t="shared" si="758"/>
        <v>28.68796091041223</v>
      </c>
      <c r="Q3198" s="113">
        <f t="shared" si="759"/>
        <v>16.059225596139779</v>
      </c>
      <c r="R3198" s="95">
        <f t="shared" si="751"/>
        <v>289.00513779098173</v>
      </c>
      <c r="S3198" s="95">
        <f t="shared" si="752"/>
        <v>216.73862260835273</v>
      </c>
      <c r="T3198">
        <f t="shared" si="753"/>
        <v>0</v>
      </c>
      <c r="U3198" s="102">
        <f>IF(W3198&lt;180,V3198,IF(#REF!&gt;T3198,W3198-360,360-W3198))</f>
        <v>3.1281198003327688</v>
      </c>
      <c r="V3198" s="102">
        <f t="shared" si="754"/>
        <v>3.1281198003327688</v>
      </c>
      <c r="W3198" s="102">
        <f t="shared" si="755"/>
        <v>3.1281198003327688</v>
      </c>
    </row>
    <row r="3199" spans="1:23" x14ac:dyDescent="0.25">
      <c r="A3199" s="110">
        <v>42638.51771990741</v>
      </c>
      <c r="B3199">
        <v>248</v>
      </c>
      <c r="C3199">
        <v>11.85</v>
      </c>
      <c r="E3199" s="95">
        <f t="shared" si="762"/>
        <v>252.84359400998335</v>
      </c>
      <c r="F3199" s="95">
        <f t="shared" si="762"/>
        <v>15.364885224625633</v>
      </c>
      <c r="G3199" s="95"/>
      <c r="H3199" s="95"/>
      <c r="I3199" s="95"/>
      <c r="J3199" s="95"/>
      <c r="K3199" s="95"/>
      <c r="L3199" s="95">
        <f t="shared" si="757"/>
        <v>3196</v>
      </c>
      <c r="M3199" s="95">
        <f t="shared" si="748"/>
        <v>-979</v>
      </c>
      <c r="N3199" s="95">
        <f t="shared" si="749"/>
        <v>269.12797246558068</v>
      </c>
      <c r="O3199" s="95">
        <f t="shared" si="750"/>
        <v>2629928.6592615698</v>
      </c>
      <c r="P3199" s="95">
        <f t="shared" si="758"/>
        <v>28.685907823421029</v>
      </c>
      <c r="Q3199" s="113">
        <f t="shared" si="759"/>
        <v>16.052808952624098</v>
      </c>
      <c r="R3199" s="95">
        <f t="shared" si="751"/>
        <v>288.96241415338756</v>
      </c>
      <c r="S3199" s="95">
        <f t="shared" si="752"/>
        <v>216.72477386657914</v>
      </c>
      <c r="T3199">
        <f t="shared" si="753"/>
        <v>0</v>
      </c>
      <c r="U3199" s="102">
        <f>IF(W3199&lt;180,V3199,IF(#REF!&gt;T3199,W3199-360,360-W3199))</f>
        <v>-4.8435940099833488</v>
      </c>
      <c r="V3199" s="102">
        <f t="shared" si="754"/>
        <v>-4.8435940099833488</v>
      </c>
      <c r="W3199" s="102">
        <f t="shared" si="755"/>
        <v>4.8435940099833488</v>
      </c>
    </row>
    <row r="3200" spans="1:23" x14ac:dyDescent="0.25">
      <c r="A3200" s="110">
        <v>42638.517766203702</v>
      </c>
      <c r="B3200">
        <v>254</v>
      </c>
      <c r="C3200">
        <v>11.925000000000001</v>
      </c>
      <c r="E3200" s="95">
        <f t="shared" si="762"/>
        <v>252.83361064891847</v>
      </c>
      <c r="F3200" s="95">
        <f t="shared" si="762"/>
        <v>15.351700366056583</v>
      </c>
      <c r="G3200" s="95"/>
      <c r="H3200" s="95"/>
      <c r="I3200" s="95"/>
      <c r="J3200" s="95"/>
      <c r="K3200" s="95"/>
      <c r="L3200" s="95">
        <f t="shared" si="757"/>
        <v>3197</v>
      </c>
      <c r="M3200" s="95">
        <f t="shared" si="748"/>
        <v>1233</v>
      </c>
      <c r="N3200" s="95">
        <f t="shared" si="749"/>
        <v>269.12324053800307</v>
      </c>
      <c r="O3200" s="95">
        <f t="shared" si="750"/>
        <v>2630157.4432280189</v>
      </c>
      <c r="P3200" s="95">
        <f t="shared" si="758"/>
        <v>28.682668600034397</v>
      </c>
      <c r="Q3200" s="113">
        <f t="shared" si="759"/>
        <v>16.050220739868003</v>
      </c>
      <c r="R3200" s="95">
        <f t="shared" si="751"/>
        <v>288.94660731362148</v>
      </c>
      <c r="S3200" s="95">
        <f t="shared" si="752"/>
        <v>216.72061398421545</v>
      </c>
      <c r="T3200">
        <f t="shared" si="753"/>
        <v>0</v>
      </c>
      <c r="U3200" s="102">
        <f>IF(W3200&lt;180,V3200,IF(#REF!&gt;T3200,W3200-360,360-W3200))</f>
        <v>1.1663893510815342</v>
      </c>
      <c r="V3200" s="102">
        <f t="shared" si="754"/>
        <v>1.1663893510815342</v>
      </c>
      <c r="W3200" s="102">
        <f t="shared" si="755"/>
        <v>1.1663893510815342</v>
      </c>
    </row>
    <row r="3201" spans="1:23" x14ac:dyDescent="0.25">
      <c r="A3201" s="110">
        <v>42638.517812500002</v>
      </c>
      <c r="B3201">
        <v>251</v>
      </c>
      <c r="C3201">
        <v>11.75</v>
      </c>
      <c r="E3201" s="95">
        <f t="shared" si="762"/>
        <v>252.81364392678867</v>
      </c>
      <c r="F3201" s="95">
        <f t="shared" si="762"/>
        <v>15.343024159733787</v>
      </c>
      <c r="G3201" s="95"/>
      <c r="H3201" s="95"/>
      <c r="I3201" s="95"/>
      <c r="J3201" s="95"/>
      <c r="K3201" s="95"/>
      <c r="L3201" s="95">
        <f t="shared" si="757"/>
        <v>3198</v>
      </c>
      <c r="M3201" s="95">
        <f t="shared" si="748"/>
        <v>-982</v>
      </c>
      <c r="N3201" s="95">
        <f t="shared" si="749"/>
        <v>269.11757348342582</v>
      </c>
      <c r="O3201" s="95">
        <f t="shared" si="750"/>
        <v>2630485.7923702239</v>
      </c>
      <c r="P3201" s="95">
        <f t="shared" si="758"/>
        <v>28.679973817579675</v>
      </c>
      <c r="Q3201" s="113">
        <f t="shared" si="759"/>
        <v>16.045024426643334</v>
      </c>
      <c r="R3201" s="95">
        <f t="shared" si="751"/>
        <v>288.91494888673617</v>
      </c>
      <c r="S3201" s="95">
        <f t="shared" si="752"/>
        <v>216.71233896684117</v>
      </c>
      <c r="T3201">
        <f t="shared" si="753"/>
        <v>0</v>
      </c>
      <c r="U3201" s="102">
        <f>IF(W3201&lt;180,V3201,IF(#REF!&gt;T3201,W3201-360,360-W3201))</f>
        <v>-1.8136439267886715</v>
      </c>
      <c r="V3201" s="102">
        <f t="shared" si="754"/>
        <v>-1.8136439267886715</v>
      </c>
      <c r="W3201" s="102">
        <f t="shared" si="755"/>
        <v>1.8136439267886715</v>
      </c>
    </row>
    <row r="3202" spans="1:23" x14ac:dyDescent="0.25">
      <c r="A3202" s="110">
        <v>42638.517858796295</v>
      </c>
      <c r="B3202">
        <v>296</v>
      </c>
      <c r="C3202">
        <v>9.6999999999999993</v>
      </c>
      <c r="E3202" s="95">
        <f t="shared" si="762"/>
        <v>252.88186356073211</v>
      </c>
      <c r="F3202" s="95">
        <f t="shared" si="762"/>
        <v>15.33054129783695</v>
      </c>
      <c r="G3202" s="95"/>
      <c r="H3202" s="95"/>
      <c r="I3202" s="95"/>
      <c r="J3202" s="95"/>
      <c r="K3202" s="95"/>
      <c r="L3202" s="95">
        <f t="shared" si="757"/>
        <v>3199</v>
      </c>
      <c r="M3202" s="95">
        <f t="shared" si="748"/>
        <v>1278</v>
      </c>
      <c r="N3202" s="95">
        <f t="shared" si="749"/>
        <v>269.12597686776985</v>
      </c>
      <c r="O3202" s="95">
        <f t="shared" si="750"/>
        <v>2631208.2313222806</v>
      </c>
      <c r="P3202" s="95">
        <f t="shared" si="758"/>
        <v>28.67942828126559</v>
      </c>
      <c r="Q3202" s="113">
        <f t="shared" si="759"/>
        <v>16.141049059673154</v>
      </c>
      <c r="R3202" s="95">
        <f t="shared" si="751"/>
        <v>289.19922394499673</v>
      </c>
      <c r="S3202" s="95">
        <f t="shared" si="752"/>
        <v>216.56450317646753</v>
      </c>
      <c r="T3202">
        <f t="shared" si="753"/>
        <v>1</v>
      </c>
      <c r="U3202" s="102">
        <f>IF(W3202&lt;180,V3202,IF(#REF!&gt;T3202,W3202-360,360-W3202))</f>
        <v>43.118136439267886</v>
      </c>
      <c r="V3202" s="102">
        <f t="shared" si="754"/>
        <v>43.118136439267886</v>
      </c>
      <c r="W3202" s="102">
        <f t="shared" si="755"/>
        <v>43.118136439267886</v>
      </c>
    </row>
    <row r="3203" spans="1:23" x14ac:dyDescent="0.25">
      <c r="A3203" s="110">
        <v>42638.517905092594</v>
      </c>
      <c r="B3203">
        <v>262</v>
      </c>
      <c r="C3203">
        <v>9.4</v>
      </c>
      <c r="E3203" s="95">
        <f t="shared" si="762"/>
        <v>252.90682196339435</v>
      </c>
      <c r="F3203" s="95">
        <f t="shared" si="762"/>
        <v>15.316221996672224</v>
      </c>
      <c r="G3203" s="95"/>
      <c r="H3203" s="95"/>
      <c r="I3203" s="95"/>
      <c r="J3203" s="95"/>
      <c r="K3203" s="95"/>
      <c r="L3203" s="95">
        <f t="shared" si="757"/>
        <v>3200</v>
      </c>
      <c r="M3203" s="95">
        <f t="shared" si="748"/>
        <v>-1016</v>
      </c>
      <c r="N3203" s="95">
        <f t="shared" si="749"/>
        <v>269.12374999999867</v>
      </c>
      <c r="O3203" s="95">
        <f t="shared" si="750"/>
        <v>2631258.9949999922</v>
      </c>
      <c r="P3203" s="95">
        <f t="shared" si="758"/>
        <v>28.675223380777656</v>
      </c>
      <c r="Q3203" s="113">
        <f t="shared" si="759"/>
        <v>16.14353164665463</v>
      </c>
      <c r="R3203" s="95">
        <f t="shared" si="751"/>
        <v>289.22976816836729</v>
      </c>
      <c r="S3203" s="95">
        <f t="shared" si="752"/>
        <v>216.58387575842144</v>
      </c>
      <c r="T3203">
        <f t="shared" si="753"/>
        <v>0</v>
      </c>
      <c r="U3203" s="102">
        <f>IF(W3203&lt;180,V3203,IF(#REF!&gt;T3203,W3203-360,360-W3203))</f>
        <v>9.09317803660565</v>
      </c>
      <c r="V3203" s="102">
        <f t="shared" si="754"/>
        <v>9.09317803660565</v>
      </c>
      <c r="W3203" s="102">
        <f t="shared" si="755"/>
        <v>9.09317803660565</v>
      </c>
    </row>
    <row r="3204" spans="1:23" x14ac:dyDescent="0.25">
      <c r="A3204" s="110">
        <v>42638.517951388887</v>
      </c>
      <c r="B3204">
        <v>258</v>
      </c>
      <c r="C3204">
        <v>10.4</v>
      </c>
      <c r="E3204" s="95">
        <f t="shared" si="762"/>
        <v>252.9351081530782</v>
      </c>
      <c r="F3204" s="95">
        <f t="shared" si="762"/>
        <v>15.305378901830293</v>
      </c>
      <c r="G3204" s="95"/>
      <c r="H3204" s="95"/>
      <c r="I3204" s="95"/>
      <c r="J3204" s="95"/>
      <c r="K3204" s="95"/>
      <c r="L3204" s="95">
        <f t="shared" si="757"/>
        <v>3201</v>
      </c>
      <c r="M3204" s="95">
        <f t="shared" ref="M3204:M3267" si="763">B3204-M3203</f>
        <v>1274</v>
      </c>
      <c r="N3204" s="95">
        <f t="shared" ref="N3204:N3267" si="764">N3203+(B3204-N3203)/L3204</f>
        <v>269.12027491408799</v>
      </c>
      <c r="O3204" s="95">
        <f t="shared" ref="O3204:O3267" si="765">O3203+(B3204-N3204)*(B3204-N3203)</f>
        <v>2631382.6941580679</v>
      </c>
      <c r="P3204" s="95">
        <f t="shared" si="758"/>
        <v>28.671417844894066</v>
      </c>
      <c r="Q3204" s="113">
        <f t="shared" si="759"/>
        <v>16.137536425782631</v>
      </c>
      <c r="R3204" s="95">
        <f t="shared" ref="R3204:R3267" si="766">E3204+$T$2*Q3204</f>
        <v>289.24456511108912</v>
      </c>
      <c r="S3204" s="95">
        <f t="shared" ref="S3204:S3267" si="767">E3204-$T$2*Q3204</f>
        <v>216.62565119506729</v>
      </c>
      <c r="T3204">
        <f t="shared" si="753"/>
        <v>0</v>
      </c>
      <c r="U3204" s="102">
        <f>IF(W3204&lt;180,V3204,IF(#REF!&gt;T3204,W3204-360,360-W3204))</f>
        <v>5.0648918469217961</v>
      </c>
      <c r="V3204" s="102">
        <f t="shared" si="754"/>
        <v>5.0648918469217961</v>
      </c>
      <c r="W3204" s="102">
        <f t="shared" si="755"/>
        <v>5.0648918469217961</v>
      </c>
    </row>
    <row r="3205" spans="1:23" x14ac:dyDescent="0.25">
      <c r="A3205" s="110">
        <v>42638.517997685187</v>
      </c>
      <c r="B3205">
        <v>253</v>
      </c>
      <c r="C3205">
        <v>10.975</v>
      </c>
      <c r="E3205" s="95">
        <f t="shared" si="762"/>
        <v>252.94841930116473</v>
      </c>
      <c r="F3205" s="95">
        <f t="shared" si="762"/>
        <v>15.29012449251249</v>
      </c>
      <c r="G3205" s="95"/>
      <c r="H3205" s="95"/>
      <c r="I3205" s="95"/>
      <c r="J3205" s="95"/>
      <c r="K3205" s="95"/>
      <c r="L3205" s="95">
        <f t="shared" si="757"/>
        <v>3202</v>
      </c>
      <c r="M3205" s="95">
        <f t="shared" si="763"/>
        <v>-1021</v>
      </c>
      <c r="N3205" s="95">
        <f t="shared" si="764"/>
        <v>269.11524047470198</v>
      </c>
      <c r="O3205" s="95">
        <f t="shared" si="765"/>
        <v>2631642.476264827</v>
      </c>
      <c r="P3205" s="95">
        <f t="shared" si="758"/>
        <v>28.668355415098009</v>
      </c>
      <c r="Q3205" s="113">
        <f t="shared" si="759"/>
        <v>16.134284709650849</v>
      </c>
      <c r="R3205" s="95">
        <f t="shared" si="766"/>
        <v>289.25055989787916</v>
      </c>
      <c r="S3205" s="95">
        <f t="shared" si="767"/>
        <v>216.64627870445031</v>
      </c>
      <c r="T3205">
        <f t="shared" si="753"/>
        <v>0</v>
      </c>
      <c r="U3205" s="102">
        <f>IF(W3205&lt;180,V3205,IF(#REF!&gt;T3205,W3205-360,360-W3205))</f>
        <v>5.1580698835266503E-2</v>
      </c>
      <c r="V3205" s="102">
        <f t="shared" si="754"/>
        <v>5.1580698835266503E-2</v>
      </c>
      <c r="W3205" s="102">
        <f t="shared" si="755"/>
        <v>5.1580698835266503E-2</v>
      </c>
    </row>
    <row r="3206" spans="1:23" x14ac:dyDescent="0.25">
      <c r="A3206" s="110">
        <v>42638.518043981479</v>
      </c>
      <c r="B3206">
        <v>256</v>
      </c>
      <c r="C3206">
        <v>10.6</v>
      </c>
      <c r="E3206" s="95">
        <f t="shared" si="762"/>
        <v>252.95341098169717</v>
      </c>
      <c r="F3206" s="95">
        <f t="shared" si="762"/>
        <v>15.27272798668886</v>
      </c>
      <c r="G3206" s="95"/>
      <c r="H3206" s="95"/>
      <c r="I3206" s="95"/>
      <c r="J3206" s="95"/>
      <c r="K3206" s="95"/>
      <c r="L3206" s="95">
        <f t="shared" si="757"/>
        <v>3203</v>
      </c>
      <c r="M3206" s="95">
        <f t="shared" si="763"/>
        <v>1277</v>
      </c>
      <c r="N3206" s="95">
        <f t="shared" si="764"/>
        <v>269.11114580081039</v>
      </c>
      <c r="O3206" s="95">
        <f t="shared" si="765"/>
        <v>2631814.4320949037</v>
      </c>
      <c r="P3206" s="95">
        <f t="shared" si="758"/>
        <v>28.664816287875297</v>
      </c>
      <c r="Q3206" s="113">
        <f t="shared" si="759"/>
        <v>16.134763963737946</v>
      </c>
      <c r="R3206" s="95">
        <f t="shared" si="766"/>
        <v>289.25662990010755</v>
      </c>
      <c r="S3206" s="95">
        <f t="shared" si="767"/>
        <v>216.6501920632868</v>
      </c>
      <c r="T3206">
        <f t="shared" ref="T3206:T3269" si="768">IF(ABS(U3206)&gt;$T$2*Q3206,1,0)</f>
        <v>0</v>
      </c>
      <c r="U3206" s="102">
        <f>IF(W3206&lt;180,V3206,IF(#REF!&gt;T3206,W3206-360,360-W3206))</f>
        <v>3.046589018302825</v>
      </c>
      <c r="V3206" s="102">
        <f t="shared" ref="V3206:V3269" si="769">$B3206-$E3206</f>
        <v>3.046589018302825</v>
      </c>
      <c r="W3206" s="102">
        <f t="shared" ref="W3206:W3269" si="770">ABS(V3206)</f>
        <v>3.046589018302825</v>
      </c>
    </row>
    <row r="3207" spans="1:23" x14ac:dyDescent="0.25">
      <c r="A3207" s="110">
        <v>42638.518101851849</v>
      </c>
      <c r="B3207">
        <v>259</v>
      </c>
      <c r="C3207">
        <v>10.25</v>
      </c>
      <c r="E3207" s="95">
        <f t="shared" si="762"/>
        <v>252.96173044925123</v>
      </c>
      <c r="F3207" s="95">
        <f t="shared" si="762"/>
        <v>15.257101031613983</v>
      </c>
      <c r="G3207" s="95"/>
      <c r="H3207" s="95"/>
      <c r="I3207" s="95"/>
      <c r="J3207" s="95"/>
      <c r="K3207" s="95"/>
      <c r="L3207" s="95">
        <f t="shared" si="757"/>
        <v>3204</v>
      </c>
      <c r="M3207" s="95">
        <f t="shared" si="763"/>
        <v>-1018</v>
      </c>
      <c r="N3207" s="95">
        <f t="shared" si="764"/>
        <v>269.10799001248307</v>
      </c>
      <c r="O3207" s="95">
        <f t="shared" si="765"/>
        <v>2631916.6354556731</v>
      </c>
      <c r="P3207" s="95">
        <f t="shared" si="758"/>
        <v>28.660899142478566</v>
      </c>
      <c r="Q3207" s="113">
        <f t="shared" si="759"/>
        <v>16.136590421043948</v>
      </c>
      <c r="R3207" s="95">
        <f t="shared" si="766"/>
        <v>289.26905889660009</v>
      </c>
      <c r="S3207" s="95">
        <f t="shared" si="767"/>
        <v>216.65440200190235</v>
      </c>
      <c r="T3207">
        <f t="shared" si="768"/>
        <v>0</v>
      </c>
      <c r="U3207" s="102">
        <f>IF(W3207&lt;180,V3207,IF(#REF!&gt;T3207,W3207-360,360-W3207))</f>
        <v>6.0382695507487654</v>
      </c>
      <c r="V3207" s="102">
        <f t="shared" si="769"/>
        <v>6.0382695507487654</v>
      </c>
      <c r="W3207" s="102">
        <f t="shared" si="770"/>
        <v>6.0382695507487654</v>
      </c>
    </row>
    <row r="3208" spans="1:23" x14ac:dyDescent="0.25">
      <c r="A3208" s="110">
        <v>42638.518148148149</v>
      </c>
      <c r="B3208">
        <v>248</v>
      </c>
      <c r="C3208">
        <v>9.8249999999999993</v>
      </c>
      <c r="E3208" s="95">
        <f t="shared" si="762"/>
        <v>252.95174708818635</v>
      </c>
      <c r="F3208" s="95">
        <f t="shared" si="762"/>
        <v>15.240145623960073</v>
      </c>
      <c r="G3208" s="95"/>
      <c r="H3208" s="95"/>
      <c r="I3208" s="95"/>
      <c r="J3208" s="95"/>
      <c r="K3208" s="95"/>
      <c r="L3208" s="95">
        <f t="shared" si="757"/>
        <v>3205</v>
      </c>
      <c r="M3208" s="95">
        <f t="shared" si="763"/>
        <v>1266</v>
      </c>
      <c r="N3208" s="95">
        <f t="shared" si="764"/>
        <v>269.1014040561609</v>
      </c>
      <c r="O3208" s="95">
        <f t="shared" si="765"/>
        <v>2632362.0436817398</v>
      </c>
      <c r="P3208" s="95">
        <f t="shared" si="758"/>
        <v>28.658852224419867</v>
      </c>
      <c r="Q3208" s="113">
        <f t="shared" si="759"/>
        <v>16.137800967783768</v>
      </c>
      <c r="R3208" s="95">
        <f t="shared" si="766"/>
        <v>289.26179926569984</v>
      </c>
      <c r="S3208" s="95">
        <f t="shared" si="767"/>
        <v>216.64169491067287</v>
      </c>
      <c r="T3208">
        <f t="shared" si="768"/>
        <v>0</v>
      </c>
      <c r="U3208" s="102">
        <f>IF(W3208&lt;180,V3208,IF(#REF!&gt;T3208,W3208-360,360-W3208))</f>
        <v>-4.9517470881863517</v>
      </c>
      <c r="V3208" s="102">
        <f t="shared" si="769"/>
        <v>-4.9517470881863517</v>
      </c>
      <c r="W3208" s="102">
        <f t="shared" si="770"/>
        <v>4.9517470881863517</v>
      </c>
    </row>
    <row r="3209" spans="1:23" x14ac:dyDescent="0.25">
      <c r="A3209" s="110">
        <v>42638.518194444441</v>
      </c>
      <c r="B3209">
        <v>256</v>
      </c>
      <c r="C3209">
        <v>9.1750000000000007</v>
      </c>
      <c r="E3209" s="95">
        <f t="shared" si="762"/>
        <v>252.95174708818635</v>
      </c>
      <c r="F3209" s="95">
        <f t="shared" si="762"/>
        <v>15.221377737104829</v>
      </c>
      <c r="G3209" s="95"/>
      <c r="H3209" s="95"/>
      <c r="I3209" s="95"/>
      <c r="J3209" s="95"/>
      <c r="K3209" s="95"/>
      <c r="L3209" s="95">
        <f t="shared" si="757"/>
        <v>3206</v>
      </c>
      <c r="M3209" s="95">
        <f t="shared" si="763"/>
        <v>-1010</v>
      </c>
      <c r="N3209" s="95">
        <f t="shared" si="764"/>
        <v>269.09731752963057</v>
      </c>
      <c r="O3209" s="95">
        <f t="shared" si="765"/>
        <v>2632533.6369307474</v>
      </c>
      <c r="P3209" s="95">
        <f t="shared" si="758"/>
        <v>28.655316228199258</v>
      </c>
      <c r="Q3209" s="113">
        <f t="shared" si="759"/>
        <v>16.137800967783768</v>
      </c>
      <c r="R3209" s="95">
        <f t="shared" si="766"/>
        <v>289.26179926569984</v>
      </c>
      <c r="S3209" s="95">
        <f t="shared" si="767"/>
        <v>216.64169491067287</v>
      </c>
      <c r="T3209">
        <f t="shared" si="768"/>
        <v>0</v>
      </c>
      <c r="U3209" s="102">
        <f>IF(W3209&lt;180,V3209,IF(#REF!&gt;T3209,W3209-360,360-W3209))</f>
        <v>3.0482529118136483</v>
      </c>
      <c r="V3209" s="102">
        <f t="shared" si="769"/>
        <v>3.0482529118136483</v>
      </c>
      <c r="W3209" s="102">
        <f t="shared" si="770"/>
        <v>3.0482529118136483</v>
      </c>
    </row>
    <row r="3210" spans="1:23" x14ac:dyDescent="0.25">
      <c r="A3210" s="110">
        <v>42638.518240740741</v>
      </c>
      <c r="B3210">
        <v>244</v>
      </c>
      <c r="C3210">
        <v>9.5749999999999993</v>
      </c>
      <c r="E3210" s="95">
        <f t="shared" si="762"/>
        <v>252.92845257903494</v>
      </c>
      <c r="F3210" s="95">
        <f t="shared" si="762"/>
        <v>15.201703693843601</v>
      </c>
      <c r="G3210" s="95"/>
      <c r="H3210" s="95"/>
      <c r="I3210" s="95"/>
      <c r="J3210" s="95"/>
      <c r="K3210" s="95"/>
      <c r="L3210" s="95">
        <f t="shared" si="757"/>
        <v>3207</v>
      </c>
      <c r="M3210" s="95">
        <f t="shared" si="763"/>
        <v>1254</v>
      </c>
      <c r="N3210" s="95">
        <f t="shared" si="764"/>
        <v>269.0894917368243</v>
      </c>
      <c r="O3210" s="95">
        <f t="shared" si="765"/>
        <v>2633163.3158715237</v>
      </c>
      <c r="P3210" s="95">
        <f t="shared" si="758"/>
        <v>28.654274570479668</v>
      </c>
      <c r="Q3210" s="113">
        <f t="shared" si="759"/>
        <v>16.140601210068361</v>
      </c>
      <c r="R3210" s="95">
        <f t="shared" si="766"/>
        <v>289.24480530168876</v>
      </c>
      <c r="S3210" s="95">
        <f t="shared" si="767"/>
        <v>216.61209985638112</v>
      </c>
      <c r="T3210">
        <f t="shared" si="768"/>
        <v>0</v>
      </c>
      <c r="U3210" s="102">
        <f>IF(W3210&lt;180,V3210,IF(#REF!&gt;T3210,W3210-360,360-W3210))</f>
        <v>-8.9284525790349392</v>
      </c>
      <c r="V3210" s="102">
        <f t="shared" si="769"/>
        <v>-8.9284525790349392</v>
      </c>
      <c r="W3210" s="102">
        <f t="shared" si="770"/>
        <v>8.9284525790349392</v>
      </c>
    </row>
    <row r="3211" spans="1:23" x14ac:dyDescent="0.25">
      <c r="A3211" s="110">
        <v>42638.518287037034</v>
      </c>
      <c r="B3211">
        <v>256</v>
      </c>
      <c r="C3211">
        <v>9.3000000000000007</v>
      </c>
      <c r="E3211" s="95">
        <f t="shared" si="762"/>
        <v>252.93344425956738</v>
      </c>
      <c r="F3211" s="95">
        <f t="shared" si="762"/>
        <v>15.181706023294517</v>
      </c>
      <c r="G3211" s="95"/>
      <c r="H3211" s="95"/>
      <c r="I3211" s="95"/>
      <c r="J3211" s="95"/>
      <c r="K3211" s="95"/>
      <c r="L3211" s="95">
        <f t="shared" si="757"/>
        <v>3208</v>
      </c>
      <c r="M3211" s="95">
        <f t="shared" si="763"/>
        <v>-998</v>
      </c>
      <c r="N3211" s="95">
        <f t="shared" si="764"/>
        <v>269.0854114713203</v>
      </c>
      <c r="O3211" s="95">
        <f t="shared" si="765"/>
        <v>2633334.5972568505</v>
      </c>
      <c r="P3211" s="95">
        <f t="shared" si="758"/>
        <v>28.650739944969661</v>
      </c>
      <c r="Q3211" s="113">
        <f t="shared" si="759"/>
        <v>16.141086451379902</v>
      </c>
      <c r="R3211" s="95">
        <f t="shared" si="766"/>
        <v>289.25088877517214</v>
      </c>
      <c r="S3211" s="95">
        <f t="shared" si="767"/>
        <v>216.61599974396262</v>
      </c>
      <c r="T3211">
        <f t="shared" si="768"/>
        <v>0</v>
      </c>
      <c r="U3211" s="102">
        <f>IF(W3211&lt;180,V3211,IF(#REF!&gt;T3211,W3211-360,360-W3211))</f>
        <v>3.0665557404326194</v>
      </c>
      <c r="V3211" s="102">
        <f t="shared" si="769"/>
        <v>3.0665557404326194</v>
      </c>
      <c r="W3211" s="102">
        <f t="shared" si="770"/>
        <v>3.0665557404326194</v>
      </c>
    </row>
    <row r="3212" spans="1:23" x14ac:dyDescent="0.25">
      <c r="A3212" s="110">
        <v>42638.518333333333</v>
      </c>
      <c r="B3212">
        <v>247</v>
      </c>
      <c r="C3212">
        <v>8.85</v>
      </c>
      <c r="E3212" s="95">
        <f t="shared" si="762"/>
        <v>252.92013311148085</v>
      </c>
      <c r="F3212" s="95">
        <f t="shared" si="762"/>
        <v>15.162689384359412</v>
      </c>
      <c r="G3212" s="95"/>
      <c r="H3212" s="95"/>
      <c r="I3212" s="95"/>
      <c r="J3212" s="95"/>
      <c r="K3212" s="95"/>
      <c r="L3212" s="95">
        <f t="shared" si="757"/>
        <v>3209</v>
      </c>
      <c r="M3212" s="95">
        <f t="shared" si="763"/>
        <v>1245</v>
      </c>
      <c r="N3212" s="95">
        <f t="shared" si="764"/>
        <v>269.07852913680136</v>
      </c>
      <c r="O3212" s="95">
        <f t="shared" si="765"/>
        <v>2633822.2106575184</v>
      </c>
      <c r="P3212" s="95">
        <f t="shared" si="758"/>
        <v>28.648927560666056</v>
      </c>
      <c r="Q3212" s="113">
        <f t="shared" si="759"/>
        <v>16.142675347350838</v>
      </c>
      <c r="R3212" s="95">
        <f t="shared" si="766"/>
        <v>289.24115264302026</v>
      </c>
      <c r="S3212" s="95">
        <f t="shared" si="767"/>
        <v>216.59911357994147</v>
      </c>
      <c r="T3212">
        <f t="shared" si="768"/>
        <v>0</v>
      </c>
      <c r="U3212" s="102">
        <f>IF(W3212&lt;180,V3212,IF(#REF!&gt;T3212,W3212-360,360-W3212))</f>
        <v>-5.9201331114808511</v>
      </c>
      <c r="V3212" s="102">
        <f t="shared" si="769"/>
        <v>-5.9201331114808511</v>
      </c>
      <c r="W3212" s="102">
        <f t="shared" si="770"/>
        <v>5.9201331114808511</v>
      </c>
    </row>
    <row r="3213" spans="1:23" x14ac:dyDescent="0.25">
      <c r="A3213" s="110">
        <v>42638.518379629626</v>
      </c>
      <c r="B3213">
        <v>253</v>
      </c>
      <c r="C3213">
        <v>10.6</v>
      </c>
      <c r="E3213" s="95">
        <f t="shared" ref="E3213:F3228" si="771">AVERAGE(B2613:B3213)</f>
        <v>252.91181364392679</v>
      </c>
      <c r="F3213" s="95">
        <f t="shared" si="771"/>
        <v>15.146316339434286</v>
      </c>
      <c r="G3213" s="95"/>
      <c r="H3213" s="95"/>
      <c r="I3213" s="95"/>
      <c r="J3213" s="95"/>
      <c r="K3213" s="95"/>
      <c r="L3213" s="95">
        <f t="shared" si="757"/>
        <v>3210</v>
      </c>
      <c r="M3213" s="95">
        <f t="shared" si="763"/>
        <v>-992</v>
      </c>
      <c r="N3213" s="95">
        <f t="shared" si="764"/>
        <v>269.07352024921983</v>
      </c>
      <c r="O3213" s="95">
        <f t="shared" si="765"/>
        <v>2634080.6492211763</v>
      </c>
      <c r="P3213" s="95">
        <f t="shared" si="758"/>
        <v>28.645870069375082</v>
      </c>
      <c r="Q3213" s="113">
        <f t="shared" si="759"/>
        <v>16.141343559898672</v>
      </c>
      <c r="R3213" s="95">
        <f t="shared" si="766"/>
        <v>289.22983665369878</v>
      </c>
      <c r="S3213" s="95">
        <f t="shared" si="767"/>
        <v>216.59379063415477</v>
      </c>
      <c r="T3213">
        <f t="shared" si="768"/>
        <v>0</v>
      </c>
      <c r="U3213" s="102">
        <f>IF(W3213&lt;180,V3213,IF(#REF!&gt;T3213,W3213-360,360-W3213))</f>
        <v>8.8186356073208572E-2</v>
      </c>
      <c r="V3213" s="102">
        <f t="shared" si="769"/>
        <v>8.8186356073208572E-2</v>
      </c>
      <c r="W3213" s="102">
        <f t="shared" si="770"/>
        <v>8.8186356073208572E-2</v>
      </c>
    </row>
    <row r="3214" spans="1:23" x14ac:dyDescent="0.25">
      <c r="A3214" s="110">
        <v>42638.518425925926</v>
      </c>
      <c r="B3214">
        <v>256</v>
      </c>
      <c r="C3214">
        <v>10.625</v>
      </c>
      <c r="E3214" s="95">
        <f t="shared" si="771"/>
        <v>252.91014975041597</v>
      </c>
      <c r="F3214" s="95">
        <f t="shared" si="771"/>
        <v>15.130719833610659</v>
      </c>
      <c r="G3214" s="95"/>
      <c r="H3214" s="95"/>
      <c r="I3214" s="95"/>
      <c r="J3214" s="95"/>
      <c r="K3214" s="95"/>
      <c r="L3214" s="95">
        <f t="shared" si="757"/>
        <v>3211</v>
      </c>
      <c r="M3214" s="95">
        <f t="shared" si="763"/>
        <v>1248</v>
      </c>
      <c r="N3214" s="95">
        <f t="shared" si="764"/>
        <v>269.06944876985227</v>
      </c>
      <c r="O3214" s="95">
        <f t="shared" si="765"/>
        <v>2634251.5129243149</v>
      </c>
      <c r="P3214" s="95">
        <f t="shared" si="758"/>
        <v>28.642338057611735</v>
      </c>
      <c r="Q3214" s="113">
        <f t="shared" si="759"/>
        <v>16.140973589909436</v>
      </c>
      <c r="R3214" s="95">
        <f t="shared" si="766"/>
        <v>289.22734032771223</v>
      </c>
      <c r="S3214" s="95">
        <f t="shared" si="767"/>
        <v>216.59295917311974</v>
      </c>
      <c r="T3214">
        <f t="shared" si="768"/>
        <v>0</v>
      </c>
      <c r="U3214" s="102">
        <f>IF(W3214&lt;180,V3214,IF(#REF!&gt;T3214,W3214-360,360-W3214))</f>
        <v>3.0898502495840319</v>
      </c>
      <c r="V3214" s="102">
        <f t="shared" si="769"/>
        <v>3.0898502495840319</v>
      </c>
      <c r="W3214" s="102">
        <f t="shared" si="770"/>
        <v>3.0898502495840319</v>
      </c>
    </row>
    <row r="3215" spans="1:23" x14ac:dyDescent="0.25">
      <c r="A3215" s="110">
        <v>42638.518472222226</v>
      </c>
      <c r="B3215">
        <v>258</v>
      </c>
      <c r="C3215">
        <v>11.85</v>
      </c>
      <c r="E3215" s="95">
        <f t="shared" si="771"/>
        <v>252.90682196339435</v>
      </c>
      <c r="F3215" s="95">
        <f t="shared" si="771"/>
        <v>15.118721996672223</v>
      </c>
      <c r="G3215" s="95"/>
      <c r="H3215" s="95"/>
      <c r="I3215" s="95"/>
      <c r="J3215" s="95"/>
      <c r="K3215" s="95"/>
      <c r="L3215" s="95">
        <f t="shared" si="757"/>
        <v>3212</v>
      </c>
      <c r="M3215" s="95">
        <f t="shared" si="763"/>
        <v>-990</v>
      </c>
      <c r="N3215" s="95">
        <f t="shared" si="764"/>
        <v>269.06600249065866</v>
      </c>
      <c r="O3215" s="95">
        <f t="shared" si="765"/>
        <v>2634374.0074719721</v>
      </c>
      <c r="P3215" s="95">
        <f t="shared" si="758"/>
        <v>28.638544898142612</v>
      </c>
      <c r="Q3215" s="113">
        <f t="shared" si="759"/>
        <v>16.139717652633802</v>
      </c>
      <c r="R3215" s="95">
        <f t="shared" si="766"/>
        <v>289.22118668182043</v>
      </c>
      <c r="S3215" s="95">
        <f t="shared" si="767"/>
        <v>216.5924572449683</v>
      </c>
      <c r="T3215">
        <f t="shared" si="768"/>
        <v>0</v>
      </c>
      <c r="U3215" s="102">
        <f>IF(W3215&lt;180,V3215,IF(#REF!&gt;T3215,W3215-360,360-W3215))</f>
        <v>5.09317803660565</v>
      </c>
      <c r="V3215" s="102">
        <f t="shared" si="769"/>
        <v>5.09317803660565</v>
      </c>
      <c r="W3215" s="102">
        <f t="shared" si="770"/>
        <v>5.09317803660565</v>
      </c>
    </row>
    <row r="3216" spans="1:23" x14ac:dyDescent="0.25">
      <c r="A3216" s="110">
        <v>42638.518518518518</v>
      </c>
      <c r="B3216">
        <v>275</v>
      </c>
      <c r="C3216">
        <v>14.6</v>
      </c>
      <c r="E3216" s="95">
        <f t="shared" si="771"/>
        <v>252.95008319467553</v>
      </c>
      <c r="F3216" s="95">
        <f t="shared" si="771"/>
        <v>15.10902732113146</v>
      </c>
      <c r="G3216" s="95"/>
      <c r="H3216" s="95"/>
      <c r="I3216" s="95"/>
      <c r="J3216" s="95"/>
      <c r="K3216" s="95"/>
      <c r="L3216" s="95">
        <f t="shared" si="757"/>
        <v>3213</v>
      </c>
      <c r="M3216" s="95">
        <f t="shared" si="763"/>
        <v>1265</v>
      </c>
      <c r="N3216" s="95">
        <f t="shared" si="764"/>
        <v>269.06784936196567</v>
      </c>
      <c r="O3216" s="95">
        <f t="shared" si="765"/>
        <v>2634409.2088390831</v>
      </c>
      <c r="P3216" s="95">
        <f t="shared" si="758"/>
        <v>28.634279192276079</v>
      </c>
      <c r="Q3216" s="113">
        <f t="shared" si="759"/>
        <v>16.164014926027882</v>
      </c>
      <c r="R3216" s="95">
        <f t="shared" si="766"/>
        <v>289.31911677823825</v>
      </c>
      <c r="S3216" s="95">
        <f t="shared" si="767"/>
        <v>216.5810496111128</v>
      </c>
      <c r="T3216">
        <f t="shared" si="768"/>
        <v>0</v>
      </c>
      <c r="U3216" s="102">
        <f>IF(W3216&lt;180,V3216,IF(#REF!&gt;T3216,W3216-360,360-W3216))</f>
        <v>22.049916805324472</v>
      </c>
      <c r="V3216" s="102">
        <f t="shared" si="769"/>
        <v>22.049916805324472</v>
      </c>
      <c r="W3216" s="102">
        <f t="shared" si="770"/>
        <v>22.049916805324472</v>
      </c>
    </row>
    <row r="3217" spans="1:23" x14ac:dyDescent="0.25">
      <c r="A3217" s="110">
        <v>42638.518564814818</v>
      </c>
      <c r="B3217">
        <v>270</v>
      </c>
      <c r="C3217">
        <v>14.85</v>
      </c>
      <c r="E3217" s="95">
        <f t="shared" si="771"/>
        <v>252.97670549084859</v>
      </c>
      <c r="F3217" s="95">
        <f t="shared" si="771"/>
        <v>15.102092046589028</v>
      </c>
      <c r="G3217" s="95"/>
      <c r="H3217" s="95"/>
      <c r="I3217" s="95"/>
      <c r="J3217" s="95"/>
      <c r="K3217" s="95"/>
      <c r="L3217" s="95">
        <f t="shared" si="757"/>
        <v>3214</v>
      </c>
      <c r="M3217" s="95">
        <f t="shared" si="763"/>
        <v>-995</v>
      </c>
      <c r="N3217" s="95">
        <f t="shared" si="764"/>
        <v>269.06813939016666</v>
      </c>
      <c r="O3217" s="95">
        <f t="shared" si="765"/>
        <v>2634410.077473545</v>
      </c>
      <c r="P3217" s="95">
        <f t="shared" si="758"/>
        <v>28.6298289485526</v>
      </c>
      <c r="Q3217" s="113">
        <f t="shared" si="759"/>
        <v>16.178891461199196</v>
      </c>
      <c r="R3217" s="95">
        <f t="shared" si="766"/>
        <v>289.37921127854679</v>
      </c>
      <c r="S3217" s="95">
        <f t="shared" si="767"/>
        <v>216.57419970315038</v>
      </c>
      <c r="T3217">
        <f t="shared" si="768"/>
        <v>0</v>
      </c>
      <c r="U3217" s="102">
        <f>IF(W3217&lt;180,V3217,IF(#REF!&gt;T3217,W3217-360,360-W3217))</f>
        <v>17.023294509151413</v>
      </c>
      <c r="V3217" s="102">
        <f t="shared" si="769"/>
        <v>17.023294509151413</v>
      </c>
      <c r="W3217" s="102">
        <f t="shared" si="770"/>
        <v>17.023294509151413</v>
      </c>
    </row>
    <row r="3218" spans="1:23" x14ac:dyDescent="0.25">
      <c r="A3218" s="110">
        <v>42638.518611111111</v>
      </c>
      <c r="B3218">
        <v>261</v>
      </c>
      <c r="C3218">
        <v>15.375</v>
      </c>
      <c r="E3218" s="95">
        <f t="shared" si="771"/>
        <v>252.99001663893512</v>
      </c>
      <c r="F3218" s="95">
        <f t="shared" si="771"/>
        <v>15.095280565723803</v>
      </c>
      <c r="G3218" s="95"/>
      <c r="H3218" s="95"/>
      <c r="I3218" s="95"/>
      <c r="J3218" s="95"/>
      <c r="K3218" s="95"/>
      <c r="L3218" s="95">
        <f t="shared" si="757"/>
        <v>3215</v>
      </c>
      <c r="M3218" s="95">
        <f t="shared" si="763"/>
        <v>1256</v>
      </c>
      <c r="N3218" s="95">
        <f t="shared" si="764"/>
        <v>269.06562986002973</v>
      </c>
      <c r="O3218" s="95">
        <f t="shared" si="765"/>
        <v>2634475.1520995251</v>
      </c>
      <c r="P3218" s="95">
        <f t="shared" si="758"/>
        <v>28.625729609502859</v>
      </c>
      <c r="Q3218" s="113">
        <f t="shared" si="759"/>
        <v>16.182195804791597</v>
      </c>
      <c r="R3218" s="95">
        <f t="shared" si="766"/>
        <v>289.3999571997162</v>
      </c>
      <c r="S3218" s="95">
        <f t="shared" si="767"/>
        <v>216.58007607815404</v>
      </c>
      <c r="T3218">
        <f t="shared" si="768"/>
        <v>0</v>
      </c>
      <c r="U3218" s="102">
        <f>IF(W3218&lt;180,V3218,IF(#REF!&gt;T3218,W3218-360,360-W3218))</f>
        <v>8.009983361064883</v>
      </c>
      <c r="V3218" s="102">
        <f t="shared" si="769"/>
        <v>8.009983361064883</v>
      </c>
      <c r="W3218" s="102">
        <f t="shared" si="770"/>
        <v>8.009983361064883</v>
      </c>
    </row>
    <row r="3219" spans="1:23" x14ac:dyDescent="0.25">
      <c r="A3219" s="110">
        <v>42638.518657407411</v>
      </c>
      <c r="B3219">
        <v>250</v>
      </c>
      <c r="C3219">
        <v>15.625</v>
      </c>
      <c r="E3219" s="95">
        <f t="shared" si="771"/>
        <v>252.99500831946756</v>
      </c>
      <c r="F3219" s="95">
        <f t="shared" si="771"/>
        <v>15.087408019966732</v>
      </c>
      <c r="G3219" s="95"/>
      <c r="H3219" s="95"/>
      <c r="I3219" s="95"/>
      <c r="J3219" s="95"/>
      <c r="K3219" s="95"/>
      <c r="L3219" s="95">
        <f t="shared" si="757"/>
        <v>3216</v>
      </c>
      <c r="M3219" s="95">
        <f t="shared" si="763"/>
        <v>-1006</v>
      </c>
      <c r="N3219" s="95">
        <f t="shared" si="764"/>
        <v>269.05970149253596</v>
      </c>
      <c r="O3219" s="95">
        <f t="shared" si="765"/>
        <v>2634838.5373134245</v>
      </c>
      <c r="P3219" s="95">
        <f t="shared" si="758"/>
        <v>28.62325260973396</v>
      </c>
      <c r="Q3219" s="113">
        <f t="shared" si="759"/>
        <v>16.180809951620056</v>
      </c>
      <c r="R3219" s="95">
        <f t="shared" si="766"/>
        <v>289.40183071061267</v>
      </c>
      <c r="S3219" s="95">
        <f t="shared" si="767"/>
        <v>216.58818592832245</v>
      </c>
      <c r="T3219">
        <f t="shared" si="768"/>
        <v>0</v>
      </c>
      <c r="U3219" s="102">
        <f>IF(W3219&lt;180,V3219,IF(#REF!&gt;T3219,W3219-360,360-W3219))</f>
        <v>-2.9950083194675585</v>
      </c>
      <c r="V3219" s="102">
        <f t="shared" si="769"/>
        <v>-2.9950083194675585</v>
      </c>
      <c r="W3219" s="102">
        <f t="shared" si="770"/>
        <v>2.9950083194675585</v>
      </c>
    </row>
    <row r="3220" spans="1:23" x14ac:dyDescent="0.25">
      <c r="A3220" s="110">
        <v>42638.518703703703</v>
      </c>
      <c r="B3220">
        <v>237</v>
      </c>
      <c r="C3220">
        <v>14.85</v>
      </c>
      <c r="E3220" s="95">
        <f t="shared" si="771"/>
        <v>252.97171381031615</v>
      </c>
      <c r="F3220" s="95">
        <f t="shared" si="771"/>
        <v>15.076425823627295</v>
      </c>
      <c r="G3220" s="95"/>
      <c r="H3220" s="95"/>
      <c r="I3220" s="95"/>
      <c r="J3220" s="95"/>
      <c r="K3220" s="95"/>
      <c r="L3220" s="95">
        <f t="shared" si="757"/>
        <v>3217</v>
      </c>
      <c r="M3220" s="95">
        <f t="shared" si="763"/>
        <v>1243</v>
      </c>
      <c r="N3220" s="95">
        <f t="shared" si="764"/>
        <v>269.04973577867446</v>
      </c>
      <c r="O3220" s="95">
        <f t="shared" si="765"/>
        <v>2635866.0422754036</v>
      </c>
      <c r="P3220" s="95">
        <f t="shared" si="758"/>
        <v>28.624383191785387</v>
      </c>
      <c r="Q3220" s="113">
        <f t="shared" si="759"/>
        <v>16.193737575480206</v>
      </c>
      <c r="R3220" s="95">
        <f t="shared" si="766"/>
        <v>289.4076233551466</v>
      </c>
      <c r="S3220" s="95">
        <f t="shared" si="767"/>
        <v>216.53580426548569</v>
      </c>
      <c r="T3220">
        <f t="shared" si="768"/>
        <v>0</v>
      </c>
      <c r="U3220" s="102">
        <f>IF(W3220&lt;180,V3220,IF(#REF!&gt;T3220,W3220-360,360-W3220))</f>
        <v>-15.971713810316146</v>
      </c>
      <c r="V3220" s="102">
        <f t="shared" si="769"/>
        <v>-15.971713810316146</v>
      </c>
      <c r="W3220" s="102">
        <f t="shared" si="770"/>
        <v>15.971713810316146</v>
      </c>
    </row>
    <row r="3221" spans="1:23" x14ac:dyDescent="0.25">
      <c r="A3221" s="110">
        <v>42638.518750000003</v>
      </c>
      <c r="B3221">
        <v>223</v>
      </c>
      <c r="C3221">
        <v>14.525</v>
      </c>
      <c r="E3221" s="95">
        <f t="shared" si="771"/>
        <v>252.93178036605659</v>
      </c>
      <c r="F3221" s="95">
        <f t="shared" si="771"/>
        <v>15.064823660565732</v>
      </c>
      <c r="G3221" s="95"/>
      <c r="H3221" s="95"/>
      <c r="I3221" s="95"/>
      <c r="J3221" s="95"/>
      <c r="K3221" s="95"/>
      <c r="L3221" s="95">
        <f t="shared" si="757"/>
        <v>3218</v>
      </c>
      <c r="M3221" s="95">
        <f t="shared" si="763"/>
        <v>-1020</v>
      </c>
      <c r="N3221" s="95">
        <f t="shared" si="764"/>
        <v>269.0354257302659</v>
      </c>
      <c r="O3221" s="95">
        <f t="shared" si="765"/>
        <v>2637985.9614667413</v>
      </c>
      <c r="P3221" s="95">
        <f t="shared" si="758"/>
        <v>28.631441912036468</v>
      </c>
      <c r="Q3221" s="113">
        <f t="shared" si="759"/>
        <v>16.237945893706382</v>
      </c>
      <c r="R3221" s="95">
        <f t="shared" si="766"/>
        <v>289.46715862689592</v>
      </c>
      <c r="S3221" s="95">
        <f t="shared" si="767"/>
        <v>216.39640210521722</v>
      </c>
      <c r="T3221">
        <f t="shared" si="768"/>
        <v>0</v>
      </c>
      <c r="U3221" s="102">
        <f>IF(W3221&lt;180,V3221,IF(#REF!&gt;T3221,W3221-360,360-W3221))</f>
        <v>-29.931780366056586</v>
      </c>
      <c r="V3221" s="102">
        <f t="shared" si="769"/>
        <v>-29.931780366056586</v>
      </c>
      <c r="W3221" s="102">
        <f t="shared" si="770"/>
        <v>29.931780366056586</v>
      </c>
    </row>
    <row r="3222" spans="1:23" x14ac:dyDescent="0.25">
      <c r="A3222" s="110">
        <v>42638.518796296295</v>
      </c>
      <c r="B3222">
        <v>248</v>
      </c>
      <c r="C3222">
        <v>13.375</v>
      </c>
      <c r="E3222" s="95">
        <f t="shared" si="771"/>
        <v>252.95008319467553</v>
      </c>
      <c r="F3222" s="95">
        <f t="shared" si="771"/>
        <v>15.049670249584032</v>
      </c>
      <c r="G3222" s="95"/>
      <c r="H3222" s="95"/>
      <c r="I3222" s="95"/>
      <c r="J3222" s="95"/>
      <c r="K3222" s="95"/>
      <c r="L3222" s="95">
        <f t="shared" si="757"/>
        <v>3219</v>
      </c>
      <c r="M3222" s="95">
        <f t="shared" si="763"/>
        <v>1268</v>
      </c>
      <c r="N3222" s="95">
        <f t="shared" si="764"/>
        <v>269.02889095992407</v>
      </c>
      <c r="O3222" s="95">
        <f t="shared" si="765"/>
        <v>2638428.3131407187</v>
      </c>
      <c r="P3222" s="95">
        <f t="shared" si="758"/>
        <v>28.629394372958458</v>
      </c>
      <c r="Q3222" s="113">
        <f t="shared" si="759"/>
        <v>16.226172983083181</v>
      </c>
      <c r="R3222" s="95">
        <f t="shared" si="766"/>
        <v>289.4589724066127</v>
      </c>
      <c r="S3222" s="95">
        <f t="shared" si="767"/>
        <v>216.44119398273835</v>
      </c>
      <c r="T3222">
        <f t="shared" si="768"/>
        <v>0</v>
      </c>
      <c r="U3222" s="102">
        <f>IF(W3222&lt;180,V3222,IF(#REF!&gt;T3222,W3222-360,360-W3222))</f>
        <v>-4.9500831946755284</v>
      </c>
      <c r="V3222" s="102">
        <f t="shared" si="769"/>
        <v>-4.9500831946755284</v>
      </c>
      <c r="W3222" s="102">
        <f t="shared" si="770"/>
        <v>4.9500831946755284</v>
      </c>
    </row>
    <row r="3223" spans="1:23" x14ac:dyDescent="0.25">
      <c r="A3223" s="110">
        <v>42638.518842592595</v>
      </c>
      <c r="B3223">
        <v>248</v>
      </c>
      <c r="C3223">
        <v>13.375</v>
      </c>
      <c r="E3223" s="95">
        <f t="shared" si="771"/>
        <v>252.94176372712147</v>
      </c>
      <c r="F3223" s="95">
        <f t="shared" si="771"/>
        <v>15.038414176372719</v>
      </c>
      <c r="G3223" s="95"/>
      <c r="H3223" s="95"/>
      <c r="I3223" s="95"/>
      <c r="J3223" s="95"/>
      <c r="K3223" s="95"/>
      <c r="L3223" s="95">
        <f t="shared" ref="L3223:L3286" si="772">L3222+1</f>
        <v>3220</v>
      </c>
      <c r="M3223" s="95">
        <f t="shared" si="763"/>
        <v>-1020</v>
      </c>
      <c r="N3223" s="95">
        <f t="shared" si="764"/>
        <v>269.02236024844581</v>
      </c>
      <c r="O3223" s="95">
        <f t="shared" si="765"/>
        <v>2638870.3900621035</v>
      </c>
      <c r="P3223" s="95">
        <f t="shared" ref="P3223:P3286" si="773">SQRT(O3223/L3223)</f>
        <v>28.62734646902846</v>
      </c>
      <c r="Q3223" s="113">
        <f t="shared" si="759"/>
        <v>16.227427006111729</v>
      </c>
      <c r="R3223" s="95">
        <f t="shared" si="766"/>
        <v>289.45347449087285</v>
      </c>
      <c r="S3223" s="95">
        <f t="shared" si="767"/>
        <v>216.43005296337009</v>
      </c>
      <c r="T3223">
        <f t="shared" si="768"/>
        <v>0</v>
      </c>
      <c r="U3223" s="102">
        <f>IF(W3223&lt;180,V3223,IF(#REF!&gt;T3223,W3223-360,360-W3223))</f>
        <v>-4.9417637271214687</v>
      </c>
      <c r="V3223" s="102">
        <f t="shared" si="769"/>
        <v>-4.9417637271214687</v>
      </c>
      <c r="W3223" s="102">
        <f t="shared" si="770"/>
        <v>4.9417637271214687</v>
      </c>
    </row>
    <row r="3224" spans="1:23" x14ac:dyDescent="0.25">
      <c r="A3224" s="110">
        <v>42638.518888888888</v>
      </c>
      <c r="B3224">
        <v>252</v>
      </c>
      <c r="C3224">
        <v>12.95</v>
      </c>
      <c r="E3224" s="95">
        <f t="shared" si="771"/>
        <v>252.94009983361065</v>
      </c>
      <c r="F3224" s="95">
        <f t="shared" si="771"/>
        <v>15.026551447587362</v>
      </c>
      <c r="G3224" s="95"/>
      <c r="H3224" s="95"/>
      <c r="I3224" s="95"/>
      <c r="J3224" s="95"/>
      <c r="K3224" s="95"/>
      <c r="L3224" s="95">
        <f t="shared" si="772"/>
        <v>3221</v>
      </c>
      <c r="M3224" s="95">
        <f t="shared" si="763"/>
        <v>1272</v>
      </c>
      <c r="N3224" s="95">
        <f t="shared" si="764"/>
        <v>269.01707544240782</v>
      </c>
      <c r="O3224" s="95">
        <f t="shared" si="765"/>
        <v>2639160.0608506594</v>
      </c>
      <c r="P3224" s="95">
        <f t="shared" si="773"/>
        <v>28.624473199658745</v>
      </c>
      <c r="Q3224" s="113">
        <f t="shared" si="759"/>
        <v>16.227472217376935</v>
      </c>
      <c r="R3224" s="95">
        <f t="shared" si="766"/>
        <v>289.45191232270872</v>
      </c>
      <c r="S3224" s="95">
        <f t="shared" si="767"/>
        <v>216.42828734451254</v>
      </c>
      <c r="T3224">
        <f t="shared" si="768"/>
        <v>0</v>
      </c>
      <c r="U3224" s="102">
        <f>IF(W3224&lt;180,V3224,IF(#REF!&gt;T3224,W3224-360,360-W3224))</f>
        <v>-0.94009983361064542</v>
      </c>
      <c r="V3224" s="102">
        <f t="shared" si="769"/>
        <v>-0.94009983361064542</v>
      </c>
      <c r="W3224" s="102">
        <f t="shared" si="770"/>
        <v>0.94009983361064542</v>
      </c>
    </row>
    <row r="3225" spans="1:23" x14ac:dyDescent="0.25">
      <c r="A3225" s="110">
        <v>42638.518935185188</v>
      </c>
      <c r="B3225">
        <v>249</v>
      </c>
      <c r="C3225">
        <v>11.525</v>
      </c>
      <c r="E3225" s="95">
        <f t="shared" si="771"/>
        <v>252.94176372712147</v>
      </c>
      <c r="F3225" s="95">
        <f t="shared" si="771"/>
        <v>15.012958435940108</v>
      </c>
      <c r="G3225" s="95"/>
      <c r="H3225" s="95"/>
      <c r="I3225" s="95"/>
      <c r="J3225" s="95"/>
      <c r="K3225" s="95"/>
      <c r="L3225" s="95">
        <f t="shared" si="772"/>
        <v>3222</v>
      </c>
      <c r="M3225" s="95">
        <f t="shared" si="763"/>
        <v>-1023</v>
      </c>
      <c r="N3225" s="95">
        <f t="shared" si="764"/>
        <v>269.010862818124</v>
      </c>
      <c r="O3225" s="95">
        <f t="shared" si="765"/>
        <v>2639560.6198013574</v>
      </c>
      <c r="P3225" s="95">
        <f t="shared" si="773"/>
        <v>28.622202642523341</v>
      </c>
      <c r="Q3225" s="113">
        <f t="shared" si="759"/>
        <v>16.227016857407826</v>
      </c>
      <c r="R3225" s="95">
        <f t="shared" si="766"/>
        <v>289.45255165628907</v>
      </c>
      <c r="S3225" s="95">
        <f t="shared" si="767"/>
        <v>216.43097579795386</v>
      </c>
      <c r="T3225">
        <f t="shared" si="768"/>
        <v>0</v>
      </c>
      <c r="U3225" s="102">
        <f>IF(W3225&lt;180,V3225,IF(#REF!&gt;T3225,W3225-360,360-W3225))</f>
        <v>-3.9417637271214687</v>
      </c>
      <c r="V3225" s="102">
        <f t="shared" si="769"/>
        <v>-3.9417637271214687</v>
      </c>
      <c r="W3225" s="102">
        <f t="shared" si="770"/>
        <v>3.9417637271214687</v>
      </c>
    </row>
    <row r="3226" spans="1:23" x14ac:dyDescent="0.25">
      <c r="A3226" s="110">
        <v>42638.51898148148</v>
      </c>
      <c r="B3226">
        <v>247</v>
      </c>
      <c r="C3226">
        <v>9.0500000000000007</v>
      </c>
      <c r="E3226" s="95">
        <f t="shared" si="771"/>
        <v>252.92678868552412</v>
      </c>
      <c r="F3226" s="95">
        <f t="shared" si="771"/>
        <v>14.997009850249592</v>
      </c>
      <c r="G3226" s="95"/>
      <c r="H3226" s="95"/>
      <c r="I3226" s="95"/>
      <c r="J3226" s="95"/>
      <c r="K3226" s="95"/>
      <c r="L3226" s="95">
        <f t="shared" si="772"/>
        <v>3223</v>
      </c>
      <c r="M3226" s="95">
        <f t="shared" si="763"/>
        <v>1270</v>
      </c>
      <c r="N3226" s="95">
        <f t="shared" si="764"/>
        <v>269.00403350915155</v>
      </c>
      <c r="O3226" s="95">
        <f t="shared" si="765"/>
        <v>2640044.9475643728</v>
      </c>
      <c r="P3226" s="95">
        <f t="shared" si="773"/>
        <v>28.620387381449216</v>
      </c>
      <c r="Q3226" s="113">
        <f t="shared" si="759"/>
        <v>16.228340419842727</v>
      </c>
      <c r="R3226" s="95">
        <f t="shared" si="766"/>
        <v>289.44055463017025</v>
      </c>
      <c r="S3226" s="95">
        <f t="shared" si="767"/>
        <v>216.41302274087798</v>
      </c>
      <c r="T3226">
        <f t="shared" si="768"/>
        <v>0</v>
      </c>
      <c r="U3226" s="102">
        <f>IF(W3226&lt;180,V3226,IF(#REF!&gt;T3226,W3226-360,360-W3226))</f>
        <v>-5.9267886855241159</v>
      </c>
      <c r="V3226" s="102">
        <f t="shared" si="769"/>
        <v>-5.9267886855241159</v>
      </c>
      <c r="W3226" s="102">
        <f t="shared" si="770"/>
        <v>5.9267886855241159</v>
      </c>
    </row>
    <row r="3227" spans="1:23" x14ac:dyDescent="0.25">
      <c r="A3227" s="110">
        <v>42638.51902777778</v>
      </c>
      <c r="B3227">
        <v>235</v>
      </c>
      <c r="C3227">
        <v>9.8000000000000007</v>
      </c>
      <c r="E3227" s="95">
        <f t="shared" si="771"/>
        <v>252.89517470881864</v>
      </c>
      <c r="F3227" s="95">
        <f t="shared" si="771"/>
        <v>14.982011347753751</v>
      </c>
      <c r="G3227" s="95"/>
      <c r="H3227" s="95"/>
      <c r="I3227" s="95"/>
      <c r="J3227" s="95"/>
      <c r="K3227" s="95"/>
      <c r="L3227" s="95">
        <f t="shared" si="772"/>
        <v>3224</v>
      </c>
      <c r="M3227" s="95">
        <f t="shared" si="763"/>
        <v>-1035</v>
      </c>
      <c r="N3227" s="95">
        <f t="shared" si="764"/>
        <v>268.99348635235589</v>
      </c>
      <c r="O3227" s="95">
        <f t="shared" si="765"/>
        <v>2641200.863213391</v>
      </c>
      <c r="P3227" s="95">
        <f t="shared" si="773"/>
        <v>28.622212300534322</v>
      </c>
      <c r="Q3227" s="113">
        <f t="shared" si="759"/>
        <v>16.244717354918514</v>
      </c>
      <c r="R3227" s="95">
        <f t="shared" si="766"/>
        <v>289.44578875738529</v>
      </c>
      <c r="S3227" s="95">
        <f t="shared" si="767"/>
        <v>216.344560660252</v>
      </c>
      <c r="T3227">
        <f t="shared" si="768"/>
        <v>0</v>
      </c>
      <c r="U3227" s="102">
        <f>IF(W3227&lt;180,V3227,IF(#REF!&gt;T3227,W3227-360,360-W3227))</f>
        <v>-17.895174708818644</v>
      </c>
      <c r="V3227" s="102">
        <f t="shared" si="769"/>
        <v>-17.895174708818644</v>
      </c>
      <c r="W3227" s="102">
        <f t="shared" si="770"/>
        <v>17.895174708818644</v>
      </c>
    </row>
    <row r="3228" spans="1:23" x14ac:dyDescent="0.25">
      <c r="A3228" s="110">
        <v>42638.519074074073</v>
      </c>
      <c r="B3228">
        <v>237</v>
      </c>
      <c r="C3228">
        <v>10.35</v>
      </c>
      <c r="E3228" s="95">
        <f t="shared" si="771"/>
        <v>252.86522462562397</v>
      </c>
      <c r="F3228" s="95">
        <f t="shared" si="771"/>
        <v>14.968069251247925</v>
      </c>
      <c r="G3228" s="95"/>
      <c r="H3228" s="95"/>
      <c r="I3228" s="95"/>
      <c r="J3228" s="95"/>
      <c r="K3228" s="95"/>
      <c r="L3228" s="95">
        <f t="shared" si="772"/>
        <v>3225</v>
      </c>
      <c r="M3228" s="95">
        <f t="shared" si="763"/>
        <v>1272</v>
      </c>
      <c r="N3228" s="95">
        <f t="shared" si="764"/>
        <v>268.98356589147141</v>
      </c>
      <c r="O3228" s="95">
        <f t="shared" si="765"/>
        <v>2642224.1289922395</v>
      </c>
      <c r="P3228" s="95">
        <f t="shared" si="773"/>
        <v>28.623317480045618</v>
      </c>
      <c r="Q3228" s="113">
        <f t="shared" ref="Q3228:Q3291" si="774">_xlfn.STDEV.P(B2628:B3228)</f>
        <v>16.257397302337459</v>
      </c>
      <c r="R3228" s="95">
        <f t="shared" si="766"/>
        <v>289.44436855588327</v>
      </c>
      <c r="S3228" s="95">
        <f t="shared" si="767"/>
        <v>216.28608069536469</v>
      </c>
      <c r="T3228">
        <f t="shared" si="768"/>
        <v>0</v>
      </c>
      <c r="U3228" s="102">
        <f>IF(W3228&lt;180,V3228,IF(#REF!&gt;T3228,W3228-360,360-W3228))</f>
        <v>-15.865224625623966</v>
      </c>
      <c r="V3228" s="102">
        <f t="shared" si="769"/>
        <v>-15.865224625623966</v>
      </c>
      <c r="W3228" s="102">
        <f t="shared" si="770"/>
        <v>15.865224625623966</v>
      </c>
    </row>
    <row r="3229" spans="1:23" x14ac:dyDescent="0.25">
      <c r="A3229" s="110">
        <v>42638.519120370373</v>
      </c>
      <c r="B3229">
        <v>238</v>
      </c>
      <c r="C3229">
        <v>10.525</v>
      </c>
      <c r="E3229" s="95">
        <f t="shared" ref="E3229:F3244" si="775">AVERAGE(B2629:B3229)</f>
        <v>252.83860232945091</v>
      </c>
      <c r="F3229" s="95">
        <f t="shared" si="775"/>
        <v>14.954466589018306</v>
      </c>
      <c r="G3229" s="95"/>
      <c r="H3229" s="95"/>
      <c r="I3229" s="95"/>
      <c r="J3229" s="95"/>
      <c r="K3229" s="95"/>
      <c r="L3229" s="95">
        <f t="shared" si="772"/>
        <v>3226</v>
      </c>
      <c r="M3229" s="95">
        <f t="shared" si="763"/>
        <v>-1034</v>
      </c>
      <c r="N3229" s="95">
        <f t="shared" si="764"/>
        <v>268.97396156230479</v>
      </c>
      <c r="O3229" s="95">
        <f t="shared" si="765"/>
        <v>2643183.8127712249</v>
      </c>
      <c r="P3229" s="95">
        <f t="shared" si="773"/>
        <v>28.624077656577484</v>
      </c>
      <c r="Q3229" s="113">
        <f t="shared" si="774"/>
        <v>16.268613781940712</v>
      </c>
      <c r="R3229" s="95">
        <f t="shared" si="766"/>
        <v>289.4429833388175</v>
      </c>
      <c r="S3229" s="95">
        <f t="shared" si="767"/>
        <v>216.23422132008432</v>
      </c>
      <c r="T3229">
        <f t="shared" si="768"/>
        <v>0</v>
      </c>
      <c r="U3229" s="102">
        <f>IF(W3229&lt;180,V3229,IF(#REF!&gt;T3229,W3229-360,360-W3229))</f>
        <v>-14.838602329450907</v>
      </c>
      <c r="V3229" s="102">
        <f t="shared" si="769"/>
        <v>-14.838602329450907</v>
      </c>
      <c r="W3229" s="102">
        <f t="shared" si="770"/>
        <v>14.838602329450907</v>
      </c>
    </row>
    <row r="3230" spans="1:23" x14ac:dyDescent="0.25">
      <c r="A3230" s="110">
        <v>42638.519166666665</v>
      </c>
      <c r="B3230">
        <v>244</v>
      </c>
      <c r="C3230">
        <v>11.05</v>
      </c>
      <c r="E3230" s="95">
        <f t="shared" si="775"/>
        <v>252.81530782029949</v>
      </c>
      <c r="F3230" s="95">
        <f t="shared" si="775"/>
        <v>14.941047287853584</v>
      </c>
      <c r="G3230" s="95"/>
      <c r="H3230" s="95"/>
      <c r="I3230" s="95"/>
      <c r="J3230" s="95"/>
      <c r="K3230" s="95"/>
      <c r="L3230" s="95">
        <f t="shared" si="772"/>
        <v>3227</v>
      </c>
      <c r="M3230" s="95">
        <f t="shared" si="763"/>
        <v>1278</v>
      </c>
      <c r="N3230" s="95">
        <f t="shared" si="764"/>
        <v>268.96622249767438</v>
      </c>
      <c r="O3230" s="95">
        <f t="shared" si="765"/>
        <v>2643807.318252238</v>
      </c>
      <c r="P3230" s="95">
        <f t="shared" si="773"/>
        <v>28.623017592801606</v>
      </c>
      <c r="Q3230" s="113">
        <f t="shared" si="774"/>
        <v>16.271229530351182</v>
      </c>
      <c r="R3230" s="95">
        <f t="shared" si="766"/>
        <v>289.42557426358962</v>
      </c>
      <c r="S3230" s="95">
        <f t="shared" si="767"/>
        <v>216.20504137700934</v>
      </c>
      <c r="T3230">
        <f t="shared" si="768"/>
        <v>0</v>
      </c>
      <c r="U3230" s="102">
        <f>IF(W3230&lt;180,V3230,IF(#REF!&gt;T3230,W3230-360,360-W3230))</f>
        <v>-8.8153078202994948</v>
      </c>
      <c r="V3230" s="102">
        <f t="shared" si="769"/>
        <v>-8.8153078202994948</v>
      </c>
      <c r="W3230" s="102">
        <f t="shared" si="770"/>
        <v>8.8153078202994948</v>
      </c>
    </row>
    <row r="3231" spans="1:23" x14ac:dyDescent="0.25">
      <c r="A3231" s="110">
        <v>42638.519212962965</v>
      </c>
      <c r="B3231">
        <v>241</v>
      </c>
      <c r="C3231">
        <v>11.275</v>
      </c>
      <c r="E3231" s="95">
        <f t="shared" si="775"/>
        <v>252.80199667221297</v>
      </c>
      <c r="F3231" s="95">
        <f t="shared" si="775"/>
        <v>14.928384725457574</v>
      </c>
      <c r="G3231" s="95"/>
      <c r="H3231" s="95"/>
      <c r="I3231" s="95"/>
      <c r="J3231" s="95"/>
      <c r="K3231" s="95"/>
      <c r="L3231" s="95">
        <f t="shared" si="772"/>
        <v>3228</v>
      </c>
      <c r="M3231" s="95">
        <f t="shared" si="763"/>
        <v>-1037</v>
      </c>
      <c r="N3231" s="95">
        <f t="shared" si="764"/>
        <v>268.95755885997374</v>
      </c>
      <c r="O3231" s="95">
        <f t="shared" si="765"/>
        <v>2644589.1855638078</v>
      </c>
      <c r="P3231" s="95">
        <f t="shared" si="773"/>
        <v>28.622815147236171</v>
      </c>
      <c r="Q3231" s="113">
        <f t="shared" si="774"/>
        <v>16.277616369793989</v>
      </c>
      <c r="R3231" s="95">
        <f t="shared" si="766"/>
        <v>289.42663350424942</v>
      </c>
      <c r="S3231" s="95">
        <f t="shared" si="767"/>
        <v>216.17735984017651</v>
      </c>
      <c r="T3231">
        <f t="shared" si="768"/>
        <v>0</v>
      </c>
      <c r="U3231" s="102">
        <f>IF(W3231&lt;180,V3231,IF(#REF!&gt;T3231,W3231-360,360-W3231))</f>
        <v>-11.801996672212965</v>
      </c>
      <c r="V3231" s="102">
        <f t="shared" si="769"/>
        <v>-11.801996672212965</v>
      </c>
      <c r="W3231" s="102">
        <f t="shared" si="770"/>
        <v>11.801996672212965</v>
      </c>
    </row>
    <row r="3232" spans="1:23" x14ac:dyDescent="0.25">
      <c r="A3232" s="110">
        <v>42638.519259259258</v>
      </c>
      <c r="B3232">
        <v>239</v>
      </c>
      <c r="C3232">
        <v>12.4</v>
      </c>
      <c r="E3232" s="95">
        <f t="shared" si="775"/>
        <v>252.77703826955076</v>
      </c>
      <c r="F3232" s="95">
        <f t="shared" si="775"/>
        <v>14.918039800332782</v>
      </c>
      <c r="G3232" s="95"/>
      <c r="H3232" s="95"/>
      <c r="I3232" s="95"/>
      <c r="J3232" s="95"/>
      <c r="K3232" s="95"/>
      <c r="L3232" s="95">
        <f t="shared" si="772"/>
        <v>3229</v>
      </c>
      <c r="M3232" s="95">
        <f t="shared" si="763"/>
        <v>1276</v>
      </c>
      <c r="N3232" s="95">
        <f t="shared" si="764"/>
        <v>268.94828120160895</v>
      </c>
      <c r="O3232" s="95">
        <f t="shared" si="765"/>
        <v>2645486.3629606599</v>
      </c>
      <c r="P3232" s="95">
        <f t="shared" si="773"/>
        <v>28.623236639814568</v>
      </c>
      <c r="Q3232" s="113">
        <f t="shared" si="774"/>
        <v>16.287257206213834</v>
      </c>
      <c r="R3232" s="95">
        <f t="shared" si="766"/>
        <v>289.42336698353188</v>
      </c>
      <c r="S3232" s="95">
        <f t="shared" si="767"/>
        <v>216.13070955556964</v>
      </c>
      <c r="T3232">
        <f t="shared" si="768"/>
        <v>0</v>
      </c>
      <c r="U3232" s="102">
        <f>IF(W3232&lt;180,V3232,IF(#REF!&gt;T3232,W3232-360,360-W3232))</f>
        <v>-13.777038269550758</v>
      </c>
      <c r="V3232" s="102">
        <f t="shared" si="769"/>
        <v>-13.777038269550758</v>
      </c>
      <c r="W3232" s="102">
        <f t="shared" si="770"/>
        <v>13.777038269550758</v>
      </c>
    </row>
    <row r="3233" spans="1:23" x14ac:dyDescent="0.25">
      <c r="A3233" s="110">
        <v>42638.519305555557</v>
      </c>
      <c r="B3233">
        <v>254</v>
      </c>
      <c r="C3233">
        <v>11.25</v>
      </c>
      <c r="E3233" s="95">
        <f t="shared" si="775"/>
        <v>252.7820299500832</v>
      </c>
      <c r="F3233" s="95">
        <f t="shared" si="775"/>
        <v>14.90454229617305</v>
      </c>
      <c r="G3233" s="95"/>
      <c r="H3233" s="95"/>
      <c r="I3233" s="95"/>
      <c r="J3233" s="95"/>
      <c r="K3233" s="95"/>
      <c r="L3233" s="95">
        <f t="shared" si="772"/>
        <v>3230</v>
      </c>
      <c r="M3233" s="95">
        <f t="shared" si="763"/>
        <v>-1022</v>
      </c>
      <c r="N3233" s="95">
        <f t="shared" si="764"/>
        <v>268.94365325077251</v>
      </c>
      <c r="O3233" s="95">
        <f t="shared" si="765"/>
        <v>2645709.7448916319</v>
      </c>
      <c r="P3233" s="95">
        <f t="shared" si="773"/>
        <v>28.620013699804126</v>
      </c>
      <c r="Q3233" s="113">
        <f t="shared" si="774"/>
        <v>16.287171535027671</v>
      </c>
      <c r="R3233" s="95">
        <f t="shared" si="766"/>
        <v>289.42816590389543</v>
      </c>
      <c r="S3233" s="95">
        <f t="shared" si="767"/>
        <v>216.13589399627094</v>
      </c>
      <c r="T3233">
        <f t="shared" si="768"/>
        <v>0</v>
      </c>
      <c r="U3233" s="102">
        <f>IF(W3233&lt;180,V3233,IF(#REF!&gt;T3233,W3233-360,360-W3233))</f>
        <v>1.2179700499168007</v>
      </c>
      <c r="V3233" s="102">
        <f t="shared" si="769"/>
        <v>1.2179700499168007</v>
      </c>
      <c r="W3233" s="102">
        <f t="shared" si="770"/>
        <v>1.2179700499168007</v>
      </c>
    </row>
    <row r="3234" spans="1:23" x14ac:dyDescent="0.25">
      <c r="A3234" s="110">
        <v>42638.51935185185</v>
      </c>
      <c r="B3234">
        <v>239</v>
      </c>
      <c r="C3234">
        <v>10.574999999999999</v>
      </c>
      <c r="E3234" s="95">
        <f t="shared" si="775"/>
        <v>252.73544093178037</v>
      </c>
      <c r="F3234" s="95">
        <f t="shared" si="775"/>
        <v>14.89147757071548</v>
      </c>
      <c r="G3234" s="95"/>
      <c r="H3234" s="95"/>
      <c r="I3234" s="95"/>
      <c r="J3234" s="95"/>
      <c r="K3234" s="95"/>
      <c r="L3234" s="95">
        <f t="shared" si="772"/>
        <v>3231</v>
      </c>
      <c r="M3234" s="95">
        <f t="shared" si="763"/>
        <v>1261</v>
      </c>
      <c r="N3234" s="95">
        <f t="shared" si="764"/>
        <v>268.93438563911951</v>
      </c>
      <c r="O3234" s="95">
        <f t="shared" si="765"/>
        <v>2646606.0897554844</v>
      </c>
      <c r="P3234" s="95">
        <f t="shared" si="773"/>
        <v>28.620431338282049</v>
      </c>
      <c r="Q3234" s="113">
        <f t="shared" si="774"/>
        <v>16.286481389591156</v>
      </c>
      <c r="R3234" s="95">
        <f t="shared" si="766"/>
        <v>289.3800240583605</v>
      </c>
      <c r="S3234" s="95">
        <f t="shared" si="767"/>
        <v>216.09085780520027</v>
      </c>
      <c r="T3234">
        <f t="shared" si="768"/>
        <v>0</v>
      </c>
      <c r="U3234" s="102">
        <f>IF(W3234&lt;180,V3234,IF(#REF!&gt;T3234,W3234-360,360-W3234))</f>
        <v>-13.735440931780374</v>
      </c>
      <c r="V3234" s="102">
        <f t="shared" si="769"/>
        <v>-13.735440931780374</v>
      </c>
      <c r="W3234" s="102">
        <f t="shared" si="770"/>
        <v>13.735440931780374</v>
      </c>
    </row>
    <row r="3235" spans="1:23" x14ac:dyDescent="0.25">
      <c r="A3235" s="110">
        <v>42638.51939814815</v>
      </c>
      <c r="B3235">
        <v>233</v>
      </c>
      <c r="C3235">
        <v>9.625</v>
      </c>
      <c r="E3235" s="95">
        <f t="shared" si="775"/>
        <v>252.69217970049917</v>
      </c>
      <c r="F3235" s="95">
        <f t="shared" si="775"/>
        <v>14.876525490848593</v>
      </c>
      <c r="G3235" s="95"/>
      <c r="H3235" s="95"/>
      <c r="I3235" s="95"/>
      <c r="J3235" s="95"/>
      <c r="K3235" s="95"/>
      <c r="L3235" s="95">
        <f t="shared" si="772"/>
        <v>3232</v>
      </c>
      <c r="M3235" s="95">
        <f t="shared" si="763"/>
        <v>-1028</v>
      </c>
      <c r="N3235" s="95">
        <f t="shared" si="764"/>
        <v>268.92326732673115</v>
      </c>
      <c r="O3235" s="95">
        <f t="shared" si="765"/>
        <v>2647896.9702970204</v>
      </c>
      <c r="P3235" s="95">
        <f t="shared" si="773"/>
        <v>28.622981198521405</v>
      </c>
      <c r="Q3235" s="113">
        <f t="shared" si="774"/>
        <v>16.304305304281712</v>
      </c>
      <c r="R3235" s="95">
        <f t="shared" si="766"/>
        <v>289.37686663513301</v>
      </c>
      <c r="S3235" s="95">
        <f t="shared" si="767"/>
        <v>216.00749276586532</v>
      </c>
      <c r="T3235">
        <f t="shared" si="768"/>
        <v>0</v>
      </c>
      <c r="U3235" s="102">
        <f>IF(W3235&lt;180,V3235,IF(#REF!&gt;T3235,W3235-360,360-W3235))</f>
        <v>-19.692179700499167</v>
      </c>
      <c r="V3235" s="102">
        <f t="shared" si="769"/>
        <v>-19.692179700499167</v>
      </c>
      <c r="W3235" s="102">
        <f t="shared" si="770"/>
        <v>19.692179700499167</v>
      </c>
    </row>
    <row r="3236" spans="1:23" x14ac:dyDescent="0.25">
      <c r="A3236" s="110">
        <v>42638.519444444442</v>
      </c>
      <c r="B3236">
        <v>249</v>
      </c>
      <c r="C3236">
        <v>8.9499999999999993</v>
      </c>
      <c r="E3236" s="95">
        <f t="shared" si="775"/>
        <v>252.67054908485858</v>
      </c>
      <c r="F3236" s="95">
        <f t="shared" si="775"/>
        <v>14.86230702163062</v>
      </c>
      <c r="G3236" s="95"/>
      <c r="H3236" s="95"/>
      <c r="I3236" s="95"/>
      <c r="J3236" s="95"/>
      <c r="K3236" s="95"/>
      <c r="L3236" s="95">
        <f t="shared" si="772"/>
        <v>3233</v>
      </c>
      <c r="M3236" s="95">
        <f t="shared" si="763"/>
        <v>1277</v>
      </c>
      <c r="N3236" s="95">
        <f t="shared" si="764"/>
        <v>268.9171048561692</v>
      </c>
      <c r="O3236" s="95">
        <f t="shared" si="765"/>
        <v>2648293.7841014443</v>
      </c>
      <c r="P3236" s="95">
        <f t="shared" si="773"/>
        <v>28.620698473335537</v>
      </c>
      <c r="Q3236" s="113">
        <f t="shared" si="774"/>
        <v>16.300565444435442</v>
      </c>
      <c r="R3236" s="95">
        <f t="shared" si="766"/>
        <v>289.3468213348383</v>
      </c>
      <c r="S3236" s="95">
        <f t="shared" si="767"/>
        <v>215.99427683487883</v>
      </c>
      <c r="T3236">
        <f t="shared" si="768"/>
        <v>0</v>
      </c>
      <c r="U3236" s="102">
        <f>IF(W3236&lt;180,V3236,IF(#REF!&gt;T3236,W3236-360,360-W3236))</f>
        <v>-3.6705490848585782</v>
      </c>
      <c r="V3236" s="102">
        <f t="shared" si="769"/>
        <v>-3.6705490848585782</v>
      </c>
      <c r="W3236" s="102">
        <f t="shared" si="770"/>
        <v>3.6705490848585782</v>
      </c>
    </row>
    <row r="3237" spans="1:23" x14ac:dyDescent="0.25">
      <c r="A3237" s="110">
        <v>42638.519490740742</v>
      </c>
      <c r="B3237">
        <v>240</v>
      </c>
      <c r="C3237">
        <v>9.0749999999999993</v>
      </c>
      <c r="E3237" s="95">
        <f t="shared" si="775"/>
        <v>252.6422628951747</v>
      </c>
      <c r="F3237" s="95">
        <f t="shared" si="775"/>
        <v>14.848349118136444</v>
      </c>
      <c r="G3237" s="95"/>
      <c r="H3237" s="95"/>
      <c r="I3237" s="95"/>
      <c r="J3237" s="95"/>
      <c r="K3237" s="95"/>
      <c r="L3237" s="95">
        <f t="shared" si="772"/>
        <v>3234</v>
      </c>
      <c r="M3237" s="95">
        <f t="shared" si="763"/>
        <v>-1037</v>
      </c>
      <c r="N3237" s="95">
        <f t="shared" si="764"/>
        <v>268.90816326530461</v>
      </c>
      <c r="O3237" s="95">
        <f t="shared" si="765"/>
        <v>2649129.7244897862</v>
      </c>
      <c r="P3237" s="95">
        <f t="shared" si="773"/>
        <v>28.620789204215988</v>
      </c>
      <c r="Q3237" s="113">
        <f t="shared" si="774"/>
        <v>16.307776414483861</v>
      </c>
      <c r="R3237" s="95">
        <f t="shared" si="766"/>
        <v>289.33475982776338</v>
      </c>
      <c r="S3237" s="95">
        <f t="shared" si="767"/>
        <v>215.94976596258601</v>
      </c>
      <c r="T3237">
        <f t="shared" si="768"/>
        <v>0</v>
      </c>
      <c r="U3237" s="102">
        <f>IF(W3237&lt;180,V3237,IF(#REF!&gt;T3237,W3237-360,360-W3237))</f>
        <v>-12.642262895174696</v>
      </c>
      <c r="V3237" s="102">
        <f t="shared" si="769"/>
        <v>-12.642262895174696</v>
      </c>
      <c r="W3237" s="102">
        <f t="shared" si="770"/>
        <v>12.642262895174696</v>
      </c>
    </row>
    <row r="3238" spans="1:23" x14ac:dyDescent="0.25">
      <c r="A3238" s="110">
        <v>42638.519537037035</v>
      </c>
      <c r="B3238">
        <v>241</v>
      </c>
      <c r="C3238">
        <v>8.625</v>
      </c>
      <c r="E3238" s="95">
        <f t="shared" si="775"/>
        <v>252.60565723793678</v>
      </c>
      <c r="F3238" s="95">
        <f t="shared" si="775"/>
        <v>14.835755108153084</v>
      </c>
      <c r="G3238" s="95"/>
      <c r="H3238" s="95"/>
      <c r="I3238" s="95"/>
      <c r="J3238" s="95"/>
      <c r="K3238" s="95"/>
      <c r="L3238" s="95">
        <f t="shared" si="772"/>
        <v>3235</v>
      </c>
      <c r="M3238" s="95">
        <f t="shared" si="763"/>
        <v>1278</v>
      </c>
      <c r="N3238" s="95">
        <f t="shared" si="764"/>
        <v>268.89953632148223</v>
      </c>
      <c r="O3238" s="95">
        <f t="shared" si="765"/>
        <v>2649908.3493044726</v>
      </c>
      <c r="P3238" s="95">
        <f t="shared" si="773"/>
        <v>28.620570359418871</v>
      </c>
      <c r="Q3238" s="113">
        <f t="shared" si="774"/>
        <v>16.309176941876899</v>
      </c>
      <c r="R3238" s="95">
        <f t="shared" si="766"/>
        <v>289.30130535715978</v>
      </c>
      <c r="S3238" s="95">
        <f t="shared" si="767"/>
        <v>215.91000911871376</v>
      </c>
      <c r="T3238">
        <f t="shared" si="768"/>
        <v>0</v>
      </c>
      <c r="U3238" s="102">
        <f>IF(W3238&lt;180,V3238,IF(#REF!&gt;T3238,W3238-360,360-W3238))</f>
        <v>-11.605657237936782</v>
      </c>
      <c r="V3238" s="102">
        <f t="shared" si="769"/>
        <v>-11.605657237936782</v>
      </c>
      <c r="W3238" s="102">
        <f t="shared" si="770"/>
        <v>11.605657237936782</v>
      </c>
    </row>
    <row r="3239" spans="1:23" x14ac:dyDescent="0.25">
      <c r="A3239" s="110">
        <v>42638.519583333335</v>
      </c>
      <c r="B3239">
        <v>249</v>
      </c>
      <c r="C3239">
        <v>9.7249999999999996</v>
      </c>
      <c r="E3239" s="95">
        <f t="shared" si="775"/>
        <v>252.55241264559069</v>
      </c>
      <c r="F3239" s="95">
        <f t="shared" si="775"/>
        <v>14.828136971713816</v>
      </c>
      <c r="G3239" s="95"/>
      <c r="H3239" s="95"/>
      <c r="I3239" s="95"/>
      <c r="J3239" s="95"/>
      <c r="K3239" s="95"/>
      <c r="L3239" s="95">
        <f t="shared" si="772"/>
        <v>3236</v>
      </c>
      <c r="M3239" s="95">
        <f t="shared" si="763"/>
        <v>-1029</v>
      </c>
      <c r="N3239" s="95">
        <f t="shared" si="764"/>
        <v>268.89338689740265</v>
      </c>
      <c r="O3239" s="95">
        <f t="shared" si="765"/>
        <v>2650304.2184795947</v>
      </c>
      <c r="P3239" s="95">
        <f t="shared" si="773"/>
        <v>28.618285203433164</v>
      </c>
      <c r="Q3239" s="113">
        <f t="shared" si="774"/>
        <v>16.268575662279353</v>
      </c>
      <c r="R3239" s="95">
        <f t="shared" si="766"/>
        <v>289.15670788571924</v>
      </c>
      <c r="S3239" s="95">
        <f t="shared" si="767"/>
        <v>215.94811740546214</v>
      </c>
      <c r="T3239">
        <f t="shared" si="768"/>
        <v>0</v>
      </c>
      <c r="U3239" s="102">
        <f>IF(W3239&lt;180,V3239,IF(#REF!&gt;T3239,W3239-360,360-W3239))</f>
        <v>-3.5524126455906924</v>
      </c>
      <c r="V3239" s="102">
        <f t="shared" si="769"/>
        <v>-3.5524126455906924</v>
      </c>
      <c r="W3239" s="102">
        <f t="shared" si="770"/>
        <v>3.5524126455906924</v>
      </c>
    </row>
    <row r="3240" spans="1:23" x14ac:dyDescent="0.25">
      <c r="A3240" s="110">
        <v>42638.519629629627</v>
      </c>
      <c r="B3240">
        <v>255</v>
      </c>
      <c r="C3240">
        <v>10.45</v>
      </c>
      <c r="E3240" s="95">
        <f t="shared" si="775"/>
        <v>252.53743760399334</v>
      </c>
      <c r="F3240" s="95">
        <f t="shared" si="775"/>
        <v>14.81872898502497</v>
      </c>
      <c r="G3240" s="95"/>
      <c r="H3240" s="95"/>
      <c r="I3240" s="95"/>
      <c r="J3240" s="95"/>
      <c r="K3240" s="95"/>
      <c r="L3240" s="95">
        <f t="shared" si="772"/>
        <v>3237</v>
      </c>
      <c r="M3240" s="95">
        <f t="shared" si="763"/>
        <v>1284</v>
      </c>
      <c r="N3240" s="95">
        <f t="shared" si="764"/>
        <v>268.8890948409005</v>
      </c>
      <c r="O3240" s="95">
        <f t="shared" si="765"/>
        <v>2650497.1850478742</v>
      </c>
      <c r="P3240" s="95">
        <f t="shared" si="773"/>
        <v>28.614906024421813</v>
      </c>
      <c r="Q3240" s="113">
        <f t="shared" si="774"/>
        <v>16.262172333614288</v>
      </c>
      <c r="R3240" s="95">
        <f t="shared" si="766"/>
        <v>289.1273253546255</v>
      </c>
      <c r="S3240" s="95">
        <f t="shared" si="767"/>
        <v>215.94754985336118</v>
      </c>
      <c r="T3240">
        <f t="shared" si="768"/>
        <v>0</v>
      </c>
      <c r="U3240" s="102">
        <f>IF(W3240&lt;180,V3240,IF(#REF!&gt;T3240,W3240-360,360-W3240))</f>
        <v>2.4625623960066605</v>
      </c>
      <c r="V3240" s="102">
        <f t="shared" si="769"/>
        <v>2.4625623960066605</v>
      </c>
      <c r="W3240" s="102">
        <f t="shared" si="770"/>
        <v>2.4625623960066605</v>
      </c>
    </row>
    <row r="3241" spans="1:23" x14ac:dyDescent="0.25">
      <c r="A3241" s="110">
        <v>42638.519675925927</v>
      </c>
      <c r="B3241">
        <v>245</v>
      </c>
      <c r="C3241">
        <v>8.5749999999999993</v>
      </c>
      <c r="E3241" s="95">
        <f t="shared" si="775"/>
        <v>252.4991680532446</v>
      </c>
      <c r="F3241" s="95">
        <f t="shared" si="775"/>
        <v>14.800091048252925</v>
      </c>
      <c r="G3241" s="95"/>
      <c r="H3241" s="95"/>
      <c r="I3241" s="95"/>
      <c r="J3241" s="95"/>
      <c r="K3241" s="95"/>
      <c r="L3241" s="95">
        <f t="shared" si="772"/>
        <v>3238</v>
      </c>
      <c r="M3241" s="95">
        <f t="shared" si="763"/>
        <v>-1039</v>
      </c>
      <c r="N3241" s="95">
        <f t="shared" si="764"/>
        <v>268.88171710932517</v>
      </c>
      <c r="O3241" s="95">
        <f t="shared" si="765"/>
        <v>2651067.6976528624</v>
      </c>
      <c r="P3241" s="95">
        <f t="shared" si="773"/>
        <v>28.613566075798335</v>
      </c>
      <c r="Q3241" s="113">
        <f t="shared" si="774"/>
        <v>16.25279955836033</v>
      </c>
      <c r="R3241" s="95">
        <f t="shared" si="766"/>
        <v>289.06796705955537</v>
      </c>
      <c r="S3241" s="95">
        <f t="shared" si="767"/>
        <v>215.93036904693386</v>
      </c>
      <c r="T3241">
        <f t="shared" si="768"/>
        <v>0</v>
      </c>
      <c r="U3241" s="102">
        <f>IF(W3241&lt;180,V3241,IF(#REF!&gt;T3241,W3241-360,360-W3241))</f>
        <v>-7.4991680532446026</v>
      </c>
      <c r="V3241" s="102">
        <f t="shared" si="769"/>
        <v>-7.4991680532446026</v>
      </c>
      <c r="W3241" s="102">
        <f t="shared" si="770"/>
        <v>7.4991680532446026</v>
      </c>
    </row>
    <row r="3242" spans="1:23" x14ac:dyDescent="0.25">
      <c r="A3242" s="110">
        <v>42638.51972222222</v>
      </c>
      <c r="B3242">
        <v>241</v>
      </c>
      <c r="C3242">
        <v>7.9249999999999998</v>
      </c>
      <c r="E3242" s="95">
        <f t="shared" si="775"/>
        <v>252.4559068219634</v>
      </c>
      <c r="F3242" s="95">
        <f t="shared" si="775"/>
        <v>14.781381730449265</v>
      </c>
      <c r="G3242" s="95"/>
      <c r="H3242" s="95"/>
      <c r="I3242" s="95"/>
      <c r="J3242" s="95"/>
      <c r="K3242" s="95"/>
      <c r="L3242" s="95">
        <f t="shared" si="772"/>
        <v>3239</v>
      </c>
      <c r="M3242" s="95">
        <f t="shared" si="763"/>
        <v>1280</v>
      </c>
      <c r="N3242" s="95">
        <f t="shared" si="764"/>
        <v>268.87310898425284</v>
      </c>
      <c r="O3242" s="95">
        <f t="shared" si="765"/>
        <v>2651844.8477925188</v>
      </c>
      <c r="P3242" s="95">
        <f t="shared" si="773"/>
        <v>28.613341720582167</v>
      </c>
      <c r="Q3242" s="113">
        <f t="shared" si="774"/>
        <v>16.24874660625181</v>
      </c>
      <c r="R3242" s="95">
        <f t="shared" si="766"/>
        <v>289.01558668602996</v>
      </c>
      <c r="S3242" s="95">
        <f t="shared" si="767"/>
        <v>215.89622695789683</v>
      </c>
      <c r="T3242">
        <f t="shared" si="768"/>
        <v>0</v>
      </c>
      <c r="U3242" s="102">
        <f>IF(W3242&lt;180,V3242,IF(#REF!&gt;T3242,W3242-360,360-W3242))</f>
        <v>-11.455906821963396</v>
      </c>
      <c r="V3242" s="102">
        <f t="shared" si="769"/>
        <v>-11.455906821963396</v>
      </c>
      <c r="W3242" s="102">
        <f t="shared" si="770"/>
        <v>11.455906821963396</v>
      </c>
    </row>
    <row r="3243" spans="1:23" x14ac:dyDescent="0.25">
      <c r="A3243" s="110">
        <v>42638.519768518519</v>
      </c>
      <c r="B3243">
        <v>256</v>
      </c>
      <c r="C3243">
        <v>7.625</v>
      </c>
      <c r="E3243" s="95">
        <f t="shared" si="775"/>
        <v>252.44758735440931</v>
      </c>
      <c r="F3243" s="95">
        <f t="shared" si="775"/>
        <v>14.759410183028299</v>
      </c>
      <c r="G3243" s="95"/>
      <c r="H3243" s="95"/>
      <c r="I3243" s="95"/>
      <c r="J3243" s="95"/>
      <c r="K3243" s="95"/>
      <c r="L3243" s="95">
        <f t="shared" si="772"/>
        <v>3240</v>
      </c>
      <c r="M3243" s="95">
        <f t="shared" si="763"/>
        <v>-1024</v>
      </c>
      <c r="N3243" s="95">
        <f t="shared" si="764"/>
        <v>268.86913580246755</v>
      </c>
      <c r="O3243" s="95">
        <f t="shared" si="765"/>
        <v>2652010.513580237</v>
      </c>
      <c r="P3243" s="95">
        <f t="shared" si="773"/>
        <v>28.609819353688522</v>
      </c>
      <c r="Q3243" s="113">
        <f t="shared" si="774"/>
        <v>16.245649564928538</v>
      </c>
      <c r="R3243" s="95">
        <f t="shared" si="766"/>
        <v>289.00029887549852</v>
      </c>
      <c r="S3243" s="95">
        <f t="shared" si="767"/>
        <v>215.8948758333201</v>
      </c>
      <c r="T3243">
        <f t="shared" si="768"/>
        <v>0</v>
      </c>
      <c r="U3243" s="102">
        <f>IF(W3243&lt;180,V3243,IF(#REF!&gt;T3243,W3243-360,360-W3243))</f>
        <v>3.5524126455906924</v>
      </c>
      <c r="V3243" s="102">
        <f t="shared" si="769"/>
        <v>3.5524126455906924</v>
      </c>
      <c r="W3243" s="102">
        <f t="shared" si="770"/>
        <v>3.5524126455906924</v>
      </c>
    </row>
    <row r="3244" spans="1:23" x14ac:dyDescent="0.25">
      <c r="A3244" s="110">
        <v>42638.519814814812</v>
      </c>
      <c r="B3244">
        <v>246</v>
      </c>
      <c r="C3244">
        <v>7.85</v>
      </c>
      <c r="E3244" s="95">
        <f t="shared" si="775"/>
        <v>252.4359400998336</v>
      </c>
      <c r="F3244" s="95">
        <f t="shared" si="775"/>
        <v>14.737778901830296</v>
      </c>
      <c r="G3244" s="95"/>
      <c r="H3244" s="95"/>
      <c r="I3244" s="95"/>
      <c r="J3244" s="95"/>
      <c r="K3244" s="95"/>
      <c r="L3244" s="95">
        <f t="shared" si="772"/>
        <v>3241</v>
      </c>
      <c r="M3244" s="95">
        <f t="shared" si="763"/>
        <v>1270</v>
      </c>
      <c r="N3244" s="95">
        <f t="shared" si="764"/>
        <v>268.86207960505857</v>
      </c>
      <c r="O3244" s="95">
        <f t="shared" si="765"/>
        <v>2652533.3495834521</v>
      </c>
      <c r="P3244" s="95">
        <f t="shared" si="773"/>
        <v>28.608224876281238</v>
      </c>
      <c r="Q3244" s="113">
        <f t="shared" si="774"/>
        <v>16.247758513977402</v>
      </c>
      <c r="R3244" s="95">
        <f t="shared" si="766"/>
        <v>288.99339675628278</v>
      </c>
      <c r="S3244" s="95">
        <f t="shared" si="767"/>
        <v>215.87848344338445</v>
      </c>
      <c r="T3244">
        <f t="shared" si="768"/>
        <v>0</v>
      </c>
      <c r="U3244" s="102">
        <f>IF(W3244&lt;180,V3244,IF(#REF!&gt;T3244,W3244-360,360-W3244))</f>
        <v>-6.4359400998336014</v>
      </c>
      <c r="V3244" s="102">
        <f t="shared" si="769"/>
        <v>-6.4359400998336014</v>
      </c>
      <c r="W3244" s="102">
        <f t="shared" si="770"/>
        <v>6.4359400998336014</v>
      </c>
    </row>
    <row r="3245" spans="1:23" x14ac:dyDescent="0.25">
      <c r="A3245" s="110">
        <v>42638.519861111112</v>
      </c>
      <c r="B3245">
        <v>245</v>
      </c>
      <c r="C3245">
        <v>11.025</v>
      </c>
      <c r="E3245" s="95">
        <f t="shared" ref="E3245:F3260" si="776">AVERAGE(B2645:B3245)</f>
        <v>252.42096505823628</v>
      </c>
      <c r="F3245" s="95">
        <f t="shared" si="776"/>
        <v>14.723020831946767</v>
      </c>
      <c r="G3245" s="95"/>
      <c r="H3245" s="95"/>
      <c r="I3245" s="95"/>
      <c r="J3245" s="95"/>
      <c r="K3245" s="95"/>
      <c r="L3245" s="95">
        <f t="shared" si="772"/>
        <v>3242</v>
      </c>
      <c r="M3245" s="95">
        <f t="shared" si="763"/>
        <v>-1025</v>
      </c>
      <c r="N3245" s="95">
        <f t="shared" si="764"/>
        <v>268.85471930906687</v>
      </c>
      <c r="O3245" s="95">
        <f t="shared" si="765"/>
        <v>2653102.5727945613</v>
      </c>
      <c r="P3245" s="95">
        <f t="shared" si="773"/>
        <v>28.606881378125781</v>
      </c>
      <c r="Q3245" s="113">
        <f t="shared" si="774"/>
        <v>16.250457351314733</v>
      </c>
      <c r="R3245" s="95">
        <f t="shared" si="766"/>
        <v>288.98449409869443</v>
      </c>
      <c r="S3245" s="95">
        <f t="shared" si="767"/>
        <v>215.85743601777813</v>
      </c>
      <c r="T3245">
        <f t="shared" si="768"/>
        <v>0</v>
      </c>
      <c r="U3245" s="102">
        <f>IF(W3245&lt;180,V3245,IF(#REF!&gt;T3245,W3245-360,360-W3245))</f>
        <v>-7.4209650582362769</v>
      </c>
      <c r="V3245" s="102">
        <f t="shared" si="769"/>
        <v>-7.4209650582362769</v>
      </c>
      <c r="W3245" s="102">
        <f t="shared" si="770"/>
        <v>7.4209650582362769</v>
      </c>
    </row>
    <row r="3246" spans="1:23" x14ac:dyDescent="0.25">
      <c r="A3246" s="110">
        <v>42638.519918981481</v>
      </c>
      <c r="B3246">
        <v>214</v>
      </c>
      <c r="C3246">
        <v>10.55</v>
      </c>
      <c r="E3246" s="95">
        <f t="shared" si="776"/>
        <v>252.35108153078204</v>
      </c>
      <c r="F3246" s="95">
        <f t="shared" si="776"/>
        <v>14.710422163061576</v>
      </c>
      <c r="G3246" s="95"/>
      <c r="H3246" s="95"/>
      <c r="I3246" s="95"/>
      <c r="J3246" s="95"/>
      <c r="K3246" s="95"/>
      <c r="L3246" s="95">
        <f t="shared" si="772"/>
        <v>3243</v>
      </c>
      <c r="M3246" s="95">
        <f t="shared" si="763"/>
        <v>1239</v>
      </c>
      <c r="N3246" s="95">
        <f t="shared" si="764"/>
        <v>268.83780450200271</v>
      </c>
      <c r="O3246" s="95">
        <f t="shared" si="765"/>
        <v>2656110.6851680442</v>
      </c>
      <c r="P3246" s="95">
        <f t="shared" si="773"/>
        <v>28.618680759720196</v>
      </c>
      <c r="Q3246" s="113">
        <f t="shared" si="774"/>
        <v>16.325053059617954</v>
      </c>
      <c r="R3246" s="95">
        <f t="shared" si="766"/>
        <v>289.08245091492245</v>
      </c>
      <c r="S3246" s="95">
        <f t="shared" si="767"/>
        <v>215.61971214664163</v>
      </c>
      <c r="T3246">
        <f t="shared" si="768"/>
        <v>1</v>
      </c>
      <c r="U3246" s="102">
        <f>IF(W3246&lt;180,V3246,IF(#REF!&gt;T3246,W3246-360,360-W3246))</f>
        <v>-38.351081530782039</v>
      </c>
      <c r="V3246" s="102">
        <f t="shared" si="769"/>
        <v>-38.351081530782039</v>
      </c>
      <c r="W3246" s="102">
        <f t="shared" si="770"/>
        <v>38.351081530782039</v>
      </c>
    </row>
    <row r="3247" spans="1:23" x14ac:dyDescent="0.25">
      <c r="A3247" s="110">
        <v>42638.519965277781</v>
      </c>
      <c r="B3247">
        <v>216</v>
      </c>
      <c r="C3247">
        <v>9.625</v>
      </c>
      <c r="E3247" s="95">
        <f t="shared" si="776"/>
        <v>252.27121464226289</v>
      </c>
      <c r="F3247" s="95">
        <f t="shared" si="776"/>
        <v>14.695398535773721</v>
      </c>
      <c r="G3247" s="95"/>
      <c r="H3247" s="95"/>
      <c r="I3247" s="95"/>
      <c r="J3247" s="95"/>
      <c r="K3247" s="95"/>
      <c r="L3247" s="95">
        <f t="shared" si="772"/>
        <v>3244</v>
      </c>
      <c r="M3247" s="95">
        <f t="shared" si="763"/>
        <v>-1023</v>
      </c>
      <c r="N3247" s="95">
        <f t="shared" si="764"/>
        <v>268.82151664611428</v>
      </c>
      <c r="O3247" s="95">
        <f t="shared" si="765"/>
        <v>2658901.6581380907</v>
      </c>
      <c r="P3247" s="95">
        <f t="shared" si="773"/>
        <v>28.629299025321693</v>
      </c>
      <c r="Q3247" s="113">
        <f t="shared" si="774"/>
        <v>16.385172064488074</v>
      </c>
      <c r="R3247" s="95">
        <f t="shared" si="766"/>
        <v>289.13785178736106</v>
      </c>
      <c r="S3247" s="95">
        <f t="shared" si="767"/>
        <v>215.40457749716472</v>
      </c>
      <c r="T3247">
        <f t="shared" si="768"/>
        <v>0</v>
      </c>
      <c r="U3247" s="102">
        <f>IF(W3247&lt;180,V3247,IF(#REF!&gt;T3247,W3247-360,360-W3247))</f>
        <v>-36.27121464226289</v>
      </c>
      <c r="V3247" s="102">
        <f t="shared" si="769"/>
        <v>-36.27121464226289</v>
      </c>
      <c r="W3247" s="102">
        <f t="shared" si="770"/>
        <v>36.27121464226289</v>
      </c>
    </row>
    <row r="3248" spans="1:23" x14ac:dyDescent="0.25">
      <c r="A3248" s="110">
        <v>42638.520011574074</v>
      </c>
      <c r="B3248">
        <v>212</v>
      </c>
      <c r="C3248">
        <v>9.7750000000000004</v>
      </c>
      <c r="E3248" s="95">
        <f t="shared" si="776"/>
        <v>252.20465890183027</v>
      </c>
      <c r="F3248" s="95">
        <f t="shared" si="776"/>
        <v>14.682922495840275</v>
      </c>
      <c r="G3248" s="95"/>
      <c r="H3248" s="95"/>
      <c r="I3248" s="95"/>
      <c r="J3248" s="95"/>
      <c r="K3248" s="95"/>
      <c r="L3248" s="95">
        <f t="shared" si="772"/>
        <v>3245</v>
      </c>
      <c r="M3248" s="95">
        <f t="shared" si="763"/>
        <v>1235</v>
      </c>
      <c r="N3248" s="95">
        <f t="shared" si="764"/>
        <v>268.80400616332656</v>
      </c>
      <c r="O3248" s="95">
        <f t="shared" si="765"/>
        <v>2662129.347919866</v>
      </c>
      <c r="P3248" s="95">
        <f t="shared" si="773"/>
        <v>28.642256261246871</v>
      </c>
      <c r="Q3248" s="113">
        <f t="shared" si="774"/>
        <v>16.467172353390371</v>
      </c>
      <c r="R3248" s="95">
        <f t="shared" si="766"/>
        <v>289.25579669695861</v>
      </c>
      <c r="S3248" s="95">
        <f t="shared" si="767"/>
        <v>215.15352110670193</v>
      </c>
      <c r="T3248">
        <f t="shared" si="768"/>
        <v>1</v>
      </c>
      <c r="U3248" s="102">
        <f>IF(W3248&lt;180,V3248,IF(#REF!&gt;T3248,W3248-360,360-W3248))</f>
        <v>-40.204658901830271</v>
      </c>
      <c r="V3248" s="102">
        <f t="shared" si="769"/>
        <v>-40.204658901830271</v>
      </c>
      <c r="W3248" s="102">
        <f t="shared" si="770"/>
        <v>40.204658901830271</v>
      </c>
    </row>
    <row r="3249" spans="1:23" x14ac:dyDescent="0.25">
      <c r="A3249" s="110">
        <v>42638.520057870373</v>
      </c>
      <c r="B3249">
        <v>218</v>
      </c>
      <c r="C3249">
        <v>9.8249999999999993</v>
      </c>
      <c r="E3249" s="95">
        <f t="shared" si="776"/>
        <v>252.15141430948418</v>
      </c>
      <c r="F3249" s="95">
        <f t="shared" si="776"/>
        <v>14.668359933444272</v>
      </c>
      <c r="G3249" s="95"/>
      <c r="H3249" s="95"/>
      <c r="I3249" s="95"/>
      <c r="J3249" s="95"/>
      <c r="K3249" s="95"/>
      <c r="L3249" s="95">
        <f t="shared" si="772"/>
        <v>3246</v>
      </c>
      <c r="M3249" s="95">
        <f t="shared" si="763"/>
        <v>-1017</v>
      </c>
      <c r="N3249" s="95">
        <f t="shared" si="764"/>
        <v>268.78835489833477</v>
      </c>
      <c r="O3249" s="95">
        <f t="shared" si="765"/>
        <v>2664709.5998151461</v>
      </c>
      <c r="P3249" s="95">
        <f t="shared" si="773"/>
        <v>28.651719152914399</v>
      </c>
      <c r="Q3249" s="113">
        <f t="shared" si="774"/>
        <v>16.525844293521157</v>
      </c>
      <c r="R3249" s="95">
        <f t="shared" si="766"/>
        <v>289.33456396990675</v>
      </c>
      <c r="S3249" s="95">
        <f t="shared" si="767"/>
        <v>214.96826464906158</v>
      </c>
      <c r="T3249">
        <f t="shared" si="768"/>
        <v>0</v>
      </c>
      <c r="U3249" s="102">
        <f>IF(W3249&lt;180,V3249,IF(#REF!&gt;T3249,W3249-360,360-W3249))</f>
        <v>-34.151414309484181</v>
      </c>
      <c r="V3249" s="102">
        <f t="shared" si="769"/>
        <v>-34.151414309484181</v>
      </c>
      <c r="W3249" s="102">
        <f t="shared" si="770"/>
        <v>34.151414309484181</v>
      </c>
    </row>
    <row r="3250" spans="1:23" x14ac:dyDescent="0.25">
      <c r="A3250" s="110">
        <v>42638.520104166666</v>
      </c>
      <c r="B3250">
        <v>211</v>
      </c>
      <c r="C3250">
        <v>11</v>
      </c>
      <c r="E3250" s="95">
        <f t="shared" si="776"/>
        <v>252.08818635607321</v>
      </c>
      <c r="F3250" s="95">
        <f t="shared" si="776"/>
        <v>14.654406688851925</v>
      </c>
      <c r="G3250" s="95"/>
      <c r="H3250" s="95"/>
      <c r="I3250" s="95"/>
      <c r="J3250" s="95"/>
      <c r="K3250" s="95"/>
      <c r="L3250" s="95">
        <f t="shared" si="772"/>
        <v>3247</v>
      </c>
      <c r="M3250" s="95">
        <f t="shared" si="763"/>
        <v>1228</v>
      </c>
      <c r="N3250" s="95">
        <f t="shared" si="764"/>
        <v>268.7705574376331</v>
      </c>
      <c r="O3250" s="95">
        <f t="shared" si="765"/>
        <v>2668048.0652910266</v>
      </c>
      <c r="P3250" s="95">
        <f t="shared" si="773"/>
        <v>28.665246470013859</v>
      </c>
      <c r="Q3250" s="113">
        <f t="shared" si="774"/>
        <v>16.610259149799784</v>
      </c>
      <c r="R3250" s="95">
        <f t="shared" si="766"/>
        <v>289.46126944312272</v>
      </c>
      <c r="S3250" s="95">
        <f t="shared" si="767"/>
        <v>214.7151032690237</v>
      </c>
      <c r="T3250">
        <f t="shared" si="768"/>
        <v>1</v>
      </c>
      <c r="U3250" s="102">
        <f>IF(W3250&lt;180,V3250,IF(#REF!&gt;T3250,W3250-360,360-W3250))</f>
        <v>-41.088186356073209</v>
      </c>
      <c r="V3250" s="102">
        <f t="shared" si="769"/>
        <v>-41.088186356073209</v>
      </c>
      <c r="W3250" s="102">
        <f t="shared" si="770"/>
        <v>41.088186356073209</v>
      </c>
    </row>
    <row r="3251" spans="1:23" x14ac:dyDescent="0.25">
      <c r="A3251" s="110">
        <v>42638.520150462966</v>
      </c>
      <c r="B3251">
        <v>218</v>
      </c>
      <c r="C3251">
        <v>11.475</v>
      </c>
      <c r="E3251" s="95">
        <f t="shared" si="776"/>
        <v>252.04159733777038</v>
      </c>
      <c r="F3251" s="95">
        <f t="shared" si="776"/>
        <v>14.640956439267901</v>
      </c>
      <c r="G3251" s="95"/>
      <c r="H3251" s="95"/>
      <c r="I3251" s="95"/>
      <c r="J3251" s="95"/>
      <c r="K3251" s="95"/>
      <c r="L3251" s="95">
        <f t="shared" si="772"/>
        <v>3248</v>
      </c>
      <c r="M3251" s="95">
        <f t="shared" si="763"/>
        <v>-1010</v>
      </c>
      <c r="N3251" s="95">
        <f t="shared" si="764"/>
        <v>268.75492610837273</v>
      </c>
      <c r="O3251" s="95">
        <f t="shared" si="765"/>
        <v>2670624.9211822548</v>
      </c>
      <c r="P3251" s="95">
        <f t="shared" si="773"/>
        <v>28.674670648800774</v>
      </c>
      <c r="Q3251" s="113">
        <f t="shared" si="774"/>
        <v>16.666442819345367</v>
      </c>
      <c r="R3251" s="95">
        <f t="shared" si="766"/>
        <v>289.54109368129747</v>
      </c>
      <c r="S3251" s="95">
        <f t="shared" si="767"/>
        <v>214.5421009942433</v>
      </c>
      <c r="T3251">
        <f t="shared" si="768"/>
        <v>0</v>
      </c>
      <c r="U3251" s="102">
        <f>IF(W3251&lt;180,V3251,IF(#REF!&gt;T3251,W3251-360,360-W3251))</f>
        <v>-34.041597337770384</v>
      </c>
      <c r="V3251" s="102">
        <f t="shared" si="769"/>
        <v>-34.041597337770384</v>
      </c>
      <c r="W3251" s="102">
        <f t="shared" si="770"/>
        <v>34.041597337770384</v>
      </c>
    </row>
    <row r="3252" spans="1:23" x14ac:dyDescent="0.25">
      <c r="A3252" s="110">
        <v>42638.520196759258</v>
      </c>
      <c r="B3252">
        <v>223</v>
      </c>
      <c r="C3252">
        <v>12.125</v>
      </c>
      <c r="E3252" s="95">
        <f t="shared" si="776"/>
        <v>252.01331114808653</v>
      </c>
      <c r="F3252" s="95">
        <f t="shared" si="776"/>
        <v>14.627093710482542</v>
      </c>
      <c r="G3252" s="95"/>
      <c r="H3252" s="95"/>
      <c r="I3252" s="95"/>
      <c r="J3252" s="95"/>
      <c r="K3252" s="95"/>
      <c r="L3252" s="95">
        <f t="shared" si="772"/>
        <v>3249</v>
      </c>
      <c r="M3252" s="95">
        <f t="shared" si="763"/>
        <v>1233</v>
      </c>
      <c r="N3252" s="95">
        <f t="shared" si="764"/>
        <v>268.74084333640957</v>
      </c>
      <c r="O3252" s="95">
        <f t="shared" si="765"/>
        <v>2672717.7900892468</v>
      </c>
      <c r="P3252" s="95">
        <f t="shared" si="773"/>
        <v>28.681489168023134</v>
      </c>
      <c r="Q3252" s="113">
        <f t="shared" si="774"/>
        <v>16.701245557723915</v>
      </c>
      <c r="R3252" s="95">
        <f t="shared" si="766"/>
        <v>289.59111365296536</v>
      </c>
      <c r="S3252" s="95">
        <f t="shared" si="767"/>
        <v>214.43550864320773</v>
      </c>
      <c r="T3252">
        <f t="shared" si="768"/>
        <v>0</v>
      </c>
      <c r="U3252" s="102">
        <f>IF(W3252&lt;180,V3252,IF(#REF!&gt;T3252,W3252-360,360-W3252))</f>
        <v>-29.01331114808653</v>
      </c>
      <c r="V3252" s="102">
        <f t="shared" si="769"/>
        <v>-29.01331114808653</v>
      </c>
      <c r="W3252" s="102">
        <f t="shared" si="770"/>
        <v>29.01331114808653</v>
      </c>
    </row>
    <row r="3253" spans="1:23" x14ac:dyDescent="0.25">
      <c r="A3253" s="110">
        <v>42638.520243055558</v>
      </c>
      <c r="B3253">
        <v>228</v>
      </c>
      <c r="C3253">
        <v>12.824999999999999</v>
      </c>
      <c r="E3253" s="95">
        <f t="shared" si="776"/>
        <v>251.97670549084859</v>
      </c>
      <c r="F3253" s="95">
        <f t="shared" si="776"/>
        <v>14.615695374376054</v>
      </c>
      <c r="G3253" s="95"/>
      <c r="H3253" s="95"/>
      <c r="I3253" s="95"/>
      <c r="J3253" s="95"/>
      <c r="K3253" s="95"/>
      <c r="L3253" s="95">
        <f t="shared" si="772"/>
        <v>3250</v>
      </c>
      <c r="M3253" s="95">
        <f t="shared" si="763"/>
        <v>-1005</v>
      </c>
      <c r="N3253" s="95">
        <f t="shared" si="764"/>
        <v>268.72830769230603</v>
      </c>
      <c r="O3253" s="95">
        <f t="shared" si="765"/>
        <v>2674377.095692296</v>
      </c>
      <c r="P3253" s="95">
        <f t="shared" si="773"/>
        <v>28.68597671708276</v>
      </c>
      <c r="Q3253" s="113">
        <f t="shared" si="774"/>
        <v>16.7297036680297</v>
      </c>
      <c r="R3253" s="95">
        <f t="shared" si="766"/>
        <v>289.61853874391539</v>
      </c>
      <c r="S3253" s="95">
        <f t="shared" si="767"/>
        <v>214.33487223778178</v>
      </c>
      <c r="T3253">
        <f t="shared" si="768"/>
        <v>0</v>
      </c>
      <c r="U3253" s="102">
        <f>IF(W3253&lt;180,V3253,IF(#REF!&gt;T3253,W3253-360,360-W3253))</f>
        <v>-23.976705490848587</v>
      </c>
      <c r="V3253" s="102">
        <f t="shared" si="769"/>
        <v>-23.976705490848587</v>
      </c>
      <c r="W3253" s="102">
        <f t="shared" si="770"/>
        <v>23.976705490848587</v>
      </c>
    </row>
    <row r="3254" spans="1:23" x14ac:dyDescent="0.25">
      <c r="A3254" s="110">
        <v>42638.520289351851</v>
      </c>
      <c r="B3254">
        <v>244</v>
      </c>
      <c r="C3254">
        <v>15.7</v>
      </c>
      <c r="E3254" s="95">
        <f t="shared" si="776"/>
        <v>251.9667221297837</v>
      </c>
      <c r="F3254" s="95">
        <f t="shared" si="776"/>
        <v>14.609720499168072</v>
      </c>
      <c r="G3254" s="95"/>
      <c r="H3254" s="95"/>
      <c r="I3254" s="95"/>
      <c r="J3254" s="95"/>
      <c r="K3254" s="95"/>
      <c r="L3254" s="95">
        <f t="shared" si="772"/>
        <v>3251</v>
      </c>
      <c r="M3254" s="95">
        <f t="shared" si="763"/>
        <v>1249</v>
      </c>
      <c r="N3254" s="95">
        <f t="shared" si="764"/>
        <v>268.72070132266828</v>
      </c>
      <c r="O3254" s="95">
        <f t="shared" si="765"/>
        <v>2674988.3968009725</v>
      </c>
      <c r="P3254" s="95">
        <f t="shared" si="773"/>
        <v>28.684842293842767</v>
      </c>
      <c r="Q3254" s="113">
        <f t="shared" si="774"/>
        <v>16.732670248595891</v>
      </c>
      <c r="R3254" s="95">
        <f t="shared" si="766"/>
        <v>289.61523018912447</v>
      </c>
      <c r="S3254" s="95">
        <f t="shared" si="767"/>
        <v>214.31821407044293</v>
      </c>
      <c r="T3254">
        <f t="shared" si="768"/>
        <v>0</v>
      </c>
      <c r="U3254" s="102">
        <f>IF(W3254&lt;180,V3254,IF(#REF!&gt;T3254,W3254-360,360-W3254))</f>
        <v>-7.9667221297837045</v>
      </c>
      <c r="V3254" s="102">
        <f t="shared" si="769"/>
        <v>-7.9667221297837045</v>
      </c>
      <c r="W3254" s="102">
        <f t="shared" si="770"/>
        <v>7.9667221297837045</v>
      </c>
    </row>
    <row r="3255" spans="1:23" x14ac:dyDescent="0.25">
      <c r="A3255" s="110">
        <v>42638.520335648151</v>
      </c>
      <c r="B3255">
        <v>238</v>
      </c>
      <c r="C3255">
        <v>16.475000000000001</v>
      </c>
      <c r="E3255" s="95">
        <f t="shared" si="776"/>
        <v>251.94841930116473</v>
      </c>
      <c r="F3255" s="95">
        <f t="shared" si="776"/>
        <v>14.607347787021647</v>
      </c>
      <c r="G3255" s="95"/>
      <c r="H3255" s="95"/>
      <c r="I3255" s="95"/>
      <c r="J3255" s="95"/>
      <c r="K3255" s="95"/>
      <c r="L3255" s="95">
        <f t="shared" si="772"/>
        <v>3252</v>
      </c>
      <c r="M3255" s="95">
        <f t="shared" si="763"/>
        <v>-1011</v>
      </c>
      <c r="N3255" s="95">
        <f t="shared" si="764"/>
        <v>268.71125461254445</v>
      </c>
      <c r="O3255" s="95">
        <f t="shared" si="765"/>
        <v>2675931.8680811687</v>
      </c>
      <c r="P3255" s="95">
        <f t="shared" si="773"/>
        <v>28.685488979756634</v>
      </c>
      <c r="Q3255" s="113">
        <f t="shared" si="774"/>
        <v>16.741918903844976</v>
      </c>
      <c r="R3255" s="95">
        <f t="shared" si="766"/>
        <v>289.6177368348159</v>
      </c>
      <c r="S3255" s="95">
        <f t="shared" si="767"/>
        <v>214.27910176751354</v>
      </c>
      <c r="T3255">
        <f t="shared" si="768"/>
        <v>0</v>
      </c>
      <c r="U3255" s="102">
        <f>IF(W3255&lt;180,V3255,IF(#REF!&gt;T3255,W3255-360,360-W3255))</f>
        <v>-13.948419301164733</v>
      </c>
      <c r="V3255" s="102">
        <f t="shared" si="769"/>
        <v>-13.948419301164733</v>
      </c>
      <c r="W3255" s="102">
        <f t="shared" si="770"/>
        <v>13.948419301164733</v>
      </c>
    </row>
    <row r="3256" spans="1:23" x14ac:dyDescent="0.25">
      <c r="A3256" s="110">
        <v>42638.520381944443</v>
      </c>
      <c r="B3256">
        <v>245</v>
      </c>
      <c r="C3256">
        <v>15.375</v>
      </c>
      <c r="E3256" s="95">
        <f t="shared" si="776"/>
        <v>251.94509151414309</v>
      </c>
      <c r="F3256" s="95">
        <f t="shared" si="776"/>
        <v>14.603516505823643</v>
      </c>
      <c r="G3256" s="95"/>
      <c r="H3256" s="95"/>
      <c r="I3256" s="95"/>
      <c r="J3256" s="95"/>
      <c r="K3256" s="95"/>
      <c r="L3256" s="95">
        <f t="shared" si="772"/>
        <v>3253</v>
      </c>
      <c r="M3256" s="95">
        <f t="shared" si="763"/>
        <v>1256</v>
      </c>
      <c r="N3256" s="95">
        <f t="shared" si="764"/>
        <v>268.70396557024117</v>
      </c>
      <c r="O3256" s="95">
        <f t="shared" si="765"/>
        <v>2676493.9188441318</v>
      </c>
      <c r="P3256" s="95">
        <f t="shared" si="773"/>
        <v>28.684091476917537</v>
      </c>
      <c r="Q3256" s="113">
        <f t="shared" si="774"/>
        <v>16.74310089720105</v>
      </c>
      <c r="R3256" s="95">
        <f t="shared" si="766"/>
        <v>289.61706853284545</v>
      </c>
      <c r="S3256" s="95">
        <f t="shared" si="767"/>
        <v>214.27311449544072</v>
      </c>
      <c r="T3256">
        <f t="shared" si="768"/>
        <v>0</v>
      </c>
      <c r="U3256" s="102">
        <f>IF(W3256&lt;180,V3256,IF(#REF!&gt;T3256,W3256-360,360-W3256))</f>
        <v>-6.9450915141430869</v>
      </c>
      <c r="V3256" s="102">
        <f t="shared" si="769"/>
        <v>-6.9450915141430869</v>
      </c>
      <c r="W3256" s="102">
        <f t="shared" si="770"/>
        <v>6.9450915141430869</v>
      </c>
    </row>
    <row r="3257" spans="1:23" x14ac:dyDescent="0.25">
      <c r="A3257" s="110">
        <v>42638.520428240743</v>
      </c>
      <c r="B3257">
        <v>235</v>
      </c>
      <c r="C3257">
        <v>12.5</v>
      </c>
      <c r="E3257" s="95">
        <f t="shared" si="776"/>
        <v>251.91014975041597</v>
      </c>
      <c r="F3257" s="95">
        <f t="shared" si="776"/>
        <v>14.596629317803677</v>
      </c>
      <c r="G3257" s="95"/>
      <c r="H3257" s="95"/>
      <c r="I3257" s="95"/>
      <c r="J3257" s="95"/>
      <c r="K3257" s="95"/>
      <c r="L3257" s="95">
        <f t="shared" si="772"/>
        <v>3254</v>
      </c>
      <c r="M3257" s="95">
        <f t="shared" si="763"/>
        <v>-1021</v>
      </c>
      <c r="N3257" s="95">
        <f t="shared" si="764"/>
        <v>268.69360786723865</v>
      </c>
      <c r="O3257" s="95">
        <f t="shared" si="765"/>
        <v>2677629.5270436262</v>
      </c>
      <c r="P3257" s="95">
        <f t="shared" si="773"/>
        <v>28.685767224443481</v>
      </c>
      <c r="Q3257" s="113">
        <f t="shared" si="774"/>
        <v>16.756509554700713</v>
      </c>
      <c r="R3257" s="95">
        <f t="shared" si="766"/>
        <v>289.61229624849256</v>
      </c>
      <c r="S3257" s="95">
        <f t="shared" si="767"/>
        <v>214.20800325233938</v>
      </c>
      <c r="T3257">
        <f t="shared" si="768"/>
        <v>0</v>
      </c>
      <c r="U3257" s="102">
        <f>IF(W3257&lt;180,V3257,IF(#REF!&gt;T3257,W3257-360,360-W3257))</f>
        <v>-16.910149750415968</v>
      </c>
      <c r="V3257" s="102">
        <f t="shared" si="769"/>
        <v>-16.910149750415968</v>
      </c>
      <c r="W3257" s="102">
        <f t="shared" si="770"/>
        <v>16.910149750415968</v>
      </c>
    </row>
    <row r="3258" spans="1:23" x14ac:dyDescent="0.25">
      <c r="A3258" s="110">
        <v>42638.520474537036</v>
      </c>
      <c r="B3258">
        <v>251</v>
      </c>
      <c r="C3258">
        <v>9.3000000000000007</v>
      </c>
      <c r="E3258" s="95">
        <f t="shared" si="776"/>
        <v>251.90016638935109</v>
      </c>
      <c r="F3258" s="95">
        <f t="shared" si="776"/>
        <v>14.585896539101514</v>
      </c>
      <c r="G3258" s="95"/>
      <c r="H3258" s="95"/>
      <c r="I3258" s="95"/>
      <c r="J3258" s="95"/>
      <c r="K3258" s="95"/>
      <c r="L3258" s="95">
        <f t="shared" si="772"/>
        <v>3255</v>
      </c>
      <c r="M3258" s="95">
        <f t="shared" si="763"/>
        <v>1272</v>
      </c>
      <c r="N3258" s="95">
        <f t="shared" si="764"/>
        <v>268.6881720430091</v>
      </c>
      <c r="O3258" s="95">
        <f t="shared" si="765"/>
        <v>2677942.4946236433</v>
      </c>
      <c r="P3258" s="95">
        <f t="shared" si="773"/>
        <v>28.683036593255405</v>
      </c>
      <c r="Q3258" s="113">
        <f t="shared" si="774"/>
        <v>16.75526142231304</v>
      </c>
      <c r="R3258" s="95">
        <f t="shared" si="766"/>
        <v>289.59950458955541</v>
      </c>
      <c r="S3258" s="95">
        <f t="shared" si="767"/>
        <v>214.20082818914676</v>
      </c>
      <c r="T3258">
        <f t="shared" si="768"/>
        <v>0</v>
      </c>
      <c r="U3258" s="102">
        <f>IF(W3258&lt;180,V3258,IF(#REF!&gt;T3258,W3258-360,360-W3258))</f>
        <v>-0.90016638935108517</v>
      </c>
      <c r="V3258" s="102">
        <f t="shared" si="769"/>
        <v>-0.90016638935108517</v>
      </c>
      <c r="W3258" s="102">
        <f t="shared" si="770"/>
        <v>0.90016638935108517</v>
      </c>
    </row>
    <row r="3259" spans="1:23" x14ac:dyDescent="0.25">
      <c r="A3259" s="110">
        <v>42638.520520833335</v>
      </c>
      <c r="B3259">
        <v>234</v>
      </c>
      <c r="C3259">
        <v>6.4249999999999998</v>
      </c>
      <c r="E3259" s="95">
        <f t="shared" si="776"/>
        <v>251.87520798668885</v>
      </c>
      <c r="F3259" s="95">
        <f t="shared" si="776"/>
        <v>14.571961430948432</v>
      </c>
      <c r="G3259" s="95"/>
      <c r="H3259" s="95"/>
      <c r="I3259" s="95"/>
      <c r="J3259" s="95"/>
      <c r="K3259" s="95"/>
      <c r="L3259" s="95">
        <f t="shared" si="772"/>
        <v>3256</v>
      </c>
      <c r="M3259" s="95">
        <f t="shared" si="763"/>
        <v>-1038</v>
      </c>
      <c r="N3259" s="95">
        <f t="shared" si="764"/>
        <v>268.67751842751676</v>
      </c>
      <c r="O3259" s="95">
        <f t="shared" si="765"/>
        <v>2679145.3943488817</v>
      </c>
      <c r="P3259" s="95">
        <f t="shared" si="773"/>
        <v>28.685071937730125</v>
      </c>
      <c r="Q3259" s="113">
        <f t="shared" si="774"/>
        <v>16.770727637439826</v>
      </c>
      <c r="R3259" s="95">
        <f t="shared" si="766"/>
        <v>289.60934517092846</v>
      </c>
      <c r="S3259" s="95">
        <f t="shared" si="767"/>
        <v>214.14107080244924</v>
      </c>
      <c r="T3259">
        <f t="shared" si="768"/>
        <v>0</v>
      </c>
      <c r="U3259" s="102">
        <f>IF(W3259&lt;180,V3259,IF(#REF!&gt;T3259,W3259-360,360-W3259))</f>
        <v>-17.875207986688849</v>
      </c>
      <c r="V3259" s="102">
        <f t="shared" si="769"/>
        <v>-17.875207986688849</v>
      </c>
      <c r="W3259" s="102">
        <f t="shared" si="770"/>
        <v>17.875207986688849</v>
      </c>
    </row>
    <row r="3260" spans="1:23" x14ac:dyDescent="0.25">
      <c r="A3260" s="110">
        <v>42638.520567129628</v>
      </c>
      <c r="B3260">
        <v>248</v>
      </c>
      <c r="C3260">
        <v>6.0250000000000004</v>
      </c>
      <c r="E3260" s="95">
        <f t="shared" si="776"/>
        <v>251.87021630615641</v>
      </c>
      <c r="F3260" s="95">
        <f t="shared" si="776"/>
        <v>14.557320831946766</v>
      </c>
      <c r="G3260" s="95"/>
      <c r="H3260" s="95"/>
      <c r="I3260" s="95"/>
      <c r="J3260" s="95"/>
      <c r="K3260" s="95"/>
      <c r="L3260" s="95">
        <f t="shared" si="772"/>
        <v>3257</v>
      </c>
      <c r="M3260" s="95">
        <f t="shared" si="763"/>
        <v>1286</v>
      </c>
      <c r="N3260" s="95">
        <f t="shared" si="764"/>
        <v>268.67116978814693</v>
      </c>
      <c r="O3260" s="95">
        <f t="shared" si="765"/>
        <v>2679572.8228430944</v>
      </c>
      <c r="P3260" s="95">
        <f t="shared" si="773"/>
        <v>28.682955749361543</v>
      </c>
      <c r="Q3260" s="113">
        <f t="shared" si="774"/>
        <v>16.771433842437212</v>
      </c>
      <c r="R3260" s="95">
        <f t="shared" si="766"/>
        <v>289.60594245164015</v>
      </c>
      <c r="S3260" s="95">
        <f t="shared" si="767"/>
        <v>214.13449016067267</v>
      </c>
      <c r="T3260">
        <f t="shared" si="768"/>
        <v>0</v>
      </c>
      <c r="U3260" s="102">
        <f>IF(W3260&lt;180,V3260,IF(#REF!&gt;T3260,W3260-360,360-W3260))</f>
        <v>-3.8702163061564079</v>
      </c>
      <c r="V3260" s="102">
        <f t="shared" si="769"/>
        <v>-3.8702163061564079</v>
      </c>
      <c r="W3260" s="102">
        <f t="shared" si="770"/>
        <v>3.8702163061564079</v>
      </c>
    </row>
    <row r="3261" spans="1:23" x14ac:dyDescent="0.25">
      <c r="A3261" s="110">
        <v>42638.520613425928</v>
      </c>
      <c r="B3261">
        <v>238</v>
      </c>
      <c r="C3261">
        <v>5.4249999999999998</v>
      </c>
      <c r="E3261" s="95">
        <f t="shared" ref="E3261:F3276" si="777">AVERAGE(B2661:B3261)</f>
        <v>251.83527454242929</v>
      </c>
      <c r="F3261" s="95">
        <f t="shared" si="777"/>
        <v>14.540393211314486</v>
      </c>
      <c r="G3261" s="95"/>
      <c r="H3261" s="95"/>
      <c r="I3261" s="95"/>
      <c r="J3261" s="95"/>
      <c r="K3261" s="95"/>
      <c r="L3261" s="95">
        <f t="shared" si="772"/>
        <v>3258</v>
      </c>
      <c r="M3261" s="95">
        <f t="shared" si="763"/>
        <v>-1048</v>
      </c>
      <c r="N3261" s="95">
        <f t="shared" si="764"/>
        <v>268.66175567832857</v>
      </c>
      <c r="O3261" s="95">
        <f t="shared" si="765"/>
        <v>2680513.2547575072</v>
      </c>
      <c r="P3261" s="95">
        <f t="shared" si="773"/>
        <v>28.683585604059946</v>
      </c>
      <c r="Q3261" s="113">
        <f t="shared" si="774"/>
        <v>16.778417529914847</v>
      </c>
      <c r="R3261" s="95">
        <f t="shared" si="766"/>
        <v>289.58671398473768</v>
      </c>
      <c r="S3261" s="95">
        <f t="shared" si="767"/>
        <v>214.08383510012089</v>
      </c>
      <c r="T3261">
        <f t="shared" si="768"/>
        <v>0</v>
      </c>
      <c r="U3261" s="102">
        <f>IF(W3261&lt;180,V3261,IF(#REF!&gt;T3261,W3261-360,360-W3261))</f>
        <v>-13.835274542429289</v>
      </c>
      <c r="V3261" s="102">
        <f t="shared" si="769"/>
        <v>-13.835274542429289</v>
      </c>
      <c r="W3261" s="102">
        <f t="shared" si="770"/>
        <v>13.835274542429289</v>
      </c>
    </row>
    <row r="3262" spans="1:23" x14ac:dyDescent="0.25">
      <c r="A3262" s="110">
        <v>42638.52065972222</v>
      </c>
      <c r="B3262">
        <v>245</v>
      </c>
      <c r="C3262">
        <v>6.6</v>
      </c>
      <c r="E3262" s="95">
        <f t="shared" si="777"/>
        <v>251.81530782029949</v>
      </c>
      <c r="F3262" s="95">
        <f t="shared" si="777"/>
        <v>14.522744459234621</v>
      </c>
      <c r="G3262" s="95"/>
      <c r="H3262" s="95"/>
      <c r="I3262" s="95"/>
      <c r="J3262" s="95"/>
      <c r="K3262" s="95"/>
      <c r="L3262" s="95">
        <f t="shared" si="772"/>
        <v>3259</v>
      </c>
      <c r="M3262" s="95">
        <f t="shared" si="763"/>
        <v>1293</v>
      </c>
      <c r="N3262" s="95">
        <f t="shared" si="764"/>
        <v>268.65449524393819</v>
      </c>
      <c r="O3262" s="95">
        <f t="shared" si="765"/>
        <v>2681072.9616446635</v>
      </c>
      <c r="P3262" s="95">
        <f t="shared" si="773"/>
        <v>28.682178628264253</v>
      </c>
      <c r="Q3262" s="113">
        <f t="shared" si="774"/>
        <v>16.779399617612725</v>
      </c>
      <c r="R3262" s="95">
        <f t="shared" si="766"/>
        <v>289.56895695992813</v>
      </c>
      <c r="S3262" s="95">
        <f t="shared" si="767"/>
        <v>214.06165868067086</v>
      </c>
      <c r="T3262">
        <f t="shared" si="768"/>
        <v>0</v>
      </c>
      <c r="U3262" s="102">
        <f>IF(W3262&lt;180,V3262,IF(#REF!&gt;T3262,W3262-360,360-W3262))</f>
        <v>-6.8153078202994948</v>
      </c>
      <c r="V3262" s="102">
        <f t="shared" si="769"/>
        <v>-6.8153078202994948</v>
      </c>
      <c r="W3262" s="102">
        <f t="shared" si="770"/>
        <v>6.8153078202994948</v>
      </c>
    </row>
    <row r="3263" spans="1:23" x14ac:dyDescent="0.25">
      <c r="A3263" s="110">
        <v>42638.52070601852</v>
      </c>
      <c r="B3263">
        <v>235</v>
      </c>
      <c r="C3263">
        <v>6.6</v>
      </c>
      <c r="E3263" s="95">
        <f t="shared" si="777"/>
        <v>251.77703826955076</v>
      </c>
      <c r="F3263" s="95">
        <f t="shared" si="777"/>
        <v>14.505733976705503</v>
      </c>
      <c r="G3263" s="95"/>
      <c r="H3263" s="95"/>
      <c r="I3263" s="95"/>
      <c r="J3263" s="95"/>
      <c r="K3263" s="95"/>
      <c r="L3263" s="95">
        <f t="shared" si="772"/>
        <v>3260</v>
      </c>
      <c r="M3263" s="95">
        <f t="shared" si="763"/>
        <v>-1058</v>
      </c>
      <c r="N3263" s="95">
        <f t="shared" si="764"/>
        <v>268.64417177913941</v>
      </c>
      <c r="O3263" s="95">
        <f t="shared" si="765"/>
        <v>2682205.2392637907</v>
      </c>
      <c r="P3263" s="95">
        <f t="shared" si="773"/>
        <v>28.683834181162933</v>
      </c>
      <c r="Q3263" s="113">
        <f t="shared" si="774"/>
        <v>16.791474499095582</v>
      </c>
      <c r="R3263" s="95">
        <f t="shared" si="766"/>
        <v>289.55785589251582</v>
      </c>
      <c r="S3263" s="95">
        <f t="shared" si="767"/>
        <v>213.9962206465857</v>
      </c>
      <c r="T3263">
        <f t="shared" si="768"/>
        <v>0</v>
      </c>
      <c r="U3263" s="102">
        <f>IF(W3263&lt;180,V3263,IF(#REF!&gt;T3263,W3263-360,360-W3263))</f>
        <v>-16.777038269550758</v>
      </c>
      <c r="V3263" s="102">
        <f t="shared" si="769"/>
        <v>-16.777038269550758</v>
      </c>
      <c r="W3263" s="102">
        <f t="shared" si="770"/>
        <v>16.777038269550758</v>
      </c>
    </row>
    <row r="3264" spans="1:23" x14ac:dyDescent="0.25">
      <c r="A3264" s="110">
        <v>42638.520752314813</v>
      </c>
      <c r="B3264">
        <v>233</v>
      </c>
      <c r="C3264">
        <v>6.5</v>
      </c>
      <c r="E3264" s="95">
        <f t="shared" si="777"/>
        <v>251.74376039933443</v>
      </c>
      <c r="F3264" s="95">
        <f t="shared" si="777"/>
        <v>14.48740918469219</v>
      </c>
      <c r="G3264" s="95"/>
      <c r="H3264" s="95"/>
      <c r="I3264" s="95"/>
      <c r="J3264" s="95"/>
      <c r="K3264" s="95"/>
      <c r="L3264" s="95">
        <f t="shared" si="772"/>
        <v>3261</v>
      </c>
      <c r="M3264" s="95">
        <f t="shared" si="763"/>
        <v>1291</v>
      </c>
      <c r="N3264" s="95">
        <f t="shared" si="764"/>
        <v>268.6332413370115</v>
      </c>
      <c r="O3264" s="95">
        <f t="shared" si="765"/>
        <v>2683475.3566390546</v>
      </c>
      <c r="P3264" s="95">
        <f t="shared" si="773"/>
        <v>28.686225382952959</v>
      </c>
      <c r="Q3264" s="113">
        <f t="shared" si="774"/>
        <v>16.808827166639734</v>
      </c>
      <c r="R3264" s="95">
        <f t="shared" si="766"/>
        <v>289.56362152427386</v>
      </c>
      <c r="S3264" s="95">
        <f t="shared" si="767"/>
        <v>213.92389927439504</v>
      </c>
      <c r="T3264">
        <f t="shared" si="768"/>
        <v>0</v>
      </c>
      <c r="U3264" s="102">
        <f>IF(W3264&lt;180,V3264,IF(#REF!&gt;T3264,W3264-360,360-W3264))</f>
        <v>-18.743760399334434</v>
      </c>
      <c r="V3264" s="102">
        <f t="shared" si="769"/>
        <v>-18.743760399334434</v>
      </c>
      <c r="W3264" s="102">
        <f t="shared" si="770"/>
        <v>18.743760399334434</v>
      </c>
    </row>
    <row r="3265" spans="1:23" x14ac:dyDescent="0.25">
      <c r="A3265" s="110">
        <v>42638.520798611113</v>
      </c>
      <c r="B3265">
        <v>221</v>
      </c>
      <c r="C3265">
        <v>7.1</v>
      </c>
      <c r="E3265" s="95">
        <f t="shared" si="777"/>
        <v>251.69717138103161</v>
      </c>
      <c r="F3265" s="95">
        <f t="shared" si="777"/>
        <v>14.469440465890195</v>
      </c>
      <c r="G3265" s="95"/>
      <c r="H3265" s="95"/>
      <c r="I3265" s="95"/>
      <c r="J3265" s="95"/>
      <c r="K3265" s="95"/>
      <c r="L3265" s="95">
        <f t="shared" si="772"/>
        <v>3262</v>
      </c>
      <c r="M3265" s="95">
        <f t="shared" si="763"/>
        <v>-1070</v>
      </c>
      <c r="N3265" s="95">
        <f t="shared" si="764"/>
        <v>268.61863887185609</v>
      </c>
      <c r="O3265" s="95">
        <f t="shared" si="765"/>
        <v>2685743.5867565777</v>
      </c>
      <c r="P3265" s="95">
        <f t="shared" si="773"/>
        <v>28.69394723342598</v>
      </c>
      <c r="Q3265" s="113">
        <f t="shared" si="774"/>
        <v>16.855107561233329</v>
      </c>
      <c r="R3265" s="95">
        <f t="shared" si="766"/>
        <v>289.62116339380657</v>
      </c>
      <c r="S3265" s="95">
        <f t="shared" si="767"/>
        <v>213.77317936825662</v>
      </c>
      <c r="T3265">
        <f t="shared" si="768"/>
        <v>0</v>
      </c>
      <c r="U3265" s="102">
        <f>IF(W3265&lt;180,V3265,IF(#REF!&gt;T3265,W3265-360,360-W3265))</f>
        <v>-30.697171381031609</v>
      </c>
      <c r="V3265" s="102">
        <f t="shared" si="769"/>
        <v>-30.697171381031609</v>
      </c>
      <c r="W3265" s="102">
        <f t="shared" si="770"/>
        <v>30.697171381031609</v>
      </c>
    </row>
    <row r="3266" spans="1:23" x14ac:dyDescent="0.25">
      <c r="A3266" s="110">
        <v>42638.520844907405</v>
      </c>
      <c r="B3266">
        <v>229</v>
      </c>
      <c r="C3266">
        <v>8.25</v>
      </c>
      <c r="E3266" s="95">
        <f t="shared" si="777"/>
        <v>251.61730449251249</v>
      </c>
      <c r="F3266" s="95">
        <f t="shared" si="777"/>
        <v>14.451510848585702</v>
      </c>
      <c r="G3266" s="95"/>
      <c r="H3266" s="95"/>
      <c r="I3266" s="95"/>
      <c r="J3266" s="95"/>
      <c r="K3266" s="95"/>
      <c r="L3266" s="95">
        <f t="shared" si="772"/>
        <v>3263</v>
      </c>
      <c r="M3266" s="95">
        <f t="shared" si="763"/>
        <v>1299</v>
      </c>
      <c r="N3266" s="95">
        <f t="shared" si="764"/>
        <v>268.60649708856715</v>
      </c>
      <c r="O3266" s="95">
        <f t="shared" si="765"/>
        <v>2687312.7422617087</v>
      </c>
      <c r="P3266" s="95">
        <f t="shared" si="773"/>
        <v>28.697929793969639</v>
      </c>
      <c r="Q3266" s="113">
        <f t="shared" si="774"/>
        <v>16.848743764587368</v>
      </c>
      <c r="R3266" s="95">
        <f t="shared" si="766"/>
        <v>289.52697796283405</v>
      </c>
      <c r="S3266" s="95">
        <f t="shared" si="767"/>
        <v>213.70763102219092</v>
      </c>
      <c r="T3266">
        <f t="shared" si="768"/>
        <v>0</v>
      </c>
      <c r="U3266" s="102">
        <f>IF(W3266&lt;180,V3266,IF(#REF!&gt;T3266,W3266-360,360-W3266))</f>
        <v>-22.617304492512488</v>
      </c>
      <c r="V3266" s="102">
        <f t="shared" si="769"/>
        <v>-22.617304492512488</v>
      </c>
      <c r="W3266" s="102">
        <f t="shared" si="770"/>
        <v>22.617304492512488</v>
      </c>
    </row>
    <row r="3267" spans="1:23" x14ac:dyDescent="0.25">
      <c r="A3267" s="110">
        <v>42638.520891203705</v>
      </c>
      <c r="B3267">
        <v>226</v>
      </c>
      <c r="C3267">
        <v>8.6</v>
      </c>
      <c r="E3267" s="95">
        <f t="shared" si="777"/>
        <v>251.55906821963396</v>
      </c>
      <c r="F3267" s="95">
        <f t="shared" si="777"/>
        <v>14.429434475873554</v>
      </c>
      <c r="G3267" s="95"/>
      <c r="H3267" s="95"/>
      <c r="I3267" s="95"/>
      <c r="J3267" s="95"/>
      <c r="K3267" s="95"/>
      <c r="L3267" s="95">
        <f t="shared" si="772"/>
        <v>3264</v>
      </c>
      <c r="M3267" s="95">
        <f t="shared" si="763"/>
        <v>-1073</v>
      </c>
      <c r="N3267" s="95">
        <f t="shared" si="764"/>
        <v>268.59344362744935</v>
      </c>
      <c r="O3267" s="95">
        <f t="shared" si="765"/>
        <v>2689127.4996936135</v>
      </c>
      <c r="P3267" s="95">
        <f t="shared" si="773"/>
        <v>28.703220145479445</v>
      </c>
      <c r="Q3267" s="113">
        <f t="shared" si="774"/>
        <v>16.876676749294329</v>
      </c>
      <c r="R3267" s="95">
        <f t="shared" si="766"/>
        <v>289.53159090554618</v>
      </c>
      <c r="S3267" s="95">
        <f t="shared" si="767"/>
        <v>213.58654553372173</v>
      </c>
      <c r="T3267">
        <f t="shared" si="768"/>
        <v>0</v>
      </c>
      <c r="U3267" s="102">
        <f>IF(W3267&lt;180,V3267,IF(#REF!&gt;T3267,W3267-360,360-W3267))</f>
        <v>-25.559068219633957</v>
      </c>
      <c r="V3267" s="102">
        <f t="shared" si="769"/>
        <v>-25.559068219633957</v>
      </c>
      <c r="W3267" s="102">
        <f t="shared" si="770"/>
        <v>25.559068219633957</v>
      </c>
    </row>
    <row r="3268" spans="1:23" x14ac:dyDescent="0.25">
      <c r="A3268" s="110">
        <v>42638.520937499998</v>
      </c>
      <c r="B3268">
        <v>231</v>
      </c>
      <c r="C3268">
        <v>9.75</v>
      </c>
      <c r="E3268" s="95">
        <f t="shared" si="777"/>
        <v>251.49251247920134</v>
      </c>
      <c r="F3268" s="95">
        <f t="shared" si="777"/>
        <v>14.408706522462575</v>
      </c>
      <c r="G3268" s="95"/>
      <c r="H3268" s="95"/>
      <c r="I3268" s="95"/>
      <c r="J3268" s="95"/>
      <c r="K3268" s="95"/>
      <c r="L3268" s="95">
        <f t="shared" si="772"/>
        <v>3265</v>
      </c>
      <c r="M3268" s="95">
        <f t="shared" ref="M3268:M3331" si="778">B3268-M3267</f>
        <v>1304</v>
      </c>
      <c r="N3268" s="95">
        <f t="shared" ref="N3268:N3331" si="779">N3267+(B3268-N3267)/L3268</f>
        <v>268.58192955589425</v>
      </c>
      <c r="O3268" s="95">
        <f t="shared" ref="O3268:O3331" si="780">O3267+(B3268-N3268)*(B3268-N3267)</f>
        <v>2690540.3338437839</v>
      </c>
      <c r="P3268" s="95">
        <f t="shared" si="773"/>
        <v>28.706362228915353</v>
      </c>
      <c r="Q3268" s="113">
        <f t="shared" si="774"/>
        <v>16.8787501561048</v>
      </c>
      <c r="R3268" s="95">
        <f t="shared" ref="R3268:R3331" si="781">E3268+$T$2*Q3268</f>
        <v>289.46970033043715</v>
      </c>
      <c r="S3268" s="95">
        <f t="shared" ref="S3268:S3331" si="782">E3268-$T$2*Q3268</f>
        <v>213.51532462796553</v>
      </c>
      <c r="T3268">
        <f t="shared" si="768"/>
        <v>0</v>
      </c>
      <c r="U3268" s="102">
        <f>IF(W3268&lt;180,V3268,IF(#REF!&gt;T3268,W3268-360,360-W3268))</f>
        <v>-20.492512479201338</v>
      </c>
      <c r="V3268" s="102">
        <f t="shared" si="769"/>
        <v>-20.492512479201338</v>
      </c>
      <c r="W3268" s="102">
        <f t="shared" si="770"/>
        <v>20.492512479201338</v>
      </c>
    </row>
    <row r="3269" spans="1:23" x14ac:dyDescent="0.25">
      <c r="A3269" s="110">
        <v>42638.520983796298</v>
      </c>
      <c r="B3269">
        <v>240</v>
      </c>
      <c r="C3269">
        <v>7.7750000000000004</v>
      </c>
      <c r="E3269" s="95">
        <f t="shared" si="777"/>
        <v>251.42595673876872</v>
      </c>
      <c r="F3269" s="95">
        <f t="shared" si="777"/>
        <v>14.387637138103173</v>
      </c>
      <c r="G3269" s="95"/>
      <c r="H3269" s="95"/>
      <c r="I3269" s="95"/>
      <c r="J3269" s="95"/>
      <c r="K3269" s="95"/>
      <c r="L3269" s="95">
        <f t="shared" si="772"/>
        <v>3266</v>
      </c>
      <c r="M3269" s="95">
        <f t="shared" si="778"/>
        <v>-1064</v>
      </c>
      <c r="N3269" s="95">
        <f t="shared" si="779"/>
        <v>268.57317819963095</v>
      </c>
      <c r="O3269" s="95">
        <f t="shared" si="780"/>
        <v>2691357.0104102739</v>
      </c>
      <c r="P3269" s="95">
        <f t="shared" si="773"/>
        <v>28.706322878093346</v>
      </c>
      <c r="Q3269" s="113">
        <f t="shared" si="774"/>
        <v>16.845038821661607</v>
      </c>
      <c r="R3269" s="95">
        <f t="shared" si="781"/>
        <v>289.32729408750731</v>
      </c>
      <c r="S3269" s="95">
        <f t="shared" si="782"/>
        <v>213.5246193900301</v>
      </c>
      <c r="T3269">
        <f t="shared" si="768"/>
        <v>0</v>
      </c>
      <c r="U3269" s="102">
        <f>IF(W3269&lt;180,V3269,IF(#REF!&gt;T3269,W3269-360,360-W3269))</f>
        <v>-11.425956738768718</v>
      </c>
      <c r="V3269" s="102">
        <f t="shared" si="769"/>
        <v>-11.425956738768718</v>
      </c>
      <c r="W3269" s="102">
        <f t="shared" si="770"/>
        <v>11.425956738768718</v>
      </c>
    </row>
    <row r="3270" spans="1:23" x14ac:dyDescent="0.25">
      <c r="A3270" s="110">
        <v>42638.52103009259</v>
      </c>
      <c r="B3270">
        <v>249</v>
      </c>
      <c r="C3270">
        <v>7.1749999999999998</v>
      </c>
      <c r="E3270" s="95">
        <f t="shared" si="777"/>
        <v>251.3594009983361</v>
      </c>
      <c r="F3270" s="95">
        <f t="shared" si="777"/>
        <v>14.371728985024971</v>
      </c>
      <c r="G3270" s="95"/>
      <c r="H3270" s="95"/>
      <c r="I3270" s="95"/>
      <c r="J3270" s="95"/>
      <c r="K3270" s="95"/>
      <c r="L3270" s="95">
        <f t="shared" si="772"/>
        <v>3267</v>
      </c>
      <c r="M3270" s="95">
        <f t="shared" si="778"/>
        <v>1313</v>
      </c>
      <c r="N3270" s="95">
        <f t="shared" si="779"/>
        <v>268.56718702173083</v>
      </c>
      <c r="O3270" s="95">
        <f t="shared" si="780"/>
        <v>2691740.0024487157</v>
      </c>
      <c r="P3270" s="95">
        <f t="shared" si="773"/>
        <v>28.703971298478223</v>
      </c>
      <c r="Q3270" s="113">
        <f t="shared" si="774"/>
        <v>16.775327010625148</v>
      </c>
      <c r="R3270" s="95">
        <f t="shared" si="781"/>
        <v>289.10388677224267</v>
      </c>
      <c r="S3270" s="95">
        <f t="shared" si="782"/>
        <v>213.61491522442952</v>
      </c>
      <c r="T3270">
        <f t="shared" ref="T3270:T3333" si="783">IF(ABS(U3270)&gt;$T$2*Q3270,1,0)</f>
        <v>0</v>
      </c>
      <c r="U3270" s="102">
        <f>IF(W3270&lt;180,V3270,IF(#REF!&gt;T3270,W3270-360,360-W3270))</f>
        <v>-2.3594009983360991</v>
      </c>
      <c r="V3270" s="102">
        <f t="shared" ref="V3270:V3333" si="784">$B3270-$E3270</f>
        <v>-2.3594009983360991</v>
      </c>
      <c r="W3270" s="102">
        <f t="shared" ref="W3270:W3333" si="785">ABS(V3270)</f>
        <v>2.3594009983360991</v>
      </c>
    </row>
    <row r="3271" spans="1:23" x14ac:dyDescent="0.25">
      <c r="A3271" s="110">
        <v>42638.52107638889</v>
      </c>
      <c r="B3271">
        <v>238</v>
      </c>
      <c r="C3271">
        <v>6.5250000000000004</v>
      </c>
      <c r="E3271" s="95">
        <f t="shared" si="777"/>
        <v>251.28951747088186</v>
      </c>
      <c r="F3271" s="95">
        <f t="shared" si="777"/>
        <v>14.354239800332794</v>
      </c>
      <c r="G3271" s="95"/>
      <c r="H3271" s="95"/>
      <c r="I3271" s="95"/>
      <c r="J3271" s="95"/>
      <c r="K3271" s="95"/>
      <c r="L3271" s="95">
        <f t="shared" si="772"/>
        <v>3268</v>
      </c>
      <c r="M3271" s="95">
        <f t="shared" si="778"/>
        <v>-1075</v>
      </c>
      <c r="N3271" s="95">
        <f t="shared" si="779"/>
        <v>268.55783353733005</v>
      </c>
      <c r="O3271" s="95">
        <f t="shared" si="780"/>
        <v>2692674.0694614304</v>
      </c>
      <c r="P3271" s="95">
        <f t="shared" si="773"/>
        <v>28.704558412241923</v>
      </c>
      <c r="Q3271" s="113">
        <f t="shared" si="774"/>
        <v>16.743321312863859</v>
      </c>
      <c r="R3271" s="95">
        <f t="shared" si="781"/>
        <v>288.96199042482556</v>
      </c>
      <c r="S3271" s="95">
        <f t="shared" si="782"/>
        <v>213.61704451693817</v>
      </c>
      <c r="T3271">
        <f t="shared" si="783"/>
        <v>0</v>
      </c>
      <c r="U3271" s="102">
        <f>IF(W3271&lt;180,V3271,IF(#REF!&gt;T3271,W3271-360,360-W3271))</f>
        <v>-13.289517470881862</v>
      </c>
      <c r="V3271" s="102">
        <f t="shared" si="784"/>
        <v>-13.289517470881862</v>
      </c>
      <c r="W3271" s="102">
        <f t="shared" si="785"/>
        <v>13.289517470881862</v>
      </c>
    </row>
    <row r="3272" spans="1:23" x14ac:dyDescent="0.25">
      <c r="A3272" s="110">
        <v>42638.521122685182</v>
      </c>
      <c r="B3272">
        <v>234</v>
      </c>
      <c r="C3272">
        <v>6.6</v>
      </c>
      <c r="E3272" s="95">
        <f t="shared" si="777"/>
        <v>251.22462562396007</v>
      </c>
      <c r="F3272" s="95">
        <f t="shared" si="777"/>
        <v>14.337584559068235</v>
      </c>
      <c r="G3272" s="95"/>
      <c r="H3272" s="95"/>
      <c r="I3272" s="95"/>
      <c r="J3272" s="95"/>
      <c r="K3272" s="95"/>
      <c r="L3272" s="95">
        <f t="shared" si="772"/>
        <v>3269</v>
      </c>
      <c r="M3272" s="95">
        <f t="shared" si="778"/>
        <v>1309</v>
      </c>
      <c r="N3272" s="95">
        <f t="shared" si="779"/>
        <v>268.5472621596802</v>
      </c>
      <c r="O3272" s="95">
        <f t="shared" si="780"/>
        <v>2693867.9479963151</v>
      </c>
      <c r="P3272" s="95">
        <f t="shared" si="773"/>
        <v>28.70652949641342</v>
      </c>
      <c r="Q3272" s="113">
        <f t="shared" si="774"/>
        <v>16.734626169896906</v>
      </c>
      <c r="R3272" s="95">
        <f t="shared" si="781"/>
        <v>288.87753450622813</v>
      </c>
      <c r="S3272" s="95">
        <f t="shared" si="782"/>
        <v>213.57171674169203</v>
      </c>
      <c r="T3272">
        <f t="shared" si="783"/>
        <v>0</v>
      </c>
      <c r="U3272" s="102">
        <f>IF(W3272&lt;180,V3272,IF(#REF!&gt;T3272,W3272-360,360-W3272))</f>
        <v>-17.224625623960065</v>
      </c>
      <c r="V3272" s="102">
        <f t="shared" si="784"/>
        <v>-17.224625623960065</v>
      </c>
      <c r="W3272" s="102">
        <f t="shared" si="785"/>
        <v>17.224625623960065</v>
      </c>
    </row>
    <row r="3273" spans="1:23" x14ac:dyDescent="0.25">
      <c r="A3273" s="110">
        <v>42638.521168981482</v>
      </c>
      <c r="B3273">
        <v>226</v>
      </c>
      <c r="C3273">
        <v>6.375</v>
      </c>
      <c r="E3273" s="95">
        <f t="shared" si="777"/>
        <v>251.16971713810315</v>
      </c>
      <c r="F3273" s="95">
        <f t="shared" si="777"/>
        <v>14.316431813643943</v>
      </c>
      <c r="G3273" s="95"/>
      <c r="H3273" s="95"/>
      <c r="I3273" s="95"/>
      <c r="J3273" s="95"/>
      <c r="K3273" s="95"/>
      <c r="L3273" s="95">
        <f t="shared" si="772"/>
        <v>3270</v>
      </c>
      <c r="M3273" s="95">
        <f t="shared" si="778"/>
        <v>-1083</v>
      </c>
      <c r="N3273" s="95">
        <f t="shared" si="779"/>
        <v>268.53425076452436</v>
      </c>
      <c r="O3273" s="95">
        <f t="shared" si="780"/>
        <v>2695677.6639143587</v>
      </c>
      <c r="P3273" s="95">
        <f t="shared" si="773"/>
        <v>28.711779082421653</v>
      </c>
      <c r="Q3273" s="113">
        <f t="shared" si="774"/>
        <v>16.763138431383883</v>
      </c>
      <c r="R3273" s="95">
        <f t="shared" si="781"/>
        <v>288.8867786087169</v>
      </c>
      <c r="S3273" s="95">
        <f t="shared" si="782"/>
        <v>213.45265566748941</v>
      </c>
      <c r="T3273">
        <f t="shared" si="783"/>
        <v>0</v>
      </c>
      <c r="U3273" s="102">
        <f>IF(W3273&lt;180,V3273,IF(#REF!&gt;T3273,W3273-360,360-W3273))</f>
        <v>-25.169717138103152</v>
      </c>
      <c r="V3273" s="102">
        <f t="shared" si="784"/>
        <v>-25.169717138103152</v>
      </c>
      <c r="W3273" s="102">
        <f t="shared" si="785"/>
        <v>25.169717138103152</v>
      </c>
    </row>
    <row r="3274" spans="1:23" x14ac:dyDescent="0.25">
      <c r="A3274" s="110">
        <v>42638.521215277775</v>
      </c>
      <c r="B3274">
        <v>242</v>
      </c>
      <c r="C3274">
        <v>6.8</v>
      </c>
      <c r="E3274" s="95">
        <f t="shared" si="777"/>
        <v>251.15474209650583</v>
      </c>
      <c r="F3274" s="95">
        <f t="shared" si="777"/>
        <v>14.294764592346107</v>
      </c>
      <c r="G3274" s="95"/>
      <c r="H3274" s="95"/>
      <c r="I3274" s="95"/>
      <c r="J3274" s="95"/>
      <c r="K3274" s="95"/>
      <c r="L3274" s="95">
        <f t="shared" si="772"/>
        <v>3271</v>
      </c>
      <c r="M3274" s="95">
        <f t="shared" si="778"/>
        <v>1325</v>
      </c>
      <c r="N3274" s="95">
        <f t="shared" si="779"/>
        <v>268.52613879547374</v>
      </c>
      <c r="O3274" s="95">
        <f t="shared" si="780"/>
        <v>2696381.5151329725</v>
      </c>
      <c r="P3274" s="95">
        <f t="shared" si="773"/>
        <v>28.711137466021381</v>
      </c>
      <c r="Q3274" s="113">
        <f t="shared" si="774"/>
        <v>16.767302831244212</v>
      </c>
      <c r="R3274" s="95">
        <f t="shared" si="781"/>
        <v>288.88117346680531</v>
      </c>
      <c r="S3274" s="95">
        <f t="shared" si="782"/>
        <v>213.42831072620635</v>
      </c>
      <c r="T3274">
        <f t="shared" si="783"/>
        <v>0</v>
      </c>
      <c r="U3274" s="102">
        <f>IF(W3274&lt;180,V3274,IF(#REF!&gt;T3274,W3274-360,360-W3274))</f>
        <v>-9.1547420965058279</v>
      </c>
      <c r="V3274" s="102">
        <f t="shared" si="784"/>
        <v>-9.1547420965058279</v>
      </c>
      <c r="W3274" s="102">
        <f t="shared" si="785"/>
        <v>9.1547420965058279</v>
      </c>
    </row>
    <row r="3275" spans="1:23" x14ac:dyDescent="0.25">
      <c r="A3275" s="110">
        <v>42638.521261574075</v>
      </c>
      <c r="B3275">
        <v>240</v>
      </c>
      <c r="C3275">
        <v>6.9749999999999996</v>
      </c>
      <c r="E3275" s="95">
        <f t="shared" si="777"/>
        <v>251.13810316139768</v>
      </c>
      <c r="F3275" s="95">
        <f t="shared" si="777"/>
        <v>14.274490382695523</v>
      </c>
      <c r="G3275" s="95"/>
      <c r="H3275" s="95"/>
      <c r="I3275" s="95"/>
      <c r="J3275" s="95"/>
      <c r="K3275" s="95"/>
      <c r="L3275" s="95">
        <f t="shared" si="772"/>
        <v>3272</v>
      </c>
      <c r="M3275" s="95">
        <f t="shared" si="778"/>
        <v>-1085</v>
      </c>
      <c r="N3275" s="95">
        <f t="shared" si="779"/>
        <v>268.51742053789565</v>
      </c>
      <c r="O3275" s="95">
        <f t="shared" si="780"/>
        <v>2697195.0070293252</v>
      </c>
      <c r="P3275" s="95">
        <f t="shared" si="773"/>
        <v>28.71107978451569</v>
      </c>
      <c r="Q3275" s="113">
        <f t="shared" si="774"/>
        <v>16.773401088902375</v>
      </c>
      <c r="R3275" s="95">
        <f t="shared" si="781"/>
        <v>288.87825561142802</v>
      </c>
      <c r="S3275" s="95">
        <f t="shared" si="782"/>
        <v>213.39795071136734</v>
      </c>
      <c r="T3275">
        <f t="shared" si="783"/>
        <v>0</v>
      </c>
      <c r="U3275" s="102">
        <f>IF(W3275&lt;180,V3275,IF(#REF!&gt;T3275,W3275-360,360-W3275))</f>
        <v>-11.13810316139768</v>
      </c>
      <c r="V3275" s="102">
        <f t="shared" si="784"/>
        <v>-11.13810316139768</v>
      </c>
      <c r="W3275" s="102">
        <f t="shared" si="785"/>
        <v>11.13810316139768</v>
      </c>
    </row>
    <row r="3276" spans="1:23" x14ac:dyDescent="0.25">
      <c r="A3276" s="110">
        <v>42638.521307870367</v>
      </c>
      <c r="B3276">
        <v>233</v>
      </c>
      <c r="C3276">
        <v>6.9249999999999998</v>
      </c>
      <c r="E3276" s="95">
        <f t="shared" si="777"/>
        <v>251.11314475873544</v>
      </c>
      <c r="F3276" s="95">
        <f t="shared" si="777"/>
        <v>14.253486056572392</v>
      </c>
      <c r="G3276" s="95"/>
      <c r="H3276" s="95"/>
      <c r="I3276" s="95"/>
      <c r="J3276" s="95"/>
      <c r="K3276" s="95"/>
      <c r="L3276" s="95">
        <f t="shared" si="772"/>
        <v>3273</v>
      </c>
      <c r="M3276" s="95">
        <f t="shared" si="778"/>
        <v>1318</v>
      </c>
      <c r="N3276" s="95">
        <f t="shared" si="779"/>
        <v>268.5065688970347</v>
      </c>
      <c r="O3276" s="95">
        <f t="shared" si="780"/>
        <v>2698456.1087686988</v>
      </c>
      <c r="P3276" s="95">
        <f t="shared" si="773"/>
        <v>28.713403673102935</v>
      </c>
      <c r="Q3276" s="113">
        <f t="shared" si="774"/>
        <v>16.789204307883598</v>
      </c>
      <c r="R3276" s="95">
        <f t="shared" si="781"/>
        <v>288.88885445147355</v>
      </c>
      <c r="S3276" s="95">
        <f t="shared" si="782"/>
        <v>213.33743506599734</v>
      </c>
      <c r="T3276">
        <f t="shared" si="783"/>
        <v>0</v>
      </c>
      <c r="U3276" s="102">
        <f>IF(W3276&lt;180,V3276,IF(#REF!&gt;T3276,W3276-360,360-W3276))</f>
        <v>-18.113144758735444</v>
      </c>
      <c r="V3276" s="102">
        <f t="shared" si="784"/>
        <v>-18.113144758735444</v>
      </c>
      <c r="W3276" s="102">
        <f t="shared" si="785"/>
        <v>18.113144758735444</v>
      </c>
    </row>
    <row r="3277" spans="1:23" x14ac:dyDescent="0.25">
      <c r="A3277" s="110">
        <v>42638.521354166667</v>
      </c>
      <c r="B3277">
        <v>236</v>
      </c>
      <c r="C3277">
        <v>7.5</v>
      </c>
      <c r="E3277" s="95">
        <f t="shared" ref="E3277:F3292" si="786">AVERAGE(B2677:B3277)</f>
        <v>251.08652246256239</v>
      </c>
      <c r="F3277" s="95">
        <f t="shared" si="786"/>
        <v>14.23055594009984</v>
      </c>
      <c r="G3277" s="95"/>
      <c r="H3277" s="95"/>
      <c r="I3277" s="95"/>
      <c r="J3277" s="95"/>
      <c r="K3277" s="95"/>
      <c r="L3277" s="95">
        <f t="shared" si="772"/>
        <v>3274</v>
      </c>
      <c r="M3277" s="95">
        <f t="shared" si="778"/>
        <v>-1082</v>
      </c>
      <c r="N3277" s="95">
        <f t="shared" si="779"/>
        <v>268.49664019547788</v>
      </c>
      <c r="O3277" s="95">
        <f t="shared" si="780"/>
        <v>2699512.4630421354</v>
      </c>
      <c r="P3277" s="95">
        <f t="shared" si="773"/>
        <v>28.714637028365523</v>
      </c>
      <c r="Q3277" s="113">
        <f t="shared" si="774"/>
        <v>16.800458596067575</v>
      </c>
      <c r="R3277" s="95">
        <f t="shared" si="781"/>
        <v>288.88755430371441</v>
      </c>
      <c r="S3277" s="95">
        <f t="shared" si="782"/>
        <v>213.28549062141033</v>
      </c>
      <c r="T3277">
        <f t="shared" si="783"/>
        <v>0</v>
      </c>
      <c r="U3277" s="102">
        <f>IF(W3277&lt;180,V3277,IF(#REF!&gt;T3277,W3277-360,360-W3277))</f>
        <v>-15.086522462562385</v>
      </c>
      <c r="V3277" s="102">
        <f t="shared" si="784"/>
        <v>-15.086522462562385</v>
      </c>
      <c r="W3277" s="102">
        <f t="shared" si="785"/>
        <v>15.086522462562385</v>
      </c>
    </row>
    <row r="3278" spans="1:23" x14ac:dyDescent="0.25">
      <c r="A3278" s="110">
        <v>42638.52140046296</v>
      </c>
      <c r="B3278">
        <v>233</v>
      </c>
      <c r="C3278">
        <v>6.5250000000000004</v>
      </c>
      <c r="E3278" s="95">
        <f t="shared" si="786"/>
        <v>251.03826955074877</v>
      </c>
      <c r="F3278" s="95">
        <f t="shared" si="786"/>
        <v>14.206041797004996</v>
      </c>
      <c r="G3278" s="95"/>
      <c r="H3278" s="95"/>
      <c r="I3278" s="95"/>
      <c r="J3278" s="95"/>
      <c r="K3278" s="95"/>
      <c r="L3278" s="95">
        <f t="shared" si="772"/>
        <v>3275</v>
      </c>
      <c r="M3278" s="95">
        <f t="shared" si="778"/>
        <v>1315</v>
      </c>
      <c r="N3278" s="95">
        <f t="shared" si="779"/>
        <v>268.48580152671587</v>
      </c>
      <c r="O3278" s="95">
        <f t="shared" si="780"/>
        <v>2700772.0897709774</v>
      </c>
      <c r="P3278" s="95">
        <f t="shared" si="773"/>
        <v>28.716950282330743</v>
      </c>
      <c r="Q3278" s="113">
        <f t="shared" si="774"/>
        <v>16.810687106685723</v>
      </c>
      <c r="R3278" s="95">
        <f t="shared" si="781"/>
        <v>288.86231554079166</v>
      </c>
      <c r="S3278" s="95">
        <f t="shared" si="782"/>
        <v>213.21422356070588</v>
      </c>
      <c r="T3278">
        <f t="shared" si="783"/>
        <v>0</v>
      </c>
      <c r="U3278" s="102">
        <f>IF(W3278&lt;180,V3278,IF(#REF!&gt;T3278,W3278-360,360-W3278))</f>
        <v>-18.038269550748765</v>
      </c>
      <c r="V3278" s="102">
        <f t="shared" si="784"/>
        <v>-18.038269550748765</v>
      </c>
      <c r="W3278" s="102">
        <f t="shared" si="785"/>
        <v>18.038269550748765</v>
      </c>
    </row>
    <row r="3279" spans="1:23" x14ac:dyDescent="0.25">
      <c r="A3279" s="110">
        <v>42638.521458333336</v>
      </c>
      <c r="B3279">
        <v>244</v>
      </c>
      <c r="C3279">
        <v>7.3250000000000002</v>
      </c>
      <c r="E3279" s="95">
        <f t="shared" si="786"/>
        <v>251.02163061564059</v>
      </c>
      <c r="F3279" s="95">
        <f t="shared" si="786"/>
        <v>14.183034475873548</v>
      </c>
      <c r="G3279" s="95"/>
      <c r="H3279" s="95"/>
      <c r="I3279" s="95"/>
      <c r="J3279" s="95"/>
      <c r="K3279" s="95"/>
      <c r="L3279" s="95">
        <f t="shared" si="772"/>
        <v>3276</v>
      </c>
      <c r="M3279" s="95">
        <f t="shared" si="778"/>
        <v>-1071</v>
      </c>
      <c r="N3279" s="95">
        <f t="shared" si="779"/>
        <v>268.47832722832555</v>
      </c>
      <c r="O3279" s="95">
        <f t="shared" si="780"/>
        <v>2701371.4612331963</v>
      </c>
      <c r="P3279" s="95">
        <f t="shared" si="773"/>
        <v>28.715752874265657</v>
      </c>
      <c r="Q3279" s="113">
        <f t="shared" si="774"/>
        <v>16.812696197050137</v>
      </c>
      <c r="R3279" s="95">
        <f t="shared" si="781"/>
        <v>288.85019705900339</v>
      </c>
      <c r="S3279" s="95">
        <f t="shared" si="782"/>
        <v>213.19306417227779</v>
      </c>
      <c r="T3279">
        <f t="shared" si="783"/>
        <v>0</v>
      </c>
      <c r="U3279" s="102">
        <f>IF(W3279&lt;180,V3279,IF(#REF!&gt;T3279,W3279-360,360-W3279))</f>
        <v>-7.0216306156405892</v>
      </c>
      <c r="V3279" s="102">
        <f t="shared" si="784"/>
        <v>-7.0216306156405892</v>
      </c>
      <c r="W3279" s="102">
        <f t="shared" si="785"/>
        <v>7.0216306156405892</v>
      </c>
    </row>
    <row r="3280" spans="1:23" x14ac:dyDescent="0.25">
      <c r="A3280" s="110">
        <v>42638.521504629629</v>
      </c>
      <c r="B3280">
        <v>243</v>
      </c>
      <c r="C3280">
        <v>7.25</v>
      </c>
      <c r="E3280" s="95">
        <f t="shared" si="786"/>
        <v>251.01164725457571</v>
      </c>
      <c r="F3280" s="95">
        <f t="shared" si="786"/>
        <v>14.155516505823634</v>
      </c>
      <c r="G3280" s="95"/>
      <c r="H3280" s="95"/>
      <c r="I3280" s="95"/>
      <c r="J3280" s="95"/>
      <c r="K3280" s="95"/>
      <c r="L3280" s="95">
        <f t="shared" si="772"/>
        <v>3277</v>
      </c>
      <c r="M3280" s="95">
        <f t="shared" si="778"/>
        <v>1314</v>
      </c>
      <c r="N3280" s="95">
        <f t="shared" si="779"/>
        <v>268.47055233445059</v>
      </c>
      <c r="O3280" s="95">
        <f t="shared" si="780"/>
        <v>2702020.4083002596</v>
      </c>
      <c r="P3280" s="95">
        <f t="shared" si="773"/>
        <v>28.71481957241005</v>
      </c>
      <c r="Q3280" s="113">
        <f t="shared" si="774"/>
        <v>16.815674808045809</v>
      </c>
      <c r="R3280" s="95">
        <f t="shared" si="781"/>
        <v>288.84691557267877</v>
      </c>
      <c r="S3280" s="95">
        <f t="shared" si="782"/>
        <v>213.17637893647264</v>
      </c>
      <c r="T3280">
        <f t="shared" si="783"/>
        <v>0</v>
      </c>
      <c r="U3280" s="102">
        <f>IF(W3280&lt;180,V3280,IF(#REF!&gt;T3280,W3280-360,360-W3280))</f>
        <v>-8.0116472545757063</v>
      </c>
      <c r="V3280" s="102">
        <f t="shared" si="784"/>
        <v>-8.0116472545757063</v>
      </c>
      <c r="W3280" s="102">
        <f t="shared" si="785"/>
        <v>8.0116472545757063</v>
      </c>
    </row>
    <row r="3281" spans="1:23" x14ac:dyDescent="0.25">
      <c r="A3281" s="110">
        <v>42638.521550925929</v>
      </c>
      <c r="B3281">
        <v>240</v>
      </c>
      <c r="C3281">
        <v>8.1999999999999993</v>
      </c>
      <c r="E3281" s="95">
        <f t="shared" si="786"/>
        <v>250.94675540765391</v>
      </c>
      <c r="F3281" s="95">
        <f t="shared" si="786"/>
        <v>14.132384392678874</v>
      </c>
      <c r="G3281" s="95"/>
      <c r="H3281" s="95"/>
      <c r="I3281" s="95"/>
      <c r="J3281" s="95"/>
      <c r="K3281" s="95"/>
      <c r="L3281" s="95">
        <f t="shared" si="772"/>
        <v>3278</v>
      </c>
      <c r="M3281" s="95">
        <f t="shared" si="778"/>
        <v>-1074</v>
      </c>
      <c r="N3281" s="95">
        <f t="shared" si="779"/>
        <v>268.46186699206669</v>
      </c>
      <c r="O3281" s="95">
        <f t="shared" si="780"/>
        <v>2702830.7333739935</v>
      </c>
      <c r="P3281" s="95">
        <f t="shared" si="773"/>
        <v>28.71474405857732</v>
      </c>
      <c r="Q3281" s="113">
        <f t="shared" si="774"/>
        <v>16.782760753946345</v>
      </c>
      <c r="R3281" s="95">
        <f t="shared" si="781"/>
        <v>288.70796710403317</v>
      </c>
      <c r="S3281" s="95">
        <f t="shared" si="782"/>
        <v>213.18554371127465</v>
      </c>
      <c r="T3281">
        <f t="shared" si="783"/>
        <v>0</v>
      </c>
      <c r="U3281" s="102">
        <f>IF(W3281&lt;180,V3281,IF(#REF!&gt;T3281,W3281-360,360-W3281))</f>
        <v>-10.94675540765391</v>
      </c>
      <c r="V3281" s="102">
        <f t="shared" si="784"/>
        <v>-10.94675540765391</v>
      </c>
      <c r="W3281" s="102">
        <f t="shared" si="785"/>
        <v>10.94675540765391</v>
      </c>
    </row>
    <row r="3282" spans="1:23" x14ac:dyDescent="0.25">
      <c r="A3282" s="110">
        <v>42638.521597222221</v>
      </c>
      <c r="B3282">
        <v>241</v>
      </c>
      <c r="C3282">
        <v>8.1</v>
      </c>
      <c r="E3282" s="95">
        <f t="shared" si="786"/>
        <v>250.8901830282862</v>
      </c>
      <c r="F3282" s="95">
        <f t="shared" si="786"/>
        <v>14.108104359401004</v>
      </c>
      <c r="G3282" s="95"/>
      <c r="H3282" s="95"/>
      <c r="I3282" s="95"/>
      <c r="J3282" s="95"/>
      <c r="K3282" s="95"/>
      <c r="L3282" s="95">
        <f t="shared" si="772"/>
        <v>3279</v>
      </c>
      <c r="M3282" s="95">
        <f t="shared" si="778"/>
        <v>1315</v>
      </c>
      <c r="N3282" s="95">
        <f t="shared" si="779"/>
        <v>268.45349191826614</v>
      </c>
      <c r="O3282" s="95">
        <f t="shared" si="780"/>
        <v>2703584.6575175207</v>
      </c>
      <c r="P3282" s="95">
        <f t="shared" si="773"/>
        <v>28.714369079236967</v>
      </c>
      <c r="Q3282" s="113">
        <f t="shared" si="774"/>
        <v>16.758872886694707</v>
      </c>
      <c r="R3282" s="95">
        <f t="shared" si="781"/>
        <v>288.59764702334928</v>
      </c>
      <c r="S3282" s="95">
        <f t="shared" si="782"/>
        <v>213.18271903322312</v>
      </c>
      <c r="T3282">
        <f t="shared" si="783"/>
        <v>0</v>
      </c>
      <c r="U3282" s="102">
        <f>IF(W3282&lt;180,V3282,IF(#REF!&gt;T3282,W3282-360,360-W3282))</f>
        <v>-9.8901830282862022</v>
      </c>
      <c r="V3282" s="102">
        <f t="shared" si="784"/>
        <v>-9.8901830282862022</v>
      </c>
      <c r="W3282" s="102">
        <f t="shared" si="785"/>
        <v>9.8901830282862022</v>
      </c>
    </row>
    <row r="3283" spans="1:23" x14ac:dyDescent="0.25">
      <c r="A3283" s="110">
        <v>42638.521643518521</v>
      </c>
      <c r="B3283">
        <v>247</v>
      </c>
      <c r="C3283">
        <v>10.6</v>
      </c>
      <c r="E3283" s="95">
        <f t="shared" si="786"/>
        <v>250.8585690515807</v>
      </c>
      <c r="F3283" s="95">
        <f t="shared" si="786"/>
        <v>14.088021663893519</v>
      </c>
      <c r="G3283" s="95"/>
      <c r="H3283" s="95"/>
      <c r="I3283" s="95"/>
      <c r="J3283" s="95"/>
      <c r="K3283" s="95"/>
      <c r="L3283" s="95">
        <f t="shared" si="772"/>
        <v>3280</v>
      </c>
      <c r="M3283" s="95">
        <f t="shared" si="778"/>
        <v>-1068</v>
      </c>
      <c r="N3283" s="95">
        <f t="shared" si="779"/>
        <v>268.44695121951059</v>
      </c>
      <c r="O3283" s="95">
        <f t="shared" si="780"/>
        <v>2704044.7695121798</v>
      </c>
      <c r="P3283" s="95">
        <f t="shared" si="773"/>
        <v>28.712434469127782</v>
      </c>
      <c r="Q3283" s="113">
        <f t="shared" si="774"/>
        <v>16.748257334503069</v>
      </c>
      <c r="R3283" s="95">
        <f t="shared" si="781"/>
        <v>288.54214805421259</v>
      </c>
      <c r="S3283" s="95">
        <f t="shared" si="782"/>
        <v>213.17499004894879</v>
      </c>
      <c r="T3283">
        <f t="shared" si="783"/>
        <v>0</v>
      </c>
      <c r="U3283" s="102">
        <f>IF(W3283&lt;180,V3283,IF(#REF!&gt;T3283,W3283-360,360-W3283))</f>
        <v>-3.8585690515807016</v>
      </c>
      <c r="V3283" s="102">
        <f t="shared" si="784"/>
        <v>-3.8585690515807016</v>
      </c>
      <c r="W3283" s="102">
        <f t="shared" si="785"/>
        <v>3.8585690515807016</v>
      </c>
    </row>
    <row r="3284" spans="1:23" x14ac:dyDescent="0.25">
      <c r="A3284" s="110">
        <v>42638.521689814814</v>
      </c>
      <c r="B3284">
        <v>233</v>
      </c>
      <c r="C3284">
        <v>9.3249999999999993</v>
      </c>
      <c r="E3284" s="95">
        <f t="shared" si="786"/>
        <v>250.79700499168052</v>
      </c>
      <c r="F3284" s="95">
        <f t="shared" si="786"/>
        <v>14.068632312811987</v>
      </c>
      <c r="G3284" s="95"/>
      <c r="H3284" s="95"/>
      <c r="I3284" s="95"/>
      <c r="J3284" s="95"/>
      <c r="K3284" s="95"/>
      <c r="L3284" s="95">
        <f t="shared" si="772"/>
        <v>3281</v>
      </c>
      <c r="M3284" s="95">
        <f t="shared" si="778"/>
        <v>1301</v>
      </c>
      <c r="N3284" s="95">
        <f t="shared" si="779"/>
        <v>268.43614751599961</v>
      </c>
      <c r="O3284" s="95">
        <f t="shared" si="780"/>
        <v>2705300.8729045866</v>
      </c>
      <c r="P3284" s="95">
        <f t="shared" si="773"/>
        <v>28.714725642611388</v>
      </c>
      <c r="Q3284" s="113">
        <f t="shared" si="774"/>
        <v>16.745786198999568</v>
      </c>
      <c r="R3284" s="95">
        <f t="shared" si="781"/>
        <v>288.47502393942955</v>
      </c>
      <c r="S3284" s="95">
        <f t="shared" si="782"/>
        <v>213.1189860439315</v>
      </c>
      <c r="T3284">
        <f t="shared" si="783"/>
        <v>0</v>
      </c>
      <c r="U3284" s="102">
        <f>IF(W3284&lt;180,V3284,IF(#REF!&gt;T3284,W3284-360,360-W3284))</f>
        <v>-17.797004991680524</v>
      </c>
      <c r="V3284" s="102">
        <f t="shared" si="784"/>
        <v>-17.797004991680524</v>
      </c>
      <c r="W3284" s="102">
        <f t="shared" si="785"/>
        <v>17.797004991680524</v>
      </c>
    </row>
    <row r="3285" spans="1:23" x14ac:dyDescent="0.25">
      <c r="A3285" s="110">
        <v>42638.521736111114</v>
      </c>
      <c r="B3285">
        <v>223</v>
      </c>
      <c r="C3285">
        <v>8.4</v>
      </c>
      <c r="E3285" s="95">
        <f t="shared" si="786"/>
        <v>250.71880199667223</v>
      </c>
      <c r="F3285" s="95">
        <f t="shared" si="786"/>
        <v>14.047535474209658</v>
      </c>
      <c r="G3285" s="95"/>
      <c r="H3285" s="95"/>
      <c r="I3285" s="95"/>
      <c r="J3285" s="95"/>
      <c r="K3285" s="95"/>
      <c r="L3285" s="95">
        <f t="shared" si="772"/>
        <v>3282</v>
      </c>
      <c r="M3285" s="95">
        <f t="shared" si="778"/>
        <v>-1078</v>
      </c>
      <c r="N3285" s="95">
        <f t="shared" si="779"/>
        <v>268.42230347349016</v>
      </c>
      <c r="O3285" s="95">
        <f t="shared" si="780"/>
        <v>2707364.6873857244</v>
      </c>
      <c r="P3285" s="95">
        <f t="shared" si="773"/>
        <v>28.721299891448453</v>
      </c>
      <c r="Q3285" s="113">
        <f t="shared" si="774"/>
        <v>16.765658860719014</v>
      </c>
      <c r="R3285" s="95">
        <f t="shared" si="781"/>
        <v>288.44153443329003</v>
      </c>
      <c r="S3285" s="95">
        <f t="shared" si="782"/>
        <v>212.99606956005445</v>
      </c>
      <c r="T3285">
        <f t="shared" si="783"/>
        <v>0</v>
      </c>
      <c r="U3285" s="102">
        <f>IF(W3285&lt;180,V3285,IF(#REF!&gt;T3285,W3285-360,360-W3285))</f>
        <v>-27.718801996672227</v>
      </c>
      <c r="V3285" s="102">
        <f t="shared" si="784"/>
        <v>-27.718801996672227</v>
      </c>
      <c r="W3285" s="102">
        <f t="shared" si="785"/>
        <v>27.718801996672227</v>
      </c>
    </row>
    <row r="3286" spans="1:23" x14ac:dyDescent="0.25">
      <c r="A3286" s="110">
        <v>42638.521782407406</v>
      </c>
      <c r="B3286">
        <v>216</v>
      </c>
      <c r="C3286">
        <v>7.1749999999999998</v>
      </c>
      <c r="E3286" s="95">
        <f t="shared" si="786"/>
        <v>250.63560732113146</v>
      </c>
      <c r="F3286" s="95">
        <f t="shared" si="786"/>
        <v>14.023068585690524</v>
      </c>
      <c r="G3286" s="95"/>
      <c r="H3286" s="95"/>
      <c r="I3286" s="95"/>
      <c r="J3286" s="95"/>
      <c r="K3286" s="95"/>
      <c r="L3286" s="95">
        <f t="shared" si="772"/>
        <v>3283</v>
      </c>
      <c r="M3286" s="95">
        <f t="shared" si="778"/>
        <v>1294</v>
      </c>
      <c r="N3286" s="95">
        <f t="shared" si="779"/>
        <v>268.40633566859418</v>
      </c>
      <c r="O3286" s="95">
        <f t="shared" si="780"/>
        <v>2710111.948218077</v>
      </c>
      <c r="P3286" s="95">
        <f t="shared" si="773"/>
        <v>28.731491669067964</v>
      </c>
      <c r="Q3286" s="113">
        <f t="shared" si="774"/>
        <v>16.81361058302123</v>
      </c>
      <c r="R3286" s="95">
        <f t="shared" si="781"/>
        <v>288.46623113292924</v>
      </c>
      <c r="S3286" s="95">
        <f t="shared" si="782"/>
        <v>212.80498350933368</v>
      </c>
      <c r="T3286">
        <f t="shared" si="783"/>
        <v>0</v>
      </c>
      <c r="U3286" s="102">
        <f>IF(W3286&lt;180,V3286,IF(#REF!&gt;T3286,W3286-360,360-W3286))</f>
        <v>-34.635607321131459</v>
      </c>
      <c r="V3286" s="102">
        <f t="shared" si="784"/>
        <v>-34.635607321131459</v>
      </c>
      <c r="W3286" s="102">
        <f t="shared" si="785"/>
        <v>34.635607321131459</v>
      </c>
    </row>
    <row r="3287" spans="1:23" x14ac:dyDescent="0.25">
      <c r="A3287" s="110">
        <v>42638.521828703706</v>
      </c>
      <c r="B3287">
        <v>219</v>
      </c>
      <c r="C3287">
        <v>6.0250000000000004</v>
      </c>
      <c r="E3287" s="95">
        <f t="shared" si="786"/>
        <v>250.56572379367719</v>
      </c>
      <c r="F3287" s="95">
        <f t="shared" si="786"/>
        <v>13.999163760399339</v>
      </c>
      <c r="G3287" s="95"/>
      <c r="H3287" s="95"/>
      <c r="I3287" s="95"/>
      <c r="J3287" s="95"/>
      <c r="K3287" s="95"/>
      <c r="L3287" s="95">
        <f t="shared" ref="L3287:L3350" si="787">L3286+1</f>
        <v>3284</v>
      </c>
      <c r="M3287" s="95">
        <f t="shared" si="778"/>
        <v>-1075</v>
      </c>
      <c r="N3287" s="95">
        <f t="shared" si="779"/>
        <v>268.39129110840275</v>
      </c>
      <c r="O3287" s="95">
        <f t="shared" si="780"/>
        <v>2712552.1909256838</v>
      </c>
      <c r="P3287" s="95">
        <f t="shared" ref="P3287:P3350" si="788">SQRT(O3287/L3287)</f>
        <v>28.740047215058244</v>
      </c>
      <c r="Q3287" s="113">
        <f t="shared" si="774"/>
        <v>16.857613254625107</v>
      </c>
      <c r="R3287" s="95">
        <f t="shared" si="781"/>
        <v>288.49535361658366</v>
      </c>
      <c r="S3287" s="95">
        <f t="shared" si="782"/>
        <v>212.6360939707707</v>
      </c>
      <c r="T3287">
        <f t="shared" si="783"/>
        <v>0</v>
      </c>
      <c r="U3287" s="102">
        <f>IF(W3287&lt;180,V3287,IF(#REF!&gt;T3287,W3287-360,360-W3287))</f>
        <v>-31.565723793677193</v>
      </c>
      <c r="V3287" s="102">
        <f t="shared" si="784"/>
        <v>-31.565723793677193</v>
      </c>
      <c r="W3287" s="102">
        <f t="shared" si="785"/>
        <v>31.565723793677193</v>
      </c>
    </row>
    <row r="3288" spans="1:23" x14ac:dyDescent="0.25">
      <c r="A3288" s="110">
        <v>42638.521874999999</v>
      </c>
      <c r="B3288">
        <v>221</v>
      </c>
      <c r="C3288">
        <v>6.2249999999999996</v>
      </c>
      <c r="E3288" s="95">
        <f t="shared" si="786"/>
        <v>250.48419301164725</v>
      </c>
      <c r="F3288" s="95">
        <f t="shared" si="786"/>
        <v>13.97622765391016</v>
      </c>
      <c r="G3288" s="95"/>
      <c r="H3288" s="95"/>
      <c r="I3288" s="95"/>
      <c r="J3288" s="95"/>
      <c r="K3288" s="95"/>
      <c r="L3288" s="95">
        <f t="shared" si="787"/>
        <v>3285</v>
      </c>
      <c r="M3288" s="95">
        <f t="shared" si="778"/>
        <v>1296</v>
      </c>
      <c r="N3288" s="95">
        <f t="shared" si="779"/>
        <v>268.37686453576703</v>
      </c>
      <c r="O3288" s="95">
        <f t="shared" si="780"/>
        <v>2714797.4417047016</v>
      </c>
      <c r="P3288" s="95">
        <f t="shared" si="788"/>
        <v>28.747562621608786</v>
      </c>
      <c r="Q3288" s="113">
        <f t="shared" si="774"/>
        <v>16.881898655630724</v>
      </c>
      <c r="R3288" s="95">
        <f t="shared" si="781"/>
        <v>288.4684649868164</v>
      </c>
      <c r="S3288" s="95">
        <f t="shared" si="782"/>
        <v>212.49992103647813</v>
      </c>
      <c r="T3288">
        <f t="shared" si="783"/>
        <v>0</v>
      </c>
      <c r="U3288" s="102">
        <f>IF(W3288&lt;180,V3288,IF(#REF!&gt;T3288,W3288-360,360-W3288))</f>
        <v>-29.48419301164725</v>
      </c>
      <c r="V3288" s="102">
        <f t="shared" si="784"/>
        <v>-29.48419301164725</v>
      </c>
      <c r="W3288" s="102">
        <f t="shared" si="785"/>
        <v>29.48419301164725</v>
      </c>
    </row>
    <row r="3289" spans="1:23" x14ac:dyDescent="0.25">
      <c r="A3289" s="110">
        <v>42638.521921296298</v>
      </c>
      <c r="B3289">
        <v>228</v>
      </c>
      <c r="C3289">
        <v>5.75</v>
      </c>
      <c r="E3289" s="95">
        <f t="shared" si="786"/>
        <v>250.42762063227954</v>
      </c>
      <c r="F3289" s="95">
        <f t="shared" si="786"/>
        <v>13.952514009983373</v>
      </c>
      <c r="G3289" s="95"/>
      <c r="H3289" s="95"/>
      <c r="I3289" s="95"/>
      <c r="J3289" s="95"/>
      <c r="K3289" s="95"/>
      <c r="L3289" s="95">
        <f t="shared" si="787"/>
        <v>3286</v>
      </c>
      <c r="M3289" s="95">
        <f t="shared" si="778"/>
        <v>-1068</v>
      </c>
      <c r="N3289" s="95">
        <f t="shared" si="779"/>
        <v>268.36457699330333</v>
      </c>
      <c r="O3289" s="95">
        <f t="shared" si="780"/>
        <v>2716427.236762004</v>
      </c>
      <c r="P3289" s="95">
        <f t="shared" si="788"/>
        <v>28.751814554195654</v>
      </c>
      <c r="Q3289" s="113">
        <f t="shared" si="774"/>
        <v>16.900171877233692</v>
      </c>
      <c r="R3289" s="95">
        <f t="shared" si="781"/>
        <v>288.45300735605537</v>
      </c>
      <c r="S3289" s="95">
        <f t="shared" si="782"/>
        <v>212.40223390850372</v>
      </c>
      <c r="T3289">
        <f t="shared" si="783"/>
        <v>0</v>
      </c>
      <c r="U3289" s="102">
        <f>IF(W3289&lt;180,V3289,IF(#REF!&gt;T3289,W3289-360,360-W3289))</f>
        <v>-22.427620632279542</v>
      </c>
      <c r="V3289" s="102">
        <f t="shared" si="784"/>
        <v>-22.427620632279542</v>
      </c>
      <c r="W3289" s="102">
        <f t="shared" si="785"/>
        <v>22.427620632279542</v>
      </c>
    </row>
    <row r="3290" spans="1:23" x14ac:dyDescent="0.25">
      <c r="A3290" s="110">
        <v>42638.521967592591</v>
      </c>
      <c r="B3290">
        <v>227</v>
      </c>
      <c r="C3290">
        <v>6.05</v>
      </c>
      <c r="E3290" s="95">
        <f t="shared" si="786"/>
        <v>250.35607321131448</v>
      </c>
      <c r="F3290" s="95">
        <f t="shared" si="786"/>
        <v>13.930030482529126</v>
      </c>
      <c r="G3290" s="95"/>
      <c r="H3290" s="95"/>
      <c r="I3290" s="95"/>
      <c r="J3290" s="95"/>
      <c r="K3290" s="95"/>
      <c r="L3290" s="95">
        <f t="shared" si="787"/>
        <v>3287</v>
      </c>
      <c r="M3290" s="95">
        <f t="shared" si="778"/>
        <v>1295</v>
      </c>
      <c r="N3290" s="95">
        <f t="shared" si="779"/>
        <v>268.35199269850767</v>
      </c>
      <c r="O3290" s="95">
        <f t="shared" si="780"/>
        <v>2718137.7444478078</v>
      </c>
      <c r="P3290" s="95">
        <f t="shared" si="788"/>
        <v>28.756490223618727</v>
      </c>
      <c r="Q3290" s="113">
        <f t="shared" si="774"/>
        <v>16.90817917507</v>
      </c>
      <c r="R3290" s="95">
        <f t="shared" si="781"/>
        <v>288.39947635522196</v>
      </c>
      <c r="S3290" s="95">
        <f t="shared" si="782"/>
        <v>212.312670067407</v>
      </c>
      <c r="T3290">
        <f t="shared" si="783"/>
        <v>0</v>
      </c>
      <c r="U3290" s="102">
        <f>IF(W3290&lt;180,V3290,IF(#REF!&gt;T3290,W3290-360,360-W3290))</f>
        <v>-23.356073211314481</v>
      </c>
      <c r="V3290" s="102">
        <f t="shared" si="784"/>
        <v>-23.356073211314481</v>
      </c>
      <c r="W3290" s="102">
        <f t="shared" si="785"/>
        <v>23.356073211314481</v>
      </c>
    </row>
    <row r="3291" spans="1:23" x14ac:dyDescent="0.25">
      <c r="A3291" s="110">
        <v>42638.522013888891</v>
      </c>
      <c r="B3291">
        <v>230</v>
      </c>
      <c r="C3291">
        <v>6.125</v>
      </c>
      <c r="E3291" s="95">
        <f t="shared" si="786"/>
        <v>250.29284525790351</v>
      </c>
      <c r="F3291" s="95">
        <f t="shared" si="786"/>
        <v>13.906742296173054</v>
      </c>
      <c r="G3291" s="95"/>
      <c r="H3291" s="95"/>
      <c r="I3291" s="95"/>
      <c r="J3291" s="95"/>
      <c r="K3291" s="95"/>
      <c r="L3291" s="95">
        <f t="shared" si="787"/>
        <v>3288</v>
      </c>
      <c r="M3291" s="95">
        <f t="shared" si="778"/>
        <v>-1065</v>
      </c>
      <c r="N3291" s="95">
        <f t="shared" si="779"/>
        <v>268.34032846715166</v>
      </c>
      <c r="O3291" s="95">
        <f t="shared" si="780"/>
        <v>2719608.1724452386</v>
      </c>
      <c r="P3291" s="95">
        <f t="shared" si="788"/>
        <v>28.759892894587814</v>
      </c>
      <c r="Q3291" s="113">
        <f t="shared" si="774"/>
        <v>16.91313125088999</v>
      </c>
      <c r="R3291" s="95">
        <f t="shared" si="781"/>
        <v>288.34739057240597</v>
      </c>
      <c r="S3291" s="95">
        <f t="shared" si="782"/>
        <v>212.23829994340105</v>
      </c>
      <c r="T3291">
        <f t="shared" si="783"/>
        <v>0</v>
      </c>
      <c r="U3291" s="102">
        <f>IF(W3291&lt;180,V3291,IF(#REF!&gt;T3291,W3291-360,360-W3291))</f>
        <v>-20.292845257903508</v>
      </c>
      <c r="V3291" s="102">
        <f t="shared" si="784"/>
        <v>-20.292845257903508</v>
      </c>
      <c r="W3291" s="102">
        <f t="shared" si="785"/>
        <v>20.292845257903508</v>
      </c>
    </row>
    <row r="3292" spans="1:23" x14ac:dyDescent="0.25">
      <c r="A3292" s="110">
        <v>42638.522060185183</v>
      </c>
      <c r="B3292">
        <v>234</v>
      </c>
      <c r="C3292">
        <v>6.3</v>
      </c>
      <c r="E3292" s="95">
        <f t="shared" si="786"/>
        <v>250.2379367720466</v>
      </c>
      <c r="F3292" s="95">
        <f t="shared" si="786"/>
        <v>13.88341983361066</v>
      </c>
      <c r="G3292" s="95"/>
      <c r="H3292" s="95"/>
      <c r="I3292" s="95"/>
      <c r="J3292" s="95"/>
      <c r="K3292" s="95"/>
      <c r="L3292" s="95">
        <f t="shared" si="787"/>
        <v>3289</v>
      </c>
      <c r="M3292" s="95">
        <f t="shared" si="778"/>
        <v>1299</v>
      </c>
      <c r="N3292" s="95">
        <f t="shared" si="779"/>
        <v>268.32988750379894</v>
      </c>
      <c r="O3292" s="95">
        <f t="shared" si="780"/>
        <v>2720787.0720583592</v>
      </c>
      <c r="P3292" s="95">
        <f t="shared" si="788"/>
        <v>28.761752245546912</v>
      </c>
      <c r="Q3292" s="113">
        <f t="shared" ref="Q3292:Q3355" si="789">_xlfn.STDEV.P(B2692:B3292)</f>
        <v>16.912369575596422</v>
      </c>
      <c r="R3292" s="95">
        <f t="shared" si="781"/>
        <v>288.29076831713854</v>
      </c>
      <c r="S3292" s="95">
        <f t="shared" si="782"/>
        <v>212.18510522695465</v>
      </c>
      <c r="T3292">
        <f t="shared" si="783"/>
        <v>0</v>
      </c>
      <c r="U3292" s="102">
        <f>IF(W3292&lt;180,V3292,IF(#REF!&gt;T3292,W3292-360,360-W3292))</f>
        <v>-16.237936772046595</v>
      </c>
      <c r="V3292" s="102">
        <f t="shared" si="784"/>
        <v>-16.237936772046595</v>
      </c>
      <c r="W3292" s="102">
        <f t="shared" si="785"/>
        <v>16.237936772046595</v>
      </c>
    </row>
    <row r="3293" spans="1:23" x14ac:dyDescent="0.25">
      <c r="A3293" s="110">
        <v>42638.522106481483</v>
      </c>
      <c r="B3293">
        <v>246</v>
      </c>
      <c r="C3293">
        <v>6.625</v>
      </c>
      <c r="E3293" s="95">
        <f t="shared" ref="E3293:F3308" si="790">AVERAGE(B2693:B3293)</f>
        <v>250.18801996672212</v>
      </c>
      <c r="F3293" s="95">
        <f t="shared" si="790"/>
        <v>13.860989384359414</v>
      </c>
      <c r="G3293" s="95"/>
      <c r="H3293" s="95"/>
      <c r="I3293" s="95"/>
      <c r="J3293" s="95"/>
      <c r="K3293" s="95"/>
      <c r="L3293" s="95">
        <f t="shared" si="787"/>
        <v>3290</v>
      </c>
      <c r="M3293" s="95">
        <f t="shared" si="778"/>
        <v>-1053</v>
      </c>
      <c r="N3293" s="95">
        <f t="shared" si="779"/>
        <v>268.32310030394979</v>
      </c>
      <c r="O3293" s="95">
        <f t="shared" si="780"/>
        <v>2721285.5443768823</v>
      </c>
      <c r="P3293" s="95">
        <f t="shared" si="788"/>
        <v>28.760015009322203</v>
      </c>
      <c r="Q3293" s="113">
        <f t="shared" si="789"/>
        <v>16.880501691123605</v>
      </c>
      <c r="R3293" s="95">
        <f t="shared" si="781"/>
        <v>288.16914877175026</v>
      </c>
      <c r="S3293" s="95">
        <f t="shared" si="782"/>
        <v>212.20689116169402</v>
      </c>
      <c r="T3293">
        <f t="shared" si="783"/>
        <v>0</v>
      </c>
      <c r="U3293" s="102">
        <f>IF(W3293&lt;180,V3293,IF(#REF!&gt;T3293,W3293-360,360-W3293))</f>
        <v>-4.1880199667221234</v>
      </c>
      <c r="V3293" s="102">
        <f t="shared" si="784"/>
        <v>-4.1880199667221234</v>
      </c>
      <c r="W3293" s="102">
        <f t="shared" si="785"/>
        <v>4.1880199667221234</v>
      </c>
    </row>
    <row r="3294" spans="1:23" x14ac:dyDescent="0.25">
      <c r="A3294" s="110">
        <v>42638.522152777776</v>
      </c>
      <c r="B3294">
        <v>242</v>
      </c>
      <c r="C3294">
        <v>7.65</v>
      </c>
      <c r="E3294" s="95">
        <f t="shared" si="790"/>
        <v>250.12312811980033</v>
      </c>
      <c r="F3294" s="95">
        <f t="shared" si="790"/>
        <v>13.842334808652259</v>
      </c>
      <c r="G3294" s="95"/>
      <c r="H3294" s="95"/>
      <c r="I3294" s="95"/>
      <c r="J3294" s="95"/>
      <c r="K3294" s="95"/>
      <c r="L3294" s="95">
        <f t="shared" si="787"/>
        <v>3291</v>
      </c>
      <c r="M3294" s="95">
        <f t="shared" si="778"/>
        <v>1295</v>
      </c>
      <c r="N3294" s="95">
        <f t="shared" si="779"/>
        <v>268.3151017927666</v>
      </c>
      <c r="O3294" s="95">
        <f t="shared" si="780"/>
        <v>2721978.2394408821</v>
      </c>
      <c r="P3294" s="95">
        <f t="shared" si="788"/>
        <v>28.759304781205909</v>
      </c>
      <c r="Q3294" s="113">
        <f t="shared" si="789"/>
        <v>16.836835089731867</v>
      </c>
      <c r="R3294" s="95">
        <f t="shared" si="781"/>
        <v>288.00600707169701</v>
      </c>
      <c r="S3294" s="95">
        <f t="shared" si="782"/>
        <v>212.24024916790364</v>
      </c>
      <c r="T3294">
        <f t="shared" si="783"/>
        <v>0</v>
      </c>
      <c r="U3294" s="102">
        <f>IF(W3294&lt;180,V3294,IF(#REF!&gt;T3294,W3294-360,360-W3294))</f>
        <v>-8.1231281198003273</v>
      </c>
      <c r="V3294" s="102">
        <f t="shared" si="784"/>
        <v>-8.1231281198003273</v>
      </c>
      <c r="W3294" s="102">
        <f t="shared" si="785"/>
        <v>8.1231281198003273</v>
      </c>
    </row>
    <row r="3295" spans="1:23" x14ac:dyDescent="0.25">
      <c r="A3295" s="110">
        <v>42638.522199074076</v>
      </c>
      <c r="B3295">
        <v>244</v>
      </c>
      <c r="C3295">
        <v>8.8249999999999993</v>
      </c>
      <c r="E3295" s="95">
        <f t="shared" si="790"/>
        <v>250.08652246256239</v>
      </c>
      <c r="F3295" s="95">
        <f t="shared" si="790"/>
        <v>13.825755440931792</v>
      </c>
      <c r="G3295" s="95"/>
      <c r="H3295" s="95"/>
      <c r="I3295" s="95"/>
      <c r="J3295" s="95"/>
      <c r="K3295" s="95"/>
      <c r="L3295" s="95">
        <f t="shared" si="787"/>
        <v>3292</v>
      </c>
      <c r="M3295" s="95">
        <f t="shared" si="778"/>
        <v>-1051</v>
      </c>
      <c r="N3295" s="95">
        <f t="shared" si="779"/>
        <v>268.30771567436051</v>
      </c>
      <c r="O3295" s="95">
        <f t="shared" si="780"/>
        <v>2722569.2840218539</v>
      </c>
      <c r="P3295" s="95">
        <f t="shared" si="788"/>
        <v>28.758058113274839</v>
      </c>
      <c r="Q3295" s="113">
        <f t="shared" si="789"/>
        <v>16.826188922741981</v>
      </c>
      <c r="R3295" s="95">
        <f t="shared" si="781"/>
        <v>287.94544753873186</v>
      </c>
      <c r="S3295" s="95">
        <f t="shared" si="782"/>
        <v>212.22759738639292</v>
      </c>
      <c r="T3295">
        <f t="shared" si="783"/>
        <v>0</v>
      </c>
      <c r="U3295" s="102">
        <f>IF(W3295&lt;180,V3295,IF(#REF!&gt;T3295,W3295-360,360-W3295))</f>
        <v>-6.0865224625623853</v>
      </c>
      <c r="V3295" s="102">
        <f t="shared" si="784"/>
        <v>-6.0865224625623853</v>
      </c>
      <c r="W3295" s="102">
        <f t="shared" si="785"/>
        <v>6.0865224625623853</v>
      </c>
    </row>
    <row r="3296" spans="1:23" x14ac:dyDescent="0.25">
      <c r="A3296" s="110">
        <v>42638.522245370368</v>
      </c>
      <c r="B3296">
        <v>239</v>
      </c>
      <c r="C3296">
        <v>7.6749999999999998</v>
      </c>
      <c r="E3296" s="95">
        <f t="shared" si="790"/>
        <v>250.01996672212979</v>
      </c>
      <c r="F3296" s="95">
        <f t="shared" si="790"/>
        <v>13.808441630615652</v>
      </c>
      <c r="G3296" s="95"/>
      <c r="H3296" s="95"/>
      <c r="I3296" s="95"/>
      <c r="J3296" s="95"/>
      <c r="K3296" s="95"/>
      <c r="L3296" s="95">
        <f t="shared" si="787"/>
        <v>3293</v>
      </c>
      <c r="M3296" s="95">
        <f t="shared" si="778"/>
        <v>1290</v>
      </c>
      <c r="N3296" s="95">
        <f t="shared" si="779"/>
        <v>268.29881566960063</v>
      </c>
      <c r="O3296" s="95">
        <f t="shared" si="780"/>
        <v>2723427.9653810943</v>
      </c>
      <c r="P3296" s="95">
        <f t="shared" si="788"/>
        <v>28.758225247727943</v>
      </c>
      <c r="Q3296" s="113">
        <f t="shared" si="789"/>
        <v>16.790762871369278</v>
      </c>
      <c r="R3296" s="95">
        <f t="shared" si="781"/>
        <v>287.79918318271069</v>
      </c>
      <c r="S3296" s="95">
        <f t="shared" si="782"/>
        <v>212.24075026154892</v>
      </c>
      <c r="T3296">
        <f t="shared" si="783"/>
        <v>0</v>
      </c>
      <c r="U3296" s="102">
        <f>IF(W3296&lt;180,V3296,IF(#REF!&gt;T3296,W3296-360,360-W3296))</f>
        <v>-11.019966722129794</v>
      </c>
      <c r="V3296" s="102">
        <f t="shared" si="784"/>
        <v>-11.019966722129794</v>
      </c>
      <c r="W3296" s="102">
        <f t="shared" si="785"/>
        <v>11.019966722129794</v>
      </c>
    </row>
    <row r="3297" spans="1:23" x14ac:dyDescent="0.25">
      <c r="A3297" s="110">
        <v>42638.522291666668</v>
      </c>
      <c r="B3297">
        <v>240</v>
      </c>
      <c r="C3297">
        <v>8</v>
      </c>
      <c r="E3297" s="95">
        <f t="shared" si="790"/>
        <v>249.98502495840268</v>
      </c>
      <c r="F3297" s="95">
        <f t="shared" si="790"/>
        <v>13.79190136439269</v>
      </c>
      <c r="G3297" s="95"/>
      <c r="H3297" s="95"/>
      <c r="I3297" s="95"/>
      <c r="J3297" s="95"/>
      <c r="K3297" s="95"/>
      <c r="L3297" s="95">
        <f t="shared" si="787"/>
        <v>3294</v>
      </c>
      <c r="M3297" s="95">
        <f t="shared" si="778"/>
        <v>-1050</v>
      </c>
      <c r="N3297" s="95">
        <f t="shared" si="779"/>
        <v>268.29022465087883</v>
      </c>
      <c r="O3297" s="95">
        <f t="shared" si="780"/>
        <v>2724228.5452337409</v>
      </c>
      <c r="P3297" s="95">
        <f t="shared" si="788"/>
        <v>28.758085609575417</v>
      </c>
      <c r="Q3297" s="113">
        <f t="shared" si="789"/>
        <v>16.789727527775671</v>
      </c>
      <c r="R3297" s="95">
        <f t="shared" si="781"/>
        <v>287.76191189589792</v>
      </c>
      <c r="S3297" s="95">
        <f t="shared" si="782"/>
        <v>212.20813802090743</v>
      </c>
      <c r="T3297">
        <f t="shared" si="783"/>
        <v>0</v>
      </c>
      <c r="U3297" s="102">
        <f>IF(W3297&lt;180,V3297,IF(#REF!&gt;T3297,W3297-360,360-W3297))</f>
        <v>-9.9850249584026756</v>
      </c>
      <c r="V3297" s="102">
        <f t="shared" si="784"/>
        <v>-9.9850249584026756</v>
      </c>
      <c r="W3297" s="102">
        <f t="shared" si="785"/>
        <v>9.9850249584026756</v>
      </c>
    </row>
    <row r="3298" spans="1:23" x14ac:dyDescent="0.25">
      <c r="A3298" s="110">
        <v>42638.522337962961</v>
      </c>
      <c r="B3298">
        <v>236</v>
      </c>
      <c r="C3298">
        <v>8.35</v>
      </c>
      <c r="E3298" s="95">
        <f t="shared" si="790"/>
        <v>249.94009983361065</v>
      </c>
      <c r="F3298" s="95">
        <f t="shared" si="790"/>
        <v>13.774545124792024</v>
      </c>
      <c r="G3298" s="95"/>
      <c r="H3298" s="95"/>
      <c r="I3298" s="95"/>
      <c r="J3298" s="95"/>
      <c r="K3298" s="95"/>
      <c r="L3298" s="95">
        <f t="shared" si="787"/>
        <v>3295</v>
      </c>
      <c r="M3298" s="95">
        <f t="shared" si="778"/>
        <v>1286</v>
      </c>
      <c r="N3298" s="95">
        <f t="shared" si="779"/>
        <v>268.28042488618962</v>
      </c>
      <c r="O3298" s="95">
        <f t="shared" si="780"/>
        <v>2725270.8874051417</v>
      </c>
      <c r="P3298" s="95">
        <f t="shared" si="788"/>
        <v>28.759221717744062</v>
      </c>
      <c r="Q3298" s="113">
        <f t="shared" si="789"/>
        <v>16.790965183802779</v>
      </c>
      <c r="R3298" s="95">
        <f t="shared" si="781"/>
        <v>287.7197714971669</v>
      </c>
      <c r="S3298" s="95">
        <f t="shared" si="782"/>
        <v>212.16042817005439</v>
      </c>
      <c r="T3298">
        <f t="shared" si="783"/>
        <v>0</v>
      </c>
      <c r="U3298" s="102">
        <f>IF(W3298&lt;180,V3298,IF(#REF!&gt;T3298,W3298-360,360-W3298))</f>
        <v>-13.940099833610645</v>
      </c>
      <c r="V3298" s="102">
        <f t="shared" si="784"/>
        <v>-13.940099833610645</v>
      </c>
      <c r="W3298" s="102">
        <f t="shared" si="785"/>
        <v>13.940099833610645</v>
      </c>
    </row>
    <row r="3299" spans="1:23" x14ac:dyDescent="0.25">
      <c r="A3299" s="110">
        <v>42638.52238425926</v>
      </c>
      <c r="B3299">
        <v>226</v>
      </c>
      <c r="C3299">
        <v>7.75</v>
      </c>
      <c r="E3299" s="95">
        <f t="shared" si="790"/>
        <v>249.87021630615641</v>
      </c>
      <c r="F3299" s="95">
        <f t="shared" si="790"/>
        <v>13.75310901830284</v>
      </c>
      <c r="G3299" s="95"/>
      <c r="H3299" s="95"/>
      <c r="I3299" s="95"/>
      <c r="J3299" s="95"/>
      <c r="K3299" s="95"/>
      <c r="L3299" s="95">
        <f t="shared" si="787"/>
        <v>3296</v>
      </c>
      <c r="M3299" s="95">
        <f t="shared" si="778"/>
        <v>-1060</v>
      </c>
      <c r="N3299" s="95">
        <f t="shared" si="779"/>
        <v>268.26759708737706</v>
      </c>
      <c r="O3299" s="95">
        <f t="shared" si="780"/>
        <v>2727057.9793689144</v>
      </c>
      <c r="P3299" s="95">
        <f t="shared" si="788"/>
        <v>28.764285071635559</v>
      </c>
      <c r="Q3299" s="113">
        <f t="shared" si="789"/>
        <v>16.803052020128611</v>
      </c>
      <c r="R3299" s="95">
        <f t="shared" si="781"/>
        <v>287.67708335144579</v>
      </c>
      <c r="S3299" s="95">
        <f t="shared" si="782"/>
        <v>212.06334926086703</v>
      </c>
      <c r="T3299">
        <f t="shared" si="783"/>
        <v>0</v>
      </c>
      <c r="U3299" s="102">
        <f>IF(W3299&lt;180,V3299,IF(#REF!&gt;T3299,W3299-360,360-W3299))</f>
        <v>-23.870216306156408</v>
      </c>
      <c r="V3299" s="102">
        <f t="shared" si="784"/>
        <v>-23.870216306156408</v>
      </c>
      <c r="W3299" s="102">
        <f t="shared" si="785"/>
        <v>23.870216306156408</v>
      </c>
    </row>
    <row r="3300" spans="1:23" x14ac:dyDescent="0.25">
      <c r="A3300" s="110">
        <v>42638.522430555553</v>
      </c>
      <c r="B3300">
        <v>234</v>
      </c>
      <c r="C3300">
        <v>10</v>
      </c>
      <c r="E3300" s="95">
        <f t="shared" si="790"/>
        <v>249.82529118136441</v>
      </c>
      <c r="F3300" s="95">
        <f t="shared" si="790"/>
        <v>13.734085224625638</v>
      </c>
      <c r="G3300" s="95"/>
      <c r="H3300" s="95"/>
      <c r="I3300" s="95"/>
      <c r="J3300" s="95"/>
      <c r="K3300" s="95"/>
      <c r="L3300" s="95">
        <f t="shared" si="787"/>
        <v>3297</v>
      </c>
      <c r="M3300" s="95">
        <f t="shared" si="778"/>
        <v>1294</v>
      </c>
      <c r="N3300" s="95">
        <f t="shared" si="779"/>
        <v>268.25720351834843</v>
      </c>
      <c r="O3300" s="95">
        <f t="shared" si="780"/>
        <v>2728231.8914164216</v>
      </c>
      <c r="P3300" s="95">
        <f t="shared" si="788"/>
        <v>28.766112001827334</v>
      </c>
      <c r="Q3300" s="113">
        <f t="shared" si="789"/>
        <v>16.809327870292364</v>
      </c>
      <c r="R3300" s="95">
        <f t="shared" si="781"/>
        <v>287.64627888952225</v>
      </c>
      <c r="S3300" s="95">
        <f t="shared" si="782"/>
        <v>212.00430347320659</v>
      </c>
      <c r="T3300">
        <f t="shared" si="783"/>
        <v>0</v>
      </c>
      <c r="U3300" s="102">
        <f>IF(W3300&lt;180,V3300,IF(#REF!&gt;T3300,W3300-360,360-W3300))</f>
        <v>-15.825291181364406</v>
      </c>
      <c r="V3300" s="102">
        <f t="shared" si="784"/>
        <v>-15.825291181364406</v>
      </c>
      <c r="W3300" s="102">
        <f t="shared" si="785"/>
        <v>15.825291181364406</v>
      </c>
    </row>
    <row r="3301" spans="1:23" x14ac:dyDescent="0.25">
      <c r="A3301" s="110">
        <v>42638.522476851853</v>
      </c>
      <c r="B3301">
        <v>244</v>
      </c>
      <c r="C3301">
        <v>10.3</v>
      </c>
      <c r="E3301" s="95">
        <f t="shared" si="790"/>
        <v>249.80532445923461</v>
      </c>
      <c r="F3301" s="95">
        <f t="shared" si="790"/>
        <v>13.716145457570729</v>
      </c>
      <c r="G3301" s="95"/>
      <c r="H3301" s="95"/>
      <c r="I3301" s="95"/>
      <c r="J3301" s="95"/>
      <c r="K3301" s="95"/>
      <c r="L3301" s="95">
        <f t="shared" si="787"/>
        <v>3298</v>
      </c>
      <c r="M3301" s="95">
        <f t="shared" si="778"/>
        <v>-1050</v>
      </c>
      <c r="N3301" s="95">
        <f t="shared" si="779"/>
        <v>268.24984839296383</v>
      </c>
      <c r="O3301" s="95">
        <f t="shared" si="780"/>
        <v>2728820.1249241787</v>
      </c>
      <c r="P3301" s="95">
        <f t="shared" si="788"/>
        <v>28.764851016644553</v>
      </c>
      <c r="Q3301" s="113">
        <f t="shared" si="789"/>
        <v>16.809108484869856</v>
      </c>
      <c r="R3301" s="95">
        <f t="shared" si="781"/>
        <v>287.62581855019181</v>
      </c>
      <c r="S3301" s="95">
        <f t="shared" si="782"/>
        <v>211.98483036827744</v>
      </c>
      <c r="T3301">
        <f t="shared" si="783"/>
        <v>0</v>
      </c>
      <c r="U3301" s="102">
        <f>IF(W3301&lt;180,V3301,IF(#REF!&gt;T3301,W3301-360,360-W3301))</f>
        <v>-5.8053244592346118</v>
      </c>
      <c r="V3301" s="102">
        <f t="shared" si="784"/>
        <v>-5.8053244592346118</v>
      </c>
      <c r="W3301" s="102">
        <f t="shared" si="785"/>
        <v>5.8053244592346118</v>
      </c>
    </row>
    <row r="3302" spans="1:23" x14ac:dyDescent="0.25">
      <c r="A3302" s="110">
        <v>42638.522523148145</v>
      </c>
      <c r="B3302">
        <v>233</v>
      </c>
      <c r="C3302">
        <v>9.25</v>
      </c>
      <c r="E3302" s="95">
        <f t="shared" si="790"/>
        <v>249.78535773710482</v>
      </c>
      <c r="F3302" s="95">
        <f t="shared" si="790"/>
        <v>13.697977737104836</v>
      </c>
      <c r="G3302" s="95"/>
      <c r="H3302" s="95"/>
      <c r="I3302" s="95"/>
      <c r="J3302" s="95"/>
      <c r="K3302" s="95"/>
      <c r="L3302" s="95">
        <f t="shared" si="787"/>
        <v>3299</v>
      </c>
      <c r="M3302" s="95">
        <f t="shared" si="778"/>
        <v>1283</v>
      </c>
      <c r="N3302" s="95">
        <f t="shared" si="779"/>
        <v>268.2391633828417</v>
      </c>
      <c r="O3302" s="95">
        <f t="shared" si="780"/>
        <v>2730062.3000909188</v>
      </c>
      <c r="P3302" s="95">
        <f t="shared" si="788"/>
        <v>28.767036282962483</v>
      </c>
      <c r="Q3302" s="113">
        <f t="shared" si="789"/>
        <v>16.821926857769018</v>
      </c>
      <c r="R3302" s="95">
        <f t="shared" si="781"/>
        <v>287.63469316708512</v>
      </c>
      <c r="S3302" s="95">
        <f t="shared" si="782"/>
        <v>211.93602230712452</v>
      </c>
      <c r="T3302">
        <f t="shared" si="783"/>
        <v>0</v>
      </c>
      <c r="U3302" s="102">
        <f>IF(W3302&lt;180,V3302,IF(#REF!&gt;T3302,W3302-360,360-W3302))</f>
        <v>-16.785357737104817</v>
      </c>
      <c r="V3302" s="102">
        <f t="shared" si="784"/>
        <v>-16.785357737104817</v>
      </c>
      <c r="W3302" s="102">
        <f t="shared" si="785"/>
        <v>16.785357737104817</v>
      </c>
    </row>
    <row r="3303" spans="1:23" x14ac:dyDescent="0.25">
      <c r="A3303" s="110">
        <v>42638.522569444445</v>
      </c>
      <c r="B3303">
        <v>225</v>
      </c>
      <c r="C3303">
        <v>8.375</v>
      </c>
      <c r="E3303" s="95">
        <f t="shared" si="790"/>
        <v>249.75207986688852</v>
      </c>
      <c r="F3303" s="95">
        <f t="shared" si="790"/>
        <v>13.681216672212987</v>
      </c>
      <c r="G3303" s="95"/>
      <c r="H3303" s="95"/>
      <c r="I3303" s="95"/>
      <c r="J3303" s="95"/>
      <c r="K3303" s="95"/>
      <c r="L3303" s="95">
        <f t="shared" si="787"/>
        <v>3300</v>
      </c>
      <c r="M3303" s="95">
        <f t="shared" si="778"/>
        <v>-1058</v>
      </c>
      <c r="N3303" s="95">
        <f t="shared" si="779"/>
        <v>268.22606060605904</v>
      </c>
      <c r="O3303" s="95">
        <f t="shared" si="780"/>
        <v>2731931.3587878607</v>
      </c>
      <c r="P3303" s="95">
        <f t="shared" si="788"/>
        <v>28.772521396489967</v>
      </c>
      <c r="Q3303" s="113">
        <f t="shared" si="789"/>
        <v>16.851117655017372</v>
      </c>
      <c r="R3303" s="95">
        <f t="shared" si="781"/>
        <v>287.66709459067761</v>
      </c>
      <c r="S3303" s="95">
        <f t="shared" si="782"/>
        <v>211.83706514309944</v>
      </c>
      <c r="T3303">
        <f t="shared" si="783"/>
        <v>0</v>
      </c>
      <c r="U3303" s="102">
        <f>IF(W3303&lt;180,V3303,IF(#REF!&gt;T3303,W3303-360,360-W3303))</f>
        <v>-24.752079866888522</v>
      </c>
      <c r="V3303" s="102">
        <f t="shared" si="784"/>
        <v>-24.752079866888522</v>
      </c>
      <c r="W3303" s="102">
        <f t="shared" si="785"/>
        <v>24.752079866888522</v>
      </c>
    </row>
    <row r="3304" spans="1:23" x14ac:dyDescent="0.25">
      <c r="A3304" s="110">
        <v>42638.522615740738</v>
      </c>
      <c r="B3304">
        <v>236</v>
      </c>
      <c r="C3304">
        <v>8.8000000000000007</v>
      </c>
      <c r="E3304" s="95">
        <f t="shared" si="790"/>
        <v>249.73876871880199</v>
      </c>
      <c r="F3304" s="95">
        <f t="shared" si="790"/>
        <v>13.664062096505836</v>
      </c>
      <c r="G3304" s="95"/>
      <c r="H3304" s="95"/>
      <c r="I3304" s="95"/>
      <c r="J3304" s="95"/>
      <c r="K3304" s="95"/>
      <c r="L3304" s="95">
        <f t="shared" si="787"/>
        <v>3301</v>
      </c>
      <c r="M3304" s="95">
        <f t="shared" si="778"/>
        <v>1294</v>
      </c>
      <c r="N3304" s="95">
        <f t="shared" si="779"/>
        <v>268.21629809148584</v>
      </c>
      <c r="O3304" s="95">
        <f t="shared" si="780"/>
        <v>2732969.5631626598</v>
      </c>
      <c r="P3304" s="95">
        <f t="shared" si="788"/>
        <v>28.773628716782508</v>
      </c>
      <c r="Q3304" s="113">
        <f t="shared" si="789"/>
        <v>16.858814068465691</v>
      </c>
      <c r="R3304" s="95">
        <f t="shared" si="781"/>
        <v>287.67110037284976</v>
      </c>
      <c r="S3304" s="95">
        <f t="shared" si="782"/>
        <v>211.80643706475419</v>
      </c>
      <c r="T3304">
        <f t="shared" si="783"/>
        <v>0</v>
      </c>
      <c r="U3304" s="102">
        <f>IF(W3304&lt;180,V3304,IF(#REF!&gt;T3304,W3304-360,360-W3304))</f>
        <v>-13.738768718801992</v>
      </c>
      <c r="V3304" s="102">
        <f t="shared" si="784"/>
        <v>-13.738768718801992</v>
      </c>
      <c r="W3304" s="102">
        <f t="shared" si="785"/>
        <v>13.738768718801992</v>
      </c>
    </row>
    <row r="3305" spans="1:23" x14ac:dyDescent="0.25">
      <c r="A3305" s="110">
        <v>42638.522662037038</v>
      </c>
      <c r="B3305">
        <v>237</v>
      </c>
      <c r="C3305">
        <v>8.2249999999999996</v>
      </c>
      <c r="E3305" s="95">
        <f t="shared" si="790"/>
        <v>249.72046589018302</v>
      </c>
      <c r="F3305" s="95">
        <f t="shared" si="790"/>
        <v>13.644959767054921</v>
      </c>
      <c r="G3305" s="95"/>
      <c r="H3305" s="95"/>
      <c r="I3305" s="95"/>
      <c r="J3305" s="95"/>
      <c r="K3305" s="95"/>
      <c r="L3305" s="95">
        <f t="shared" si="787"/>
        <v>3302</v>
      </c>
      <c r="M3305" s="95">
        <f t="shared" si="778"/>
        <v>-1057</v>
      </c>
      <c r="N3305" s="95">
        <f t="shared" si="779"/>
        <v>268.20684433676399</v>
      </c>
      <c r="O3305" s="95">
        <f t="shared" si="780"/>
        <v>2733943.7253179708</v>
      </c>
      <c r="P3305" s="95">
        <f t="shared" si="788"/>
        <v>28.774398307807743</v>
      </c>
      <c r="Q3305" s="113">
        <f t="shared" si="789"/>
        <v>16.866661100766347</v>
      </c>
      <c r="R3305" s="95">
        <f t="shared" si="781"/>
        <v>287.67045336690728</v>
      </c>
      <c r="S3305" s="95">
        <f t="shared" si="782"/>
        <v>211.77047841345873</v>
      </c>
      <c r="T3305">
        <f t="shared" si="783"/>
        <v>0</v>
      </c>
      <c r="U3305" s="102">
        <f>IF(W3305&lt;180,V3305,IF(#REF!&gt;T3305,W3305-360,360-W3305))</f>
        <v>-12.720465890183021</v>
      </c>
      <c r="V3305" s="102">
        <f t="shared" si="784"/>
        <v>-12.720465890183021</v>
      </c>
      <c r="W3305" s="102">
        <f t="shared" si="785"/>
        <v>12.720465890183021</v>
      </c>
    </row>
    <row r="3306" spans="1:23" x14ac:dyDescent="0.25">
      <c r="A3306" s="110">
        <v>42638.52270833333</v>
      </c>
      <c r="B3306">
        <v>244</v>
      </c>
      <c r="C3306">
        <v>8.3249999999999993</v>
      </c>
      <c r="E3306" s="95">
        <f t="shared" si="790"/>
        <v>249.71214642262896</v>
      </c>
      <c r="F3306" s="95">
        <f t="shared" si="790"/>
        <v>13.626457770382707</v>
      </c>
      <c r="G3306" s="95"/>
      <c r="H3306" s="95"/>
      <c r="I3306" s="95"/>
      <c r="J3306" s="95"/>
      <c r="K3306" s="95"/>
      <c r="L3306" s="95">
        <f t="shared" si="787"/>
        <v>3303</v>
      </c>
      <c r="M3306" s="95">
        <f t="shared" si="778"/>
        <v>1301</v>
      </c>
      <c r="N3306" s="95">
        <f t="shared" si="779"/>
        <v>268.19951559188456</v>
      </c>
      <c r="O3306" s="95">
        <f t="shared" si="780"/>
        <v>2734529.5192249287</v>
      </c>
      <c r="P3306" s="95">
        <f t="shared" si="788"/>
        <v>28.773124250726109</v>
      </c>
      <c r="Q3306" s="113">
        <f t="shared" si="789"/>
        <v>16.868247466691042</v>
      </c>
      <c r="R3306" s="95">
        <f t="shared" si="781"/>
        <v>287.66570322268382</v>
      </c>
      <c r="S3306" s="95">
        <f t="shared" si="782"/>
        <v>211.75858962257411</v>
      </c>
      <c r="T3306">
        <f t="shared" si="783"/>
        <v>0</v>
      </c>
      <c r="U3306" s="102">
        <f>IF(W3306&lt;180,V3306,IF(#REF!&gt;T3306,W3306-360,360-W3306))</f>
        <v>-5.7121464226289618</v>
      </c>
      <c r="V3306" s="102">
        <f t="shared" si="784"/>
        <v>-5.7121464226289618</v>
      </c>
      <c r="W3306" s="102">
        <f t="shared" si="785"/>
        <v>5.7121464226289618</v>
      </c>
    </row>
    <row r="3307" spans="1:23" x14ac:dyDescent="0.25">
      <c r="A3307" s="110">
        <v>42638.52275462963</v>
      </c>
      <c r="B3307">
        <v>244</v>
      </c>
      <c r="C3307">
        <v>8.875</v>
      </c>
      <c r="E3307" s="95">
        <f t="shared" si="790"/>
        <v>249.69384359400999</v>
      </c>
      <c r="F3307" s="95">
        <f t="shared" si="790"/>
        <v>13.611605524126468</v>
      </c>
      <c r="G3307" s="95"/>
      <c r="H3307" s="95"/>
      <c r="I3307" s="95"/>
      <c r="J3307" s="95"/>
      <c r="K3307" s="95"/>
      <c r="L3307" s="95">
        <f t="shared" si="787"/>
        <v>3304</v>
      </c>
      <c r="M3307" s="95">
        <f t="shared" si="778"/>
        <v>-1057</v>
      </c>
      <c r="N3307" s="95">
        <f t="shared" si="779"/>
        <v>268.19219128329138</v>
      </c>
      <c r="O3307" s="95">
        <f t="shared" si="780"/>
        <v>2735114.9585350906</v>
      </c>
      <c r="P3307" s="95">
        <f t="shared" si="788"/>
        <v>28.771849043421742</v>
      </c>
      <c r="Q3307" s="113">
        <f t="shared" si="789"/>
        <v>16.868467724225095</v>
      </c>
      <c r="R3307" s="95">
        <f t="shared" si="781"/>
        <v>287.64789597351648</v>
      </c>
      <c r="S3307" s="95">
        <f t="shared" si="782"/>
        <v>211.73979121450353</v>
      </c>
      <c r="T3307">
        <f t="shared" si="783"/>
        <v>0</v>
      </c>
      <c r="U3307" s="102">
        <f>IF(W3307&lt;180,V3307,IF(#REF!&gt;T3307,W3307-360,360-W3307))</f>
        <v>-5.6938435940099907</v>
      </c>
      <c r="V3307" s="102">
        <f t="shared" si="784"/>
        <v>-5.6938435940099907</v>
      </c>
      <c r="W3307" s="102">
        <f t="shared" si="785"/>
        <v>5.6938435940099907</v>
      </c>
    </row>
    <row r="3308" spans="1:23" x14ac:dyDescent="0.25">
      <c r="A3308" s="110">
        <v>42638.522800925923</v>
      </c>
      <c r="B3308">
        <v>236</v>
      </c>
      <c r="C3308">
        <v>8.35</v>
      </c>
      <c r="E3308" s="95">
        <f t="shared" si="790"/>
        <v>249.66389351081531</v>
      </c>
      <c r="F3308" s="95">
        <f t="shared" si="790"/>
        <v>13.597450782029963</v>
      </c>
      <c r="G3308" s="95"/>
      <c r="H3308" s="95"/>
      <c r="I3308" s="95"/>
      <c r="J3308" s="95"/>
      <c r="K3308" s="95"/>
      <c r="L3308" s="95">
        <f t="shared" si="787"/>
        <v>3305</v>
      </c>
      <c r="M3308" s="95">
        <f t="shared" si="778"/>
        <v>1293</v>
      </c>
      <c r="N3308" s="95">
        <f t="shared" si="779"/>
        <v>268.18245083207103</v>
      </c>
      <c r="O3308" s="95">
        <f t="shared" si="780"/>
        <v>2736150.9821482417</v>
      </c>
      <c r="P3308" s="95">
        <f t="shared" si="788"/>
        <v>28.772943786562795</v>
      </c>
      <c r="Q3308" s="113">
        <f t="shared" si="789"/>
        <v>16.87677304368427</v>
      </c>
      <c r="R3308" s="95">
        <f t="shared" si="781"/>
        <v>287.63663285910491</v>
      </c>
      <c r="S3308" s="95">
        <f t="shared" si="782"/>
        <v>211.69115416252572</v>
      </c>
      <c r="T3308">
        <f t="shared" si="783"/>
        <v>0</v>
      </c>
      <c r="U3308" s="102">
        <f>IF(W3308&lt;180,V3308,IF(#REF!&gt;T3308,W3308-360,360-W3308))</f>
        <v>-13.663893510815313</v>
      </c>
      <c r="V3308" s="102">
        <f t="shared" si="784"/>
        <v>-13.663893510815313</v>
      </c>
      <c r="W3308" s="102">
        <f t="shared" si="785"/>
        <v>13.663893510815313</v>
      </c>
    </row>
    <row r="3309" spans="1:23" x14ac:dyDescent="0.25">
      <c r="A3309" s="110">
        <v>42638.522847222222</v>
      </c>
      <c r="B3309">
        <v>246</v>
      </c>
      <c r="C3309">
        <v>8.5250000000000004</v>
      </c>
      <c r="E3309" s="95">
        <f t="shared" ref="E3309:F3324" si="791">AVERAGE(B2709:B3309)</f>
        <v>249.65723793677205</v>
      </c>
      <c r="F3309" s="95">
        <f t="shared" si="791"/>
        <v>13.581507354409331</v>
      </c>
      <c r="G3309" s="95"/>
      <c r="H3309" s="95"/>
      <c r="I3309" s="95"/>
      <c r="J3309" s="95"/>
      <c r="K3309" s="95"/>
      <c r="L3309" s="95">
        <f t="shared" si="787"/>
        <v>3306</v>
      </c>
      <c r="M3309" s="95">
        <f t="shared" si="778"/>
        <v>-1047</v>
      </c>
      <c r="N3309" s="95">
        <f t="shared" si="779"/>
        <v>268.17574107682839</v>
      </c>
      <c r="O3309" s="95">
        <f t="shared" si="780"/>
        <v>2736642.8944343431</v>
      </c>
      <c r="P3309" s="95">
        <f t="shared" si="788"/>
        <v>28.771177762178077</v>
      </c>
      <c r="Q3309" s="113">
        <f t="shared" si="789"/>
        <v>16.877427896580809</v>
      </c>
      <c r="R3309" s="95">
        <f t="shared" si="781"/>
        <v>287.63145070407887</v>
      </c>
      <c r="S3309" s="95">
        <f t="shared" si="782"/>
        <v>211.68302516946522</v>
      </c>
      <c r="T3309">
        <f t="shared" si="783"/>
        <v>0</v>
      </c>
      <c r="U3309" s="102">
        <f>IF(W3309&lt;180,V3309,IF(#REF!&gt;T3309,W3309-360,360-W3309))</f>
        <v>-3.6572379367720487</v>
      </c>
      <c r="V3309" s="102">
        <f t="shared" si="784"/>
        <v>-3.6572379367720487</v>
      </c>
      <c r="W3309" s="102">
        <f t="shared" si="785"/>
        <v>3.6572379367720487</v>
      </c>
    </row>
    <row r="3310" spans="1:23" x14ac:dyDescent="0.25">
      <c r="A3310" s="110">
        <v>42638.522893518515</v>
      </c>
      <c r="B3310">
        <v>240</v>
      </c>
      <c r="C3310">
        <v>9.15</v>
      </c>
      <c r="E3310" s="95">
        <f t="shared" si="791"/>
        <v>249.66222961730449</v>
      </c>
      <c r="F3310" s="95">
        <f t="shared" si="791"/>
        <v>13.568372911813656</v>
      </c>
      <c r="G3310" s="95"/>
      <c r="H3310" s="95"/>
      <c r="I3310" s="95"/>
      <c r="J3310" s="95"/>
      <c r="K3310" s="95"/>
      <c r="L3310" s="95">
        <f t="shared" si="787"/>
        <v>3307</v>
      </c>
      <c r="M3310" s="95">
        <f t="shared" si="778"/>
        <v>1287</v>
      </c>
      <c r="N3310" s="95">
        <f t="shared" si="779"/>
        <v>268.16722104626388</v>
      </c>
      <c r="O3310" s="95">
        <f t="shared" si="780"/>
        <v>2737436.5267613963</v>
      </c>
      <c r="P3310" s="95">
        <f t="shared" si="788"/>
        <v>28.770998309825757</v>
      </c>
      <c r="Q3310" s="113">
        <f t="shared" si="789"/>
        <v>16.874126962678702</v>
      </c>
      <c r="R3310" s="95">
        <f t="shared" si="781"/>
        <v>287.62901528333157</v>
      </c>
      <c r="S3310" s="95">
        <f t="shared" si="782"/>
        <v>211.69544395127741</v>
      </c>
      <c r="T3310">
        <f t="shared" si="783"/>
        <v>0</v>
      </c>
      <c r="U3310" s="102">
        <f>IF(W3310&lt;180,V3310,IF(#REF!&gt;T3310,W3310-360,360-W3310))</f>
        <v>-9.6622296173044901</v>
      </c>
      <c r="V3310" s="102">
        <f t="shared" si="784"/>
        <v>-9.6622296173044901</v>
      </c>
      <c r="W3310" s="102">
        <f t="shared" si="785"/>
        <v>9.6622296173044901</v>
      </c>
    </row>
    <row r="3311" spans="1:23" x14ac:dyDescent="0.25">
      <c r="A3311" s="110">
        <v>42638.522939814815</v>
      </c>
      <c r="B3311">
        <v>233</v>
      </c>
      <c r="C3311">
        <v>8.2249999999999996</v>
      </c>
      <c r="E3311" s="95">
        <f t="shared" si="791"/>
        <v>249.64559068219634</v>
      </c>
      <c r="F3311" s="95">
        <f t="shared" si="791"/>
        <v>13.553109351081543</v>
      </c>
      <c r="G3311" s="95"/>
      <c r="H3311" s="95"/>
      <c r="I3311" s="95"/>
      <c r="J3311" s="95"/>
      <c r="K3311" s="95"/>
      <c r="L3311" s="95">
        <f t="shared" si="787"/>
        <v>3308</v>
      </c>
      <c r="M3311" s="95">
        <f t="shared" si="778"/>
        <v>-1054</v>
      </c>
      <c r="N3311" s="95">
        <f t="shared" si="779"/>
        <v>268.15659008464166</v>
      </c>
      <c r="O3311" s="95">
        <f t="shared" si="780"/>
        <v>2738672.8863361357</v>
      </c>
      <c r="P3311" s="95">
        <f t="shared" si="788"/>
        <v>28.773144757412187</v>
      </c>
      <c r="Q3311" s="113">
        <f t="shared" si="789"/>
        <v>16.885614530187411</v>
      </c>
      <c r="R3311" s="95">
        <f t="shared" si="781"/>
        <v>287.638223375118</v>
      </c>
      <c r="S3311" s="95">
        <f t="shared" si="782"/>
        <v>211.65295798927468</v>
      </c>
      <c r="T3311">
        <f t="shared" si="783"/>
        <v>0</v>
      </c>
      <c r="U3311" s="102">
        <f>IF(W3311&lt;180,V3311,IF(#REF!&gt;T3311,W3311-360,360-W3311))</f>
        <v>-16.645590682196342</v>
      </c>
      <c r="V3311" s="102">
        <f t="shared" si="784"/>
        <v>-16.645590682196342</v>
      </c>
      <c r="W3311" s="102">
        <f t="shared" si="785"/>
        <v>16.645590682196342</v>
      </c>
    </row>
    <row r="3312" spans="1:23" x14ac:dyDescent="0.25">
      <c r="A3312" s="110">
        <v>42638.522986111115</v>
      </c>
      <c r="B3312">
        <v>232</v>
      </c>
      <c r="C3312">
        <v>8.6750000000000007</v>
      </c>
      <c r="E3312" s="95">
        <f t="shared" si="791"/>
        <v>249.62728785357737</v>
      </c>
      <c r="F3312" s="95">
        <f t="shared" si="791"/>
        <v>13.537504525790359</v>
      </c>
      <c r="G3312" s="95"/>
      <c r="H3312" s="95"/>
      <c r="I3312" s="95"/>
      <c r="J3312" s="95"/>
      <c r="K3312" s="95"/>
      <c r="L3312" s="95">
        <f t="shared" si="787"/>
        <v>3309</v>
      </c>
      <c r="M3312" s="95">
        <f t="shared" si="778"/>
        <v>1286</v>
      </c>
      <c r="N3312" s="95">
        <f t="shared" si="779"/>
        <v>268.14566334239788</v>
      </c>
      <c r="O3312" s="95">
        <f t="shared" si="780"/>
        <v>2739979.7902689441</v>
      </c>
      <c r="P3312" s="95">
        <f t="shared" si="788"/>
        <v>28.775660183554063</v>
      </c>
      <c r="Q3312" s="113">
        <f t="shared" si="789"/>
        <v>16.898764463652515</v>
      </c>
      <c r="R3312" s="95">
        <f t="shared" si="781"/>
        <v>287.64950789679551</v>
      </c>
      <c r="S3312" s="95">
        <f t="shared" si="782"/>
        <v>211.6050678103592</v>
      </c>
      <c r="T3312">
        <f t="shared" si="783"/>
        <v>0</v>
      </c>
      <c r="U3312" s="102">
        <f>IF(W3312&lt;180,V3312,IF(#REF!&gt;T3312,W3312-360,360-W3312))</f>
        <v>-17.627287853577371</v>
      </c>
      <c r="V3312" s="102">
        <f t="shared" si="784"/>
        <v>-17.627287853577371</v>
      </c>
      <c r="W3312" s="102">
        <f t="shared" si="785"/>
        <v>17.627287853577371</v>
      </c>
    </row>
    <row r="3313" spans="1:23" x14ac:dyDescent="0.25">
      <c r="A3313" s="110">
        <v>42638.523032407407</v>
      </c>
      <c r="B3313">
        <v>228</v>
      </c>
      <c r="C3313">
        <v>9.25</v>
      </c>
      <c r="E3313" s="95">
        <f t="shared" si="791"/>
        <v>249.6089850249584</v>
      </c>
      <c r="F3313" s="95">
        <f t="shared" si="791"/>
        <v>13.521582396006668</v>
      </c>
      <c r="G3313" s="95"/>
      <c r="H3313" s="95"/>
      <c r="I3313" s="95"/>
      <c r="J3313" s="95"/>
      <c r="K3313" s="95"/>
      <c r="L3313" s="95">
        <f t="shared" si="787"/>
        <v>3310</v>
      </c>
      <c r="M3313" s="95">
        <f t="shared" si="778"/>
        <v>-1058</v>
      </c>
      <c r="N3313" s="95">
        <f t="shared" si="779"/>
        <v>268.13353474320076</v>
      </c>
      <c r="O3313" s="95">
        <f t="shared" si="780"/>
        <v>2741590.9776434852</v>
      </c>
      <c r="P3313" s="95">
        <f t="shared" si="788"/>
        <v>28.779771017710836</v>
      </c>
      <c r="Q3313" s="113">
        <f t="shared" si="789"/>
        <v>16.916212796480632</v>
      </c>
      <c r="R3313" s="95">
        <f t="shared" si="781"/>
        <v>287.67046381703983</v>
      </c>
      <c r="S3313" s="95">
        <f t="shared" si="782"/>
        <v>211.54750623287697</v>
      </c>
      <c r="T3313">
        <f t="shared" si="783"/>
        <v>0</v>
      </c>
      <c r="U3313" s="102">
        <f>IF(W3313&lt;180,V3313,IF(#REF!&gt;T3313,W3313-360,360-W3313))</f>
        <v>-21.6089850249584</v>
      </c>
      <c r="V3313" s="102">
        <f t="shared" si="784"/>
        <v>-21.6089850249584</v>
      </c>
      <c r="W3313" s="102">
        <f t="shared" si="785"/>
        <v>21.6089850249584</v>
      </c>
    </row>
    <row r="3314" spans="1:23" x14ac:dyDescent="0.25">
      <c r="A3314" s="110">
        <v>42638.523078703707</v>
      </c>
      <c r="B3314">
        <v>230</v>
      </c>
      <c r="C3314">
        <v>9.5749999999999993</v>
      </c>
      <c r="E3314" s="95">
        <f t="shared" si="791"/>
        <v>249.58069883527455</v>
      </c>
      <c r="F3314" s="95">
        <f t="shared" si="791"/>
        <v>13.508256439267898</v>
      </c>
      <c r="G3314" s="95"/>
      <c r="H3314" s="95"/>
      <c r="I3314" s="95"/>
      <c r="J3314" s="95"/>
      <c r="K3314" s="95"/>
      <c r="L3314" s="95">
        <f t="shared" si="787"/>
        <v>3311</v>
      </c>
      <c r="M3314" s="95">
        <f t="shared" si="778"/>
        <v>1288</v>
      </c>
      <c r="N3314" s="95">
        <f t="shared" si="779"/>
        <v>268.12201751736467</v>
      </c>
      <c r="O3314" s="95">
        <f t="shared" si="780"/>
        <v>2743044.7049229643</v>
      </c>
      <c r="P3314" s="95">
        <f t="shared" si="788"/>
        <v>28.783052671462425</v>
      </c>
      <c r="Q3314" s="113">
        <f t="shared" si="789"/>
        <v>16.934754706889343</v>
      </c>
      <c r="R3314" s="95">
        <f t="shared" si="781"/>
        <v>287.68389692577557</v>
      </c>
      <c r="S3314" s="95">
        <f t="shared" si="782"/>
        <v>211.47750074477352</v>
      </c>
      <c r="T3314">
        <f t="shared" si="783"/>
        <v>0</v>
      </c>
      <c r="U3314" s="102">
        <f>IF(W3314&lt;180,V3314,IF(#REF!&gt;T3314,W3314-360,360-W3314))</f>
        <v>-19.580698835274546</v>
      </c>
      <c r="V3314" s="102">
        <f t="shared" si="784"/>
        <v>-19.580698835274546</v>
      </c>
      <c r="W3314" s="102">
        <f t="shared" si="785"/>
        <v>19.580698835274546</v>
      </c>
    </row>
    <row r="3315" spans="1:23" x14ac:dyDescent="0.25">
      <c r="A3315" s="110">
        <v>42638.523125</v>
      </c>
      <c r="B3315">
        <v>234</v>
      </c>
      <c r="C3315">
        <v>8.9250000000000007</v>
      </c>
      <c r="E3315" s="95">
        <f t="shared" si="791"/>
        <v>249.55407653910149</v>
      </c>
      <c r="F3315" s="95">
        <f t="shared" si="791"/>
        <v>13.494733311148098</v>
      </c>
      <c r="G3315" s="95"/>
      <c r="H3315" s="95"/>
      <c r="I3315" s="95"/>
      <c r="J3315" s="95"/>
      <c r="K3315" s="95"/>
      <c r="L3315" s="95">
        <f t="shared" si="787"/>
        <v>3312</v>
      </c>
      <c r="M3315" s="95">
        <f t="shared" si="778"/>
        <v>-1054</v>
      </c>
      <c r="N3315" s="95">
        <f t="shared" si="779"/>
        <v>268.11171497584371</v>
      </c>
      <c r="O3315" s="95">
        <f t="shared" si="780"/>
        <v>2744208.6654589176</v>
      </c>
      <c r="P3315" s="95">
        <f t="shared" si="788"/>
        <v>28.784812285559386</v>
      </c>
      <c r="Q3315" s="113">
        <f t="shared" si="789"/>
        <v>16.946646849894538</v>
      </c>
      <c r="R3315" s="95">
        <f t="shared" si="781"/>
        <v>287.6840319513642</v>
      </c>
      <c r="S3315" s="95">
        <f t="shared" si="782"/>
        <v>211.42412112683877</v>
      </c>
      <c r="T3315">
        <f t="shared" si="783"/>
        <v>0</v>
      </c>
      <c r="U3315" s="102">
        <f>IF(W3315&lt;180,V3315,IF(#REF!&gt;T3315,W3315-360,360-W3315))</f>
        <v>-15.554076539101487</v>
      </c>
      <c r="V3315" s="102">
        <f t="shared" si="784"/>
        <v>-15.554076539101487</v>
      </c>
      <c r="W3315" s="102">
        <f t="shared" si="785"/>
        <v>15.554076539101487</v>
      </c>
    </row>
    <row r="3316" spans="1:23" x14ac:dyDescent="0.25">
      <c r="A3316" s="110">
        <v>42638.5231712963</v>
      </c>
      <c r="B3316">
        <v>236</v>
      </c>
      <c r="C3316">
        <v>8.375</v>
      </c>
      <c r="E3316" s="95">
        <f t="shared" si="791"/>
        <v>249.52246256239602</v>
      </c>
      <c r="F3316" s="95">
        <f t="shared" si="791"/>
        <v>13.481125657237946</v>
      </c>
      <c r="G3316" s="95"/>
      <c r="H3316" s="95"/>
      <c r="I3316" s="95"/>
      <c r="J3316" s="95"/>
      <c r="K3316" s="95"/>
      <c r="L3316" s="95">
        <f t="shared" si="787"/>
        <v>3313</v>
      </c>
      <c r="M3316" s="95">
        <f t="shared" si="778"/>
        <v>1290</v>
      </c>
      <c r="N3316" s="95">
        <f t="shared" si="779"/>
        <v>268.10202233624943</v>
      </c>
      <c r="O3316" s="95">
        <f t="shared" si="780"/>
        <v>2745239.5164503274</v>
      </c>
      <c r="P3316" s="95">
        <f t="shared" si="788"/>
        <v>28.785872862245999</v>
      </c>
      <c r="Q3316" s="113">
        <f t="shared" si="789"/>
        <v>16.954178569723002</v>
      </c>
      <c r="R3316" s="95">
        <f t="shared" si="781"/>
        <v>287.66936434427276</v>
      </c>
      <c r="S3316" s="95">
        <f t="shared" si="782"/>
        <v>211.37556078051927</v>
      </c>
      <c r="T3316">
        <f t="shared" si="783"/>
        <v>0</v>
      </c>
      <c r="U3316" s="102">
        <f>IF(W3316&lt;180,V3316,IF(#REF!&gt;T3316,W3316-360,360-W3316))</f>
        <v>-13.522462562396015</v>
      </c>
      <c r="V3316" s="102">
        <f t="shared" si="784"/>
        <v>-13.522462562396015</v>
      </c>
      <c r="W3316" s="102">
        <f t="shared" si="785"/>
        <v>13.522462562396015</v>
      </c>
    </row>
    <row r="3317" spans="1:23" x14ac:dyDescent="0.25">
      <c r="A3317" s="110">
        <v>42638.523217592592</v>
      </c>
      <c r="B3317">
        <v>245</v>
      </c>
      <c r="C3317">
        <v>9.4499999999999993</v>
      </c>
      <c r="E3317" s="95">
        <f t="shared" si="791"/>
        <v>249.5008319467554</v>
      </c>
      <c r="F3317" s="95">
        <f t="shared" si="791"/>
        <v>13.4694952079867</v>
      </c>
      <c r="G3317" s="95"/>
      <c r="H3317" s="95"/>
      <c r="I3317" s="95"/>
      <c r="J3317" s="95"/>
      <c r="K3317" s="95"/>
      <c r="L3317" s="95">
        <f t="shared" si="787"/>
        <v>3314</v>
      </c>
      <c r="M3317" s="95">
        <f t="shared" si="778"/>
        <v>-1045</v>
      </c>
      <c r="N3317" s="95">
        <f t="shared" si="779"/>
        <v>268.09505129752392</v>
      </c>
      <c r="O3317" s="95">
        <f t="shared" si="780"/>
        <v>2745773.0588412597</v>
      </c>
      <c r="P3317" s="95">
        <f t="shared" si="788"/>
        <v>28.784326199757874</v>
      </c>
      <c r="Q3317" s="113">
        <f t="shared" si="789"/>
        <v>16.951641583813284</v>
      </c>
      <c r="R3317" s="95">
        <f t="shared" si="781"/>
        <v>287.64202551033532</v>
      </c>
      <c r="S3317" s="95">
        <f t="shared" si="782"/>
        <v>211.35963838317551</v>
      </c>
      <c r="T3317">
        <f t="shared" si="783"/>
        <v>0</v>
      </c>
      <c r="U3317" s="102">
        <f>IF(W3317&lt;180,V3317,IF(#REF!&gt;T3317,W3317-360,360-W3317))</f>
        <v>-4.5008319467553974</v>
      </c>
      <c r="V3317" s="102">
        <f t="shared" si="784"/>
        <v>-4.5008319467553974</v>
      </c>
      <c r="W3317" s="102">
        <f t="shared" si="785"/>
        <v>4.5008319467553974</v>
      </c>
    </row>
    <row r="3318" spans="1:23" x14ac:dyDescent="0.25">
      <c r="A3318" s="110">
        <v>42638.523263888892</v>
      </c>
      <c r="B3318">
        <v>245</v>
      </c>
      <c r="C3318">
        <v>9.875</v>
      </c>
      <c r="E3318" s="95">
        <f t="shared" si="791"/>
        <v>249.48918469217969</v>
      </c>
      <c r="F3318" s="95">
        <f t="shared" si="791"/>
        <v>13.457773244592355</v>
      </c>
      <c r="G3318" s="95"/>
      <c r="H3318" s="95"/>
      <c r="I3318" s="95"/>
      <c r="J3318" s="95"/>
      <c r="K3318" s="95"/>
      <c r="L3318" s="95">
        <f t="shared" si="787"/>
        <v>3315</v>
      </c>
      <c r="M3318" s="95">
        <f t="shared" si="778"/>
        <v>1290</v>
      </c>
      <c r="N3318" s="95">
        <f t="shared" si="779"/>
        <v>268.08808446455333</v>
      </c>
      <c r="O3318" s="95">
        <f t="shared" si="780"/>
        <v>2746306.27933633</v>
      </c>
      <c r="P3318" s="95">
        <f t="shared" si="788"/>
        <v>28.782778700542153</v>
      </c>
      <c r="Q3318" s="113">
        <f t="shared" si="789"/>
        <v>16.952325227427394</v>
      </c>
      <c r="R3318" s="95">
        <f t="shared" si="781"/>
        <v>287.63191645389134</v>
      </c>
      <c r="S3318" s="95">
        <f t="shared" si="782"/>
        <v>211.34645293046805</v>
      </c>
      <c r="T3318">
        <f t="shared" si="783"/>
        <v>0</v>
      </c>
      <c r="U3318" s="102">
        <f>IF(W3318&lt;180,V3318,IF(#REF!&gt;T3318,W3318-360,360-W3318))</f>
        <v>-4.4891846921796912</v>
      </c>
      <c r="V3318" s="102">
        <f t="shared" si="784"/>
        <v>-4.4891846921796912</v>
      </c>
      <c r="W3318" s="102">
        <f t="shared" si="785"/>
        <v>4.4891846921796912</v>
      </c>
    </row>
    <row r="3319" spans="1:23" x14ac:dyDescent="0.25">
      <c r="A3319" s="110">
        <v>42638.523321759261</v>
      </c>
      <c r="B3319">
        <v>236</v>
      </c>
      <c r="C3319">
        <v>9.5500000000000007</v>
      </c>
      <c r="E3319" s="95">
        <f t="shared" si="791"/>
        <v>249.45757071547422</v>
      </c>
      <c r="F3319" s="95">
        <f t="shared" si="791"/>
        <v>13.446851946755418</v>
      </c>
      <c r="G3319" s="95"/>
      <c r="H3319" s="95"/>
      <c r="I3319" s="95"/>
      <c r="J3319" s="95"/>
      <c r="K3319" s="95"/>
      <c r="L3319" s="95">
        <f t="shared" si="787"/>
        <v>3316</v>
      </c>
      <c r="M3319" s="95">
        <f t="shared" si="778"/>
        <v>-1054</v>
      </c>
      <c r="N3319" s="95">
        <f t="shared" si="779"/>
        <v>268.07840772014305</v>
      </c>
      <c r="O3319" s="95">
        <f t="shared" si="780"/>
        <v>2747335.6139927423</v>
      </c>
      <c r="P3319" s="95">
        <f t="shared" si="788"/>
        <v>28.783831062545094</v>
      </c>
      <c r="Q3319" s="113">
        <f t="shared" si="789"/>
        <v>16.959733463613532</v>
      </c>
      <c r="R3319" s="95">
        <f t="shared" si="781"/>
        <v>287.61697100860465</v>
      </c>
      <c r="S3319" s="95">
        <f t="shared" si="782"/>
        <v>211.29817042234379</v>
      </c>
      <c r="T3319">
        <f t="shared" si="783"/>
        <v>0</v>
      </c>
      <c r="U3319" s="102">
        <f>IF(W3319&lt;180,V3319,IF(#REF!&gt;T3319,W3319-360,360-W3319))</f>
        <v>-13.457570715474219</v>
      </c>
      <c r="V3319" s="102">
        <f t="shared" si="784"/>
        <v>-13.457570715474219</v>
      </c>
      <c r="W3319" s="102">
        <f t="shared" si="785"/>
        <v>13.457570715474219</v>
      </c>
    </row>
    <row r="3320" spans="1:23" x14ac:dyDescent="0.25">
      <c r="A3320" s="110">
        <v>42638.523368055554</v>
      </c>
      <c r="B3320">
        <v>237</v>
      </c>
      <c r="C3320">
        <v>9.5250000000000004</v>
      </c>
      <c r="E3320" s="95">
        <f t="shared" si="791"/>
        <v>249.41930116472545</v>
      </c>
      <c r="F3320" s="95">
        <f t="shared" si="791"/>
        <v>13.43395244592347</v>
      </c>
      <c r="G3320" s="95"/>
      <c r="H3320" s="95"/>
      <c r="I3320" s="95"/>
      <c r="J3320" s="95"/>
      <c r="K3320" s="95"/>
      <c r="L3320" s="95">
        <f t="shared" si="787"/>
        <v>3317</v>
      </c>
      <c r="M3320" s="95">
        <f t="shared" si="778"/>
        <v>1291</v>
      </c>
      <c r="N3320" s="95">
        <f t="shared" si="779"/>
        <v>268.06903828760755</v>
      </c>
      <c r="O3320" s="95">
        <f t="shared" si="780"/>
        <v>2748301.1902321172</v>
      </c>
      <c r="P3320" s="95">
        <f t="shared" si="788"/>
        <v>28.784548864119067</v>
      </c>
      <c r="Q3320" s="113">
        <f t="shared" si="789"/>
        <v>16.961850907270737</v>
      </c>
      <c r="R3320" s="95">
        <f t="shared" si="781"/>
        <v>287.58346570608461</v>
      </c>
      <c r="S3320" s="95">
        <f t="shared" si="782"/>
        <v>211.2551366233663</v>
      </c>
      <c r="T3320">
        <f t="shared" si="783"/>
        <v>0</v>
      </c>
      <c r="U3320" s="102">
        <f>IF(W3320&lt;180,V3320,IF(#REF!&gt;T3320,W3320-360,360-W3320))</f>
        <v>-12.419301164725454</v>
      </c>
      <c r="V3320" s="102">
        <f t="shared" si="784"/>
        <v>-12.419301164725454</v>
      </c>
      <c r="W3320" s="102">
        <f t="shared" si="785"/>
        <v>12.419301164725454</v>
      </c>
    </row>
    <row r="3321" spans="1:23" x14ac:dyDescent="0.25">
      <c r="A3321" s="110">
        <v>42638.523414351854</v>
      </c>
      <c r="B3321">
        <v>240</v>
      </c>
      <c r="C3321">
        <v>8.35</v>
      </c>
      <c r="E3321" s="95">
        <f t="shared" si="791"/>
        <v>249.39933444259569</v>
      </c>
      <c r="F3321" s="95">
        <f t="shared" si="791"/>
        <v>13.417973743760408</v>
      </c>
      <c r="G3321" s="95"/>
      <c r="H3321" s="95"/>
      <c r="I3321" s="95"/>
      <c r="J3321" s="95"/>
      <c r="K3321" s="95"/>
      <c r="L3321" s="95">
        <f t="shared" si="787"/>
        <v>3318</v>
      </c>
      <c r="M3321" s="95">
        <f t="shared" si="778"/>
        <v>-1051</v>
      </c>
      <c r="N3321" s="95">
        <f t="shared" si="779"/>
        <v>268.06057866184273</v>
      </c>
      <c r="O3321" s="95">
        <f t="shared" si="780"/>
        <v>2749088.823688949</v>
      </c>
      <c r="P3321" s="95">
        <f t="shared" si="788"/>
        <v>28.784334655256412</v>
      </c>
      <c r="Q3321" s="113">
        <f t="shared" si="789"/>
        <v>16.965863726994769</v>
      </c>
      <c r="R3321" s="95">
        <f t="shared" si="781"/>
        <v>287.57252782833393</v>
      </c>
      <c r="S3321" s="95">
        <f t="shared" si="782"/>
        <v>211.22614105685744</v>
      </c>
      <c r="T3321">
        <f t="shared" si="783"/>
        <v>0</v>
      </c>
      <c r="U3321" s="102">
        <f>IF(W3321&lt;180,V3321,IF(#REF!&gt;T3321,W3321-360,360-W3321))</f>
        <v>-9.3993344425956877</v>
      </c>
      <c r="V3321" s="102">
        <f t="shared" si="784"/>
        <v>-9.3993344425956877</v>
      </c>
      <c r="W3321" s="102">
        <f t="shared" si="785"/>
        <v>9.3993344425956877</v>
      </c>
    </row>
    <row r="3322" spans="1:23" x14ac:dyDescent="0.25">
      <c r="A3322" s="110">
        <v>42638.523460648146</v>
      </c>
      <c r="B3322">
        <v>236</v>
      </c>
      <c r="C3322">
        <v>7.95</v>
      </c>
      <c r="E3322" s="95">
        <f t="shared" si="791"/>
        <v>249.35274542429283</v>
      </c>
      <c r="F3322" s="95">
        <f t="shared" si="791"/>
        <v>13.401439301164732</v>
      </c>
      <c r="G3322" s="95"/>
      <c r="H3322" s="95"/>
      <c r="I3322" s="95"/>
      <c r="J3322" s="95"/>
      <c r="K3322" s="95"/>
      <c r="L3322" s="95">
        <f t="shared" si="787"/>
        <v>3319</v>
      </c>
      <c r="M3322" s="95">
        <f t="shared" si="778"/>
        <v>1287</v>
      </c>
      <c r="N3322" s="95">
        <f t="shared" si="779"/>
        <v>268.05091895148968</v>
      </c>
      <c r="O3322" s="95">
        <f t="shared" si="780"/>
        <v>2750116.3946971777</v>
      </c>
      <c r="P3322" s="95">
        <f t="shared" si="788"/>
        <v>28.78537631043385</v>
      </c>
      <c r="Q3322" s="113">
        <f t="shared" si="789"/>
        <v>16.964150218299629</v>
      </c>
      <c r="R3322" s="95">
        <f t="shared" si="781"/>
        <v>287.52208341546702</v>
      </c>
      <c r="S3322" s="95">
        <f t="shared" si="782"/>
        <v>211.18340743311867</v>
      </c>
      <c r="T3322">
        <f t="shared" si="783"/>
        <v>0</v>
      </c>
      <c r="U3322" s="102">
        <f>IF(W3322&lt;180,V3322,IF(#REF!&gt;T3322,W3322-360,360-W3322))</f>
        <v>-13.352745424292834</v>
      </c>
      <c r="V3322" s="102">
        <f t="shared" si="784"/>
        <v>-13.352745424292834</v>
      </c>
      <c r="W3322" s="102">
        <f t="shared" si="785"/>
        <v>13.352745424292834</v>
      </c>
    </row>
    <row r="3323" spans="1:23" x14ac:dyDescent="0.25">
      <c r="A3323" s="110">
        <v>42638.523506944446</v>
      </c>
      <c r="B3323">
        <v>252</v>
      </c>
      <c r="C3323">
        <v>7.3250000000000002</v>
      </c>
      <c r="E3323" s="95">
        <f t="shared" si="791"/>
        <v>249.31946755407654</v>
      </c>
      <c r="F3323" s="95">
        <f t="shared" si="791"/>
        <v>13.385724658901838</v>
      </c>
      <c r="G3323" s="95"/>
      <c r="H3323" s="95"/>
      <c r="I3323" s="95"/>
      <c r="J3323" s="95"/>
      <c r="K3323" s="95"/>
      <c r="L3323" s="95">
        <f t="shared" si="787"/>
        <v>3320</v>
      </c>
      <c r="M3323" s="95">
        <f t="shared" si="778"/>
        <v>-1035</v>
      </c>
      <c r="N3323" s="95">
        <f t="shared" si="779"/>
        <v>268.04608433734768</v>
      </c>
      <c r="O3323" s="95">
        <f t="shared" si="780"/>
        <v>2750373.9490963654</v>
      </c>
      <c r="P3323" s="95">
        <f t="shared" si="788"/>
        <v>28.782388508983022</v>
      </c>
      <c r="Q3323" s="113">
        <f t="shared" si="789"/>
        <v>16.939289767273667</v>
      </c>
      <c r="R3323" s="95">
        <f t="shared" si="781"/>
        <v>287.4328695304423</v>
      </c>
      <c r="S3323" s="95">
        <f t="shared" si="782"/>
        <v>211.20606557771077</v>
      </c>
      <c r="T3323">
        <f t="shared" si="783"/>
        <v>0</v>
      </c>
      <c r="U3323" s="102">
        <f>IF(W3323&lt;180,V3323,IF(#REF!&gt;T3323,W3323-360,360-W3323))</f>
        <v>2.6805324459234612</v>
      </c>
      <c r="V3323" s="102">
        <f t="shared" si="784"/>
        <v>2.6805324459234612</v>
      </c>
      <c r="W3323" s="102">
        <f t="shared" si="785"/>
        <v>2.6805324459234612</v>
      </c>
    </row>
    <row r="3324" spans="1:23" x14ac:dyDescent="0.25">
      <c r="A3324" s="110">
        <v>42638.523553240739</v>
      </c>
      <c r="B3324">
        <v>250</v>
      </c>
      <c r="C3324">
        <v>8.7249999999999996</v>
      </c>
      <c r="E3324" s="95">
        <f t="shared" si="791"/>
        <v>249.30282861896839</v>
      </c>
      <c r="F3324" s="95">
        <f t="shared" si="791"/>
        <v>13.37468921797006</v>
      </c>
      <c r="G3324" s="95"/>
      <c r="H3324" s="95"/>
      <c r="I3324" s="95"/>
      <c r="J3324" s="95"/>
      <c r="K3324" s="95"/>
      <c r="L3324" s="95">
        <f t="shared" si="787"/>
        <v>3321</v>
      </c>
      <c r="M3324" s="95">
        <f t="shared" si="778"/>
        <v>1285</v>
      </c>
      <c r="N3324" s="95">
        <f t="shared" si="779"/>
        <v>268.04065040650232</v>
      </c>
      <c r="O3324" s="95">
        <f t="shared" si="780"/>
        <v>2750699.5121951019</v>
      </c>
      <c r="P3324" s="95">
        <f t="shared" si="788"/>
        <v>28.779757976650018</v>
      </c>
      <c r="Q3324" s="113">
        <f t="shared" si="789"/>
        <v>16.933700863780672</v>
      </c>
      <c r="R3324" s="95">
        <f t="shared" si="781"/>
        <v>287.40365556247491</v>
      </c>
      <c r="S3324" s="95">
        <f t="shared" si="782"/>
        <v>211.20200167546187</v>
      </c>
      <c r="T3324">
        <f t="shared" si="783"/>
        <v>0</v>
      </c>
      <c r="U3324" s="102">
        <f>IF(W3324&lt;180,V3324,IF(#REF!&gt;T3324,W3324-360,360-W3324))</f>
        <v>0.69717138103160892</v>
      </c>
      <c r="V3324" s="102">
        <f t="shared" si="784"/>
        <v>0.69717138103160892</v>
      </c>
      <c r="W3324" s="102">
        <f t="shared" si="785"/>
        <v>0.69717138103160892</v>
      </c>
    </row>
    <row r="3325" spans="1:23" x14ac:dyDescent="0.25">
      <c r="A3325" s="110">
        <v>42638.523599537039</v>
      </c>
      <c r="B3325">
        <v>242</v>
      </c>
      <c r="C3325">
        <v>9.375</v>
      </c>
      <c r="E3325" s="95">
        <f t="shared" ref="E3325:F3340" si="792">AVERAGE(B2725:B3325)</f>
        <v>249.24792013311148</v>
      </c>
      <c r="F3325" s="95">
        <f t="shared" si="792"/>
        <v>13.367076738768727</v>
      </c>
      <c r="G3325" s="95"/>
      <c r="H3325" s="95"/>
      <c r="I3325" s="95"/>
      <c r="J3325" s="95"/>
      <c r="K3325" s="95"/>
      <c r="L3325" s="95">
        <f t="shared" si="787"/>
        <v>3322</v>
      </c>
      <c r="M3325" s="95">
        <f t="shared" si="778"/>
        <v>-1043</v>
      </c>
      <c r="N3325" s="95">
        <f t="shared" si="779"/>
        <v>268.03281155929989</v>
      </c>
      <c r="O3325" s="95">
        <f t="shared" si="780"/>
        <v>2751377.4235400162</v>
      </c>
      <c r="P3325" s="95">
        <f t="shared" si="788"/>
        <v>28.778971600174341</v>
      </c>
      <c r="Q3325" s="113">
        <f t="shared" si="789"/>
        <v>16.903763027586191</v>
      </c>
      <c r="R3325" s="95">
        <f t="shared" si="781"/>
        <v>287.28138694518043</v>
      </c>
      <c r="S3325" s="95">
        <f t="shared" si="782"/>
        <v>211.21445332104255</v>
      </c>
      <c r="T3325">
        <f t="shared" si="783"/>
        <v>0</v>
      </c>
      <c r="U3325" s="102">
        <f>IF(W3325&lt;180,V3325,IF(#REF!&gt;T3325,W3325-360,360-W3325))</f>
        <v>-7.247920133111478</v>
      </c>
      <c r="V3325" s="102">
        <f t="shared" si="784"/>
        <v>-7.247920133111478</v>
      </c>
      <c r="W3325" s="102">
        <f t="shared" si="785"/>
        <v>7.247920133111478</v>
      </c>
    </row>
    <row r="3326" spans="1:23" x14ac:dyDescent="0.25">
      <c r="A3326" s="110">
        <v>42638.523645833331</v>
      </c>
      <c r="B3326">
        <v>235</v>
      </c>
      <c r="C3326">
        <v>9.4</v>
      </c>
      <c r="E3326" s="95">
        <f t="shared" si="792"/>
        <v>249.19301164725456</v>
      </c>
      <c r="F3326" s="95">
        <f t="shared" si="792"/>
        <v>13.354376405990024</v>
      </c>
      <c r="G3326" s="95"/>
      <c r="H3326" s="95"/>
      <c r="I3326" s="95"/>
      <c r="J3326" s="95"/>
      <c r="K3326" s="95"/>
      <c r="L3326" s="95">
        <f t="shared" si="787"/>
        <v>3323</v>
      </c>
      <c r="M3326" s="95">
        <f t="shared" si="778"/>
        <v>1278</v>
      </c>
      <c r="N3326" s="95">
        <f t="shared" si="779"/>
        <v>268.02287089978762</v>
      </c>
      <c r="O3326" s="95">
        <f t="shared" si="780"/>
        <v>2752468.2618115959</v>
      </c>
      <c r="P3326" s="95">
        <f t="shared" si="788"/>
        <v>28.780344578706714</v>
      </c>
      <c r="Q3326" s="113">
        <f t="shared" si="789"/>
        <v>16.896356795473121</v>
      </c>
      <c r="R3326" s="95">
        <f t="shared" si="781"/>
        <v>287.2098144370691</v>
      </c>
      <c r="S3326" s="95">
        <f t="shared" si="782"/>
        <v>211.17620885744003</v>
      </c>
      <c r="T3326">
        <f t="shared" si="783"/>
        <v>0</v>
      </c>
      <c r="U3326" s="102">
        <f>IF(W3326&lt;180,V3326,IF(#REF!&gt;T3326,W3326-360,360-W3326))</f>
        <v>-14.193011647254565</v>
      </c>
      <c r="V3326" s="102">
        <f t="shared" si="784"/>
        <v>-14.193011647254565</v>
      </c>
      <c r="W3326" s="102">
        <f t="shared" si="785"/>
        <v>14.193011647254565</v>
      </c>
    </row>
    <row r="3327" spans="1:23" x14ac:dyDescent="0.25">
      <c r="A3327" s="110">
        <v>42638.523692129631</v>
      </c>
      <c r="B3327">
        <v>238</v>
      </c>
      <c r="C3327">
        <v>8.7750000000000004</v>
      </c>
      <c r="E3327" s="95">
        <f t="shared" si="792"/>
        <v>249.14975041597339</v>
      </c>
      <c r="F3327" s="95">
        <f t="shared" si="792"/>
        <v>13.336950282861901</v>
      </c>
      <c r="G3327" s="95"/>
      <c r="H3327" s="95"/>
      <c r="I3327" s="95"/>
      <c r="J3327" s="95"/>
      <c r="K3327" s="95"/>
      <c r="L3327" s="95">
        <f t="shared" si="787"/>
        <v>3324</v>
      </c>
      <c r="M3327" s="95">
        <f t="shared" si="778"/>
        <v>-1040</v>
      </c>
      <c r="N3327" s="95">
        <f t="shared" si="779"/>
        <v>268.01383874849404</v>
      </c>
      <c r="O3327" s="95">
        <f t="shared" si="780"/>
        <v>2753369.3634175491</v>
      </c>
      <c r="P3327" s="95">
        <f t="shared" si="788"/>
        <v>28.780725032541852</v>
      </c>
      <c r="Q3327" s="113">
        <f t="shared" si="789"/>
        <v>16.891674172316311</v>
      </c>
      <c r="R3327" s="95">
        <f t="shared" si="781"/>
        <v>287.15601730368508</v>
      </c>
      <c r="S3327" s="95">
        <f t="shared" si="782"/>
        <v>211.1434835282617</v>
      </c>
      <c r="T3327">
        <f t="shared" si="783"/>
        <v>0</v>
      </c>
      <c r="U3327" s="102">
        <f>IF(W3327&lt;180,V3327,IF(#REF!&gt;T3327,W3327-360,360-W3327))</f>
        <v>-11.149750415973386</v>
      </c>
      <c r="V3327" s="102">
        <f t="shared" si="784"/>
        <v>-11.149750415973386</v>
      </c>
      <c r="W3327" s="102">
        <f t="shared" si="785"/>
        <v>11.149750415973386</v>
      </c>
    </row>
    <row r="3328" spans="1:23" x14ac:dyDescent="0.25">
      <c r="A3328" s="110">
        <v>42638.523738425924</v>
      </c>
      <c r="B3328">
        <v>240</v>
      </c>
      <c r="C3328">
        <v>8.375</v>
      </c>
      <c r="E3328" s="95">
        <f t="shared" si="792"/>
        <v>249.11813643926789</v>
      </c>
      <c r="F3328" s="95">
        <f t="shared" si="792"/>
        <v>13.321461763727129</v>
      </c>
      <c r="G3328" s="95"/>
      <c r="H3328" s="95"/>
      <c r="I3328" s="95"/>
      <c r="J3328" s="95"/>
      <c r="K3328" s="95"/>
      <c r="L3328" s="95">
        <f t="shared" si="787"/>
        <v>3325</v>
      </c>
      <c r="M3328" s="95">
        <f t="shared" si="778"/>
        <v>1280</v>
      </c>
      <c r="N3328" s="95">
        <f t="shared" si="779"/>
        <v>268.00541353383284</v>
      </c>
      <c r="O3328" s="95">
        <f t="shared" si="780"/>
        <v>2754153.9025563709</v>
      </c>
      <c r="P3328" s="95">
        <f t="shared" si="788"/>
        <v>28.780496228780496</v>
      </c>
      <c r="Q3328" s="113">
        <f t="shared" si="789"/>
        <v>16.890989057358176</v>
      </c>
      <c r="R3328" s="95">
        <f t="shared" si="781"/>
        <v>287.12286181832377</v>
      </c>
      <c r="S3328" s="95">
        <f t="shared" si="782"/>
        <v>211.113411060212</v>
      </c>
      <c r="T3328">
        <f t="shared" si="783"/>
        <v>0</v>
      </c>
      <c r="U3328" s="102">
        <f>IF(W3328&lt;180,V3328,IF(#REF!&gt;T3328,W3328-360,360-W3328))</f>
        <v>-9.1181364392678859</v>
      </c>
      <c r="V3328" s="102">
        <f t="shared" si="784"/>
        <v>-9.1181364392678859</v>
      </c>
      <c r="W3328" s="102">
        <f t="shared" si="785"/>
        <v>9.1181364392678859</v>
      </c>
    </row>
    <row r="3329" spans="1:23" x14ac:dyDescent="0.25">
      <c r="A3329" s="110">
        <v>42638.523784722223</v>
      </c>
      <c r="B3329">
        <v>224</v>
      </c>
      <c r="C3329">
        <v>8.9749999999999996</v>
      </c>
      <c r="E3329" s="95">
        <f t="shared" si="792"/>
        <v>249.06988352745424</v>
      </c>
      <c r="F3329" s="95">
        <f t="shared" si="792"/>
        <v>13.305072246256247</v>
      </c>
      <c r="G3329" s="95"/>
      <c r="H3329" s="95"/>
      <c r="I3329" s="95"/>
      <c r="J3329" s="95"/>
      <c r="K3329" s="95"/>
      <c r="L3329" s="95">
        <f t="shared" si="787"/>
        <v>3326</v>
      </c>
      <c r="M3329" s="95">
        <f t="shared" si="778"/>
        <v>-1056</v>
      </c>
      <c r="N3329" s="95">
        <f t="shared" si="779"/>
        <v>267.99218280216303</v>
      </c>
      <c r="O3329" s="95">
        <f t="shared" si="780"/>
        <v>2756089.7967528361</v>
      </c>
      <c r="P3329" s="95">
        <f t="shared" si="788"/>
        <v>28.786280915699365</v>
      </c>
      <c r="Q3329" s="113">
        <f t="shared" si="789"/>
        <v>16.921226166999642</v>
      </c>
      <c r="R3329" s="95">
        <f t="shared" si="781"/>
        <v>287.14264240320341</v>
      </c>
      <c r="S3329" s="95">
        <f t="shared" si="782"/>
        <v>210.99712465170504</v>
      </c>
      <c r="T3329">
        <f t="shared" si="783"/>
        <v>0</v>
      </c>
      <c r="U3329" s="102">
        <f>IF(W3329&lt;180,V3329,IF(#REF!&gt;T3329,W3329-360,360-W3329))</f>
        <v>-25.069883527454238</v>
      </c>
      <c r="V3329" s="102">
        <f t="shared" si="784"/>
        <v>-25.069883527454238</v>
      </c>
      <c r="W3329" s="102">
        <f t="shared" si="785"/>
        <v>25.069883527454238</v>
      </c>
    </row>
    <row r="3330" spans="1:23" x14ac:dyDescent="0.25">
      <c r="A3330" s="110">
        <v>42638.523831018516</v>
      </c>
      <c r="B3330">
        <v>228</v>
      </c>
      <c r="C3330">
        <v>9.8249999999999993</v>
      </c>
      <c r="E3330" s="95">
        <f t="shared" si="792"/>
        <v>248.9667221297837</v>
      </c>
      <c r="F3330" s="95">
        <f t="shared" si="792"/>
        <v>13.293010183028292</v>
      </c>
      <c r="G3330" s="95"/>
      <c r="H3330" s="95"/>
      <c r="I3330" s="95"/>
      <c r="J3330" s="95"/>
      <c r="K3330" s="95"/>
      <c r="L3330" s="95">
        <f t="shared" si="787"/>
        <v>3327</v>
      </c>
      <c r="M3330" s="95">
        <f t="shared" si="778"/>
        <v>1284</v>
      </c>
      <c r="N3330" s="95">
        <f t="shared" si="779"/>
        <v>267.98016230838419</v>
      </c>
      <c r="O3330" s="95">
        <f t="shared" si="780"/>
        <v>2757688.6907123332</v>
      </c>
      <c r="P3330" s="95">
        <f t="shared" si="788"/>
        <v>28.790301874581935</v>
      </c>
      <c r="Q3330" s="113">
        <f t="shared" si="789"/>
        <v>16.860262255733328</v>
      </c>
      <c r="R3330" s="95">
        <f t="shared" si="781"/>
        <v>286.9023122051837</v>
      </c>
      <c r="S3330" s="95">
        <f t="shared" si="782"/>
        <v>211.0311320543837</v>
      </c>
      <c r="T3330">
        <f t="shared" si="783"/>
        <v>0</v>
      </c>
      <c r="U3330" s="102">
        <f>IF(W3330&lt;180,V3330,IF(#REF!&gt;T3330,W3330-360,360-W3330))</f>
        <v>-20.966722129783705</v>
      </c>
      <c r="V3330" s="102">
        <f t="shared" si="784"/>
        <v>-20.966722129783705</v>
      </c>
      <c r="W3330" s="102">
        <f t="shared" si="785"/>
        <v>20.966722129783705</v>
      </c>
    </row>
    <row r="3331" spans="1:23" x14ac:dyDescent="0.25">
      <c r="A3331" s="110">
        <v>42638.523877314816</v>
      </c>
      <c r="B3331">
        <v>221</v>
      </c>
      <c r="C3331">
        <v>10.175000000000001</v>
      </c>
      <c r="E3331" s="95">
        <f t="shared" si="792"/>
        <v>248.87354409317803</v>
      </c>
      <c r="F3331" s="95">
        <f t="shared" si="792"/>
        <v>13.279583061564066</v>
      </c>
      <c r="G3331" s="95"/>
      <c r="H3331" s="95"/>
      <c r="I3331" s="95"/>
      <c r="J3331" s="95"/>
      <c r="K3331" s="95"/>
      <c r="L3331" s="95">
        <f t="shared" si="787"/>
        <v>3328</v>
      </c>
      <c r="M3331" s="95">
        <f t="shared" si="778"/>
        <v>-1063</v>
      </c>
      <c r="N3331" s="95">
        <f t="shared" si="779"/>
        <v>267.9660456730752</v>
      </c>
      <c r="O3331" s="95">
        <f t="shared" si="780"/>
        <v>2759895.163161037</v>
      </c>
      <c r="P3331" s="95">
        <f t="shared" si="788"/>
        <v>28.797489849341169</v>
      </c>
      <c r="Q3331" s="113">
        <f t="shared" si="789"/>
        <v>16.859820866556753</v>
      </c>
      <c r="R3331" s="95">
        <f t="shared" si="781"/>
        <v>286.80814104293074</v>
      </c>
      <c r="S3331" s="95">
        <f t="shared" si="782"/>
        <v>210.93894714342534</v>
      </c>
      <c r="T3331">
        <f t="shared" si="783"/>
        <v>0</v>
      </c>
      <c r="U3331" s="102">
        <f>IF(W3331&lt;180,V3331,IF(#REF!&gt;T3331,W3331-360,360-W3331))</f>
        <v>-27.873544093178026</v>
      </c>
      <c r="V3331" s="102">
        <f t="shared" si="784"/>
        <v>-27.873544093178026</v>
      </c>
      <c r="W3331" s="102">
        <f t="shared" si="785"/>
        <v>27.873544093178026</v>
      </c>
    </row>
    <row r="3332" spans="1:23" x14ac:dyDescent="0.25">
      <c r="A3332" s="110">
        <v>42638.523923611108</v>
      </c>
      <c r="B3332">
        <v>227</v>
      </c>
      <c r="C3332">
        <v>9.1999999999999993</v>
      </c>
      <c r="E3332" s="95">
        <f t="shared" si="792"/>
        <v>248.8269550748752</v>
      </c>
      <c r="F3332" s="95">
        <f t="shared" si="792"/>
        <v>13.259075074875213</v>
      </c>
      <c r="G3332" s="95"/>
      <c r="H3332" s="95"/>
      <c r="I3332" s="95"/>
      <c r="J3332" s="95"/>
      <c r="K3332" s="95"/>
      <c r="L3332" s="95">
        <f t="shared" si="787"/>
        <v>3329</v>
      </c>
      <c r="M3332" s="95">
        <f t="shared" ref="M3332:M3393" si="793">B3332-M3331</f>
        <v>1290</v>
      </c>
      <c r="N3332" s="95">
        <f t="shared" ref="N3332:N3393" si="794">N3331+(B3332-N3331)/L3332</f>
        <v>267.95373986181863</v>
      </c>
      <c r="O3332" s="95">
        <f t="shared" ref="O3332:O3393" si="795">O3331+(B3332-N3332)*(B3332-N3331)</f>
        <v>2761572.8759386996</v>
      </c>
      <c r="P3332" s="95">
        <f t="shared" si="788"/>
        <v>28.801914487464128</v>
      </c>
      <c r="Q3332" s="113">
        <f t="shared" si="789"/>
        <v>16.881499651852216</v>
      </c>
      <c r="R3332" s="95">
        <f t="shared" ref="R3332:R3393" si="796">E3332+$T$2*Q3332</f>
        <v>286.8103292915427</v>
      </c>
      <c r="S3332" s="95">
        <f t="shared" ref="S3332:S3393" si="797">E3332-$T$2*Q3332</f>
        <v>210.8435808582077</v>
      </c>
      <c r="T3332">
        <f t="shared" si="783"/>
        <v>0</v>
      </c>
      <c r="U3332" s="102">
        <f>IF(W3332&lt;180,V3332,IF(#REF!&gt;T3332,W3332-360,360-W3332))</f>
        <v>-21.826955074875201</v>
      </c>
      <c r="V3332" s="102">
        <f t="shared" si="784"/>
        <v>-21.826955074875201</v>
      </c>
      <c r="W3332" s="102">
        <f t="shared" si="785"/>
        <v>21.826955074875201</v>
      </c>
    </row>
    <row r="3333" spans="1:23" x14ac:dyDescent="0.25">
      <c r="A3333" s="110">
        <v>42638.523969907408</v>
      </c>
      <c r="B3333">
        <v>236</v>
      </c>
      <c r="C3333">
        <v>9.8000000000000007</v>
      </c>
      <c r="E3333" s="95">
        <f t="shared" si="792"/>
        <v>248.78702163061564</v>
      </c>
      <c r="F3333" s="95">
        <f t="shared" si="792"/>
        <v>13.243664758735447</v>
      </c>
      <c r="G3333" s="95"/>
      <c r="H3333" s="95"/>
      <c r="I3333" s="95"/>
      <c r="J3333" s="95"/>
      <c r="K3333" s="95"/>
      <c r="L3333" s="95">
        <f t="shared" si="787"/>
        <v>3330</v>
      </c>
      <c r="M3333" s="95">
        <f t="shared" si="793"/>
        <v>-1054</v>
      </c>
      <c r="N3333" s="95">
        <f t="shared" si="794"/>
        <v>267.9441441441424</v>
      </c>
      <c r="O3333" s="95">
        <f t="shared" si="795"/>
        <v>2762593.6108107897</v>
      </c>
      <c r="P3333" s="95">
        <f t="shared" si="788"/>
        <v>28.802911153808239</v>
      </c>
      <c r="Q3333" s="113">
        <f t="shared" si="789"/>
        <v>16.883408487159542</v>
      </c>
      <c r="R3333" s="95">
        <f t="shared" si="796"/>
        <v>286.7746907267246</v>
      </c>
      <c r="S3333" s="95">
        <f t="shared" si="797"/>
        <v>210.79935253450668</v>
      </c>
      <c r="T3333">
        <f t="shared" si="783"/>
        <v>0</v>
      </c>
      <c r="U3333" s="102">
        <f>IF(W3333&lt;180,V3333,IF(#REF!&gt;T3333,W3333-360,360-W3333))</f>
        <v>-12.787021630615641</v>
      </c>
      <c r="V3333" s="102">
        <f t="shared" si="784"/>
        <v>-12.787021630615641</v>
      </c>
      <c r="W3333" s="102">
        <f t="shared" si="785"/>
        <v>12.787021630615641</v>
      </c>
    </row>
    <row r="3334" spans="1:23" x14ac:dyDescent="0.25">
      <c r="A3334" s="110">
        <v>42638.524016203701</v>
      </c>
      <c r="B3334">
        <v>236</v>
      </c>
      <c r="C3334">
        <v>8.3249999999999993</v>
      </c>
      <c r="E3334" s="95">
        <f t="shared" si="792"/>
        <v>248.73377703826955</v>
      </c>
      <c r="F3334" s="95">
        <f t="shared" si="792"/>
        <v>13.225637470881868</v>
      </c>
      <c r="G3334" s="95"/>
      <c r="H3334" s="95"/>
      <c r="I3334" s="95"/>
      <c r="J3334" s="95"/>
      <c r="K3334" s="95"/>
      <c r="L3334" s="95">
        <f t="shared" si="787"/>
        <v>3331</v>
      </c>
      <c r="M3334" s="95">
        <f t="shared" si="793"/>
        <v>1290</v>
      </c>
      <c r="N3334" s="95">
        <f t="shared" si="794"/>
        <v>267.93455418792979</v>
      </c>
      <c r="O3334" s="95">
        <f t="shared" si="795"/>
        <v>2763613.7328129481</v>
      </c>
      <c r="P3334" s="95">
        <f t="shared" si="788"/>
        <v>28.803903993444514</v>
      </c>
      <c r="Q3334" s="113">
        <f t="shared" si="789"/>
        <v>16.873188783116468</v>
      </c>
      <c r="R3334" s="95">
        <f t="shared" si="796"/>
        <v>286.69845180028159</v>
      </c>
      <c r="S3334" s="95">
        <f t="shared" si="797"/>
        <v>210.76910227625751</v>
      </c>
      <c r="T3334">
        <f t="shared" ref="T3334:T3393" si="798">IF(ABS(U3334)&gt;$T$2*Q3334,1,0)</f>
        <v>0</v>
      </c>
      <c r="U3334" s="102">
        <f>IF(W3334&lt;180,V3334,IF(#REF!&gt;T3334,W3334-360,360-W3334))</f>
        <v>-12.733777038269551</v>
      </c>
      <c r="V3334" s="102">
        <f t="shared" ref="V3334:V3393" si="799">$B3334-$E3334</f>
        <v>-12.733777038269551</v>
      </c>
      <c r="W3334" s="102">
        <f t="shared" ref="W3334:W3393" si="800">ABS(V3334)</f>
        <v>12.733777038269551</v>
      </c>
    </row>
    <row r="3335" spans="1:23" x14ac:dyDescent="0.25">
      <c r="A3335" s="110">
        <v>42638.524062500001</v>
      </c>
      <c r="B3335">
        <v>227</v>
      </c>
      <c r="C3335">
        <v>7.2750000000000004</v>
      </c>
      <c r="E3335" s="95">
        <f t="shared" si="792"/>
        <v>248.65890183028287</v>
      </c>
      <c r="F3335" s="95">
        <f t="shared" si="792"/>
        <v>13.209805191347758</v>
      </c>
      <c r="G3335" s="95"/>
      <c r="H3335" s="95"/>
      <c r="I3335" s="95"/>
      <c r="J3335" s="95"/>
      <c r="K3335" s="95"/>
      <c r="L3335" s="95">
        <f t="shared" si="787"/>
        <v>3332</v>
      </c>
      <c r="M3335" s="95">
        <f t="shared" si="793"/>
        <v>-1063</v>
      </c>
      <c r="N3335" s="95">
        <f t="shared" si="794"/>
        <v>267.92226890756126</v>
      </c>
      <c r="O3335" s="95">
        <f t="shared" si="795"/>
        <v>2765288.8676470378</v>
      </c>
      <c r="P3335" s="95">
        <f t="shared" si="788"/>
        <v>28.808308311062095</v>
      </c>
      <c r="Q3335" s="113">
        <f t="shared" si="789"/>
        <v>16.869622141786976</v>
      </c>
      <c r="R3335" s="95">
        <f t="shared" si="796"/>
        <v>286.6155516493036</v>
      </c>
      <c r="S3335" s="95">
        <f t="shared" si="797"/>
        <v>210.70225201126217</v>
      </c>
      <c r="T3335">
        <f t="shared" si="798"/>
        <v>0</v>
      </c>
      <c r="U3335" s="102">
        <f>IF(W3335&lt;180,V3335,IF(#REF!&gt;T3335,W3335-360,360-W3335))</f>
        <v>-21.658901830282872</v>
      </c>
      <c r="V3335" s="102">
        <f t="shared" si="799"/>
        <v>-21.658901830282872</v>
      </c>
      <c r="W3335" s="102">
        <f t="shared" si="800"/>
        <v>21.658901830282872</v>
      </c>
    </row>
    <row r="3336" spans="1:23" x14ac:dyDescent="0.25">
      <c r="A3336" s="110">
        <v>42638.524108796293</v>
      </c>
      <c r="B3336">
        <v>233</v>
      </c>
      <c r="C3336">
        <v>6.9749999999999996</v>
      </c>
      <c r="E3336" s="95">
        <f t="shared" si="792"/>
        <v>248.5773710482529</v>
      </c>
      <c r="F3336" s="95">
        <f t="shared" si="792"/>
        <v>13.193009517470887</v>
      </c>
      <c r="G3336" s="95"/>
      <c r="H3336" s="95"/>
      <c r="I3336" s="95"/>
      <c r="J3336" s="95"/>
      <c r="K3336" s="95"/>
      <c r="L3336" s="95">
        <f t="shared" si="787"/>
        <v>3333</v>
      </c>
      <c r="M3336" s="95">
        <f t="shared" si="793"/>
        <v>1296</v>
      </c>
      <c r="N3336" s="95">
        <f t="shared" si="794"/>
        <v>267.91179117911616</v>
      </c>
      <c r="O3336" s="95">
        <f t="shared" si="795"/>
        <v>2766508.0666066394</v>
      </c>
      <c r="P3336" s="95">
        <f t="shared" si="788"/>
        <v>28.81033535945641</v>
      </c>
      <c r="Q3336" s="113">
        <f t="shared" si="789"/>
        <v>16.826641395200941</v>
      </c>
      <c r="R3336" s="95">
        <f t="shared" si="796"/>
        <v>286.437314187455</v>
      </c>
      <c r="S3336" s="95">
        <f t="shared" si="797"/>
        <v>210.7174279090508</v>
      </c>
      <c r="T3336">
        <f t="shared" si="798"/>
        <v>0</v>
      </c>
      <c r="U3336" s="102">
        <f>IF(W3336&lt;180,V3336,IF(#REF!&gt;T3336,W3336-360,360-W3336))</f>
        <v>-15.5773710482529</v>
      </c>
      <c r="V3336" s="102">
        <f t="shared" si="799"/>
        <v>-15.5773710482529</v>
      </c>
      <c r="W3336" s="102">
        <f t="shared" si="800"/>
        <v>15.5773710482529</v>
      </c>
    </row>
    <row r="3337" spans="1:23" x14ac:dyDescent="0.25">
      <c r="A3337" s="110">
        <v>42638.524155092593</v>
      </c>
      <c r="B3337">
        <v>232</v>
      </c>
      <c r="C3337">
        <v>7.7</v>
      </c>
      <c r="E3337" s="95">
        <f t="shared" si="792"/>
        <v>248.51081530782031</v>
      </c>
      <c r="F3337" s="95">
        <f t="shared" si="792"/>
        <v>13.176365923460903</v>
      </c>
      <c r="G3337" s="95"/>
      <c r="H3337" s="95"/>
      <c r="I3337" s="95"/>
      <c r="J3337" s="95"/>
      <c r="K3337" s="95"/>
      <c r="L3337" s="95">
        <f t="shared" si="787"/>
        <v>3334</v>
      </c>
      <c r="M3337" s="95">
        <f t="shared" si="793"/>
        <v>-1064</v>
      </c>
      <c r="N3337" s="95">
        <f t="shared" si="794"/>
        <v>267.90101979603907</v>
      </c>
      <c r="O3337" s="95">
        <f t="shared" si="795"/>
        <v>2767797.3365326719</v>
      </c>
      <c r="P3337" s="95">
        <f t="shared" si="788"/>
        <v>28.812725770508703</v>
      </c>
      <c r="Q3337" s="113">
        <f t="shared" si="789"/>
        <v>16.812966417853975</v>
      </c>
      <c r="R3337" s="95">
        <f t="shared" si="796"/>
        <v>286.33998974799175</v>
      </c>
      <c r="S3337" s="95">
        <f t="shared" si="797"/>
        <v>210.68164086764887</v>
      </c>
      <c r="T3337">
        <f t="shared" si="798"/>
        <v>0</v>
      </c>
      <c r="U3337" s="102">
        <f>IF(W3337&lt;180,V3337,IF(#REF!&gt;T3337,W3337-360,360-W3337))</f>
        <v>-16.510815307820309</v>
      </c>
      <c r="V3337" s="102">
        <f t="shared" si="799"/>
        <v>-16.510815307820309</v>
      </c>
      <c r="W3337" s="102">
        <f t="shared" si="800"/>
        <v>16.510815307820309</v>
      </c>
    </row>
    <row r="3338" spans="1:23" x14ac:dyDescent="0.25">
      <c r="A3338" s="110">
        <v>42638.524201388886</v>
      </c>
      <c r="B3338">
        <v>233</v>
      </c>
      <c r="C3338">
        <v>6.875</v>
      </c>
      <c r="E3338" s="95">
        <f t="shared" si="792"/>
        <v>248.44093178036604</v>
      </c>
      <c r="F3338" s="95">
        <f t="shared" si="792"/>
        <v>13.159242462562402</v>
      </c>
      <c r="G3338" s="95"/>
      <c r="H3338" s="95"/>
      <c r="I3338" s="95"/>
      <c r="J3338" s="95"/>
      <c r="K3338" s="95"/>
      <c r="L3338" s="95">
        <f t="shared" si="787"/>
        <v>3335</v>
      </c>
      <c r="M3338" s="95">
        <f t="shared" si="793"/>
        <v>1297</v>
      </c>
      <c r="N3338" s="95">
        <f t="shared" si="794"/>
        <v>267.89055472263698</v>
      </c>
      <c r="O3338" s="95">
        <f t="shared" si="795"/>
        <v>2769015.0524737416</v>
      </c>
      <c r="P3338" s="95">
        <f t="shared" si="788"/>
        <v>28.814742252128408</v>
      </c>
      <c r="Q3338" s="113">
        <f t="shared" si="789"/>
        <v>16.78998954383836</v>
      </c>
      <c r="R3338" s="95">
        <f t="shared" si="796"/>
        <v>286.21840825400238</v>
      </c>
      <c r="S3338" s="95">
        <f t="shared" si="797"/>
        <v>210.66345530672973</v>
      </c>
      <c r="T3338">
        <f t="shared" si="798"/>
        <v>0</v>
      </c>
      <c r="U3338" s="102">
        <f>IF(W3338&lt;180,V3338,IF(#REF!&gt;T3338,W3338-360,360-W3338))</f>
        <v>-15.440931780366043</v>
      </c>
      <c r="V3338" s="102">
        <f t="shared" si="799"/>
        <v>-15.440931780366043</v>
      </c>
      <c r="W3338" s="102">
        <f t="shared" si="800"/>
        <v>15.440931780366043</v>
      </c>
    </row>
    <row r="3339" spans="1:23" x14ac:dyDescent="0.25">
      <c r="A3339" s="110">
        <v>42638.524247685185</v>
      </c>
      <c r="B3339">
        <v>239</v>
      </c>
      <c r="C3339">
        <v>6.95</v>
      </c>
      <c r="E3339" s="95">
        <f t="shared" si="792"/>
        <v>248.38935108153078</v>
      </c>
      <c r="F3339" s="95">
        <f t="shared" si="792"/>
        <v>13.146363261231286</v>
      </c>
      <c r="G3339" s="95"/>
      <c r="H3339" s="95"/>
      <c r="I3339" s="95"/>
      <c r="J3339" s="95"/>
      <c r="K3339" s="95"/>
      <c r="L3339" s="95">
        <f t="shared" si="787"/>
        <v>3336</v>
      </c>
      <c r="M3339" s="95">
        <f t="shared" si="793"/>
        <v>-1058</v>
      </c>
      <c r="N3339" s="95">
        <f t="shared" si="794"/>
        <v>267.88189448441079</v>
      </c>
      <c r="O3339" s="95">
        <f t="shared" si="795"/>
        <v>2769849.4664268368</v>
      </c>
      <c r="P3339" s="95">
        <f t="shared" si="788"/>
        <v>28.814763706164541</v>
      </c>
      <c r="Q3339" s="113">
        <f t="shared" si="789"/>
        <v>16.771285769659702</v>
      </c>
      <c r="R3339" s="95">
        <f t="shared" si="796"/>
        <v>286.1247440632651</v>
      </c>
      <c r="S3339" s="95">
        <f t="shared" si="797"/>
        <v>210.65395809979645</v>
      </c>
      <c r="T3339">
        <f t="shared" si="798"/>
        <v>0</v>
      </c>
      <c r="U3339" s="102">
        <f>IF(W3339&lt;180,V3339,IF(#REF!&gt;T3339,W3339-360,360-W3339))</f>
        <v>-9.3893510815307764</v>
      </c>
      <c r="V3339" s="102">
        <f t="shared" si="799"/>
        <v>-9.3893510815307764</v>
      </c>
      <c r="W3339" s="102">
        <f t="shared" si="800"/>
        <v>9.3893510815307764</v>
      </c>
    </row>
    <row r="3340" spans="1:23" x14ac:dyDescent="0.25">
      <c r="A3340" s="110">
        <v>42638.524293981478</v>
      </c>
      <c r="B3340">
        <v>231</v>
      </c>
      <c r="C3340">
        <v>7.2750000000000004</v>
      </c>
      <c r="E3340" s="95">
        <f t="shared" si="792"/>
        <v>248.33610648918469</v>
      </c>
      <c r="F3340" s="95">
        <f t="shared" si="792"/>
        <v>13.133000698835279</v>
      </c>
      <c r="G3340" s="95"/>
      <c r="H3340" s="95"/>
      <c r="I3340" s="95"/>
      <c r="J3340" s="95"/>
      <c r="K3340" s="95"/>
      <c r="L3340" s="95">
        <f t="shared" si="787"/>
        <v>3337</v>
      </c>
      <c r="M3340" s="95">
        <f t="shared" si="793"/>
        <v>1289</v>
      </c>
      <c r="N3340" s="95">
        <f t="shared" si="794"/>
        <v>267.87084207371726</v>
      </c>
      <c r="O3340" s="95">
        <f t="shared" si="795"/>
        <v>2771209.3329337509</v>
      </c>
      <c r="P3340" s="95">
        <f t="shared" si="788"/>
        <v>28.817517340047129</v>
      </c>
      <c r="Q3340" s="113">
        <f t="shared" si="789"/>
        <v>16.775611531175254</v>
      </c>
      <c r="R3340" s="95">
        <f t="shared" si="796"/>
        <v>286.08123243432902</v>
      </c>
      <c r="S3340" s="95">
        <f t="shared" si="797"/>
        <v>210.59098054404035</v>
      </c>
      <c r="T3340">
        <f t="shared" si="798"/>
        <v>0</v>
      </c>
      <c r="U3340" s="102">
        <f>IF(W3340&lt;180,V3340,IF(#REF!&gt;T3340,W3340-360,360-W3340))</f>
        <v>-17.336106489184687</v>
      </c>
      <c r="V3340" s="102">
        <f t="shared" si="799"/>
        <v>-17.336106489184687</v>
      </c>
      <c r="W3340" s="102">
        <f t="shared" si="800"/>
        <v>17.336106489184687</v>
      </c>
    </row>
    <row r="3341" spans="1:23" x14ac:dyDescent="0.25">
      <c r="A3341" s="110">
        <v>42638.524340277778</v>
      </c>
      <c r="B3341">
        <v>235</v>
      </c>
      <c r="C3341">
        <v>8.0749999999999993</v>
      </c>
      <c r="E3341" s="95">
        <f t="shared" ref="E3341:F3356" si="801">AVERAGE(B2741:B3341)</f>
        <v>248.28452579034942</v>
      </c>
      <c r="F3341" s="95">
        <f t="shared" si="801"/>
        <v>13.121798702163067</v>
      </c>
      <c r="G3341" s="95"/>
      <c r="H3341" s="95"/>
      <c r="I3341" s="95"/>
      <c r="J3341" s="95"/>
      <c r="K3341" s="95"/>
      <c r="L3341" s="95">
        <f t="shared" si="787"/>
        <v>3338</v>
      </c>
      <c r="M3341" s="95">
        <f t="shared" si="793"/>
        <v>-1054</v>
      </c>
      <c r="N3341" s="95">
        <f t="shared" si="794"/>
        <v>267.86099460754775</v>
      </c>
      <c r="O3341" s="95">
        <f t="shared" si="795"/>
        <v>2772289.501497881</v>
      </c>
      <c r="P3341" s="95">
        <f t="shared" si="788"/>
        <v>28.818815324124689</v>
      </c>
      <c r="Q3341" s="113">
        <f t="shared" si="789"/>
        <v>16.768877463844191</v>
      </c>
      <c r="R3341" s="95">
        <f t="shared" si="796"/>
        <v>286.01450008399888</v>
      </c>
      <c r="S3341" s="95">
        <f t="shared" si="797"/>
        <v>210.55455149669999</v>
      </c>
      <c r="T3341">
        <f t="shared" si="798"/>
        <v>0</v>
      </c>
      <c r="U3341" s="102">
        <f>IF(W3341&lt;180,V3341,IF(#REF!&gt;T3341,W3341-360,360-W3341))</f>
        <v>-13.28452579034942</v>
      </c>
      <c r="V3341" s="102">
        <f t="shared" si="799"/>
        <v>-13.28452579034942</v>
      </c>
      <c r="W3341" s="102">
        <f t="shared" si="800"/>
        <v>13.28452579034942</v>
      </c>
    </row>
    <row r="3342" spans="1:23" x14ac:dyDescent="0.25">
      <c r="A3342" s="110">
        <v>42638.524386574078</v>
      </c>
      <c r="B3342">
        <v>241</v>
      </c>
      <c r="C3342">
        <v>8.125</v>
      </c>
      <c r="E3342" s="95">
        <f t="shared" si="801"/>
        <v>248.25457570715474</v>
      </c>
      <c r="F3342" s="95">
        <f t="shared" si="801"/>
        <v>13.112199700499174</v>
      </c>
      <c r="G3342" s="95"/>
      <c r="H3342" s="95"/>
      <c r="I3342" s="95"/>
      <c r="J3342" s="95"/>
      <c r="K3342" s="95"/>
      <c r="L3342" s="95">
        <f t="shared" si="787"/>
        <v>3339</v>
      </c>
      <c r="M3342" s="95">
        <f t="shared" si="793"/>
        <v>1295</v>
      </c>
      <c r="N3342" s="95">
        <f t="shared" si="794"/>
        <v>267.85294998502377</v>
      </c>
      <c r="O3342" s="95">
        <f t="shared" si="795"/>
        <v>2773010.7984426254</v>
      </c>
      <c r="P3342" s="95">
        <f t="shared" si="788"/>
        <v>28.818247763279082</v>
      </c>
      <c r="Q3342" s="113">
        <f t="shared" si="789"/>
        <v>16.76578650703102</v>
      </c>
      <c r="R3342" s="95">
        <f t="shared" si="796"/>
        <v>285.97759534797456</v>
      </c>
      <c r="S3342" s="95">
        <f t="shared" si="797"/>
        <v>210.53155606633496</v>
      </c>
      <c r="T3342">
        <f t="shared" si="798"/>
        <v>0</v>
      </c>
      <c r="U3342" s="102">
        <f>IF(W3342&lt;180,V3342,IF(#REF!&gt;T3342,W3342-360,360-W3342))</f>
        <v>-7.2545757071547428</v>
      </c>
      <c r="V3342" s="102">
        <f t="shared" si="799"/>
        <v>-7.2545757071547428</v>
      </c>
      <c r="W3342" s="102">
        <f t="shared" si="800"/>
        <v>7.2545757071547428</v>
      </c>
    </row>
    <row r="3343" spans="1:23" x14ac:dyDescent="0.25">
      <c r="A3343" s="110">
        <v>42638.52443287037</v>
      </c>
      <c r="B3343">
        <v>234</v>
      </c>
      <c r="C3343">
        <v>8.5250000000000004</v>
      </c>
      <c r="E3343" s="95">
        <f t="shared" si="801"/>
        <v>248.20965058236274</v>
      </c>
      <c r="F3343" s="95">
        <f t="shared" si="801"/>
        <v>13.102465590682202</v>
      </c>
      <c r="G3343" s="95"/>
      <c r="H3343" s="95"/>
      <c r="I3343" s="95"/>
      <c r="J3343" s="95"/>
      <c r="K3343" s="95"/>
      <c r="L3343" s="95">
        <f t="shared" si="787"/>
        <v>3340</v>
      </c>
      <c r="M3343" s="95">
        <f t="shared" si="793"/>
        <v>-1061</v>
      </c>
      <c r="N3343" s="95">
        <f t="shared" si="794"/>
        <v>267.84281437125583</v>
      </c>
      <c r="O3343" s="95">
        <f t="shared" si="795"/>
        <v>2774156.4775448879</v>
      </c>
      <c r="P3343" s="95">
        <f t="shared" si="788"/>
        <v>28.819885005322735</v>
      </c>
      <c r="Q3343" s="113">
        <f t="shared" si="789"/>
        <v>16.767748141838357</v>
      </c>
      <c r="R3343" s="95">
        <f t="shared" si="796"/>
        <v>285.93708390149902</v>
      </c>
      <c r="S3343" s="95">
        <f t="shared" si="797"/>
        <v>210.48221726322643</v>
      </c>
      <c r="T3343">
        <f t="shared" si="798"/>
        <v>0</v>
      </c>
      <c r="U3343" s="102">
        <f>IF(W3343&lt;180,V3343,IF(#REF!&gt;T3343,W3343-360,360-W3343))</f>
        <v>-14.209650582362741</v>
      </c>
      <c r="V3343" s="102">
        <f t="shared" si="799"/>
        <v>-14.209650582362741</v>
      </c>
      <c r="W3343" s="102">
        <f t="shared" si="800"/>
        <v>14.209650582362741</v>
      </c>
    </row>
    <row r="3344" spans="1:23" x14ac:dyDescent="0.25">
      <c r="A3344" s="110">
        <v>42638.52447916667</v>
      </c>
      <c r="B3344">
        <v>242</v>
      </c>
      <c r="C3344">
        <v>7.875</v>
      </c>
      <c r="E3344" s="95">
        <f t="shared" si="801"/>
        <v>248.18801996672212</v>
      </c>
      <c r="F3344" s="95">
        <f t="shared" si="801"/>
        <v>13.091450116472551</v>
      </c>
      <c r="G3344" s="95"/>
      <c r="H3344" s="95"/>
      <c r="I3344" s="95"/>
      <c r="J3344" s="95"/>
      <c r="K3344" s="95"/>
      <c r="L3344" s="95">
        <f t="shared" si="787"/>
        <v>3341</v>
      </c>
      <c r="M3344" s="95">
        <f t="shared" si="793"/>
        <v>1303</v>
      </c>
      <c r="N3344" s="95">
        <f t="shared" si="794"/>
        <v>267.83507931756793</v>
      </c>
      <c r="O3344" s="95">
        <f t="shared" si="795"/>
        <v>2774824.1287039584</v>
      </c>
      <c r="P3344" s="95">
        <f t="shared" si="788"/>
        <v>28.81903890665215</v>
      </c>
      <c r="Q3344" s="113">
        <f t="shared" si="789"/>
        <v>16.767359630880517</v>
      </c>
      <c r="R3344" s="95">
        <f t="shared" si="796"/>
        <v>285.91457913620332</v>
      </c>
      <c r="S3344" s="95">
        <f t="shared" si="797"/>
        <v>210.46146079724096</v>
      </c>
      <c r="T3344">
        <f t="shared" si="798"/>
        <v>0</v>
      </c>
      <c r="U3344" s="102">
        <f>IF(W3344&lt;180,V3344,IF(#REF!&gt;T3344,W3344-360,360-W3344))</f>
        <v>-6.1880199667221234</v>
      </c>
      <c r="V3344" s="102">
        <f t="shared" si="799"/>
        <v>-6.1880199667221234</v>
      </c>
      <c r="W3344" s="102">
        <f t="shared" si="800"/>
        <v>6.1880199667221234</v>
      </c>
    </row>
    <row r="3345" spans="1:23" x14ac:dyDescent="0.25">
      <c r="A3345" s="110">
        <v>42638.524525462963</v>
      </c>
      <c r="B3345">
        <v>235</v>
      </c>
      <c r="C3345">
        <v>7.4249999999999998</v>
      </c>
      <c r="E3345" s="95">
        <f t="shared" si="801"/>
        <v>248.153078202995</v>
      </c>
      <c r="F3345" s="95">
        <f t="shared" si="801"/>
        <v>13.080165757071551</v>
      </c>
      <c r="G3345" s="95"/>
      <c r="H3345" s="95"/>
      <c r="I3345" s="95"/>
      <c r="J3345" s="95"/>
      <c r="K3345" s="95"/>
      <c r="L3345" s="95">
        <f t="shared" si="787"/>
        <v>3342</v>
      </c>
      <c r="M3345" s="95">
        <f t="shared" si="793"/>
        <v>-1068</v>
      </c>
      <c r="N3345" s="95">
        <f t="shared" si="794"/>
        <v>267.82525433871768</v>
      </c>
      <c r="O3345" s="95">
        <f t="shared" si="795"/>
        <v>2775901.9485337897</v>
      </c>
      <c r="P3345" s="95">
        <f t="shared" si="788"/>
        <v>28.820322620862754</v>
      </c>
      <c r="Q3345" s="113">
        <f t="shared" si="789"/>
        <v>16.772923906748396</v>
      </c>
      <c r="R3345" s="95">
        <f t="shared" si="796"/>
        <v>285.8921569931789</v>
      </c>
      <c r="S3345" s="95">
        <f t="shared" si="797"/>
        <v>210.41399941281111</v>
      </c>
      <c r="T3345">
        <f t="shared" si="798"/>
        <v>0</v>
      </c>
      <c r="U3345" s="102">
        <f>IF(W3345&lt;180,V3345,IF(#REF!&gt;T3345,W3345-360,360-W3345))</f>
        <v>-13.153078202995005</v>
      </c>
      <c r="V3345" s="102">
        <f t="shared" si="799"/>
        <v>-13.153078202995005</v>
      </c>
      <c r="W3345" s="102">
        <f t="shared" si="800"/>
        <v>13.153078202995005</v>
      </c>
    </row>
    <row r="3346" spans="1:23" x14ac:dyDescent="0.25">
      <c r="A3346" s="110">
        <v>42638.524571759262</v>
      </c>
      <c r="B3346">
        <v>235</v>
      </c>
      <c r="C3346">
        <v>7.5</v>
      </c>
      <c r="E3346" s="95">
        <f t="shared" si="801"/>
        <v>248.11314475873544</v>
      </c>
      <c r="F3346" s="95">
        <f t="shared" si="801"/>
        <v>13.071111347753748</v>
      </c>
      <c r="G3346" s="95"/>
      <c r="H3346" s="95"/>
      <c r="I3346" s="95"/>
      <c r="J3346" s="95"/>
      <c r="K3346" s="95"/>
      <c r="L3346" s="95">
        <f t="shared" si="787"/>
        <v>3343</v>
      </c>
      <c r="M3346" s="95">
        <f t="shared" si="793"/>
        <v>1303</v>
      </c>
      <c r="N3346" s="95">
        <f t="shared" si="794"/>
        <v>267.81543523780869</v>
      </c>
      <c r="O3346" s="95">
        <f t="shared" si="795"/>
        <v>2776979.1235417067</v>
      </c>
      <c r="P3346" s="95">
        <f t="shared" si="788"/>
        <v>28.821602163720687</v>
      </c>
      <c r="Q3346" s="113">
        <f t="shared" si="789"/>
        <v>16.775621433195656</v>
      </c>
      <c r="R3346" s="95">
        <f t="shared" si="796"/>
        <v>285.85829298342566</v>
      </c>
      <c r="S3346" s="95">
        <f t="shared" si="797"/>
        <v>210.36799653404523</v>
      </c>
      <c r="T3346">
        <f t="shared" si="798"/>
        <v>0</v>
      </c>
      <c r="U3346" s="102">
        <f>IF(W3346&lt;180,V3346,IF(#REF!&gt;T3346,W3346-360,360-W3346))</f>
        <v>-13.113144758735444</v>
      </c>
      <c r="V3346" s="102">
        <f t="shared" si="799"/>
        <v>-13.113144758735444</v>
      </c>
      <c r="W3346" s="102">
        <f t="shared" si="800"/>
        <v>13.113144758735444</v>
      </c>
    </row>
    <row r="3347" spans="1:23" x14ac:dyDescent="0.25">
      <c r="A3347" s="110">
        <v>42638.524618055555</v>
      </c>
      <c r="B3347">
        <v>234</v>
      </c>
      <c r="C3347">
        <v>8.5</v>
      </c>
      <c r="E3347" s="95">
        <f t="shared" si="801"/>
        <v>248.07321131447588</v>
      </c>
      <c r="F3347" s="95">
        <f t="shared" si="801"/>
        <v>13.061275241264562</v>
      </c>
      <c r="G3347" s="95"/>
      <c r="H3347" s="95"/>
      <c r="I3347" s="95"/>
      <c r="J3347" s="95"/>
      <c r="K3347" s="95"/>
      <c r="L3347" s="95">
        <f t="shared" si="787"/>
        <v>3344</v>
      </c>
      <c r="M3347" s="95">
        <f t="shared" si="793"/>
        <v>-1069</v>
      </c>
      <c r="N3347" s="95">
        <f t="shared" si="794"/>
        <v>267.80532296650551</v>
      </c>
      <c r="O3347" s="95">
        <f t="shared" si="795"/>
        <v>2778122.2652511736</v>
      </c>
      <c r="P3347" s="95">
        <f t="shared" si="788"/>
        <v>28.823223091274336</v>
      </c>
      <c r="Q3347" s="113">
        <f t="shared" si="789"/>
        <v>16.780603388638713</v>
      </c>
      <c r="R3347" s="95">
        <f t="shared" si="796"/>
        <v>285.82956893891298</v>
      </c>
      <c r="S3347" s="95">
        <f t="shared" si="797"/>
        <v>210.31685369003878</v>
      </c>
      <c r="T3347">
        <f t="shared" si="798"/>
        <v>0</v>
      </c>
      <c r="U3347" s="102">
        <f>IF(W3347&lt;180,V3347,IF(#REF!&gt;T3347,W3347-360,360-W3347))</f>
        <v>-14.073211314475884</v>
      </c>
      <c r="V3347" s="102">
        <f t="shared" si="799"/>
        <v>-14.073211314475884</v>
      </c>
      <c r="W3347" s="102">
        <f t="shared" si="800"/>
        <v>14.073211314475884</v>
      </c>
    </row>
    <row r="3348" spans="1:23" x14ac:dyDescent="0.25">
      <c r="A3348" s="110">
        <v>42638.524664351855</v>
      </c>
      <c r="B3348">
        <v>237</v>
      </c>
      <c r="C3348">
        <v>8.7750000000000004</v>
      </c>
      <c r="E3348" s="95">
        <f t="shared" si="801"/>
        <v>248.05657237936771</v>
      </c>
      <c r="F3348" s="95">
        <f t="shared" si="801"/>
        <v>13.050040299500836</v>
      </c>
      <c r="G3348" s="95"/>
      <c r="H3348" s="95"/>
      <c r="I3348" s="95"/>
      <c r="J3348" s="95"/>
      <c r="K3348" s="95"/>
      <c r="L3348" s="95">
        <f t="shared" si="787"/>
        <v>3345</v>
      </c>
      <c r="M3348" s="95">
        <f t="shared" si="793"/>
        <v>1306</v>
      </c>
      <c r="N3348" s="95">
        <f t="shared" si="794"/>
        <v>267.79611360238999</v>
      </c>
      <c r="O3348" s="95">
        <f t="shared" si="795"/>
        <v>2779070.9494768083</v>
      </c>
      <c r="P3348" s="95">
        <f t="shared" si="788"/>
        <v>28.823834543840711</v>
      </c>
      <c r="Q3348" s="113">
        <f t="shared" si="789"/>
        <v>16.786616001164479</v>
      </c>
      <c r="R3348" s="95">
        <f t="shared" si="796"/>
        <v>285.82645838198778</v>
      </c>
      <c r="S3348" s="95">
        <f t="shared" si="797"/>
        <v>210.28668637674764</v>
      </c>
      <c r="T3348">
        <f t="shared" si="798"/>
        <v>0</v>
      </c>
      <c r="U3348" s="102">
        <f>IF(W3348&lt;180,V3348,IF(#REF!&gt;T3348,W3348-360,360-W3348))</f>
        <v>-11.056572379367708</v>
      </c>
      <c r="V3348" s="102">
        <f t="shared" si="799"/>
        <v>-11.056572379367708</v>
      </c>
      <c r="W3348" s="102">
        <f t="shared" si="800"/>
        <v>11.056572379367708</v>
      </c>
    </row>
    <row r="3349" spans="1:23" x14ac:dyDescent="0.25">
      <c r="A3349" s="110">
        <v>42638.524710648147</v>
      </c>
      <c r="B3349">
        <v>233</v>
      </c>
      <c r="C3349">
        <v>9.4499999999999993</v>
      </c>
      <c r="E3349" s="95">
        <f t="shared" si="801"/>
        <v>248.02495840266224</v>
      </c>
      <c r="F3349" s="95">
        <f t="shared" si="801"/>
        <v>13.040550615640603</v>
      </c>
      <c r="G3349" s="95"/>
      <c r="H3349" s="95"/>
      <c r="I3349" s="95"/>
      <c r="J3349" s="95"/>
      <c r="K3349" s="95"/>
      <c r="L3349" s="95">
        <f t="shared" si="787"/>
        <v>3346</v>
      </c>
      <c r="M3349" s="95">
        <f t="shared" si="793"/>
        <v>-1073</v>
      </c>
      <c r="N3349" s="95">
        <f t="shared" si="794"/>
        <v>267.78571428571263</v>
      </c>
      <c r="O3349" s="95">
        <f t="shared" si="795"/>
        <v>2780281.3571428345</v>
      </c>
      <c r="P3349" s="95">
        <f t="shared" si="788"/>
        <v>28.825802416930681</v>
      </c>
      <c r="Q3349" s="113">
        <f t="shared" si="789"/>
        <v>16.797047598508378</v>
      </c>
      <c r="R3349" s="95">
        <f t="shared" si="796"/>
        <v>285.8183154993061</v>
      </c>
      <c r="S3349" s="95">
        <f t="shared" si="797"/>
        <v>210.23160130601838</v>
      </c>
      <c r="T3349">
        <f t="shared" si="798"/>
        <v>0</v>
      </c>
      <c r="U3349" s="102">
        <f>IF(W3349&lt;180,V3349,IF(#REF!&gt;T3349,W3349-360,360-W3349))</f>
        <v>-15.024958402662236</v>
      </c>
      <c r="V3349" s="102">
        <f t="shared" si="799"/>
        <v>-15.024958402662236</v>
      </c>
      <c r="W3349" s="102">
        <f t="shared" si="800"/>
        <v>15.024958402662236</v>
      </c>
    </row>
    <row r="3350" spans="1:23" x14ac:dyDescent="0.25">
      <c r="A3350" s="110">
        <v>42638.524756944447</v>
      </c>
      <c r="B3350">
        <v>234</v>
      </c>
      <c r="C3350">
        <v>10.1</v>
      </c>
      <c r="E3350" s="95">
        <f t="shared" si="801"/>
        <v>247.99500831946756</v>
      </c>
      <c r="F3350" s="95">
        <f t="shared" si="801"/>
        <v>13.032663094841935</v>
      </c>
      <c r="G3350" s="95"/>
      <c r="H3350" s="95"/>
      <c r="I3350" s="95"/>
      <c r="J3350" s="95"/>
      <c r="K3350" s="95"/>
      <c r="L3350" s="95">
        <f t="shared" si="787"/>
        <v>3347</v>
      </c>
      <c r="M3350" s="95">
        <f t="shared" si="793"/>
        <v>1307</v>
      </c>
      <c r="N3350" s="95">
        <f t="shared" si="794"/>
        <v>267.77561995816984</v>
      </c>
      <c r="O3350" s="95">
        <f t="shared" si="795"/>
        <v>2781422.490588564</v>
      </c>
      <c r="P3350" s="95">
        <f t="shared" si="788"/>
        <v>28.827409993824727</v>
      </c>
      <c r="Q3350" s="113">
        <f t="shared" si="789"/>
        <v>16.805978307242096</v>
      </c>
      <c r="R3350" s="95">
        <f t="shared" si="796"/>
        <v>285.8084595107623</v>
      </c>
      <c r="S3350" s="95">
        <f t="shared" si="797"/>
        <v>210.18155712817284</v>
      </c>
      <c r="T3350">
        <f t="shared" si="798"/>
        <v>0</v>
      </c>
      <c r="U3350" s="102">
        <f>IF(W3350&lt;180,V3350,IF(#REF!&gt;T3350,W3350-360,360-W3350))</f>
        <v>-13.995008319467559</v>
      </c>
      <c r="V3350" s="102">
        <f t="shared" si="799"/>
        <v>-13.995008319467559</v>
      </c>
      <c r="W3350" s="102">
        <f t="shared" si="800"/>
        <v>13.995008319467559</v>
      </c>
    </row>
    <row r="3351" spans="1:23" x14ac:dyDescent="0.25">
      <c r="A3351" s="110">
        <v>42638.52480324074</v>
      </c>
      <c r="B3351">
        <v>243</v>
      </c>
      <c r="C3351">
        <v>10.375</v>
      </c>
      <c r="E3351" s="95">
        <f t="shared" si="801"/>
        <v>247.9683860232945</v>
      </c>
      <c r="F3351" s="95">
        <f t="shared" si="801"/>
        <v>13.023984392678873</v>
      </c>
      <c r="G3351" s="95"/>
      <c r="H3351" s="95"/>
      <c r="I3351" s="95"/>
      <c r="J3351" s="95"/>
      <c r="K3351" s="95"/>
      <c r="L3351" s="95">
        <f t="shared" ref="L3351:L3393" si="802">L3350+1</f>
        <v>3348</v>
      </c>
      <c r="M3351" s="95">
        <f t="shared" si="793"/>
        <v>-1064</v>
      </c>
      <c r="N3351" s="95">
        <f t="shared" si="794"/>
        <v>267.7682198327343</v>
      </c>
      <c r="O3351" s="95">
        <f t="shared" si="795"/>
        <v>2782036.1385901803</v>
      </c>
      <c r="P3351" s="95">
        <f t="shared" ref="P3351:P3393" si="803">SQRT(O3351/L3351)</f>
        <v>28.826283859630049</v>
      </c>
      <c r="Q3351" s="113">
        <f t="shared" si="789"/>
        <v>16.801196343112142</v>
      </c>
      <c r="R3351" s="95">
        <f t="shared" si="796"/>
        <v>285.77107779529683</v>
      </c>
      <c r="S3351" s="95">
        <f t="shared" si="797"/>
        <v>210.16569425129217</v>
      </c>
      <c r="T3351">
        <f t="shared" si="798"/>
        <v>0</v>
      </c>
      <c r="U3351" s="102">
        <f>IF(W3351&lt;180,V3351,IF(#REF!&gt;T3351,W3351-360,360-W3351))</f>
        <v>-4.9683860232944994</v>
      </c>
      <c r="V3351" s="102">
        <f t="shared" si="799"/>
        <v>-4.9683860232944994</v>
      </c>
      <c r="W3351" s="102">
        <f t="shared" si="800"/>
        <v>4.9683860232944994</v>
      </c>
    </row>
    <row r="3352" spans="1:23" x14ac:dyDescent="0.25">
      <c r="A3352" s="110">
        <v>42638.52484953704</v>
      </c>
      <c r="B3352">
        <v>231</v>
      </c>
      <c r="C3352">
        <v>10.7</v>
      </c>
      <c r="E3352" s="95">
        <f t="shared" si="801"/>
        <v>247.9351081530782</v>
      </c>
      <c r="F3352" s="95">
        <f t="shared" si="801"/>
        <v>13.017285224625628</v>
      </c>
      <c r="G3352" s="95"/>
      <c r="H3352" s="95"/>
      <c r="I3352" s="95"/>
      <c r="J3352" s="95"/>
      <c r="K3352" s="95"/>
      <c r="L3352" s="95">
        <f t="shared" si="802"/>
        <v>3349</v>
      </c>
      <c r="M3352" s="95">
        <f t="shared" si="793"/>
        <v>1295</v>
      </c>
      <c r="N3352" s="95">
        <f t="shared" si="794"/>
        <v>267.75724096745131</v>
      </c>
      <c r="O3352" s="95">
        <f t="shared" si="795"/>
        <v>2783387.6369065163</v>
      </c>
      <c r="P3352" s="95">
        <f t="shared" si="803"/>
        <v>28.828979755195036</v>
      </c>
      <c r="Q3352" s="113">
        <f t="shared" si="789"/>
        <v>16.814959923667939</v>
      </c>
      <c r="R3352" s="95">
        <f t="shared" si="796"/>
        <v>285.76876798133105</v>
      </c>
      <c r="S3352" s="95">
        <f t="shared" si="797"/>
        <v>210.10144832482536</v>
      </c>
      <c r="T3352">
        <f t="shared" si="798"/>
        <v>0</v>
      </c>
      <c r="U3352" s="102">
        <f>IF(W3352&lt;180,V3352,IF(#REF!&gt;T3352,W3352-360,360-W3352))</f>
        <v>-16.935108153078204</v>
      </c>
      <c r="V3352" s="102">
        <f t="shared" si="799"/>
        <v>-16.935108153078204</v>
      </c>
      <c r="W3352" s="102">
        <f t="shared" si="800"/>
        <v>16.935108153078204</v>
      </c>
    </row>
    <row r="3353" spans="1:23" x14ac:dyDescent="0.25">
      <c r="A3353" s="110">
        <v>42638.524895833332</v>
      </c>
      <c r="B3353">
        <v>248</v>
      </c>
      <c r="C3353">
        <v>10.925000000000001</v>
      </c>
      <c r="E3353" s="95">
        <f t="shared" si="801"/>
        <v>247.92678868552412</v>
      </c>
      <c r="F3353" s="95">
        <f t="shared" si="801"/>
        <v>13.011223660565728</v>
      </c>
      <c r="G3353" s="95"/>
      <c r="H3353" s="95"/>
      <c r="I3353" s="95"/>
      <c r="J3353" s="95"/>
      <c r="K3353" s="95"/>
      <c r="L3353" s="95">
        <f t="shared" si="802"/>
        <v>3350</v>
      </c>
      <c r="M3353" s="95">
        <f t="shared" si="793"/>
        <v>-1047</v>
      </c>
      <c r="N3353" s="95">
        <f t="shared" si="794"/>
        <v>267.75134328358041</v>
      </c>
      <c r="O3353" s="95">
        <f t="shared" si="795"/>
        <v>2783777.868955201</v>
      </c>
      <c r="P3353" s="95">
        <f t="shared" si="803"/>
        <v>28.826697145958917</v>
      </c>
      <c r="Q3353" s="113">
        <f t="shared" si="789"/>
        <v>16.813688796692357</v>
      </c>
      <c r="R3353" s="95">
        <f t="shared" si="796"/>
        <v>285.75758847808191</v>
      </c>
      <c r="S3353" s="95">
        <f t="shared" si="797"/>
        <v>210.09598889296632</v>
      </c>
      <c r="T3353">
        <f t="shared" si="798"/>
        <v>0</v>
      </c>
      <c r="U3353" s="102">
        <f>IF(W3353&lt;180,V3353,IF(#REF!&gt;T3353,W3353-360,360-W3353))</f>
        <v>7.3211314475884137E-2</v>
      </c>
      <c r="V3353" s="102">
        <f t="shared" si="799"/>
        <v>7.3211314475884137E-2</v>
      </c>
      <c r="W3353" s="102">
        <f t="shared" si="800"/>
        <v>7.3211314475884137E-2</v>
      </c>
    </row>
    <row r="3354" spans="1:23" x14ac:dyDescent="0.25">
      <c r="A3354" s="110">
        <v>42638.524942129632</v>
      </c>
      <c r="B3354">
        <v>237</v>
      </c>
      <c r="C3354">
        <v>13.8</v>
      </c>
      <c r="E3354" s="95">
        <f t="shared" si="801"/>
        <v>247.90682196339435</v>
      </c>
      <c r="F3354" s="95">
        <f t="shared" si="801"/>
        <v>13.011116838602334</v>
      </c>
      <c r="G3354" s="95"/>
      <c r="H3354" s="95"/>
      <c r="I3354" s="95"/>
      <c r="J3354" s="95"/>
      <c r="K3354" s="95"/>
      <c r="L3354" s="95">
        <f t="shared" si="802"/>
        <v>3351</v>
      </c>
      <c r="M3354" s="95">
        <f t="shared" si="793"/>
        <v>1284</v>
      </c>
      <c r="N3354" s="95">
        <f t="shared" si="794"/>
        <v>267.74216651745581</v>
      </c>
      <c r="O3354" s="95">
        <f t="shared" si="795"/>
        <v>2784723.2318710601</v>
      </c>
      <c r="P3354" s="95">
        <f t="shared" si="803"/>
        <v>28.827289202536104</v>
      </c>
      <c r="Q3354" s="113">
        <f t="shared" si="789"/>
        <v>16.819526626019471</v>
      </c>
      <c r="R3354" s="95">
        <f t="shared" si="796"/>
        <v>285.75075687193817</v>
      </c>
      <c r="S3354" s="95">
        <f t="shared" si="797"/>
        <v>210.06288705485053</v>
      </c>
      <c r="T3354">
        <f t="shared" si="798"/>
        <v>0</v>
      </c>
      <c r="U3354" s="102">
        <f>IF(W3354&lt;180,V3354,IF(#REF!&gt;T3354,W3354-360,360-W3354))</f>
        <v>-10.90682196339435</v>
      </c>
      <c r="V3354" s="102">
        <f t="shared" si="799"/>
        <v>-10.90682196339435</v>
      </c>
      <c r="W3354" s="102">
        <f t="shared" si="800"/>
        <v>10.90682196339435</v>
      </c>
    </row>
    <row r="3355" spans="1:23" x14ac:dyDescent="0.25">
      <c r="A3355" s="110">
        <v>42638.524988425925</v>
      </c>
      <c r="B3355">
        <v>227</v>
      </c>
      <c r="C3355">
        <v>14.324999999999999</v>
      </c>
      <c r="E3355" s="95">
        <f t="shared" si="801"/>
        <v>247.86688851913476</v>
      </c>
      <c r="F3355" s="95">
        <f t="shared" si="801"/>
        <v>13.014496705490853</v>
      </c>
      <c r="G3355" s="95"/>
      <c r="H3355" s="95"/>
      <c r="I3355" s="95"/>
      <c r="J3355" s="95"/>
      <c r="K3355" s="95"/>
      <c r="L3355" s="95">
        <f t="shared" si="802"/>
        <v>3352</v>
      </c>
      <c r="M3355" s="95">
        <f t="shared" si="793"/>
        <v>-1057</v>
      </c>
      <c r="N3355" s="95">
        <f t="shared" si="794"/>
        <v>267.73001193317259</v>
      </c>
      <c r="O3355" s="95">
        <f t="shared" si="795"/>
        <v>2786382.6607994996</v>
      </c>
      <c r="P3355" s="95">
        <f t="shared" si="803"/>
        <v>28.831575462941117</v>
      </c>
      <c r="Q3355" s="113">
        <f t="shared" si="789"/>
        <v>16.840612857025647</v>
      </c>
      <c r="R3355" s="95">
        <f t="shared" si="796"/>
        <v>285.75826744744245</v>
      </c>
      <c r="S3355" s="95">
        <f t="shared" si="797"/>
        <v>209.97550959082707</v>
      </c>
      <c r="T3355">
        <f t="shared" si="798"/>
        <v>0</v>
      </c>
      <c r="U3355" s="102">
        <f>IF(W3355&lt;180,V3355,IF(#REF!&gt;T3355,W3355-360,360-W3355))</f>
        <v>-20.866888519134761</v>
      </c>
      <c r="V3355" s="102">
        <f t="shared" si="799"/>
        <v>-20.866888519134761</v>
      </c>
      <c r="W3355" s="102">
        <f t="shared" si="800"/>
        <v>20.866888519134761</v>
      </c>
    </row>
    <row r="3356" spans="1:23" x14ac:dyDescent="0.25">
      <c r="A3356" s="110">
        <v>42638.525046296294</v>
      </c>
      <c r="B3356">
        <v>239</v>
      </c>
      <c r="C3356">
        <v>12.025</v>
      </c>
      <c r="E3356" s="95">
        <f t="shared" si="801"/>
        <v>247.82196339434276</v>
      </c>
      <c r="F3356" s="95">
        <f t="shared" si="801"/>
        <v>13.014837304492518</v>
      </c>
      <c r="G3356" s="95"/>
      <c r="H3356" s="95"/>
      <c r="I3356" s="95"/>
      <c r="J3356" s="95"/>
      <c r="K3356" s="95"/>
      <c r="L3356" s="95">
        <f t="shared" si="802"/>
        <v>3353</v>
      </c>
      <c r="M3356" s="95">
        <f t="shared" si="793"/>
        <v>1296</v>
      </c>
      <c r="N3356" s="95">
        <f t="shared" si="794"/>
        <v>267.72144348344602</v>
      </c>
      <c r="O3356" s="95">
        <f t="shared" si="795"/>
        <v>2787207.8282135171</v>
      </c>
      <c r="P3356" s="95">
        <f t="shared" si="803"/>
        <v>28.831543952701274</v>
      </c>
      <c r="Q3356" s="113">
        <f t="shared" ref="Q3356:Q3393" si="804">_xlfn.STDEV.P(B2756:B3356)</f>
        <v>16.828188759057632</v>
      </c>
      <c r="R3356" s="95">
        <f t="shared" si="796"/>
        <v>285.68538810222242</v>
      </c>
      <c r="S3356" s="95">
        <f t="shared" si="797"/>
        <v>209.9585386864631</v>
      </c>
      <c r="T3356">
        <f t="shared" si="798"/>
        <v>0</v>
      </c>
      <c r="U3356" s="102">
        <f>IF(W3356&lt;180,V3356,IF(#REF!&gt;T3356,W3356-360,360-W3356))</f>
        <v>-8.8219633943427596</v>
      </c>
      <c r="V3356" s="102">
        <f t="shared" si="799"/>
        <v>-8.8219633943427596</v>
      </c>
      <c r="W3356" s="102">
        <f t="shared" si="800"/>
        <v>8.8219633943427596</v>
      </c>
    </row>
    <row r="3357" spans="1:23" x14ac:dyDescent="0.25">
      <c r="A3357" s="110">
        <v>42638.525092592594</v>
      </c>
      <c r="B3357">
        <v>244</v>
      </c>
      <c r="C3357">
        <v>10</v>
      </c>
      <c r="E3357" s="95">
        <f t="shared" ref="E3357:F3372" si="805">AVERAGE(B2757:B3357)</f>
        <v>247.81031613976705</v>
      </c>
      <c r="F3357" s="95">
        <f t="shared" si="805"/>
        <v>13.011318003327792</v>
      </c>
      <c r="G3357" s="95"/>
      <c r="H3357" s="95"/>
      <c r="I3357" s="95"/>
      <c r="J3357" s="95"/>
      <c r="K3357" s="95"/>
      <c r="L3357" s="95">
        <f t="shared" si="802"/>
        <v>3354</v>
      </c>
      <c r="M3357" s="95">
        <f t="shared" si="793"/>
        <v>-1052</v>
      </c>
      <c r="N3357" s="95">
        <f t="shared" si="794"/>
        <v>267.71437090041576</v>
      </c>
      <c r="O3357" s="95">
        <f t="shared" si="795"/>
        <v>2787770.3673225767</v>
      </c>
      <c r="P3357" s="95">
        <f t="shared" si="803"/>
        <v>28.830154487766528</v>
      </c>
      <c r="Q3357" s="113">
        <f t="shared" si="804"/>
        <v>16.828407566706083</v>
      </c>
      <c r="R3357" s="95">
        <f t="shared" si="796"/>
        <v>285.67423316485576</v>
      </c>
      <c r="S3357" s="95">
        <f t="shared" si="797"/>
        <v>209.94639911467837</v>
      </c>
      <c r="T3357">
        <f t="shared" si="798"/>
        <v>0</v>
      </c>
      <c r="U3357" s="102">
        <f>IF(W3357&lt;180,V3357,IF(#REF!&gt;T3357,W3357-360,360-W3357))</f>
        <v>-3.8103161397670533</v>
      </c>
      <c r="V3357" s="102">
        <f t="shared" si="799"/>
        <v>-3.8103161397670533</v>
      </c>
      <c r="W3357" s="102">
        <f t="shared" si="800"/>
        <v>3.8103161397670533</v>
      </c>
    </row>
    <row r="3358" spans="1:23" x14ac:dyDescent="0.25">
      <c r="A3358" s="110">
        <v>42638.525138888886</v>
      </c>
      <c r="B3358">
        <v>247</v>
      </c>
      <c r="C3358">
        <v>8.1750000000000007</v>
      </c>
      <c r="E3358" s="95">
        <f t="shared" si="805"/>
        <v>247.80532445923461</v>
      </c>
      <c r="F3358" s="95">
        <f t="shared" si="805"/>
        <v>13.001933643926794</v>
      </c>
      <c r="G3358" s="95"/>
      <c r="H3358" s="95"/>
      <c r="I3358" s="95"/>
      <c r="J3358" s="95"/>
      <c r="K3358" s="95"/>
      <c r="L3358" s="95">
        <f t="shared" si="802"/>
        <v>3355</v>
      </c>
      <c r="M3358" s="95">
        <f t="shared" si="793"/>
        <v>1299</v>
      </c>
      <c r="N3358" s="95">
        <f t="shared" si="794"/>
        <v>267.70819672130983</v>
      </c>
      <c r="O3358" s="95">
        <f t="shared" si="795"/>
        <v>2788199.3245901405</v>
      </c>
      <c r="P3358" s="95">
        <f t="shared" si="803"/>
        <v>28.828075220022043</v>
      </c>
      <c r="Q3358" s="113">
        <f t="shared" si="804"/>
        <v>16.828202249536297</v>
      </c>
      <c r="R3358" s="95">
        <f t="shared" si="796"/>
        <v>285.66877952069126</v>
      </c>
      <c r="S3358" s="95">
        <f t="shared" si="797"/>
        <v>209.94186939777794</v>
      </c>
      <c r="T3358">
        <f t="shared" si="798"/>
        <v>0</v>
      </c>
      <c r="U3358" s="102">
        <f>IF(W3358&lt;180,V3358,IF(#REF!&gt;T3358,W3358-360,360-W3358))</f>
        <v>-0.80532445923461182</v>
      </c>
      <c r="V3358" s="102">
        <f t="shared" si="799"/>
        <v>-0.80532445923461182</v>
      </c>
      <c r="W3358" s="102">
        <f t="shared" si="800"/>
        <v>0.80532445923461182</v>
      </c>
    </row>
    <row r="3359" spans="1:23" x14ac:dyDescent="0.25">
      <c r="A3359" s="110">
        <v>42638.525185185186</v>
      </c>
      <c r="B3359">
        <v>251</v>
      </c>
      <c r="C3359">
        <v>7.125</v>
      </c>
      <c r="E3359" s="95">
        <f t="shared" si="805"/>
        <v>247.80366056572379</v>
      </c>
      <c r="F3359" s="95">
        <f t="shared" si="805"/>
        <v>12.990155108153083</v>
      </c>
      <c r="G3359" s="95"/>
      <c r="H3359" s="95"/>
      <c r="I3359" s="95"/>
      <c r="J3359" s="95"/>
      <c r="K3359" s="95"/>
      <c r="L3359" s="95">
        <f t="shared" si="802"/>
        <v>3356</v>
      </c>
      <c r="M3359" s="95">
        <f t="shared" si="793"/>
        <v>-1048</v>
      </c>
      <c r="N3359" s="95">
        <f t="shared" si="794"/>
        <v>267.70321811680407</v>
      </c>
      <c r="O3359" s="95">
        <f t="shared" si="795"/>
        <v>2788478.405244315</v>
      </c>
      <c r="P3359" s="95">
        <f t="shared" si="803"/>
        <v>28.825222395318058</v>
      </c>
      <c r="Q3359" s="113">
        <f t="shared" si="804"/>
        <v>16.827836851165504</v>
      </c>
      <c r="R3359" s="95">
        <f t="shared" si="796"/>
        <v>285.66629348084615</v>
      </c>
      <c r="S3359" s="95">
        <f t="shared" si="797"/>
        <v>209.9410276506014</v>
      </c>
      <c r="T3359">
        <f t="shared" si="798"/>
        <v>0</v>
      </c>
      <c r="U3359" s="102">
        <f>IF(W3359&lt;180,V3359,IF(#REF!&gt;T3359,W3359-360,360-W3359))</f>
        <v>3.1963394342762115</v>
      </c>
      <c r="V3359" s="102">
        <f t="shared" si="799"/>
        <v>3.1963394342762115</v>
      </c>
      <c r="W3359" s="102">
        <f t="shared" si="800"/>
        <v>3.1963394342762115</v>
      </c>
    </row>
    <row r="3360" spans="1:23" x14ac:dyDescent="0.25">
      <c r="A3360" s="110">
        <v>42638.525231481479</v>
      </c>
      <c r="B3360">
        <v>253</v>
      </c>
      <c r="C3360">
        <v>9.375</v>
      </c>
      <c r="E3360" s="95">
        <f t="shared" si="805"/>
        <v>247.81530782029949</v>
      </c>
      <c r="F3360" s="95">
        <f t="shared" si="805"/>
        <v>12.978634475873548</v>
      </c>
      <c r="G3360" s="95"/>
      <c r="H3360" s="95"/>
      <c r="I3360" s="95"/>
      <c r="J3360" s="95"/>
      <c r="K3360" s="95"/>
      <c r="L3360" s="95">
        <f t="shared" si="802"/>
        <v>3357</v>
      </c>
      <c r="M3360" s="95">
        <f t="shared" si="793"/>
        <v>1301</v>
      </c>
      <c r="N3360" s="95">
        <f t="shared" si="794"/>
        <v>267.69883824843447</v>
      </c>
      <c r="O3360" s="95">
        <f t="shared" si="795"/>
        <v>2788694.5254691453</v>
      </c>
      <c r="P3360" s="95">
        <f t="shared" si="803"/>
        <v>28.822045631919391</v>
      </c>
      <c r="Q3360" s="113">
        <f t="shared" si="804"/>
        <v>16.829006887674023</v>
      </c>
      <c r="R3360" s="95">
        <f t="shared" si="796"/>
        <v>285.68057331756603</v>
      </c>
      <c r="S3360" s="95">
        <f t="shared" si="797"/>
        <v>209.95004232303296</v>
      </c>
      <c r="T3360">
        <f t="shared" si="798"/>
        <v>0</v>
      </c>
      <c r="U3360" s="102">
        <f>IF(W3360&lt;180,V3360,IF(#REF!&gt;T3360,W3360-360,360-W3360))</f>
        <v>5.1846921797005052</v>
      </c>
      <c r="V3360" s="102">
        <f t="shared" si="799"/>
        <v>5.1846921797005052</v>
      </c>
      <c r="W3360" s="102">
        <f t="shared" si="800"/>
        <v>5.1846921797005052</v>
      </c>
    </row>
    <row r="3361" spans="1:23" x14ac:dyDescent="0.25">
      <c r="A3361" s="110">
        <v>42638.525277777779</v>
      </c>
      <c r="B3361">
        <v>250</v>
      </c>
      <c r="C3361">
        <v>10</v>
      </c>
      <c r="E3361" s="95">
        <f t="shared" si="805"/>
        <v>247.81364392678867</v>
      </c>
      <c r="F3361" s="95">
        <f t="shared" si="805"/>
        <v>12.972366755407659</v>
      </c>
      <c r="G3361" s="95"/>
      <c r="H3361" s="95"/>
      <c r="I3361" s="95"/>
      <c r="J3361" s="95"/>
      <c r="K3361" s="95"/>
      <c r="L3361" s="95">
        <f t="shared" si="802"/>
        <v>3358</v>
      </c>
      <c r="M3361" s="95">
        <f t="shared" si="793"/>
        <v>-1051</v>
      </c>
      <c r="N3361" s="95">
        <f t="shared" si="794"/>
        <v>267.69356759976012</v>
      </c>
      <c r="O3361" s="95">
        <f t="shared" si="795"/>
        <v>2789007.6810601312</v>
      </c>
      <c r="P3361" s="95">
        <f t="shared" si="803"/>
        <v>28.819371757950751</v>
      </c>
      <c r="Q3361" s="113">
        <f t="shared" si="804"/>
        <v>16.828741366277082</v>
      </c>
      <c r="R3361" s="95">
        <f t="shared" si="796"/>
        <v>285.67831200091211</v>
      </c>
      <c r="S3361" s="95">
        <f t="shared" si="797"/>
        <v>209.94897585266523</v>
      </c>
      <c r="T3361">
        <f t="shared" si="798"/>
        <v>0</v>
      </c>
      <c r="U3361" s="102">
        <f>IF(W3361&lt;180,V3361,IF(#REF!&gt;T3361,W3361-360,360-W3361))</f>
        <v>2.1863560732113285</v>
      </c>
      <c r="V3361" s="102">
        <f t="shared" si="799"/>
        <v>2.1863560732113285</v>
      </c>
      <c r="W3361" s="102">
        <f t="shared" si="800"/>
        <v>2.1863560732113285</v>
      </c>
    </row>
    <row r="3362" spans="1:23" x14ac:dyDescent="0.25">
      <c r="A3362" s="110">
        <v>42638.525324074071</v>
      </c>
      <c r="B3362">
        <v>254</v>
      </c>
      <c r="C3362">
        <v>10.725</v>
      </c>
      <c r="E3362" s="95">
        <f t="shared" si="805"/>
        <v>247.83527454242929</v>
      </c>
      <c r="F3362" s="95">
        <f t="shared" si="805"/>
        <v>12.967573743760404</v>
      </c>
      <c r="G3362" s="95"/>
      <c r="H3362" s="95"/>
      <c r="I3362" s="95"/>
      <c r="J3362" s="95"/>
      <c r="K3362" s="95"/>
      <c r="L3362" s="95">
        <f t="shared" si="802"/>
        <v>3359</v>
      </c>
      <c r="M3362" s="95">
        <f t="shared" si="793"/>
        <v>1305</v>
      </c>
      <c r="N3362" s="95">
        <f t="shared" si="794"/>
        <v>267.68949091991499</v>
      </c>
      <c r="O3362" s="95">
        <f t="shared" si="795"/>
        <v>2789195.1390294493</v>
      </c>
      <c r="P3362" s="95">
        <f t="shared" si="803"/>
        <v>28.816049924698422</v>
      </c>
      <c r="Q3362" s="113">
        <f t="shared" si="804"/>
        <v>16.828324321424759</v>
      </c>
      <c r="R3362" s="95">
        <f t="shared" si="796"/>
        <v>285.69900426563498</v>
      </c>
      <c r="S3362" s="95">
        <f t="shared" si="797"/>
        <v>209.9715448192236</v>
      </c>
      <c r="T3362">
        <f t="shared" si="798"/>
        <v>0</v>
      </c>
      <c r="U3362" s="102">
        <f>IF(W3362&lt;180,V3362,IF(#REF!&gt;T3362,W3362-360,360-W3362))</f>
        <v>6.1647254575707109</v>
      </c>
      <c r="V3362" s="102">
        <f t="shared" si="799"/>
        <v>6.1647254575707109</v>
      </c>
      <c r="W3362" s="102">
        <f t="shared" si="800"/>
        <v>6.1647254575707109</v>
      </c>
    </row>
    <row r="3363" spans="1:23" x14ac:dyDescent="0.25">
      <c r="A3363" s="110">
        <v>42638.525370370371</v>
      </c>
      <c r="B3363">
        <v>241</v>
      </c>
      <c r="C3363">
        <v>10.125</v>
      </c>
      <c r="E3363" s="95">
        <f t="shared" si="805"/>
        <v>247.82861896838602</v>
      </c>
      <c r="F3363" s="95">
        <f t="shared" si="805"/>
        <v>12.960791547420969</v>
      </c>
      <c r="G3363" s="95"/>
      <c r="H3363" s="95"/>
      <c r="I3363" s="95"/>
      <c r="J3363" s="95"/>
      <c r="K3363" s="95"/>
      <c r="L3363" s="95">
        <f t="shared" si="802"/>
        <v>3360</v>
      </c>
      <c r="M3363" s="95">
        <f t="shared" si="793"/>
        <v>-1064</v>
      </c>
      <c r="N3363" s="95">
        <f t="shared" si="794"/>
        <v>267.68154761904594</v>
      </c>
      <c r="O3363" s="95">
        <f t="shared" si="795"/>
        <v>2789907.2559523573</v>
      </c>
      <c r="P3363" s="95">
        <f t="shared" si="803"/>
        <v>28.815439272411087</v>
      </c>
      <c r="Q3363" s="113">
        <f t="shared" si="804"/>
        <v>16.83023523976599</v>
      </c>
      <c r="R3363" s="95">
        <f t="shared" si="796"/>
        <v>285.69664825785952</v>
      </c>
      <c r="S3363" s="95">
        <f t="shared" si="797"/>
        <v>209.96058967891256</v>
      </c>
      <c r="T3363">
        <f t="shared" si="798"/>
        <v>0</v>
      </c>
      <c r="U3363" s="102">
        <f>IF(W3363&lt;180,V3363,IF(#REF!&gt;T3363,W3363-360,360-W3363))</f>
        <v>-6.8286189683860243</v>
      </c>
      <c r="V3363" s="102">
        <f t="shared" si="799"/>
        <v>-6.8286189683860243</v>
      </c>
      <c r="W3363" s="102">
        <f t="shared" si="800"/>
        <v>6.8286189683860243</v>
      </c>
    </row>
    <row r="3364" spans="1:23" x14ac:dyDescent="0.25">
      <c r="A3364" s="110">
        <v>42638.525416666664</v>
      </c>
      <c r="B3364">
        <v>254</v>
      </c>
      <c r="C3364">
        <v>9.1999999999999993</v>
      </c>
      <c r="E3364" s="95">
        <f t="shared" si="805"/>
        <v>247.84359400998335</v>
      </c>
      <c r="F3364" s="95">
        <f t="shared" si="805"/>
        <v>12.953999700499173</v>
      </c>
      <c r="G3364" s="95"/>
      <c r="H3364" s="95"/>
      <c r="I3364" s="95"/>
      <c r="J3364" s="95"/>
      <c r="K3364" s="95"/>
      <c r="L3364" s="95">
        <f t="shared" si="802"/>
        <v>3361</v>
      </c>
      <c r="M3364" s="95">
        <f t="shared" si="793"/>
        <v>1318</v>
      </c>
      <c r="N3364" s="95">
        <f t="shared" si="794"/>
        <v>267.67747694138484</v>
      </c>
      <c r="O3364" s="95">
        <f t="shared" si="795"/>
        <v>2790094.3850044394</v>
      </c>
      <c r="P3364" s="95">
        <f t="shared" si="803"/>
        <v>28.812118434802962</v>
      </c>
      <c r="Q3364" s="113">
        <f t="shared" si="804"/>
        <v>16.831715657500254</v>
      </c>
      <c r="R3364" s="95">
        <f t="shared" si="796"/>
        <v>285.71495423935892</v>
      </c>
      <c r="S3364" s="95">
        <f t="shared" si="797"/>
        <v>209.97223378060778</v>
      </c>
      <c r="T3364">
        <f t="shared" si="798"/>
        <v>0</v>
      </c>
      <c r="U3364" s="102">
        <f>IF(W3364&lt;180,V3364,IF(#REF!&gt;T3364,W3364-360,360-W3364))</f>
        <v>6.1564059900166512</v>
      </c>
      <c r="V3364" s="102">
        <f t="shared" si="799"/>
        <v>6.1564059900166512</v>
      </c>
      <c r="W3364" s="102">
        <f t="shared" si="800"/>
        <v>6.1564059900166512</v>
      </c>
    </row>
    <row r="3365" spans="1:23" x14ac:dyDescent="0.25">
      <c r="A3365" s="110">
        <v>42638.525462962964</v>
      </c>
      <c r="B3365">
        <v>253</v>
      </c>
      <c r="C3365">
        <v>9.6750000000000007</v>
      </c>
      <c r="E3365" s="95">
        <f t="shared" si="805"/>
        <v>247.84359400998335</v>
      </c>
      <c r="F3365" s="95">
        <f t="shared" si="805"/>
        <v>12.949430316139772</v>
      </c>
      <c r="G3365" s="95"/>
      <c r="H3365" s="95"/>
      <c r="I3365" s="95"/>
      <c r="J3365" s="95"/>
      <c r="K3365" s="95"/>
      <c r="L3365" s="95">
        <f t="shared" si="802"/>
        <v>3362</v>
      </c>
      <c r="M3365" s="95">
        <f t="shared" si="793"/>
        <v>-1065</v>
      </c>
      <c r="N3365" s="95">
        <f t="shared" si="794"/>
        <v>267.67311124330593</v>
      </c>
      <c r="O3365" s="95">
        <f t="shared" si="795"/>
        <v>2790309.7492563715</v>
      </c>
      <c r="P3365" s="95">
        <f t="shared" si="803"/>
        <v>28.808944949763301</v>
      </c>
      <c r="Q3365" s="113">
        <f t="shared" si="804"/>
        <v>16.831715657500254</v>
      </c>
      <c r="R3365" s="95">
        <f t="shared" si="796"/>
        <v>285.71495423935892</v>
      </c>
      <c r="S3365" s="95">
        <f t="shared" si="797"/>
        <v>209.97223378060778</v>
      </c>
      <c r="T3365">
        <f t="shared" si="798"/>
        <v>0</v>
      </c>
      <c r="U3365" s="102">
        <f>IF(W3365&lt;180,V3365,IF(#REF!&gt;T3365,W3365-360,360-W3365))</f>
        <v>5.1564059900166512</v>
      </c>
      <c r="V3365" s="102">
        <f t="shared" si="799"/>
        <v>5.1564059900166512</v>
      </c>
      <c r="W3365" s="102">
        <f t="shared" si="800"/>
        <v>5.1564059900166512</v>
      </c>
    </row>
    <row r="3366" spans="1:23" x14ac:dyDescent="0.25">
      <c r="A3366" s="110">
        <v>42638.525509259256</v>
      </c>
      <c r="B3366">
        <v>251</v>
      </c>
      <c r="C3366">
        <v>9.8249999999999993</v>
      </c>
      <c r="E3366" s="95">
        <f t="shared" si="805"/>
        <v>247.84858569051582</v>
      </c>
      <c r="F3366" s="95">
        <f t="shared" si="805"/>
        <v>12.943990549084862</v>
      </c>
      <c r="G3366" s="95"/>
      <c r="H3366" s="95"/>
      <c r="I3366" s="95"/>
      <c r="J3366" s="95"/>
      <c r="K3366" s="95"/>
      <c r="L3366" s="95">
        <f t="shared" si="802"/>
        <v>3363</v>
      </c>
      <c r="M3366" s="95">
        <f t="shared" si="793"/>
        <v>1316</v>
      </c>
      <c r="N3366" s="95">
        <f t="shared" si="794"/>
        <v>267.66815343443193</v>
      </c>
      <c r="O3366" s="95">
        <f t="shared" si="795"/>
        <v>2790587.6592328041</v>
      </c>
      <c r="P3366" s="95">
        <f t="shared" si="803"/>
        <v>28.806095821495738</v>
      </c>
      <c r="Q3366" s="113">
        <f t="shared" si="804"/>
        <v>16.832206140525162</v>
      </c>
      <c r="R3366" s="95">
        <f t="shared" si="796"/>
        <v>285.72104950669745</v>
      </c>
      <c r="S3366" s="95">
        <f t="shared" si="797"/>
        <v>209.97612187433421</v>
      </c>
      <c r="T3366">
        <f t="shared" si="798"/>
        <v>0</v>
      </c>
      <c r="U3366" s="102">
        <f>IF(W3366&lt;180,V3366,IF(#REF!&gt;T3366,W3366-360,360-W3366))</f>
        <v>3.1514143094841813</v>
      </c>
      <c r="V3366" s="102">
        <f t="shared" si="799"/>
        <v>3.1514143094841813</v>
      </c>
      <c r="W3366" s="102">
        <f t="shared" si="800"/>
        <v>3.1514143094841813</v>
      </c>
    </row>
    <row r="3367" spans="1:23" x14ac:dyDescent="0.25">
      <c r="A3367" s="110">
        <v>42638.525555555556</v>
      </c>
      <c r="B3367">
        <v>250</v>
      </c>
      <c r="C3367">
        <v>9.7750000000000004</v>
      </c>
      <c r="E3367" s="95">
        <f t="shared" si="805"/>
        <v>247.84858569051582</v>
      </c>
      <c r="F3367" s="95">
        <f t="shared" si="805"/>
        <v>12.938196039933448</v>
      </c>
      <c r="G3367" s="95"/>
      <c r="H3367" s="95"/>
      <c r="I3367" s="95"/>
      <c r="J3367" s="95"/>
      <c r="K3367" s="95"/>
      <c r="L3367" s="95">
        <f t="shared" si="802"/>
        <v>3364</v>
      </c>
      <c r="M3367" s="95">
        <f t="shared" si="793"/>
        <v>-1066</v>
      </c>
      <c r="N3367" s="95">
        <f t="shared" si="794"/>
        <v>267.66290130796511</v>
      </c>
      <c r="O3367" s="95">
        <f t="shared" si="795"/>
        <v>2790899.7300832104</v>
      </c>
      <c r="P3367" s="95">
        <f t="shared" si="803"/>
        <v>28.803424384390546</v>
      </c>
      <c r="Q3367" s="113">
        <f t="shared" si="804"/>
        <v>16.832206140525162</v>
      </c>
      <c r="R3367" s="95">
        <f t="shared" si="796"/>
        <v>285.72104950669745</v>
      </c>
      <c r="S3367" s="95">
        <f t="shared" si="797"/>
        <v>209.97612187433421</v>
      </c>
      <c r="T3367">
        <f t="shared" si="798"/>
        <v>0</v>
      </c>
      <c r="U3367" s="102">
        <f>IF(W3367&lt;180,V3367,IF(#REF!&gt;T3367,W3367-360,360-W3367))</f>
        <v>2.1514143094841813</v>
      </c>
      <c r="V3367" s="102">
        <f t="shared" si="799"/>
        <v>2.1514143094841813</v>
      </c>
      <c r="W3367" s="102">
        <f t="shared" si="800"/>
        <v>2.1514143094841813</v>
      </c>
    </row>
    <row r="3368" spans="1:23" x14ac:dyDescent="0.25">
      <c r="A3368" s="110">
        <v>42638.525601851848</v>
      </c>
      <c r="B3368">
        <v>249</v>
      </c>
      <c r="C3368">
        <v>8.4499999999999993</v>
      </c>
      <c r="E3368" s="95">
        <f t="shared" si="805"/>
        <v>247.85024958402661</v>
      </c>
      <c r="F3368" s="95">
        <f t="shared" si="805"/>
        <v>12.928515507487525</v>
      </c>
      <c r="G3368" s="95"/>
      <c r="H3368" s="95"/>
      <c r="I3368" s="95"/>
      <c r="J3368" s="95"/>
      <c r="K3368" s="95"/>
      <c r="L3368" s="95">
        <f t="shared" si="802"/>
        <v>3365</v>
      </c>
      <c r="M3368" s="95">
        <f t="shared" si="793"/>
        <v>1315</v>
      </c>
      <c r="N3368" s="95">
        <f t="shared" si="794"/>
        <v>267.65735512629857</v>
      </c>
      <c r="O3368" s="95">
        <f t="shared" si="795"/>
        <v>2791247.9304606002</v>
      </c>
      <c r="P3368" s="95">
        <f t="shared" si="803"/>
        <v>28.800940685791986</v>
      </c>
      <c r="Q3368" s="113">
        <f t="shared" si="804"/>
        <v>16.832270451625838</v>
      </c>
      <c r="R3368" s="95">
        <f t="shared" si="796"/>
        <v>285.72285810018474</v>
      </c>
      <c r="S3368" s="95">
        <f t="shared" si="797"/>
        <v>209.97764106786849</v>
      </c>
      <c r="T3368">
        <f t="shared" si="798"/>
        <v>0</v>
      </c>
      <c r="U3368" s="102">
        <f>IF(W3368&lt;180,V3368,IF(#REF!&gt;T3368,W3368-360,360-W3368))</f>
        <v>1.1497504159733865</v>
      </c>
      <c r="V3368" s="102">
        <f t="shared" si="799"/>
        <v>1.1497504159733865</v>
      </c>
      <c r="W3368" s="102">
        <f t="shared" si="800"/>
        <v>1.1497504159733865</v>
      </c>
    </row>
    <row r="3369" spans="1:23" x14ac:dyDescent="0.25">
      <c r="A3369" s="110">
        <v>42638.525648148148</v>
      </c>
      <c r="B3369">
        <v>260</v>
      </c>
      <c r="C3369">
        <v>8.7249999999999996</v>
      </c>
      <c r="E3369" s="95">
        <f t="shared" si="805"/>
        <v>247.86688851913476</v>
      </c>
      <c r="F3369" s="95">
        <f t="shared" si="805"/>
        <v>12.918756272878539</v>
      </c>
      <c r="G3369" s="95"/>
      <c r="H3369" s="95"/>
      <c r="I3369" s="95"/>
      <c r="J3369" s="95"/>
      <c r="K3369" s="95"/>
      <c r="L3369" s="95">
        <f t="shared" si="802"/>
        <v>3366</v>
      </c>
      <c r="M3369" s="95">
        <f t="shared" si="793"/>
        <v>-1055</v>
      </c>
      <c r="N3369" s="95">
        <f t="shared" si="794"/>
        <v>267.65508021390218</v>
      </c>
      <c r="O3369" s="95">
        <f t="shared" si="795"/>
        <v>2791306.5481283185</v>
      </c>
      <c r="P3369" s="95">
        <f t="shared" si="803"/>
        <v>28.796964524295316</v>
      </c>
      <c r="Q3369" s="113">
        <f t="shared" si="804"/>
        <v>16.839328376420966</v>
      </c>
      <c r="R3369" s="95">
        <f t="shared" si="796"/>
        <v>285.75537736608192</v>
      </c>
      <c r="S3369" s="95">
        <f t="shared" si="797"/>
        <v>209.97839967218761</v>
      </c>
      <c r="T3369">
        <f t="shared" si="798"/>
        <v>0</v>
      </c>
      <c r="U3369" s="102">
        <f>IF(W3369&lt;180,V3369,IF(#REF!&gt;T3369,W3369-360,360-W3369))</f>
        <v>12.133111480865239</v>
      </c>
      <c r="V3369" s="102">
        <f t="shared" si="799"/>
        <v>12.133111480865239</v>
      </c>
      <c r="W3369" s="102">
        <f t="shared" si="800"/>
        <v>12.133111480865239</v>
      </c>
    </row>
    <row r="3370" spans="1:23" x14ac:dyDescent="0.25">
      <c r="A3370" s="110">
        <v>42638.525694444441</v>
      </c>
      <c r="B3370">
        <v>247</v>
      </c>
      <c r="C3370">
        <v>9.2249999999999996</v>
      </c>
      <c r="E3370" s="95">
        <f t="shared" si="805"/>
        <v>247.86522462562397</v>
      </c>
      <c r="F3370" s="95">
        <f t="shared" si="805"/>
        <v>12.911629650582366</v>
      </c>
      <c r="G3370" s="95"/>
      <c r="H3370" s="95"/>
      <c r="I3370" s="95"/>
      <c r="J3370" s="95"/>
      <c r="K3370" s="95"/>
      <c r="L3370" s="95">
        <f t="shared" si="802"/>
        <v>3367</v>
      </c>
      <c r="M3370" s="95">
        <f t="shared" si="793"/>
        <v>1302</v>
      </c>
      <c r="N3370" s="95">
        <f t="shared" si="794"/>
        <v>267.64894564894411</v>
      </c>
      <c r="O3370" s="95">
        <f t="shared" si="795"/>
        <v>2791733.0537570301</v>
      </c>
      <c r="P3370" s="95">
        <f t="shared" si="803"/>
        <v>28.794887499543805</v>
      </c>
      <c r="Q3370" s="113">
        <f t="shared" si="804"/>
        <v>16.839364546420576</v>
      </c>
      <c r="R3370" s="95">
        <f t="shared" si="796"/>
        <v>285.75379485507028</v>
      </c>
      <c r="S3370" s="95">
        <f t="shared" si="797"/>
        <v>209.97665439617768</v>
      </c>
      <c r="T3370">
        <f t="shared" si="798"/>
        <v>0</v>
      </c>
      <c r="U3370" s="102">
        <f>IF(W3370&lt;180,V3370,IF(#REF!&gt;T3370,W3370-360,360-W3370))</f>
        <v>-0.8652246256239664</v>
      </c>
      <c r="V3370" s="102">
        <f t="shared" si="799"/>
        <v>-0.8652246256239664</v>
      </c>
      <c r="W3370" s="102">
        <f t="shared" si="800"/>
        <v>0.8652246256239664</v>
      </c>
    </row>
    <row r="3371" spans="1:23" x14ac:dyDescent="0.25">
      <c r="A3371" s="110">
        <v>42638.525740740741</v>
      </c>
      <c r="B3371">
        <v>250</v>
      </c>
      <c r="C3371">
        <v>9.85</v>
      </c>
      <c r="E3371" s="95">
        <f t="shared" si="805"/>
        <v>247.86522462562397</v>
      </c>
      <c r="F3371" s="95">
        <f t="shared" si="805"/>
        <v>12.906561430948424</v>
      </c>
      <c r="G3371" s="95"/>
      <c r="H3371" s="95"/>
      <c r="I3371" s="95"/>
      <c r="J3371" s="95"/>
      <c r="K3371" s="95"/>
      <c r="L3371" s="95">
        <f t="shared" si="802"/>
        <v>3368</v>
      </c>
      <c r="M3371" s="95">
        <f t="shared" si="793"/>
        <v>-1052</v>
      </c>
      <c r="N3371" s="95">
        <f t="shared" si="794"/>
        <v>267.64370546318133</v>
      </c>
      <c r="O3371" s="95">
        <f t="shared" si="795"/>
        <v>2792044.4465557956</v>
      </c>
      <c r="P3371" s="95">
        <f t="shared" si="803"/>
        <v>28.792218029332734</v>
      </c>
      <c r="Q3371" s="113">
        <f t="shared" si="804"/>
        <v>16.839364546420576</v>
      </c>
      <c r="R3371" s="95">
        <f t="shared" si="796"/>
        <v>285.75379485507028</v>
      </c>
      <c r="S3371" s="95">
        <f t="shared" si="797"/>
        <v>209.97665439617768</v>
      </c>
      <c r="T3371">
        <f t="shared" si="798"/>
        <v>0</v>
      </c>
      <c r="U3371" s="102">
        <f>IF(W3371&lt;180,V3371,IF(#REF!&gt;T3371,W3371-360,360-W3371))</f>
        <v>2.1347753743760336</v>
      </c>
      <c r="V3371" s="102">
        <f t="shared" si="799"/>
        <v>2.1347753743760336</v>
      </c>
      <c r="W3371" s="102">
        <f t="shared" si="800"/>
        <v>2.1347753743760336</v>
      </c>
    </row>
    <row r="3372" spans="1:23" x14ac:dyDescent="0.25">
      <c r="A3372" s="110">
        <v>42638.525787037041</v>
      </c>
      <c r="B3372">
        <v>247</v>
      </c>
      <c r="C3372">
        <v>10.175000000000001</v>
      </c>
      <c r="E3372" s="95">
        <f t="shared" si="805"/>
        <v>247.85357737104826</v>
      </c>
      <c r="F3372" s="95">
        <f t="shared" si="805"/>
        <v>12.90295011647255</v>
      </c>
      <c r="G3372" s="95"/>
      <c r="H3372" s="95"/>
      <c r="I3372" s="95"/>
      <c r="J3372" s="95"/>
      <c r="K3372" s="95"/>
      <c r="L3372" s="95">
        <f t="shared" si="802"/>
        <v>3369</v>
      </c>
      <c r="M3372" s="95">
        <f t="shared" si="793"/>
        <v>1299</v>
      </c>
      <c r="N3372" s="95">
        <f t="shared" si="794"/>
        <v>267.63757791629405</v>
      </c>
      <c r="O3372" s="95">
        <f t="shared" si="795"/>
        <v>2792470.4826357733</v>
      </c>
      <c r="P3372" s="95">
        <f t="shared" si="803"/>
        <v>28.790140884008139</v>
      </c>
      <c r="Q3372" s="113">
        <f t="shared" si="804"/>
        <v>16.837538028751048</v>
      </c>
      <c r="R3372" s="95">
        <f t="shared" si="796"/>
        <v>285.73803793573813</v>
      </c>
      <c r="S3372" s="95">
        <f t="shared" si="797"/>
        <v>209.96911680635839</v>
      </c>
      <c r="T3372">
        <f t="shared" si="798"/>
        <v>0</v>
      </c>
      <c r="U3372" s="102">
        <f>IF(W3372&lt;180,V3372,IF(#REF!&gt;T3372,W3372-360,360-W3372))</f>
        <v>-0.85357737104826015</v>
      </c>
      <c r="V3372" s="102">
        <f t="shared" si="799"/>
        <v>-0.85357737104826015</v>
      </c>
      <c r="W3372" s="102">
        <f t="shared" si="800"/>
        <v>0.85357737104826015</v>
      </c>
    </row>
    <row r="3373" spans="1:23" x14ac:dyDescent="0.25">
      <c r="A3373" s="110">
        <v>42638.525833333333</v>
      </c>
      <c r="B3373">
        <v>252</v>
      </c>
      <c r="C3373">
        <v>10.775</v>
      </c>
      <c r="E3373" s="95">
        <f t="shared" ref="E3373:F3388" si="806">AVERAGE(B2773:B3373)</f>
        <v>247.85024958402661</v>
      </c>
      <c r="F3373" s="95">
        <f t="shared" si="806"/>
        <v>12.901165590682199</v>
      </c>
      <c r="G3373" s="95"/>
      <c r="H3373" s="95"/>
      <c r="I3373" s="95"/>
      <c r="J3373" s="95"/>
      <c r="K3373" s="95"/>
      <c r="L3373" s="95">
        <f t="shared" si="802"/>
        <v>3370</v>
      </c>
      <c r="M3373" s="95">
        <f t="shared" si="793"/>
        <v>-1047</v>
      </c>
      <c r="N3373" s="95">
        <f t="shared" si="794"/>
        <v>267.63293768545833</v>
      </c>
      <c r="O3373" s="95">
        <f t="shared" si="795"/>
        <v>2792714.9439168903</v>
      </c>
      <c r="P3373" s="95">
        <f t="shared" si="803"/>
        <v>28.787129006111524</v>
      </c>
      <c r="Q3373" s="113">
        <f t="shared" si="804"/>
        <v>16.836520525292819</v>
      </c>
      <c r="R3373" s="95">
        <f t="shared" si="796"/>
        <v>285.73242076593544</v>
      </c>
      <c r="S3373" s="95">
        <f t="shared" si="797"/>
        <v>209.96807840211778</v>
      </c>
      <c r="T3373">
        <f t="shared" si="798"/>
        <v>0</v>
      </c>
      <c r="U3373" s="102">
        <f>IF(W3373&lt;180,V3373,IF(#REF!&gt;T3373,W3373-360,360-W3373))</f>
        <v>4.1497504159733865</v>
      </c>
      <c r="V3373" s="102">
        <f t="shared" si="799"/>
        <v>4.1497504159733865</v>
      </c>
      <c r="W3373" s="102">
        <f t="shared" si="800"/>
        <v>4.1497504159733865</v>
      </c>
    </row>
    <row r="3374" spans="1:23" x14ac:dyDescent="0.25">
      <c r="A3374" s="110">
        <v>42638.525879629633</v>
      </c>
      <c r="B3374">
        <v>236</v>
      </c>
      <c r="C3374">
        <v>10.875</v>
      </c>
      <c r="E3374" s="95">
        <f t="shared" si="806"/>
        <v>247.81863560732114</v>
      </c>
      <c r="F3374" s="95">
        <f t="shared" si="806"/>
        <v>12.899362096505826</v>
      </c>
      <c r="G3374" s="95"/>
      <c r="H3374" s="95"/>
      <c r="I3374" s="95"/>
      <c r="J3374" s="95"/>
      <c r="K3374" s="95"/>
      <c r="L3374" s="95">
        <f t="shared" si="802"/>
        <v>3371</v>
      </c>
      <c r="M3374" s="95">
        <f t="shared" si="793"/>
        <v>1283</v>
      </c>
      <c r="N3374" s="95">
        <f t="shared" si="794"/>
        <v>267.62355384158843</v>
      </c>
      <c r="O3374" s="95">
        <f t="shared" si="795"/>
        <v>2793715.2898249542</v>
      </c>
      <c r="P3374" s="95">
        <f t="shared" si="803"/>
        <v>28.788013393878174</v>
      </c>
      <c r="Q3374" s="113">
        <f t="shared" si="804"/>
        <v>16.840903343534944</v>
      </c>
      <c r="R3374" s="95">
        <f t="shared" si="796"/>
        <v>285.71066813027477</v>
      </c>
      <c r="S3374" s="95">
        <f t="shared" si="797"/>
        <v>209.92660308436751</v>
      </c>
      <c r="T3374">
        <f t="shared" si="798"/>
        <v>0</v>
      </c>
      <c r="U3374" s="102">
        <f>IF(W3374&lt;180,V3374,IF(#REF!&gt;T3374,W3374-360,360-W3374))</f>
        <v>-11.818635607321141</v>
      </c>
      <c r="V3374" s="102">
        <f t="shared" si="799"/>
        <v>-11.818635607321141</v>
      </c>
      <c r="W3374" s="102">
        <f t="shared" si="800"/>
        <v>11.818635607321141</v>
      </c>
    </row>
    <row r="3375" spans="1:23" x14ac:dyDescent="0.25">
      <c r="A3375" s="110">
        <v>42638.525925925926</v>
      </c>
      <c r="B3375">
        <v>238</v>
      </c>
      <c r="C3375">
        <v>10.4</v>
      </c>
      <c r="E3375" s="95">
        <f t="shared" si="806"/>
        <v>247.79201331114808</v>
      </c>
      <c r="F3375" s="95">
        <f t="shared" si="806"/>
        <v>12.896873743760402</v>
      </c>
      <c r="G3375" s="95"/>
      <c r="H3375" s="95"/>
      <c r="I3375" s="95"/>
      <c r="J3375" s="95"/>
      <c r="K3375" s="95"/>
      <c r="L3375" s="95">
        <f t="shared" si="802"/>
        <v>3372</v>
      </c>
      <c r="M3375" s="95">
        <f t="shared" si="793"/>
        <v>-1045</v>
      </c>
      <c r="N3375" s="95">
        <f t="shared" si="794"/>
        <v>267.61476868327242</v>
      </c>
      <c r="O3375" s="95">
        <f t="shared" si="795"/>
        <v>2794592.5845195493</v>
      </c>
      <c r="P3375" s="95">
        <f t="shared" si="803"/>
        <v>28.788263436001166</v>
      </c>
      <c r="Q3375" s="113">
        <f t="shared" si="804"/>
        <v>16.843756979699354</v>
      </c>
      <c r="R3375" s="95">
        <f t="shared" si="796"/>
        <v>285.6904665154716</v>
      </c>
      <c r="S3375" s="95">
        <f t="shared" si="797"/>
        <v>209.89356010682454</v>
      </c>
      <c r="T3375">
        <f t="shared" si="798"/>
        <v>0</v>
      </c>
      <c r="U3375" s="102">
        <f>IF(W3375&lt;180,V3375,IF(#REF!&gt;T3375,W3375-360,360-W3375))</f>
        <v>-9.7920133111480823</v>
      </c>
      <c r="V3375" s="102">
        <f t="shared" si="799"/>
        <v>-9.7920133111480823</v>
      </c>
      <c r="W3375" s="102">
        <f t="shared" si="800"/>
        <v>9.7920133111480823</v>
      </c>
    </row>
    <row r="3376" spans="1:23" x14ac:dyDescent="0.25">
      <c r="A3376" s="110">
        <v>42638.525972222225</v>
      </c>
      <c r="B3376">
        <v>242</v>
      </c>
      <c r="C3376">
        <v>10.4</v>
      </c>
      <c r="E3376" s="95">
        <f t="shared" si="806"/>
        <v>247.78036605657238</v>
      </c>
      <c r="F3376" s="95">
        <f t="shared" si="806"/>
        <v>12.892948119800334</v>
      </c>
      <c r="G3376" s="95"/>
      <c r="H3376" s="95"/>
      <c r="I3376" s="95"/>
      <c r="J3376" s="95"/>
      <c r="K3376" s="95"/>
      <c r="L3376" s="95">
        <f t="shared" si="802"/>
        <v>3373</v>
      </c>
      <c r="M3376" s="95">
        <f t="shared" si="793"/>
        <v>1287</v>
      </c>
      <c r="N3376" s="95">
        <f t="shared" si="794"/>
        <v>267.60717462199659</v>
      </c>
      <c r="O3376" s="95">
        <f t="shared" si="795"/>
        <v>2795248.506374124</v>
      </c>
      <c r="P3376" s="95">
        <f t="shared" si="803"/>
        <v>28.787373426101741</v>
      </c>
      <c r="Q3376" s="113">
        <f t="shared" si="804"/>
        <v>16.845337778082175</v>
      </c>
      <c r="R3376" s="95">
        <f t="shared" si="796"/>
        <v>285.68237605725727</v>
      </c>
      <c r="S3376" s="95">
        <f t="shared" si="797"/>
        <v>209.87835605588748</v>
      </c>
      <c r="T3376">
        <f t="shared" si="798"/>
        <v>0</v>
      </c>
      <c r="U3376" s="102">
        <f>IF(W3376&lt;180,V3376,IF(#REF!&gt;T3376,W3376-360,360-W3376))</f>
        <v>-5.780366056572376</v>
      </c>
      <c r="V3376" s="102">
        <f t="shared" si="799"/>
        <v>-5.780366056572376</v>
      </c>
      <c r="W3376" s="102">
        <f t="shared" si="800"/>
        <v>5.780366056572376</v>
      </c>
    </row>
    <row r="3377" spans="1:23" x14ac:dyDescent="0.25">
      <c r="A3377" s="110">
        <v>42638.526018518518</v>
      </c>
      <c r="B3377">
        <v>248</v>
      </c>
      <c r="C3377">
        <v>11.324999999999999</v>
      </c>
      <c r="E3377" s="95">
        <f t="shared" si="806"/>
        <v>247.78036605657238</v>
      </c>
      <c r="F3377" s="95">
        <f t="shared" si="806"/>
        <v>12.886329151414312</v>
      </c>
      <c r="G3377" s="95"/>
      <c r="H3377" s="95"/>
      <c r="I3377" s="95"/>
      <c r="J3377" s="95"/>
      <c r="K3377" s="95"/>
      <c r="L3377" s="95">
        <f t="shared" si="802"/>
        <v>3374</v>
      </c>
      <c r="M3377" s="95">
        <f t="shared" si="793"/>
        <v>-1039</v>
      </c>
      <c r="N3377" s="95">
        <f t="shared" si="794"/>
        <v>267.60136336692193</v>
      </c>
      <c r="O3377" s="95">
        <f t="shared" si="795"/>
        <v>2795632.8337284885</v>
      </c>
      <c r="P3377" s="95">
        <f t="shared" si="803"/>
        <v>28.785085721028345</v>
      </c>
      <c r="Q3377" s="113">
        <f t="shared" si="804"/>
        <v>16.845337778082175</v>
      </c>
      <c r="R3377" s="95">
        <f t="shared" si="796"/>
        <v>285.68237605725727</v>
      </c>
      <c r="S3377" s="95">
        <f t="shared" si="797"/>
        <v>209.87835605588748</v>
      </c>
      <c r="T3377">
        <f t="shared" si="798"/>
        <v>0</v>
      </c>
      <c r="U3377" s="102">
        <f>IF(W3377&lt;180,V3377,IF(#REF!&gt;T3377,W3377-360,360-W3377))</f>
        <v>0.21963394342762399</v>
      </c>
      <c r="V3377" s="102">
        <f t="shared" si="799"/>
        <v>0.21963394342762399</v>
      </c>
      <c r="W3377" s="102">
        <f t="shared" si="800"/>
        <v>0.21963394342762399</v>
      </c>
    </row>
    <row r="3378" spans="1:23" x14ac:dyDescent="0.25">
      <c r="A3378" s="110">
        <v>42638.526064814818</v>
      </c>
      <c r="B3378">
        <v>237</v>
      </c>
      <c r="C3378">
        <v>11.7</v>
      </c>
      <c r="E3378" s="95">
        <f t="shared" si="806"/>
        <v>247.75207986688852</v>
      </c>
      <c r="F3378" s="95">
        <f t="shared" si="806"/>
        <v>12.881186555740433</v>
      </c>
      <c r="G3378" s="95"/>
      <c r="H3378" s="95"/>
      <c r="I3378" s="95"/>
      <c r="J3378" s="95"/>
      <c r="K3378" s="95"/>
      <c r="L3378" s="95">
        <f t="shared" si="802"/>
        <v>3375</v>
      </c>
      <c r="M3378" s="95">
        <f t="shared" si="793"/>
        <v>1276</v>
      </c>
      <c r="N3378" s="95">
        <f t="shared" si="794"/>
        <v>267.59229629629471</v>
      </c>
      <c r="O3378" s="95">
        <f t="shared" si="795"/>
        <v>2796568.9997036802</v>
      </c>
      <c r="P3378" s="95">
        <f t="shared" si="803"/>
        <v>28.785639422275104</v>
      </c>
      <c r="Q3378" s="113">
        <f t="shared" si="804"/>
        <v>16.849142722489066</v>
      </c>
      <c r="R3378" s="95">
        <f t="shared" si="796"/>
        <v>285.66265099248892</v>
      </c>
      <c r="S3378" s="95">
        <f t="shared" si="797"/>
        <v>209.84150874128812</v>
      </c>
      <c r="T3378">
        <f t="shared" si="798"/>
        <v>0</v>
      </c>
      <c r="U3378" s="102">
        <f>IF(W3378&lt;180,V3378,IF(#REF!&gt;T3378,W3378-360,360-W3378))</f>
        <v>-10.752079866888522</v>
      </c>
      <c r="V3378" s="102">
        <f t="shared" si="799"/>
        <v>-10.752079866888522</v>
      </c>
      <c r="W3378" s="102">
        <f t="shared" si="800"/>
        <v>10.752079866888522</v>
      </c>
    </row>
    <row r="3379" spans="1:23" x14ac:dyDescent="0.25">
      <c r="A3379" s="110">
        <v>42638.52611111111</v>
      </c>
      <c r="B3379">
        <v>257</v>
      </c>
      <c r="C3379">
        <v>11.525</v>
      </c>
      <c r="E3379" s="95">
        <f t="shared" si="806"/>
        <v>247.7620632279534</v>
      </c>
      <c r="F3379" s="95">
        <f t="shared" si="806"/>
        <v>12.872753277870215</v>
      </c>
      <c r="G3379" s="95"/>
      <c r="H3379" s="95"/>
      <c r="I3379" s="95"/>
      <c r="J3379" s="95"/>
      <c r="K3379" s="95"/>
      <c r="L3379" s="95">
        <f t="shared" si="802"/>
        <v>3376</v>
      </c>
      <c r="M3379" s="95">
        <f t="shared" si="793"/>
        <v>-1019</v>
      </c>
      <c r="N3379" s="95">
        <f t="shared" si="794"/>
        <v>267.58915876777093</v>
      </c>
      <c r="O3379" s="95">
        <f t="shared" si="795"/>
        <v>2796681.1632108768</v>
      </c>
      <c r="P3379" s="95">
        <f t="shared" si="803"/>
        <v>28.781952999868409</v>
      </c>
      <c r="Q3379" s="113">
        <f t="shared" si="804"/>
        <v>16.852841342055491</v>
      </c>
      <c r="R3379" s="95">
        <f t="shared" si="796"/>
        <v>285.68095624757825</v>
      </c>
      <c r="S3379" s="95">
        <f t="shared" si="797"/>
        <v>209.84317020832856</v>
      </c>
      <c r="T3379">
        <f t="shared" si="798"/>
        <v>0</v>
      </c>
      <c r="U3379" s="102">
        <f>IF(W3379&lt;180,V3379,IF(#REF!&gt;T3379,W3379-360,360-W3379))</f>
        <v>9.237936772046595</v>
      </c>
      <c r="V3379" s="102">
        <f t="shared" si="799"/>
        <v>9.237936772046595</v>
      </c>
      <c r="W3379" s="102">
        <f t="shared" si="800"/>
        <v>9.237936772046595</v>
      </c>
    </row>
    <row r="3380" spans="1:23" x14ac:dyDescent="0.25">
      <c r="A3380" s="110">
        <v>42638.52615740741</v>
      </c>
      <c r="B3380">
        <v>264</v>
      </c>
      <c r="C3380">
        <v>12</v>
      </c>
      <c r="E3380" s="95">
        <f t="shared" si="806"/>
        <v>247.78535773710482</v>
      </c>
      <c r="F3380" s="95">
        <f t="shared" si="806"/>
        <v>12.863485224625624</v>
      </c>
      <c r="G3380" s="95"/>
      <c r="H3380" s="95"/>
      <c r="I3380" s="95"/>
      <c r="J3380" s="95"/>
      <c r="K3380" s="95"/>
      <c r="L3380" s="95">
        <f t="shared" si="802"/>
        <v>3377</v>
      </c>
      <c r="M3380" s="95">
        <f t="shared" si="793"/>
        <v>1283</v>
      </c>
      <c r="N3380" s="95">
        <f t="shared" si="794"/>
        <v>267.58809594314323</v>
      </c>
      <c r="O3380" s="95">
        <f t="shared" si="795"/>
        <v>2796694.0414568908</v>
      </c>
      <c r="P3380" s="95">
        <f t="shared" si="803"/>
        <v>28.777757474757344</v>
      </c>
      <c r="Q3380" s="113">
        <f t="shared" si="804"/>
        <v>16.865589378130004</v>
      </c>
      <c r="R3380" s="95">
        <f t="shared" si="796"/>
        <v>285.73293383789735</v>
      </c>
      <c r="S3380" s="95">
        <f t="shared" si="797"/>
        <v>209.83778163631231</v>
      </c>
      <c r="T3380">
        <f t="shared" si="798"/>
        <v>0</v>
      </c>
      <c r="U3380" s="102">
        <f>IF(W3380&lt;180,V3380,IF(#REF!&gt;T3380,W3380-360,360-W3380))</f>
        <v>16.214642262895183</v>
      </c>
      <c r="V3380" s="102">
        <f t="shared" si="799"/>
        <v>16.214642262895183</v>
      </c>
      <c r="W3380" s="102">
        <f t="shared" si="800"/>
        <v>16.214642262895183</v>
      </c>
    </row>
    <row r="3381" spans="1:23" x14ac:dyDescent="0.25">
      <c r="A3381" s="110">
        <v>42638.526203703703</v>
      </c>
      <c r="B3381">
        <v>265</v>
      </c>
      <c r="C3381">
        <v>10.65</v>
      </c>
      <c r="E3381" s="95">
        <f t="shared" si="806"/>
        <v>247.81364392678867</v>
      </c>
      <c r="F3381" s="95">
        <f t="shared" si="806"/>
        <v>12.855352445923462</v>
      </c>
      <c r="G3381" s="95"/>
      <c r="H3381" s="95"/>
      <c r="I3381" s="95"/>
      <c r="J3381" s="95"/>
      <c r="K3381" s="95"/>
      <c r="L3381" s="95">
        <f t="shared" si="802"/>
        <v>3378</v>
      </c>
      <c r="M3381" s="95">
        <f t="shared" si="793"/>
        <v>-1018</v>
      </c>
      <c r="N3381" s="95">
        <f t="shared" si="794"/>
        <v>267.58732978093389</v>
      </c>
      <c r="O3381" s="95">
        <f t="shared" si="795"/>
        <v>2796700.7377146003</v>
      </c>
      <c r="P3381" s="95">
        <f t="shared" si="803"/>
        <v>28.773532021143293</v>
      </c>
      <c r="Q3381" s="113">
        <f t="shared" si="804"/>
        <v>16.88017514753076</v>
      </c>
      <c r="R3381" s="95">
        <f t="shared" si="796"/>
        <v>285.79403800873285</v>
      </c>
      <c r="S3381" s="95">
        <f t="shared" si="797"/>
        <v>209.83324984484446</v>
      </c>
      <c r="T3381">
        <f t="shared" si="798"/>
        <v>0</v>
      </c>
      <c r="U3381" s="102">
        <f>IF(W3381&lt;180,V3381,IF(#REF!&gt;T3381,W3381-360,360-W3381))</f>
        <v>17.186356073211329</v>
      </c>
      <c r="V3381" s="102">
        <f t="shared" si="799"/>
        <v>17.186356073211329</v>
      </c>
      <c r="W3381" s="102">
        <f t="shared" si="800"/>
        <v>17.186356073211329</v>
      </c>
    </row>
    <row r="3382" spans="1:23" x14ac:dyDescent="0.25">
      <c r="A3382" s="110">
        <v>42638.526250000003</v>
      </c>
      <c r="B3382">
        <v>243</v>
      </c>
      <c r="C3382">
        <v>9.8000000000000007</v>
      </c>
      <c r="E3382" s="95">
        <f t="shared" si="806"/>
        <v>247.79534109816973</v>
      </c>
      <c r="F3382" s="95">
        <f t="shared" si="806"/>
        <v>12.848019334442597</v>
      </c>
      <c r="G3382" s="95"/>
      <c r="H3382" s="95"/>
      <c r="I3382" s="95"/>
      <c r="J3382" s="95"/>
      <c r="K3382" s="95"/>
      <c r="L3382" s="95">
        <f t="shared" si="802"/>
        <v>3379</v>
      </c>
      <c r="M3382" s="95">
        <f t="shared" si="793"/>
        <v>1261</v>
      </c>
      <c r="N3382" s="95">
        <f t="shared" si="794"/>
        <v>267.58005327019669</v>
      </c>
      <c r="O3382" s="95">
        <f t="shared" si="795"/>
        <v>2797305.0955903875</v>
      </c>
      <c r="P3382" s="95">
        <f t="shared" si="803"/>
        <v>28.772382311823215</v>
      </c>
      <c r="Q3382" s="113">
        <f t="shared" si="804"/>
        <v>16.879421006142969</v>
      </c>
      <c r="R3382" s="95">
        <f t="shared" si="796"/>
        <v>285.77403836199142</v>
      </c>
      <c r="S3382" s="95">
        <f t="shared" si="797"/>
        <v>209.81664383434804</v>
      </c>
      <c r="T3382">
        <f t="shared" si="798"/>
        <v>0</v>
      </c>
      <c r="U3382" s="102">
        <f>IF(W3382&lt;180,V3382,IF(#REF!&gt;T3382,W3382-360,360-W3382))</f>
        <v>-4.7953410981697289</v>
      </c>
      <c r="V3382" s="102">
        <f t="shared" si="799"/>
        <v>-4.7953410981697289</v>
      </c>
      <c r="W3382" s="102">
        <f t="shared" si="800"/>
        <v>4.7953410981697289</v>
      </c>
    </row>
    <row r="3383" spans="1:23" x14ac:dyDescent="0.25">
      <c r="A3383" s="110">
        <v>42638.526296296295</v>
      </c>
      <c r="B3383">
        <v>248</v>
      </c>
      <c r="C3383">
        <v>9.625</v>
      </c>
      <c r="E3383" s="95">
        <f t="shared" si="806"/>
        <v>247.78868552412646</v>
      </c>
      <c r="F3383" s="95">
        <f t="shared" si="806"/>
        <v>12.842305524126456</v>
      </c>
      <c r="G3383" s="95"/>
      <c r="H3383" s="95"/>
      <c r="I3383" s="95"/>
      <c r="J3383" s="95"/>
      <c r="K3383" s="95"/>
      <c r="L3383" s="95">
        <f t="shared" si="802"/>
        <v>3380</v>
      </c>
      <c r="M3383" s="95">
        <f t="shared" si="793"/>
        <v>-1013</v>
      </c>
      <c r="N3383" s="95">
        <f t="shared" si="794"/>
        <v>267.574260355028</v>
      </c>
      <c r="O3383" s="95">
        <f t="shared" si="795"/>
        <v>2797688.3606508635</v>
      </c>
      <c r="P3383" s="95">
        <f t="shared" si="803"/>
        <v>28.770096452683386</v>
      </c>
      <c r="Q3383" s="113">
        <f t="shared" si="804"/>
        <v>16.87855037213895</v>
      </c>
      <c r="R3383" s="95">
        <f t="shared" si="796"/>
        <v>285.7654238614391</v>
      </c>
      <c r="S3383" s="95">
        <f t="shared" si="797"/>
        <v>209.81194718681382</v>
      </c>
      <c r="T3383">
        <f t="shared" si="798"/>
        <v>0</v>
      </c>
      <c r="U3383" s="102">
        <f>IF(W3383&lt;180,V3383,IF(#REF!&gt;T3383,W3383-360,360-W3383))</f>
        <v>0.21131447587353591</v>
      </c>
      <c r="V3383" s="102">
        <f t="shared" si="799"/>
        <v>0.21131447587353591</v>
      </c>
      <c r="W3383" s="102">
        <f t="shared" si="800"/>
        <v>0.21131447587353591</v>
      </c>
    </row>
    <row r="3384" spans="1:23" x14ac:dyDescent="0.25">
      <c r="A3384" s="110">
        <v>42638.526342592595</v>
      </c>
      <c r="B3384">
        <v>246</v>
      </c>
      <c r="C3384">
        <v>8.75</v>
      </c>
      <c r="E3384" s="95">
        <f t="shared" si="806"/>
        <v>247.78535773710482</v>
      </c>
      <c r="F3384" s="95">
        <f t="shared" si="806"/>
        <v>12.834321996672212</v>
      </c>
      <c r="G3384" s="95"/>
      <c r="H3384" s="95"/>
      <c r="I3384" s="95"/>
      <c r="J3384" s="95"/>
      <c r="K3384" s="95"/>
      <c r="L3384" s="95">
        <f t="shared" si="802"/>
        <v>3381</v>
      </c>
      <c r="M3384" s="95">
        <f t="shared" si="793"/>
        <v>1259</v>
      </c>
      <c r="N3384" s="95">
        <f t="shared" si="794"/>
        <v>267.56787932564174</v>
      </c>
      <c r="O3384" s="95">
        <f t="shared" si="795"/>
        <v>2798153.6716947407</v>
      </c>
      <c r="P3384" s="95">
        <f t="shared" si="803"/>
        <v>28.768233530814992</v>
      </c>
      <c r="Q3384" s="113">
        <f t="shared" si="804"/>
        <v>16.87870554117135</v>
      </c>
      <c r="R3384" s="95">
        <f t="shared" si="796"/>
        <v>285.76244520474035</v>
      </c>
      <c r="S3384" s="95">
        <f t="shared" si="797"/>
        <v>209.80827026946929</v>
      </c>
      <c r="T3384">
        <f t="shared" si="798"/>
        <v>0</v>
      </c>
      <c r="U3384" s="102">
        <f>IF(W3384&lt;180,V3384,IF(#REF!&gt;T3384,W3384-360,360-W3384))</f>
        <v>-1.7853577371048175</v>
      </c>
      <c r="V3384" s="102">
        <f t="shared" si="799"/>
        <v>-1.7853577371048175</v>
      </c>
      <c r="W3384" s="102">
        <f t="shared" si="800"/>
        <v>1.7853577371048175</v>
      </c>
    </row>
    <row r="3385" spans="1:23" x14ac:dyDescent="0.25">
      <c r="A3385" s="110">
        <v>42638.526388888888</v>
      </c>
      <c r="B3385">
        <v>240</v>
      </c>
      <c r="C3385">
        <v>9.4</v>
      </c>
      <c r="E3385" s="95">
        <f t="shared" si="806"/>
        <v>247.76372712146423</v>
      </c>
      <c r="F3385" s="95">
        <f t="shared" si="806"/>
        <v>12.827711846921797</v>
      </c>
      <c r="G3385" s="95"/>
      <c r="H3385" s="95"/>
      <c r="I3385" s="95"/>
      <c r="J3385" s="95"/>
      <c r="K3385" s="95"/>
      <c r="L3385" s="95">
        <f t="shared" si="802"/>
        <v>3382</v>
      </c>
      <c r="M3385" s="95">
        <f t="shared" si="793"/>
        <v>-1019</v>
      </c>
      <c r="N3385" s="95">
        <f t="shared" si="794"/>
        <v>267.55972797161286</v>
      </c>
      <c r="O3385" s="95">
        <f t="shared" si="795"/>
        <v>2798913.4349497096</v>
      </c>
      <c r="P3385" s="95">
        <f t="shared" si="803"/>
        <v>28.767884854118275</v>
      </c>
      <c r="Q3385" s="113">
        <f t="shared" si="804"/>
        <v>16.88033883014139</v>
      </c>
      <c r="R3385" s="95">
        <f t="shared" si="796"/>
        <v>285.74448948928239</v>
      </c>
      <c r="S3385" s="95">
        <f t="shared" si="797"/>
        <v>209.7829647536461</v>
      </c>
      <c r="T3385">
        <f t="shared" si="798"/>
        <v>0</v>
      </c>
      <c r="U3385" s="102">
        <f>IF(W3385&lt;180,V3385,IF(#REF!&gt;T3385,W3385-360,360-W3385))</f>
        <v>-7.7637271214642283</v>
      </c>
      <c r="V3385" s="102">
        <f t="shared" si="799"/>
        <v>-7.7637271214642283</v>
      </c>
      <c r="W3385" s="102">
        <f t="shared" si="800"/>
        <v>7.7637271214642283</v>
      </c>
    </row>
    <row r="3386" spans="1:23" x14ac:dyDescent="0.25">
      <c r="A3386" s="110">
        <v>42638.526435185187</v>
      </c>
      <c r="B3386">
        <v>246</v>
      </c>
      <c r="C3386">
        <v>9.7249999999999996</v>
      </c>
      <c r="E3386" s="95">
        <f t="shared" si="806"/>
        <v>247.76039933444258</v>
      </c>
      <c r="F3386" s="95">
        <f t="shared" si="806"/>
        <v>12.81693364392679</v>
      </c>
      <c r="G3386" s="95"/>
      <c r="H3386" s="95"/>
      <c r="I3386" s="95"/>
      <c r="J3386" s="95"/>
      <c r="K3386" s="95"/>
      <c r="L3386" s="95">
        <f t="shared" si="802"/>
        <v>3383</v>
      </c>
      <c r="M3386" s="95">
        <f t="shared" si="793"/>
        <v>1265</v>
      </c>
      <c r="N3386" s="95">
        <f t="shared" si="794"/>
        <v>267.55335501034426</v>
      </c>
      <c r="O3386" s="95">
        <f t="shared" si="795"/>
        <v>2799378.119420608</v>
      </c>
      <c r="P3386" s="95">
        <f t="shared" si="803"/>
        <v>28.766020325005623</v>
      </c>
      <c r="Q3386" s="113">
        <f t="shared" si="804"/>
        <v>16.880489062483313</v>
      </c>
      <c r="R3386" s="95">
        <f t="shared" si="796"/>
        <v>285.74149972503005</v>
      </c>
      <c r="S3386" s="95">
        <f t="shared" si="797"/>
        <v>209.77929894385511</v>
      </c>
      <c r="T3386">
        <f t="shared" si="798"/>
        <v>0</v>
      </c>
      <c r="U3386" s="102">
        <f>IF(W3386&lt;180,V3386,IF(#REF!&gt;T3386,W3386-360,360-W3386))</f>
        <v>-1.7603993344425817</v>
      </c>
      <c r="V3386" s="102">
        <f t="shared" si="799"/>
        <v>-1.7603993344425817</v>
      </c>
      <c r="W3386" s="102">
        <f t="shared" si="800"/>
        <v>1.7603993344425817</v>
      </c>
    </row>
    <row r="3387" spans="1:23" x14ac:dyDescent="0.25">
      <c r="A3387" s="110">
        <v>42638.526493055557</v>
      </c>
      <c r="B3387">
        <v>250</v>
      </c>
      <c r="C3387">
        <v>9.5250000000000004</v>
      </c>
      <c r="E3387" s="95">
        <f t="shared" si="806"/>
        <v>247.77537437603993</v>
      </c>
      <c r="F3387" s="95">
        <f t="shared" si="806"/>
        <v>12.803875074875208</v>
      </c>
      <c r="G3387" s="95"/>
      <c r="H3387" s="95"/>
      <c r="I3387" s="95"/>
      <c r="J3387" s="95"/>
      <c r="K3387" s="95"/>
      <c r="L3387" s="95">
        <f t="shared" si="802"/>
        <v>3384</v>
      </c>
      <c r="M3387" s="95">
        <f t="shared" si="793"/>
        <v>-1015</v>
      </c>
      <c r="N3387" s="95">
        <f t="shared" si="794"/>
        <v>267.5481678486982</v>
      </c>
      <c r="O3387" s="95">
        <f t="shared" si="795"/>
        <v>2799686.1486406373</v>
      </c>
      <c r="P3387" s="95">
        <f t="shared" si="803"/>
        <v>28.763352067781135</v>
      </c>
      <c r="Q3387" s="113">
        <f t="shared" si="804"/>
        <v>16.878477051814468</v>
      </c>
      <c r="R3387" s="95">
        <f t="shared" si="796"/>
        <v>285.75194774262246</v>
      </c>
      <c r="S3387" s="95">
        <f t="shared" si="797"/>
        <v>209.79880100945738</v>
      </c>
      <c r="T3387">
        <f t="shared" si="798"/>
        <v>0</v>
      </c>
      <c r="U3387" s="102">
        <f>IF(W3387&lt;180,V3387,IF(#REF!&gt;T3387,W3387-360,360-W3387))</f>
        <v>2.2246256239600655</v>
      </c>
      <c r="V3387" s="102">
        <f t="shared" si="799"/>
        <v>2.2246256239600655</v>
      </c>
      <c r="W3387" s="102">
        <f t="shared" si="800"/>
        <v>2.2246256239600655</v>
      </c>
    </row>
    <row r="3388" spans="1:23" x14ac:dyDescent="0.25">
      <c r="A3388" s="110">
        <v>42638.526539351849</v>
      </c>
      <c r="B3388">
        <v>249</v>
      </c>
      <c r="C3388">
        <v>8.9749999999999996</v>
      </c>
      <c r="E3388" s="95">
        <f t="shared" si="806"/>
        <v>247.79866888519135</v>
      </c>
      <c r="F3388" s="95">
        <f t="shared" si="806"/>
        <v>12.790072911813644</v>
      </c>
      <c r="G3388" s="95"/>
      <c r="H3388" s="95"/>
      <c r="I3388" s="95"/>
      <c r="J3388" s="95"/>
      <c r="K3388" s="95"/>
      <c r="L3388" s="95">
        <f t="shared" si="802"/>
        <v>3385</v>
      </c>
      <c r="M3388" s="95">
        <f t="shared" si="793"/>
        <v>1264</v>
      </c>
      <c r="N3388" s="95">
        <f t="shared" si="794"/>
        <v>267.54268833086991</v>
      </c>
      <c r="O3388" s="95">
        <f t="shared" si="795"/>
        <v>2800030.0815361645</v>
      </c>
      <c r="P3388" s="95">
        <f t="shared" si="803"/>
        <v>28.76086953495231</v>
      </c>
      <c r="Q3388" s="113">
        <f t="shared" si="804"/>
        <v>16.870488313382058</v>
      </c>
      <c r="R3388" s="95">
        <f t="shared" si="796"/>
        <v>285.75726759030096</v>
      </c>
      <c r="S3388" s="95">
        <f t="shared" si="797"/>
        <v>209.84007018008171</v>
      </c>
      <c r="T3388">
        <f t="shared" si="798"/>
        <v>0</v>
      </c>
      <c r="U3388" s="102">
        <f>IF(W3388&lt;180,V3388,IF(#REF!&gt;T3388,W3388-360,360-W3388))</f>
        <v>1.201331114808653</v>
      </c>
      <c r="V3388" s="102">
        <f t="shared" si="799"/>
        <v>1.201331114808653</v>
      </c>
      <c r="W3388" s="102">
        <f t="shared" si="800"/>
        <v>1.201331114808653</v>
      </c>
    </row>
    <row r="3389" spans="1:23" x14ac:dyDescent="0.25">
      <c r="A3389" s="110">
        <v>42638.526585648149</v>
      </c>
      <c r="B3389">
        <v>251</v>
      </c>
      <c r="C3389">
        <v>9.0749999999999993</v>
      </c>
      <c r="E3389" s="95">
        <f t="shared" ref="E3389:F3393" si="807">AVERAGE(B2789:B3389)</f>
        <v>247.81863560732114</v>
      </c>
      <c r="F3389" s="95">
        <f t="shared" si="807"/>
        <v>12.777315174708818</v>
      </c>
      <c r="G3389" s="95"/>
      <c r="H3389" s="95"/>
      <c r="I3389" s="95"/>
      <c r="J3389" s="95"/>
      <c r="K3389" s="95"/>
      <c r="L3389" s="95">
        <f t="shared" si="802"/>
        <v>3386</v>
      </c>
      <c r="M3389" s="95">
        <f t="shared" si="793"/>
        <v>-1013</v>
      </c>
      <c r="N3389" s="95">
        <f t="shared" si="794"/>
        <v>267.5378027170687</v>
      </c>
      <c r="O3389" s="95">
        <f t="shared" si="795"/>
        <v>2800303.6612521904</v>
      </c>
      <c r="P3389" s="95">
        <f t="shared" si="803"/>
        <v>28.75802700676752</v>
      </c>
      <c r="Q3389" s="113">
        <f t="shared" si="804"/>
        <v>16.867163862784999</v>
      </c>
      <c r="R3389" s="95">
        <f t="shared" si="796"/>
        <v>285.76975429858737</v>
      </c>
      <c r="S3389" s="95">
        <f t="shared" si="797"/>
        <v>209.86751691605491</v>
      </c>
      <c r="T3389">
        <f t="shared" si="798"/>
        <v>0</v>
      </c>
      <c r="U3389" s="102">
        <f>IF(W3389&lt;180,V3389,IF(#REF!&gt;T3389,W3389-360,360-W3389))</f>
        <v>3.1813643926788586</v>
      </c>
      <c r="V3389" s="102">
        <f t="shared" si="799"/>
        <v>3.1813643926788586</v>
      </c>
      <c r="W3389" s="102">
        <f t="shared" si="800"/>
        <v>3.1813643926788586</v>
      </c>
    </row>
    <row r="3390" spans="1:23" x14ac:dyDescent="0.25">
      <c r="A3390" s="110">
        <v>42638.526631944442</v>
      </c>
      <c r="B3390">
        <v>254</v>
      </c>
      <c r="C3390">
        <v>8.9</v>
      </c>
      <c r="E3390" s="95">
        <f t="shared" si="807"/>
        <v>247.83527454242929</v>
      </c>
      <c r="F3390" s="95">
        <f t="shared" si="807"/>
        <v>12.764964758735438</v>
      </c>
      <c r="G3390" s="95"/>
      <c r="H3390" s="95"/>
      <c r="I3390" s="95"/>
      <c r="J3390" s="95"/>
      <c r="K3390" s="95"/>
      <c r="L3390" s="95">
        <f t="shared" si="802"/>
        <v>3387</v>
      </c>
      <c r="M3390" s="95">
        <f t="shared" si="793"/>
        <v>1267</v>
      </c>
      <c r="N3390" s="95">
        <f t="shared" si="794"/>
        <v>267.5338057277811</v>
      </c>
      <c r="O3390" s="95">
        <f t="shared" si="795"/>
        <v>2800486.8792441441</v>
      </c>
      <c r="P3390" s="95">
        <f t="shared" si="803"/>
        <v>28.754721973910875</v>
      </c>
      <c r="Q3390" s="113">
        <f t="shared" si="804"/>
        <v>16.868320995606425</v>
      </c>
      <c r="R3390" s="95">
        <f t="shared" si="796"/>
        <v>285.78899678254373</v>
      </c>
      <c r="S3390" s="95">
        <f t="shared" si="797"/>
        <v>209.88155230231484</v>
      </c>
      <c r="T3390">
        <f t="shared" si="798"/>
        <v>0</v>
      </c>
      <c r="U3390" s="102">
        <f>IF(W3390&lt;180,V3390,IF(#REF!&gt;T3390,W3390-360,360-W3390))</f>
        <v>6.1647254575707109</v>
      </c>
      <c r="V3390" s="102">
        <f t="shared" si="799"/>
        <v>6.1647254575707109</v>
      </c>
      <c r="W3390" s="102">
        <f t="shared" si="800"/>
        <v>6.1647254575707109</v>
      </c>
    </row>
    <row r="3391" spans="1:23" x14ac:dyDescent="0.25">
      <c r="A3391" s="110">
        <v>42638.526678240742</v>
      </c>
      <c r="B3391">
        <v>257</v>
      </c>
      <c r="C3391">
        <v>8.6509300000000007</v>
      </c>
      <c r="E3391" s="95">
        <f t="shared" si="807"/>
        <v>247.86522462562397</v>
      </c>
      <c r="F3391" s="95">
        <f t="shared" si="807"/>
        <v>12.754201580698833</v>
      </c>
      <c r="G3391" s="95"/>
      <c r="H3391" s="95"/>
      <c r="I3391" s="95"/>
      <c r="J3391" s="95"/>
      <c r="K3391" s="95"/>
      <c r="L3391" s="95">
        <f t="shared" si="802"/>
        <v>3388</v>
      </c>
      <c r="M3391" s="95">
        <f t="shared" si="793"/>
        <v>-1010</v>
      </c>
      <c r="N3391" s="95">
        <f t="shared" si="794"/>
        <v>267.53069657614952</v>
      </c>
      <c r="O3391" s="95">
        <f t="shared" si="795"/>
        <v>2800597.8075560555</v>
      </c>
      <c r="P3391" s="95">
        <f t="shared" si="803"/>
        <v>28.751047450535921</v>
      </c>
      <c r="Q3391" s="113">
        <f t="shared" si="804"/>
        <v>16.868586878741468</v>
      </c>
      <c r="R3391" s="95">
        <f t="shared" si="796"/>
        <v>285.81954510279229</v>
      </c>
      <c r="S3391" s="95">
        <f t="shared" si="797"/>
        <v>209.91090414845567</v>
      </c>
      <c r="T3391">
        <f t="shared" si="798"/>
        <v>0</v>
      </c>
      <c r="U3391" s="102">
        <f>IF(W3391&lt;180,V3391,IF(#REF!&gt;T3391,W3391-360,360-W3391))</f>
        <v>9.1347753743760336</v>
      </c>
      <c r="V3391" s="102">
        <f t="shared" si="799"/>
        <v>9.1347753743760336</v>
      </c>
      <c r="W3391" s="102">
        <f t="shared" si="800"/>
        <v>9.1347753743760336</v>
      </c>
    </row>
    <row r="3392" spans="1:23" x14ac:dyDescent="0.25">
      <c r="A3392" s="110">
        <v>42638.526724537034</v>
      </c>
      <c r="B3392">
        <v>244</v>
      </c>
      <c r="C3392">
        <v>8.6750000000000007</v>
      </c>
      <c r="E3392" s="95">
        <f t="shared" si="807"/>
        <v>247.8585690515807</v>
      </c>
      <c r="F3392" s="95">
        <f t="shared" si="807"/>
        <v>12.743538352745423</v>
      </c>
      <c r="G3392" s="95"/>
      <c r="H3392" s="95"/>
      <c r="I3392" s="95"/>
      <c r="J3392" s="95"/>
      <c r="K3392" s="95"/>
      <c r="L3392" s="95">
        <f t="shared" si="802"/>
        <v>3389</v>
      </c>
      <c r="M3392" s="95">
        <f t="shared" si="793"/>
        <v>1254</v>
      </c>
      <c r="N3392" s="95">
        <f t="shared" si="794"/>
        <v>267.52375331956171</v>
      </c>
      <c r="O3392" s="95">
        <f t="shared" si="795"/>
        <v>2801151.3378577502</v>
      </c>
      <c r="P3392" s="95">
        <f t="shared" si="803"/>
        <v>28.749646041198009</v>
      </c>
      <c r="Q3392" s="113">
        <f t="shared" si="804"/>
        <v>16.869321482211127</v>
      </c>
      <c r="R3392" s="95">
        <f t="shared" si="796"/>
        <v>285.81454238655573</v>
      </c>
      <c r="S3392" s="95">
        <f t="shared" si="797"/>
        <v>209.90259571660567</v>
      </c>
      <c r="T3392">
        <f t="shared" si="798"/>
        <v>0</v>
      </c>
      <c r="U3392" s="102">
        <f>IF(W3392&lt;180,V3392,IF(#REF!&gt;T3392,W3392-360,360-W3392))</f>
        <v>-3.8585690515807016</v>
      </c>
      <c r="V3392" s="102">
        <f t="shared" si="799"/>
        <v>-3.8585690515807016</v>
      </c>
      <c r="W3392" s="102">
        <f t="shared" si="800"/>
        <v>3.8585690515807016</v>
      </c>
    </row>
    <row r="3393" spans="1:23" x14ac:dyDescent="0.25">
      <c r="A3393" s="110">
        <v>42638.526770833334</v>
      </c>
      <c r="B3393">
        <v>255</v>
      </c>
      <c r="C3393">
        <v>9.4499999999999993</v>
      </c>
      <c r="E3393" s="95">
        <f t="shared" si="807"/>
        <v>247.87354409317803</v>
      </c>
      <c r="F3393" s="95">
        <f t="shared" si="807"/>
        <v>12.733696256239599</v>
      </c>
      <c r="G3393" s="95"/>
      <c r="H3393" s="95"/>
      <c r="I3393" s="95"/>
      <c r="J3393" s="95"/>
      <c r="K3393" s="95"/>
      <c r="L3393" s="95">
        <f t="shared" si="802"/>
        <v>3390</v>
      </c>
      <c r="M3393" s="95">
        <f t="shared" si="793"/>
        <v>-999</v>
      </c>
      <c r="N3393" s="95">
        <f t="shared" si="794"/>
        <v>267.52005899704858</v>
      </c>
      <c r="O3393" s="95">
        <f t="shared" si="795"/>
        <v>2801308.1359881759</v>
      </c>
      <c r="P3393" s="95">
        <f t="shared" si="803"/>
        <v>28.746209887346325</v>
      </c>
      <c r="Q3393" s="113">
        <f t="shared" si="804"/>
        <v>16.871659494400017</v>
      </c>
      <c r="R3393" s="95">
        <f t="shared" si="796"/>
        <v>285.83477795557803</v>
      </c>
      <c r="S3393" s="95">
        <f t="shared" si="797"/>
        <v>209.91231023077799</v>
      </c>
      <c r="T3393">
        <f t="shared" si="798"/>
        <v>0</v>
      </c>
      <c r="U3393" s="102">
        <f>IF(W3393&lt;180,V3393,IF(#REF!&gt;T3393,W3393-360,360-W3393))</f>
        <v>7.1264559068219739</v>
      </c>
      <c r="V3393" s="102">
        <f t="shared" si="799"/>
        <v>7.1264559068219739</v>
      </c>
      <c r="W3393" s="102">
        <f t="shared" si="800"/>
        <v>7.1264559068219739</v>
      </c>
    </row>
  </sheetData>
  <mergeCells count="3">
    <mergeCell ref="T1:U1"/>
    <mergeCell ref="L1:P1"/>
    <mergeCell ref="G1:J1"/>
  </mergeCells>
  <conditionalFormatting sqref="A30:W3393 I29:W29 A29:G29 A4:W28">
    <cfRule type="expression" dxfId="0" priority="2">
      <formula>$T4=1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14"/>
  <sheetViews>
    <sheetView showGridLines="0" workbookViewId="0">
      <pane ySplit="11" topLeftCell="A12" activePane="bottomLeft" state="frozen"/>
      <selection activeCell="Z113" sqref="Z113"/>
      <selection pane="bottomLeft" activeCell="AF12" sqref="AF12"/>
    </sheetView>
  </sheetViews>
  <sheetFormatPr defaultRowHeight="15" x14ac:dyDescent="0.25"/>
  <cols>
    <col min="1" max="1" width="10.7109375" customWidth="1"/>
    <col min="2" max="2" width="11.7109375" customWidth="1"/>
    <col min="3" max="3" width="12.7109375" customWidth="1"/>
    <col min="4" max="4" width="10.7109375" customWidth="1"/>
    <col min="28" max="28" width="10.140625" customWidth="1"/>
    <col min="29" max="29" width="11.7109375" customWidth="1"/>
    <col min="31" max="31" width="10.7109375" customWidth="1"/>
    <col min="33" max="33" width="10.7109375" customWidth="1"/>
  </cols>
  <sheetData>
    <row r="1" spans="1:33" x14ac:dyDescent="0.25">
      <c r="A1" t="s">
        <v>105</v>
      </c>
      <c r="B1" s="89">
        <v>290</v>
      </c>
      <c r="D1" s="96" t="s">
        <v>108</v>
      </c>
    </row>
    <row r="2" spans="1:33" x14ac:dyDescent="0.25">
      <c r="A2" t="s">
        <v>98</v>
      </c>
      <c r="B2" s="89">
        <v>25</v>
      </c>
      <c r="D2" s="92">
        <f ca="1">COUNT(A12:A212)/B9*2</f>
        <v>26.8</v>
      </c>
      <c r="R2">
        <v>25</v>
      </c>
      <c r="S2" t="str">
        <f>A2</f>
        <v>freq</v>
      </c>
    </row>
    <row r="3" spans="1:33" x14ac:dyDescent="0.25">
      <c r="A3" t="s">
        <v>99</v>
      </c>
      <c r="B3" s="89">
        <v>10</v>
      </c>
      <c r="D3" s="92">
        <f ca="1">(MAX(C12:C212)-MIN(C12:C212))/2</f>
        <v>10.506847296401133</v>
      </c>
      <c r="K3" t="s">
        <v>97</v>
      </c>
      <c r="R3">
        <v>10</v>
      </c>
      <c r="S3" t="str">
        <f>A3</f>
        <v>amplitude</v>
      </c>
    </row>
    <row r="4" spans="1:33" x14ac:dyDescent="0.25">
      <c r="A4" t="s">
        <v>100</v>
      </c>
      <c r="B4" s="90">
        <v>0.4</v>
      </c>
      <c r="R4" s="87">
        <v>0.4</v>
      </c>
      <c r="S4" t="str">
        <f>A4</f>
        <v>noise</v>
      </c>
    </row>
    <row r="5" spans="1:33" x14ac:dyDescent="0.25">
      <c r="A5" s="5" t="s">
        <v>104</v>
      </c>
      <c r="B5" s="91">
        <v>0.3</v>
      </c>
      <c r="R5">
        <f>alpha</f>
        <v>0.3</v>
      </c>
      <c r="S5" t="str">
        <f>A5</f>
        <v>Alpha</v>
      </c>
    </row>
    <row r="6" spans="1:33" x14ac:dyDescent="0.25">
      <c r="A6" s="5"/>
    </row>
    <row r="7" spans="1:33" x14ac:dyDescent="0.25">
      <c r="A7" t="s">
        <v>101</v>
      </c>
      <c r="B7" s="93">
        <f>360/B2</f>
        <v>14.4</v>
      </c>
      <c r="C7" s="3" t="s">
        <v>110</v>
      </c>
      <c r="D7" s="99">
        <f>COUNT(A12:A212)</f>
        <v>201</v>
      </c>
      <c r="R7">
        <v>26.8</v>
      </c>
      <c r="S7" t="s">
        <v>114</v>
      </c>
      <c r="V7">
        <v>1</v>
      </c>
      <c r="Z7" s="71" t="s">
        <v>138</v>
      </c>
    </row>
    <row r="8" spans="1:33" x14ac:dyDescent="0.25">
      <c r="A8" t="s">
        <v>64</v>
      </c>
      <c r="B8" s="98">
        <f ca="1">AVERAGE(C12:C212)</f>
        <v>289.93687461457381</v>
      </c>
      <c r="C8" s="3" t="s">
        <v>111</v>
      </c>
      <c r="D8" s="100">
        <f ca="1">E212</f>
        <v>289.93687461457381</v>
      </c>
      <c r="R8">
        <v>9.9</v>
      </c>
      <c r="S8" t="s">
        <v>115</v>
      </c>
      <c r="V8">
        <v>2</v>
      </c>
      <c r="Z8" s="71" t="s">
        <v>139</v>
      </c>
    </row>
    <row r="9" spans="1:33" x14ac:dyDescent="0.25">
      <c r="A9" t="s">
        <v>109</v>
      </c>
      <c r="B9" s="92">
        <f ca="1">D212</f>
        <v>15</v>
      </c>
      <c r="D9" s="97"/>
      <c r="V9">
        <v>3</v>
      </c>
      <c r="Z9" t="s">
        <v>142</v>
      </c>
    </row>
    <row r="10" spans="1:33" x14ac:dyDescent="0.25">
      <c r="B10" s="87"/>
      <c r="R10" s="11" t="s">
        <v>112</v>
      </c>
      <c r="AE10">
        <v>50</v>
      </c>
    </row>
    <row r="11" spans="1:33" ht="45" x14ac:dyDescent="0.25">
      <c r="A11" s="88" t="s">
        <v>106</v>
      </c>
      <c r="B11" s="88" t="s">
        <v>102</v>
      </c>
      <c r="C11" s="88" t="s">
        <v>103</v>
      </c>
      <c r="D11" s="88" t="s">
        <v>107</v>
      </c>
      <c r="E11" s="88" t="s">
        <v>111</v>
      </c>
      <c r="R11" s="11" t="s">
        <v>113</v>
      </c>
      <c r="S11" s="88" t="s">
        <v>103</v>
      </c>
      <c r="T11" s="88" t="s">
        <v>107</v>
      </c>
      <c r="U11" s="88" t="s">
        <v>134</v>
      </c>
      <c r="V11" s="88" t="s">
        <v>137</v>
      </c>
      <c r="W11" s="88">
        <v>-3</v>
      </c>
      <c r="X11" s="88" t="s">
        <v>144</v>
      </c>
      <c r="Y11" s="88" t="s">
        <v>143</v>
      </c>
      <c r="Z11" s="88" t="s">
        <v>140</v>
      </c>
      <c r="AA11" s="88" t="s">
        <v>141</v>
      </c>
      <c r="AB11" s="88" t="s">
        <v>135</v>
      </c>
      <c r="AC11" s="88" t="s">
        <v>136</v>
      </c>
      <c r="AE11" s="88" t="s">
        <v>125</v>
      </c>
      <c r="AF11" s="88" t="s">
        <v>123</v>
      </c>
      <c r="AG11" s="88" t="s">
        <v>124</v>
      </c>
    </row>
    <row r="12" spans="1:33" x14ac:dyDescent="0.25">
      <c r="A12">
        <v>0</v>
      </c>
      <c r="B12" s="94">
        <f ca="1">$B$1+$B$3*SIN(RADIANS($B$7*A12))+RANDBETWEEN(-$B$3*$B$4, $B$3*$B$4)</f>
        <v>293</v>
      </c>
      <c r="C12" s="95">
        <f ca="1">B12</f>
        <v>293</v>
      </c>
      <c r="D12">
        <v>0</v>
      </c>
      <c r="E12" s="95">
        <f ca="1">C12</f>
        <v>293</v>
      </c>
      <c r="R12" s="103">
        <v>294</v>
      </c>
      <c r="S12" s="103">
        <f>R12</f>
        <v>294</v>
      </c>
      <c r="T12">
        <v>0</v>
      </c>
      <c r="U12" s="102">
        <f>R12</f>
        <v>294</v>
      </c>
      <c r="V12" s="102">
        <f>_xlfn.STDEV.P(S$12:S12)</f>
        <v>0</v>
      </c>
      <c r="W12" s="102">
        <v>0</v>
      </c>
      <c r="X12" s="102">
        <v>0</v>
      </c>
      <c r="Y12" s="102">
        <v>0</v>
      </c>
      <c r="Z12" s="102">
        <f>SQRT(AA12)</f>
        <v>0</v>
      </c>
      <c r="AA12" s="102">
        <v>0</v>
      </c>
      <c r="AB12" s="107">
        <f>AF12^2</f>
        <v>86436</v>
      </c>
      <c r="AC12" s="107">
        <f>S12^2</f>
        <v>86436</v>
      </c>
      <c r="AD12" s="101">
        <f>COUNT(S$12:S12)</f>
        <v>1</v>
      </c>
      <c r="AE12" s="102">
        <f>AVERAGE(S$12:S12)</f>
        <v>294</v>
      </c>
      <c r="AF12" s="102">
        <f t="shared" ref="AF12:AF43" si="0">S$12</f>
        <v>294</v>
      </c>
      <c r="AG12" s="102">
        <f>AF12</f>
        <v>294</v>
      </c>
    </row>
    <row r="13" spans="1:33" x14ac:dyDescent="0.25">
      <c r="A13">
        <f>A12+1</f>
        <v>1</v>
      </c>
      <c r="B13" s="94">
        <f t="shared" ref="B13:B76" ca="1" si="1">$B$1+$B$3*SIN(RADIANS($B$7*A13))+RANDBETWEEN(-$B$3*$B$4, $B$3*$B$4)</f>
        <v>290.48689887164852</v>
      </c>
      <c r="C13" s="95">
        <f t="shared" ref="C13:C52" ca="1" si="2">alpha*B12+(1-alpha)*C12</f>
        <v>293</v>
      </c>
      <c r="D13">
        <f t="shared" ref="D13:D44" ca="1" si="3">D12+IF(OR(AND(C12&lt;$B$8,C13&gt;$B$8),AND(C12&gt;$B$8,C13&lt;$B$8)),1,0)</f>
        <v>0</v>
      </c>
      <c r="E13" s="95">
        <f ca="1">(E12*A13+C13)/(A13+1)</f>
        <v>293</v>
      </c>
      <c r="R13" s="103">
        <v>288.5</v>
      </c>
      <c r="S13" s="103">
        <f>alpha*R13+(1-alpha)*S12</f>
        <v>292.34999999999997</v>
      </c>
      <c r="T13">
        <f t="shared" ref="T13:T35" ca="1" si="4">T12+IF(OR(AND(S12&lt;$B$8,S13&gt;$B$8),AND(S12&gt;$B$8,S13&lt;$B$8)),1,0)</f>
        <v>0</v>
      </c>
      <c r="U13" s="102">
        <f>AVERAGE(R$12:R13)</f>
        <v>291.25</v>
      </c>
      <c r="V13" s="102">
        <f>_xlfn.STDEV.P(S$12:S13)</f>
        <v>0.82500000000001716</v>
      </c>
      <c r="W13" s="102">
        <f>(S13-AG13)*(S13-AG12)</f>
        <v>1.3612500000000094</v>
      </c>
      <c r="X13" s="102">
        <f>X12+(S13-AG13)*(S13-AG12)</f>
        <v>1.3612500000000094</v>
      </c>
      <c r="Y13" s="102">
        <f>SQRT(X13/AD13)</f>
        <v>0.82500000000000284</v>
      </c>
      <c r="Z13" s="102">
        <f t="shared" ref="Z13:Z44" si="5">SQRT(AD13/(AD13-1)*AA13)</f>
        <v>1.166726188964788</v>
      </c>
      <c r="AA13" s="102">
        <f>AC13/AD13-AE13^2</f>
        <v>0.68062500000814907</v>
      </c>
      <c r="AB13" s="107">
        <f t="shared" ref="AB13:AB17" si="6">AF13^2</f>
        <v>86436</v>
      </c>
      <c r="AC13" s="107">
        <f t="shared" ref="AC13:AC44" si="7">AC12+S13^2</f>
        <v>171904.52249999996</v>
      </c>
      <c r="AD13" s="101">
        <f>COUNT(S$12:S13)</f>
        <v>2</v>
      </c>
      <c r="AE13" s="102">
        <f>AVERAGE(S$12:S13)</f>
        <v>293.17499999999995</v>
      </c>
      <c r="AF13" s="102">
        <f t="shared" si="0"/>
        <v>294</v>
      </c>
      <c r="AG13" s="102">
        <f t="shared" ref="AG13:AG57" si="8">(AG12*AD12+S13)/AD13</f>
        <v>293.17499999999995</v>
      </c>
    </row>
    <row r="14" spans="1:33" x14ac:dyDescent="0.25">
      <c r="A14">
        <f t="shared" ref="A14:A212" si="9">A13+1</f>
        <v>2</v>
      </c>
      <c r="B14" s="94">
        <f t="shared" ca="1" si="1"/>
        <v>290.81753674101714</v>
      </c>
      <c r="C14" s="95">
        <f t="shared" ca="1" si="2"/>
        <v>292.24606966149452</v>
      </c>
      <c r="D14">
        <f t="shared" ca="1" si="3"/>
        <v>0</v>
      </c>
      <c r="E14" s="95">
        <f t="shared" ref="E14:E77" ca="1" si="10">(E13*A14+C14)/(A14+1)</f>
        <v>292.74868988716486</v>
      </c>
      <c r="R14" s="103">
        <v>293.8</v>
      </c>
      <c r="S14" s="103">
        <f t="shared" ref="S14:S44" si="11">alpha*R14+(1-alpha)*S13</f>
        <v>292.78499999999997</v>
      </c>
      <c r="T14">
        <f t="shared" ca="1" si="4"/>
        <v>0</v>
      </c>
      <c r="U14" s="102">
        <f>AVERAGE(R$12:R14)</f>
        <v>292.09999999999997</v>
      </c>
      <c r="V14" s="102">
        <f>_xlfn.STDEV.P(S$12:S14)</f>
        <v>0.69824780701411537</v>
      </c>
      <c r="W14" s="102">
        <f t="shared" ref="W14:W77" si="12">(S14-AG14)*(S14-AG13)</f>
        <v>0.10139999999999291</v>
      </c>
      <c r="X14" s="102">
        <f t="shared" ref="X14:X32" si="13">X13+(S14-AG14)*(S14-AG13)</f>
        <v>1.4626500000000022</v>
      </c>
      <c r="Y14" s="102">
        <f t="shared" ref="Y14:Y32" si="14">SQRT(X14/AD14)</f>
        <v>0.69824780701410061</v>
      </c>
      <c r="Z14" s="102">
        <f t="shared" si="5"/>
        <v>0.85517542060557838</v>
      </c>
      <c r="AA14" s="102">
        <f t="shared" ref="AA14:AA17" si="15">AC14/AD14-AE14^2</f>
        <v>0.48755000000528526</v>
      </c>
      <c r="AB14" s="107">
        <f t="shared" si="6"/>
        <v>86436</v>
      </c>
      <c r="AC14" s="107">
        <f t="shared" si="7"/>
        <v>257627.57872499994</v>
      </c>
      <c r="AD14" s="101">
        <f>COUNT(S$12:S14)</f>
        <v>3</v>
      </c>
      <c r="AE14" s="102">
        <f>AVERAGE(S$12:S14)</f>
        <v>293.04499999999996</v>
      </c>
      <c r="AF14" s="102">
        <f t="shared" si="0"/>
        <v>294</v>
      </c>
      <c r="AG14" s="102">
        <f t="shared" si="8"/>
        <v>293.04499999999996</v>
      </c>
    </row>
    <row r="15" spans="1:33" x14ac:dyDescent="0.25">
      <c r="A15">
        <f t="shared" si="9"/>
        <v>3</v>
      </c>
      <c r="B15" s="94">
        <f t="shared" ca="1" si="1"/>
        <v>294.84547105928687</v>
      </c>
      <c r="C15" s="95">
        <f t="shared" ca="1" si="2"/>
        <v>291.81750978535132</v>
      </c>
      <c r="D15">
        <f t="shared" ca="1" si="3"/>
        <v>0</v>
      </c>
      <c r="E15" s="95">
        <f t="shared" ca="1" si="10"/>
        <v>292.5158948617115</v>
      </c>
      <c r="R15" s="103">
        <v>295.8</v>
      </c>
      <c r="S15" s="103">
        <f t="shared" si="11"/>
        <v>293.68949999999995</v>
      </c>
      <c r="T15">
        <f t="shared" ca="1" si="4"/>
        <v>0</v>
      </c>
      <c r="U15" s="102">
        <f>AVERAGE(R$12:R15)</f>
        <v>293.02499999999998</v>
      </c>
      <c r="V15" s="102">
        <f>_xlfn.STDEV.P(S$12:S15)</f>
        <v>0.66599271533178939</v>
      </c>
      <c r="W15" s="102">
        <f t="shared" si="12"/>
        <v>0.31153518750001219</v>
      </c>
      <c r="X15" s="102">
        <f t="shared" si="13"/>
        <v>1.7741851875000143</v>
      </c>
      <c r="Y15" s="102">
        <f t="shared" si="14"/>
        <v>0.66599271533178472</v>
      </c>
      <c r="Z15" s="102">
        <f t="shared" si="5"/>
        <v>0.76902214696994131</v>
      </c>
      <c r="AA15" s="102">
        <f t="shared" si="15"/>
        <v>0.44354629689769354</v>
      </c>
      <c r="AB15" s="107">
        <f t="shared" si="6"/>
        <v>86436</v>
      </c>
      <c r="AC15" s="107">
        <f t="shared" si="7"/>
        <v>343881.10113524995</v>
      </c>
      <c r="AD15" s="101">
        <f>COUNT(S$12:S15)</f>
        <v>4</v>
      </c>
      <c r="AE15" s="102">
        <f>AVERAGE(S$12:S15)</f>
        <v>293.20612499999993</v>
      </c>
      <c r="AF15" s="102">
        <f t="shared" si="0"/>
        <v>294</v>
      </c>
      <c r="AG15" s="102">
        <f t="shared" si="8"/>
        <v>293.20612499999993</v>
      </c>
    </row>
    <row r="16" spans="1:33" x14ac:dyDescent="0.25">
      <c r="A16">
        <f t="shared" si="9"/>
        <v>4</v>
      </c>
      <c r="B16" s="94">
        <f t="shared" ca="1" si="1"/>
        <v>297.44327925502017</v>
      </c>
      <c r="C16" s="95">
        <f t="shared" ca="1" si="2"/>
        <v>292.72589816753197</v>
      </c>
      <c r="D16">
        <f t="shared" ca="1" si="3"/>
        <v>0</v>
      </c>
      <c r="E16" s="95">
        <f t="shared" ca="1" si="10"/>
        <v>292.55789552287558</v>
      </c>
      <c r="R16" s="103">
        <v>299.44</v>
      </c>
      <c r="S16" s="103">
        <f t="shared" si="11"/>
        <v>295.41464999999994</v>
      </c>
      <c r="T16">
        <f t="shared" ca="1" si="4"/>
        <v>0</v>
      </c>
      <c r="U16" s="102">
        <f>AVERAGE(R13:R16)</f>
        <v>294.38499999999999</v>
      </c>
      <c r="V16" s="102">
        <f>_xlfn.STDEV.P(S$12:S16)</f>
        <v>1.065481236625021</v>
      </c>
      <c r="W16" s="102">
        <f t="shared" si="12"/>
        <v>3.9020661405000059</v>
      </c>
      <c r="X16" s="102">
        <f t="shared" si="13"/>
        <v>5.6762513280000206</v>
      </c>
      <c r="Y16" s="102">
        <f t="shared" si="14"/>
        <v>1.0654812366250304</v>
      </c>
      <c r="Z16" s="102">
        <f t="shared" si="5"/>
        <v>1.1912442369339842</v>
      </c>
      <c r="AA16" s="102">
        <f t="shared" si="15"/>
        <v>1.1352502656227443</v>
      </c>
      <c r="AB16" s="107">
        <f t="shared" si="6"/>
        <v>86436</v>
      </c>
      <c r="AC16" s="107">
        <f t="shared" si="7"/>
        <v>431150.91656987241</v>
      </c>
      <c r="AD16" s="101">
        <f>COUNT(S$12:S16)</f>
        <v>5</v>
      </c>
      <c r="AE16" s="102">
        <f>AVERAGE(S$12:S16)</f>
        <v>293.64782999999994</v>
      </c>
      <c r="AF16" s="102">
        <f t="shared" si="0"/>
        <v>294</v>
      </c>
      <c r="AG16" s="102">
        <f t="shared" si="8"/>
        <v>293.64782999999994</v>
      </c>
    </row>
    <row r="17" spans="1:33" x14ac:dyDescent="0.25">
      <c r="A17">
        <f t="shared" si="9"/>
        <v>5</v>
      </c>
      <c r="B17" s="94">
        <f t="shared" ca="1" si="1"/>
        <v>295.51056516295154</v>
      </c>
      <c r="C17" s="95">
        <f t="shared" ca="1" si="2"/>
        <v>294.14111249377845</v>
      </c>
      <c r="D17">
        <f t="shared" ca="1" si="3"/>
        <v>0</v>
      </c>
      <c r="E17" s="95">
        <f t="shared" ca="1" si="10"/>
        <v>292.8217650180261</v>
      </c>
      <c r="R17" s="103">
        <v>298.5</v>
      </c>
      <c r="S17" s="103">
        <f t="shared" si="11"/>
        <v>296.34025499999996</v>
      </c>
      <c r="T17">
        <f t="shared" ca="1" si="4"/>
        <v>0</v>
      </c>
      <c r="U17" s="102">
        <f t="shared" ref="U17:U80" si="16">AVERAGE(R14:R17)</f>
        <v>296.88499999999999</v>
      </c>
      <c r="V17" s="102">
        <f>_xlfn.STDEV.P(S$12:S17)</f>
        <v>1.3974507531685081</v>
      </c>
      <c r="W17" s="102">
        <f t="shared" si="12"/>
        <v>6.0409603171875892</v>
      </c>
      <c r="X17" s="102">
        <f t="shared" si="13"/>
        <v>11.717211645187611</v>
      </c>
      <c r="Y17" s="102">
        <f t="shared" si="14"/>
        <v>1.3974507531685216</v>
      </c>
      <c r="Z17" s="102">
        <f t="shared" si="5"/>
        <v>1.5308306010333257</v>
      </c>
      <c r="AA17" s="102">
        <f t="shared" si="15"/>
        <v>1.9528686075500445</v>
      </c>
      <c r="AB17" s="107">
        <f t="shared" si="6"/>
        <v>86436</v>
      </c>
      <c r="AC17" s="107">
        <f t="shared" si="7"/>
        <v>518968.4633033374</v>
      </c>
      <c r="AD17" s="101">
        <f>COUNT(S$12:S17)</f>
        <v>6</v>
      </c>
      <c r="AE17" s="102">
        <f>AVERAGE(S$12:S17)</f>
        <v>294.09656749999994</v>
      </c>
      <c r="AF17" s="102">
        <f t="shared" si="0"/>
        <v>294</v>
      </c>
      <c r="AG17" s="102">
        <f t="shared" si="8"/>
        <v>294.09656749999994</v>
      </c>
    </row>
    <row r="18" spans="1:33" x14ac:dyDescent="0.25">
      <c r="A18">
        <f t="shared" si="9"/>
        <v>6</v>
      </c>
      <c r="B18" s="94">
        <f t="shared" ca="1" si="1"/>
        <v>296.98026728428272</v>
      </c>
      <c r="C18" s="95">
        <f t="shared" ca="1" si="2"/>
        <v>294.55194829453035</v>
      </c>
      <c r="D18">
        <f t="shared" ca="1" si="3"/>
        <v>0</v>
      </c>
      <c r="E18" s="95">
        <f t="shared" ca="1" si="10"/>
        <v>293.06893405752675</v>
      </c>
      <c r="R18" s="103">
        <v>300</v>
      </c>
      <c r="S18" s="103">
        <f t="shared" si="11"/>
        <v>297.43817849999994</v>
      </c>
      <c r="T18">
        <f t="shared" ca="1" si="4"/>
        <v>0</v>
      </c>
      <c r="U18" s="102">
        <f t="shared" si="16"/>
        <v>298.435</v>
      </c>
      <c r="V18" s="102">
        <f>_xlfn.STDEV.P(S$12:S18)</f>
        <v>1.7439028828056591</v>
      </c>
      <c r="W18" s="102">
        <f t="shared" si="12"/>
        <v>9.5711692074180021</v>
      </c>
      <c r="X18" s="102">
        <f t="shared" si="13"/>
        <v>21.288380852605613</v>
      </c>
      <c r="Y18" s="102">
        <f t="shared" si="14"/>
        <v>1.7439028828056753</v>
      </c>
      <c r="Z18" s="102">
        <f t="shared" si="5"/>
        <v>1.8836303977816422</v>
      </c>
      <c r="AA18" s="102">
        <f t="shared" ref="AA18:AA30" si="17">AC18/AD18-AE18^2</f>
        <v>3.041197264668881</v>
      </c>
      <c r="AB18" s="107">
        <f t="shared" ref="AB18:AB30" si="18">AF18^2</f>
        <v>86436</v>
      </c>
      <c r="AC18" s="107">
        <f t="shared" si="7"/>
        <v>607437.93333273521</v>
      </c>
      <c r="AD18" s="101">
        <f>COUNT(S$12:S18)</f>
        <v>7</v>
      </c>
      <c r="AE18" s="102">
        <f>AVERAGE(S$12:S18)</f>
        <v>294.57394049999994</v>
      </c>
      <c r="AF18" s="102">
        <f t="shared" si="0"/>
        <v>294</v>
      </c>
      <c r="AG18" s="102">
        <f t="shared" si="8"/>
        <v>294.57394049999994</v>
      </c>
    </row>
    <row r="19" spans="1:33" x14ac:dyDescent="0.25">
      <c r="A19">
        <f t="shared" si="9"/>
        <v>7</v>
      </c>
      <c r="B19" s="94">
        <f t="shared" ca="1" si="1"/>
        <v>302.82287250728689</v>
      </c>
      <c r="C19" s="95">
        <f t="shared" ca="1" si="2"/>
        <v>295.28044399145608</v>
      </c>
      <c r="D19">
        <f t="shared" ca="1" si="3"/>
        <v>0</v>
      </c>
      <c r="E19" s="95">
        <f t="shared" ca="1" si="10"/>
        <v>293.34537279926792</v>
      </c>
      <c r="R19" s="103">
        <v>301.8</v>
      </c>
      <c r="S19" s="103">
        <f t="shared" si="11"/>
        <v>298.74672494999993</v>
      </c>
      <c r="T19">
        <f t="shared" ca="1" si="4"/>
        <v>0</v>
      </c>
      <c r="U19" s="102">
        <f t="shared" si="16"/>
        <v>299.935</v>
      </c>
      <c r="V19" s="102">
        <f>_xlfn.STDEV.P(S$12:S19)</f>
        <v>2.1367029116285852</v>
      </c>
      <c r="W19" s="102">
        <f t="shared" si="12"/>
        <v>15.235613807891479</v>
      </c>
      <c r="X19" s="102">
        <f t="shared" si="13"/>
        <v>36.523994660497095</v>
      </c>
      <c r="Y19" s="102">
        <f t="shared" si="14"/>
        <v>2.1367029116285998</v>
      </c>
      <c r="Z19" s="102">
        <f t="shared" si="5"/>
        <v>2.2842314950418241</v>
      </c>
      <c r="AA19" s="102">
        <f t="shared" si="17"/>
        <v>4.5654993325733813</v>
      </c>
      <c r="AB19" s="107">
        <f t="shared" si="18"/>
        <v>86436</v>
      </c>
      <c r="AC19" s="107">
        <f t="shared" si="7"/>
        <v>696687.53900108614</v>
      </c>
      <c r="AD19" s="101">
        <f>COUNT(S$12:S19)</f>
        <v>8</v>
      </c>
      <c r="AE19" s="102">
        <f>AVERAGE(S$12:S19)</f>
        <v>295.09553855624995</v>
      </c>
      <c r="AF19" s="102">
        <f t="shared" si="0"/>
        <v>294</v>
      </c>
      <c r="AG19" s="102">
        <f t="shared" si="8"/>
        <v>295.09553855624995</v>
      </c>
    </row>
    <row r="20" spans="1:33" x14ac:dyDescent="0.25">
      <c r="A20">
        <f t="shared" si="9"/>
        <v>8</v>
      </c>
      <c r="B20" s="94">
        <f t="shared" ca="1" si="1"/>
        <v>298.04827052466021</v>
      </c>
      <c r="C20" s="95">
        <f t="shared" ca="1" si="2"/>
        <v>297.54317254620531</v>
      </c>
      <c r="D20">
        <f t="shared" ca="1" si="3"/>
        <v>0</v>
      </c>
      <c r="E20" s="95">
        <f t="shared" ca="1" si="10"/>
        <v>293.81179499337208</v>
      </c>
      <c r="R20" s="103">
        <v>303</v>
      </c>
      <c r="S20" s="103">
        <f t="shared" si="11"/>
        <v>300.02270746499994</v>
      </c>
      <c r="T20">
        <f t="shared" ca="1" si="4"/>
        <v>0</v>
      </c>
      <c r="U20" s="102">
        <f t="shared" si="16"/>
        <v>300.82499999999999</v>
      </c>
      <c r="V20" s="102">
        <f>_xlfn.STDEV.P(S$12:S20)</f>
        <v>2.5408560324467135</v>
      </c>
      <c r="W20" s="102">
        <f t="shared" si="12"/>
        <v>21.579549738091053</v>
      </c>
      <c r="X20" s="102">
        <f t="shared" si="13"/>
        <v>58.103544398588149</v>
      </c>
      <c r="Y20" s="102">
        <f t="shared" si="14"/>
        <v>2.5408560324467238</v>
      </c>
      <c r="Z20" s="102">
        <f t="shared" si="5"/>
        <v>2.6949847958420885</v>
      </c>
      <c r="AA20" s="102">
        <f t="shared" si="17"/>
        <v>6.4559493776177987</v>
      </c>
      <c r="AB20" s="107">
        <f t="shared" si="18"/>
        <v>86436</v>
      </c>
      <c r="AC20" s="107">
        <f t="shared" si="7"/>
        <v>786701.16399571509</v>
      </c>
      <c r="AD20" s="101">
        <f>COUNT(S$12:S20)</f>
        <v>9</v>
      </c>
      <c r="AE20" s="102">
        <f>AVERAGE(S$12:S20)</f>
        <v>295.64300176833331</v>
      </c>
      <c r="AF20" s="102">
        <f t="shared" si="0"/>
        <v>294</v>
      </c>
      <c r="AG20" s="102">
        <f t="shared" si="8"/>
        <v>295.64300176833331</v>
      </c>
    </row>
    <row r="21" spans="1:33" x14ac:dyDescent="0.25">
      <c r="A21">
        <f t="shared" si="9"/>
        <v>9</v>
      </c>
      <c r="B21" s="94">
        <f t="shared" ca="1" si="1"/>
        <v>299.70513242775792</v>
      </c>
      <c r="C21" s="95">
        <f t="shared" ca="1" si="2"/>
        <v>297.69470193974178</v>
      </c>
      <c r="D21">
        <f t="shared" ca="1" si="3"/>
        <v>0</v>
      </c>
      <c r="E21" s="95">
        <f ca="1">(E20*A21+C21)/(A21+1)</f>
        <v>294.20008568800904</v>
      </c>
      <c r="R21" s="103">
        <v>294.7</v>
      </c>
      <c r="S21" s="103">
        <f t="shared" si="11"/>
        <v>298.42589522549997</v>
      </c>
      <c r="T21">
        <f t="shared" ca="1" si="4"/>
        <v>0</v>
      </c>
      <c r="U21" s="102">
        <f t="shared" si="16"/>
        <v>299.875</v>
      </c>
      <c r="V21" s="102">
        <f>_xlfn.STDEV.P(S$12:S21)</f>
        <v>2.5509525827254165</v>
      </c>
      <c r="W21" s="102">
        <f t="shared" si="12"/>
        <v>6.9700463945469933</v>
      </c>
      <c r="X21" s="102">
        <f t="shared" si="13"/>
        <v>65.073590793135139</v>
      </c>
      <c r="Y21" s="102">
        <f t="shared" si="14"/>
        <v>2.5509525827254245</v>
      </c>
      <c r="Z21" s="102">
        <f t="shared" si="5"/>
        <v>2.6889401215014317</v>
      </c>
      <c r="AA21" s="102">
        <f t="shared" si="17"/>
        <v>6.5073590793181211</v>
      </c>
      <c r="AB21" s="107">
        <f t="shared" si="18"/>
        <v>86436</v>
      </c>
      <c r="AC21" s="107">
        <f t="shared" si="7"/>
        <v>875759.17893685622</v>
      </c>
      <c r="AD21" s="101">
        <f>COUNT(S$12:S21)</f>
        <v>10</v>
      </c>
      <c r="AE21" s="102">
        <f>AVERAGE(S$12:S21)</f>
        <v>295.92129111404995</v>
      </c>
      <c r="AF21" s="102">
        <f t="shared" si="0"/>
        <v>294</v>
      </c>
      <c r="AG21" s="102">
        <f t="shared" si="8"/>
        <v>295.92129111404995</v>
      </c>
    </row>
    <row r="22" spans="1:33" x14ac:dyDescent="0.25">
      <c r="A22">
        <f t="shared" si="9"/>
        <v>10</v>
      </c>
      <c r="B22" s="94">
        <f t="shared" ca="1" si="1"/>
        <v>293.87785252292474</v>
      </c>
      <c r="C22" s="95">
        <f t="shared" ca="1" si="2"/>
        <v>298.29783108614663</v>
      </c>
      <c r="D22">
        <f t="shared" ca="1" si="3"/>
        <v>0</v>
      </c>
      <c r="E22" s="95">
        <f t="shared" ca="1" si="10"/>
        <v>294.57260799693063</v>
      </c>
      <c r="R22" s="103">
        <v>296.89999999999998</v>
      </c>
      <c r="S22" s="103">
        <f t="shared" si="11"/>
        <v>297.96812665784995</v>
      </c>
      <c r="T22">
        <f t="shared" ca="1" si="4"/>
        <v>0</v>
      </c>
      <c r="U22" s="102">
        <f t="shared" si="16"/>
        <v>299.10000000000002</v>
      </c>
      <c r="V22" s="102">
        <f>_xlfn.STDEV.P(S$12:S22)</f>
        <v>2.5024035654970791</v>
      </c>
      <c r="W22" s="102">
        <f t="shared" si="12"/>
        <v>3.8086688576027452</v>
      </c>
      <c r="X22" s="102">
        <f t="shared" si="13"/>
        <v>68.882259650737879</v>
      </c>
      <c r="Y22" s="102">
        <f t="shared" si="14"/>
        <v>2.5024035654970871</v>
      </c>
      <c r="Z22" s="102">
        <f t="shared" si="5"/>
        <v>2.6245430011875457</v>
      </c>
      <c r="AA22" s="102">
        <f t="shared" si="17"/>
        <v>6.2620236046204809</v>
      </c>
      <c r="AB22" s="107">
        <f t="shared" si="18"/>
        <v>86436</v>
      </c>
      <c r="AC22" s="107">
        <f t="shared" si="7"/>
        <v>964544.18344084476</v>
      </c>
      <c r="AD22" s="101">
        <f>COUNT(S$12:S22)</f>
        <v>11</v>
      </c>
      <c r="AE22" s="102">
        <f>AVERAGE(S$12:S22)</f>
        <v>296.10736707257723</v>
      </c>
      <c r="AF22" s="102">
        <f t="shared" si="0"/>
        <v>294</v>
      </c>
      <c r="AG22" s="102">
        <f t="shared" si="8"/>
        <v>296.10736707257723</v>
      </c>
    </row>
    <row r="23" spans="1:33" x14ac:dyDescent="0.25">
      <c r="A23">
        <f t="shared" si="9"/>
        <v>11</v>
      </c>
      <c r="B23" s="94">
        <f t="shared" ca="1" si="1"/>
        <v>294.68124552684679</v>
      </c>
      <c r="C23" s="95">
        <f t="shared" ca="1" si="2"/>
        <v>296.97183751718006</v>
      </c>
      <c r="D23">
        <f t="shared" ca="1" si="3"/>
        <v>0</v>
      </c>
      <c r="E23" s="95">
        <f t="shared" ca="1" si="10"/>
        <v>294.77254379028471</v>
      </c>
      <c r="R23" s="103">
        <v>289.7</v>
      </c>
      <c r="S23" s="103">
        <f t="shared" si="11"/>
        <v>295.48768866049494</v>
      </c>
      <c r="T23">
        <f t="shared" ca="1" si="4"/>
        <v>0</v>
      </c>
      <c r="U23" s="102">
        <f t="shared" si="16"/>
        <v>296.07499999999999</v>
      </c>
      <c r="V23" s="102">
        <f>_xlfn.STDEV.P(S$12:S23)</f>
        <v>2.4019828766031726</v>
      </c>
      <c r="W23" s="102">
        <f t="shared" si="12"/>
        <v>0.35200122320075222</v>
      </c>
      <c r="X23" s="102">
        <f t="shared" si="13"/>
        <v>69.234260873938638</v>
      </c>
      <c r="Y23" s="102">
        <f t="shared" si="14"/>
        <v>2.4019828766031797</v>
      </c>
      <c r="Z23" s="102">
        <f t="shared" si="5"/>
        <v>2.5087892928317923</v>
      </c>
      <c r="AA23" s="102">
        <f t="shared" si="17"/>
        <v>5.769521739508491</v>
      </c>
      <c r="AB23" s="107">
        <f t="shared" si="18"/>
        <v>86436</v>
      </c>
      <c r="AC23" s="107">
        <f t="shared" si="7"/>
        <v>1051857.1575907664</v>
      </c>
      <c r="AD23" s="101">
        <f>COUNT(S$12:S23)</f>
        <v>12</v>
      </c>
      <c r="AE23" s="102">
        <f>AVERAGE(S$12:S23)</f>
        <v>296.05572720490369</v>
      </c>
      <c r="AF23" s="102">
        <f t="shared" si="0"/>
        <v>294</v>
      </c>
      <c r="AG23" s="102">
        <f t="shared" si="8"/>
        <v>296.05572720490369</v>
      </c>
    </row>
    <row r="24" spans="1:33" x14ac:dyDescent="0.25">
      <c r="A24">
        <f t="shared" si="9"/>
        <v>12</v>
      </c>
      <c r="B24" s="94">
        <f t="shared" ca="1" si="1"/>
        <v>287.25333233564305</v>
      </c>
      <c r="C24" s="95">
        <f t="shared" ca="1" si="2"/>
        <v>296.28465992008006</v>
      </c>
      <c r="D24">
        <f t="shared" ca="1" si="3"/>
        <v>0</v>
      </c>
      <c r="E24" s="95">
        <f t="shared" ca="1" si="10"/>
        <v>294.8888604156536</v>
      </c>
      <c r="R24" s="103">
        <v>293.3</v>
      </c>
      <c r="S24" s="103">
        <f t="shared" si="11"/>
        <v>294.83138206234645</v>
      </c>
      <c r="T24">
        <f t="shared" ca="1" si="4"/>
        <v>0</v>
      </c>
      <c r="U24" s="102">
        <f t="shared" si="16"/>
        <v>293.64999999999998</v>
      </c>
      <c r="V24" s="102">
        <f>_xlfn.STDEV.P(S$12:S24)</f>
        <v>2.3306976933657846</v>
      </c>
      <c r="W24" s="102">
        <f t="shared" si="12"/>
        <v>1.3837117182494196</v>
      </c>
      <c r="X24" s="102">
        <f t="shared" si="13"/>
        <v>70.617972592188053</v>
      </c>
      <c r="Y24" s="102">
        <f t="shared" si="14"/>
        <v>2.3306976933657912</v>
      </c>
      <c r="Z24" s="102">
        <f t="shared" si="5"/>
        <v>2.4258670716557669</v>
      </c>
      <c r="AA24" s="102">
        <f t="shared" si="17"/>
        <v>5.4321517378557473</v>
      </c>
      <c r="AB24" s="107">
        <f t="shared" si="18"/>
        <v>86436</v>
      </c>
      <c r="AC24" s="107">
        <f t="shared" si="7"/>
        <v>1138782.7014395597</v>
      </c>
      <c r="AD24" s="101">
        <f>COUNT(S$12:S24)</f>
        <v>13</v>
      </c>
      <c r="AE24" s="102">
        <f>AVERAGE(S$12:S24)</f>
        <v>295.96154680932239</v>
      </c>
      <c r="AF24" s="102">
        <f t="shared" si="0"/>
        <v>294</v>
      </c>
      <c r="AG24" s="102">
        <f t="shared" si="8"/>
        <v>295.96154680932239</v>
      </c>
    </row>
    <row r="25" spans="1:33" x14ac:dyDescent="0.25">
      <c r="A25">
        <f t="shared" si="9"/>
        <v>13</v>
      </c>
      <c r="B25" s="94">
        <f t="shared" ca="1" si="1"/>
        <v>288.74666766435695</v>
      </c>
      <c r="C25" s="95">
        <f t="shared" ca="1" si="2"/>
        <v>293.57526164474893</v>
      </c>
      <c r="D25">
        <f t="shared" ca="1" si="3"/>
        <v>0</v>
      </c>
      <c r="E25" s="95">
        <f t="shared" ca="1" si="10"/>
        <v>294.79503193201754</v>
      </c>
      <c r="R25" s="103">
        <v>284.7</v>
      </c>
      <c r="S25" s="103">
        <f t="shared" si="11"/>
        <v>291.79196744364253</v>
      </c>
      <c r="T25">
        <f t="shared" ca="1" si="4"/>
        <v>0</v>
      </c>
      <c r="U25" s="102">
        <f t="shared" si="16"/>
        <v>291.14999999999998</v>
      </c>
      <c r="V25" s="102">
        <f>_xlfn.STDEV.P(S$12:S25)</f>
        <v>2.4894283761310683</v>
      </c>
      <c r="W25" s="102">
        <f t="shared" si="12"/>
        <v>16.143578366224325</v>
      </c>
      <c r="X25" s="102">
        <f t="shared" si="13"/>
        <v>86.761550958412386</v>
      </c>
      <c r="Y25" s="102">
        <f t="shared" si="14"/>
        <v>2.4894283761310745</v>
      </c>
      <c r="Z25" s="102">
        <f t="shared" si="5"/>
        <v>2.5834019157627006</v>
      </c>
      <c r="AA25" s="102">
        <f t="shared" si="17"/>
        <v>6.1972536399116507</v>
      </c>
      <c r="AB25" s="107">
        <f t="shared" si="18"/>
        <v>86436</v>
      </c>
      <c r="AC25" s="107">
        <f t="shared" si="7"/>
        <v>1223925.2537041914</v>
      </c>
      <c r="AD25" s="101">
        <f>COUNT(S$12:S25)</f>
        <v>14</v>
      </c>
      <c r="AE25" s="102">
        <f>AVERAGE(S$12:S25)</f>
        <v>295.66371971177381</v>
      </c>
      <c r="AF25" s="102">
        <f t="shared" si="0"/>
        <v>294</v>
      </c>
      <c r="AG25" s="102">
        <f t="shared" si="8"/>
        <v>295.66371971177381</v>
      </c>
    </row>
    <row r="26" spans="1:33" x14ac:dyDescent="0.25">
      <c r="A26">
        <f t="shared" si="9"/>
        <v>14</v>
      </c>
      <c r="B26" s="94">
        <f t="shared" ca="1" si="1"/>
        <v>285.31875447315321</v>
      </c>
      <c r="C26" s="95">
        <f t="shared" ca="1" si="2"/>
        <v>292.12668345063133</v>
      </c>
      <c r="D26">
        <f t="shared" ca="1" si="3"/>
        <v>0</v>
      </c>
      <c r="E26" s="95">
        <f t="shared" ca="1" si="10"/>
        <v>294.61714203325846</v>
      </c>
      <c r="R26" s="103">
        <v>288.3</v>
      </c>
      <c r="S26" s="103">
        <f t="shared" si="11"/>
        <v>290.74437721054977</v>
      </c>
      <c r="T26">
        <f t="shared" ca="1" si="4"/>
        <v>0</v>
      </c>
      <c r="U26" s="102">
        <f t="shared" si="16"/>
        <v>289</v>
      </c>
      <c r="V26" s="102">
        <f>_xlfn.STDEV.P(S$12:S26)</f>
        <v>2.6999771961152796</v>
      </c>
      <c r="W26" s="102">
        <f t="shared" si="12"/>
        <v>22.586601934725905</v>
      </c>
      <c r="X26" s="102">
        <f t="shared" si="13"/>
        <v>109.34815289313829</v>
      </c>
      <c r="Y26" s="102">
        <f t="shared" si="14"/>
        <v>2.6999771961152845</v>
      </c>
      <c r="Z26" s="102">
        <f t="shared" si="5"/>
        <v>2.7947419110771383</v>
      </c>
      <c r="AA26" s="102">
        <f t="shared" si="17"/>
        <v>7.2898768595623551</v>
      </c>
      <c r="AB26" s="107">
        <f t="shared" si="18"/>
        <v>86436</v>
      </c>
      <c r="AC26" s="107">
        <f t="shared" si="7"/>
        <v>1308457.5465837419</v>
      </c>
      <c r="AD26" s="101">
        <f>COUNT(S$12:S26)</f>
        <v>15</v>
      </c>
      <c r="AE26" s="102">
        <f>AVERAGE(S$12:S26)</f>
        <v>295.33576354502554</v>
      </c>
      <c r="AF26" s="102">
        <f t="shared" si="0"/>
        <v>294</v>
      </c>
      <c r="AG26" s="102">
        <f t="shared" si="8"/>
        <v>295.33576354502554</v>
      </c>
    </row>
    <row r="27" spans="1:33" x14ac:dyDescent="0.25">
      <c r="A27">
        <f t="shared" si="9"/>
        <v>15</v>
      </c>
      <c r="B27" s="94">
        <f t="shared" ca="1" si="1"/>
        <v>281.12214747707526</v>
      </c>
      <c r="C27" s="95">
        <f t="shared" ca="1" si="2"/>
        <v>290.08430475738788</v>
      </c>
      <c r="D27">
        <f t="shared" ca="1" si="3"/>
        <v>0</v>
      </c>
      <c r="E27" s="95">
        <f t="shared" ca="1" si="10"/>
        <v>294.33383970351656</v>
      </c>
      <c r="R27" s="103">
        <v>283.10000000000002</v>
      </c>
      <c r="S27" s="103">
        <f t="shared" si="11"/>
        <v>288.45106404738488</v>
      </c>
      <c r="T27">
        <f t="shared" ca="1" si="4"/>
        <v>1</v>
      </c>
      <c r="U27" s="102">
        <f t="shared" si="16"/>
        <v>287.35000000000002</v>
      </c>
      <c r="V27" s="102">
        <f>_xlfn.STDEV.P(S$12:S27)</f>
        <v>3.100249960866571</v>
      </c>
      <c r="W27" s="102">
        <f t="shared" si="12"/>
        <v>44.436644224512612</v>
      </c>
      <c r="X27" s="102">
        <f t="shared" si="13"/>
        <v>153.7847971176509</v>
      </c>
      <c r="Y27" s="102">
        <f t="shared" si="14"/>
        <v>3.1002499608665719</v>
      </c>
      <c r="Z27" s="102">
        <f t="shared" si="5"/>
        <v>3.201924391344245</v>
      </c>
      <c r="AA27" s="102">
        <f t="shared" si="17"/>
        <v>9.6115498198923888</v>
      </c>
      <c r="AB27" s="107">
        <f t="shared" si="18"/>
        <v>86436</v>
      </c>
      <c r="AC27" s="107">
        <f t="shared" si="7"/>
        <v>1391661.5629338105</v>
      </c>
      <c r="AD27" s="101">
        <f>COUNT(S$12:S27)</f>
        <v>16</v>
      </c>
      <c r="AE27" s="102">
        <f>AVERAGE(S$12:S27)</f>
        <v>294.90546982642297</v>
      </c>
      <c r="AF27" s="102">
        <f t="shared" si="0"/>
        <v>294</v>
      </c>
      <c r="AG27" s="102">
        <f t="shared" si="8"/>
        <v>294.90546982642297</v>
      </c>
    </row>
    <row r="28" spans="1:33" x14ac:dyDescent="0.25">
      <c r="A28">
        <f t="shared" si="9"/>
        <v>16</v>
      </c>
      <c r="B28" s="94">
        <f t="shared" ca="1" si="1"/>
        <v>281.29486757224208</v>
      </c>
      <c r="C28" s="95">
        <f t="shared" ca="1" si="2"/>
        <v>287.3956575732941</v>
      </c>
      <c r="D28">
        <f t="shared" ca="1" si="3"/>
        <v>1</v>
      </c>
      <c r="E28" s="95">
        <f t="shared" ca="1" si="10"/>
        <v>293.92571134291524</v>
      </c>
      <c r="G28" s="70" t="s">
        <v>118</v>
      </c>
      <c r="H28" s="70" t="s">
        <v>119</v>
      </c>
      <c r="R28" s="103">
        <v>284.3</v>
      </c>
      <c r="S28" s="103">
        <f t="shared" si="11"/>
        <v>287.20574483316943</v>
      </c>
      <c r="T28">
        <f t="shared" ca="1" si="4"/>
        <v>1</v>
      </c>
      <c r="U28" s="102">
        <f t="shared" si="16"/>
        <v>285.10000000000002</v>
      </c>
      <c r="V28" s="102">
        <f>_xlfn.STDEV.P(S$12:S28)</f>
        <v>3.5111851874517575</v>
      </c>
      <c r="W28" s="102">
        <f t="shared" si="12"/>
        <v>55.798367032219787</v>
      </c>
      <c r="X28" s="102">
        <f t="shared" si="13"/>
        <v>209.5831641498707</v>
      </c>
      <c r="Y28" s="102">
        <f t="shared" si="14"/>
        <v>3.511185187451757</v>
      </c>
      <c r="Z28" s="102">
        <f t="shared" si="5"/>
        <v>3.619246849743655</v>
      </c>
      <c r="AA28" s="102">
        <f t="shared" si="17"/>
        <v>12.328421420592349</v>
      </c>
      <c r="AB28" s="107">
        <f t="shared" si="18"/>
        <v>86436</v>
      </c>
      <c r="AC28" s="107">
        <f t="shared" si="7"/>
        <v>1474148.7027989861</v>
      </c>
      <c r="AD28" s="101">
        <f>COUNT(S$12:S28)</f>
        <v>17</v>
      </c>
      <c r="AE28" s="102">
        <f>AVERAGE(S$12:S28)</f>
        <v>294.45254482681986</v>
      </c>
      <c r="AF28" s="102">
        <f t="shared" si="0"/>
        <v>294</v>
      </c>
      <c r="AG28" s="102">
        <f t="shared" si="8"/>
        <v>294.45254482681986</v>
      </c>
    </row>
    <row r="29" spans="1:33" x14ac:dyDescent="0.25">
      <c r="A29">
        <f t="shared" si="9"/>
        <v>17</v>
      </c>
      <c r="B29" s="94">
        <f t="shared" ca="1" si="1"/>
        <v>279.95172947533979</v>
      </c>
      <c r="C29" s="95">
        <f t="shared" ca="1" si="2"/>
        <v>285.5654205729785</v>
      </c>
      <c r="D29">
        <f t="shared" ca="1" si="3"/>
        <v>1</v>
      </c>
      <c r="E29" s="95">
        <f t="shared" ca="1" si="10"/>
        <v>293.46125074458541</v>
      </c>
      <c r="G29" s="70" t="s">
        <v>116</v>
      </c>
      <c r="H29" s="70" t="s">
        <v>117</v>
      </c>
      <c r="I29" s="70" t="s">
        <v>120</v>
      </c>
      <c r="J29" s="70" t="s">
        <v>121</v>
      </c>
      <c r="K29" s="70" t="s">
        <v>122</v>
      </c>
      <c r="R29" s="103">
        <v>285</v>
      </c>
      <c r="S29" s="103">
        <f t="shared" si="11"/>
        <v>286.54402138321859</v>
      </c>
      <c r="T29">
        <f t="shared" ca="1" si="4"/>
        <v>1</v>
      </c>
      <c r="U29" s="102">
        <f t="shared" si="16"/>
        <v>285.17500000000001</v>
      </c>
      <c r="V29" s="102">
        <f>_xlfn.STDEV.P(S$12:S29)</f>
        <v>3.8633117576345715</v>
      </c>
      <c r="W29" s="102">
        <f t="shared" si="12"/>
        <v>59.070035110324831</v>
      </c>
      <c r="X29" s="102">
        <f t="shared" si="13"/>
        <v>268.65319926019555</v>
      </c>
      <c r="Y29" s="102">
        <f t="shared" si="14"/>
        <v>3.8633117576345728</v>
      </c>
      <c r="Z29" s="102">
        <f t="shared" si="5"/>
        <v>3.975315002391953</v>
      </c>
      <c r="AA29" s="102">
        <f t="shared" si="17"/>
        <v>14.925177736673504</v>
      </c>
      <c r="AB29" s="107">
        <f t="shared" si="18"/>
        <v>86436</v>
      </c>
      <c r="AC29" s="107">
        <f t="shared" si="7"/>
        <v>1556256.1789894525</v>
      </c>
      <c r="AD29" s="101">
        <f>COUNT(S$12:S29)</f>
        <v>18</v>
      </c>
      <c r="AE29" s="102">
        <f>AVERAGE(S$12:S29)</f>
        <v>294.01318241328647</v>
      </c>
      <c r="AF29" s="102">
        <f t="shared" si="0"/>
        <v>294</v>
      </c>
      <c r="AG29" s="102">
        <f t="shared" si="8"/>
        <v>294.01318241328647</v>
      </c>
    </row>
    <row r="30" spans="1:33" x14ac:dyDescent="0.25">
      <c r="A30">
        <f t="shared" si="9"/>
        <v>18</v>
      </c>
      <c r="B30" s="94">
        <f t="shared" ca="1" si="1"/>
        <v>277.17712749271311</v>
      </c>
      <c r="C30" s="95">
        <f t="shared" ca="1" si="2"/>
        <v>283.88131324368686</v>
      </c>
      <c r="D30">
        <f t="shared" ca="1" si="3"/>
        <v>1</v>
      </c>
      <c r="E30" s="95">
        <f t="shared" ca="1" si="10"/>
        <v>292.95704350769603</v>
      </c>
      <c r="G30">
        <v>0</v>
      </c>
      <c r="H30">
        <v>358</v>
      </c>
      <c r="I30">
        <f>H30-G30</f>
        <v>358</v>
      </c>
      <c r="J30">
        <f>ABS(I30)</f>
        <v>358</v>
      </c>
      <c r="K30">
        <f>IF(J30&lt;=180,I30,IF(H30&gt;G30,J30-360,360-J30))</f>
        <v>-2</v>
      </c>
      <c r="R30" s="103">
        <v>281.17712749271311</v>
      </c>
      <c r="S30" s="103">
        <f t="shared" si="11"/>
        <v>284.93395321606693</v>
      </c>
      <c r="T30">
        <f t="shared" ca="1" si="4"/>
        <v>1</v>
      </c>
      <c r="U30" s="102">
        <f t="shared" si="16"/>
        <v>283.39428187317833</v>
      </c>
      <c r="V30" s="102">
        <f>_xlfn.STDEV.P(S$12:S30)</f>
        <v>4.2719837285272249</v>
      </c>
      <c r="W30" s="102">
        <f t="shared" si="12"/>
        <v>78.093855299030764</v>
      </c>
      <c r="X30" s="102">
        <f t="shared" si="13"/>
        <v>346.74705455922629</v>
      </c>
      <c r="Y30" s="102">
        <f t="shared" si="14"/>
        <v>4.2719837285272266</v>
      </c>
      <c r="Z30" s="102">
        <f t="shared" si="5"/>
        <v>4.3890460527667177</v>
      </c>
      <c r="AA30" s="102">
        <f t="shared" si="17"/>
        <v>18.249844976817258</v>
      </c>
      <c r="AB30" s="107">
        <f t="shared" si="18"/>
        <v>86436</v>
      </c>
      <c r="AC30" s="107">
        <f t="shared" si="7"/>
        <v>1637443.5366847883</v>
      </c>
      <c r="AD30" s="101">
        <f>COUNT(S$12:S30)</f>
        <v>19</v>
      </c>
      <c r="AE30" s="102">
        <f>AVERAGE(S$12:S30)</f>
        <v>293.53532824501173</v>
      </c>
      <c r="AF30" s="102">
        <f t="shared" si="0"/>
        <v>294</v>
      </c>
      <c r="AG30" s="102">
        <f t="shared" si="8"/>
        <v>293.53532824501173</v>
      </c>
    </row>
    <row r="31" spans="1:33" x14ac:dyDescent="0.25">
      <c r="A31">
        <f t="shared" si="9"/>
        <v>19</v>
      </c>
      <c r="B31" s="94">
        <f t="shared" ca="1" si="1"/>
        <v>284.01973271571728</v>
      </c>
      <c r="C31" s="95">
        <f t="shared" ca="1" si="2"/>
        <v>281.87005751839473</v>
      </c>
      <c r="D31">
        <f t="shared" ca="1" si="3"/>
        <v>1</v>
      </c>
      <c r="E31" s="95">
        <f t="shared" ca="1" si="10"/>
        <v>292.40269420823097</v>
      </c>
      <c r="G31">
        <v>358</v>
      </c>
      <c r="H31">
        <v>2</v>
      </c>
      <c r="I31">
        <f>H31-G31</f>
        <v>-356</v>
      </c>
      <c r="J31">
        <f>ABS(I31)</f>
        <v>356</v>
      </c>
      <c r="K31">
        <f>IF(J31&lt;=180,I31,IF(H31&gt;G31,J31-360,360-J31))</f>
        <v>4</v>
      </c>
      <c r="R31" s="103">
        <v>283.01973271571728</v>
      </c>
      <c r="S31" s="103">
        <f t="shared" si="11"/>
        <v>284.35968706596202</v>
      </c>
      <c r="T31">
        <f t="shared" ca="1" si="4"/>
        <v>1</v>
      </c>
      <c r="U31" s="102">
        <f t="shared" si="16"/>
        <v>283.37421505210762</v>
      </c>
      <c r="V31" s="102">
        <f>_xlfn.STDEV.P(S$12:S31)</f>
        <v>4.6191440010762026</v>
      </c>
      <c r="W31" s="102">
        <f t="shared" si="12"/>
        <v>79.982771494339218</v>
      </c>
      <c r="X31" s="102">
        <f t="shared" si="13"/>
        <v>426.72982605356549</v>
      </c>
      <c r="Y31" s="102">
        <f t="shared" si="14"/>
        <v>4.6191440010762035</v>
      </c>
      <c r="Z31" s="102">
        <f t="shared" si="5"/>
        <v>4.7391417502677582</v>
      </c>
      <c r="AA31" s="102">
        <f t="shared" ref="AA31:AA61" si="19">AC31/AD31-AE31^2</f>
        <v>21.336491302674403</v>
      </c>
      <c r="AB31" s="107">
        <f t="shared" ref="AB31:AB62" si="20">AF31^2</f>
        <v>86436</v>
      </c>
      <c r="AC31" s="107">
        <f t="shared" si="7"/>
        <v>1718303.9683130402</v>
      </c>
      <c r="AD31" s="101">
        <f>COUNT(S$12:S31)</f>
        <v>20</v>
      </c>
      <c r="AE31" s="102">
        <f>AVERAGE(S$12:S31)</f>
        <v>293.07654618605926</v>
      </c>
      <c r="AF31" s="102">
        <f t="shared" si="0"/>
        <v>294</v>
      </c>
      <c r="AG31" s="102">
        <f t="shared" si="8"/>
        <v>293.07654618605926</v>
      </c>
    </row>
    <row r="32" spans="1:33" x14ac:dyDescent="0.25">
      <c r="A32">
        <f t="shared" si="9"/>
        <v>20</v>
      </c>
      <c r="B32" s="94">
        <f t="shared" ca="1" si="1"/>
        <v>276.48943483704846</v>
      </c>
      <c r="C32" s="95">
        <f t="shared" ref="C32:C37" ca="1" si="21">alpha*B31+(1-alpha)*C31</f>
        <v>282.51496007759147</v>
      </c>
      <c r="D32">
        <f t="shared" ca="1" si="3"/>
        <v>1</v>
      </c>
      <c r="E32" s="95">
        <f t="shared" ca="1" si="10"/>
        <v>291.93184972581957</v>
      </c>
      <c r="G32">
        <v>0</v>
      </c>
      <c r="H32">
        <v>190</v>
      </c>
      <c r="I32">
        <f>H32-G32</f>
        <v>190</v>
      </c>
      <c r="J32">
        <f>ABS(I32)</f>
        <v>190</v>
      </c>
      <c r="K32">
        <f>IF(J32&lt;=180,I32,IF(H32&gt;G32,J32-360,360-J32))</f>
        <v>-170</v>
      </c>
      <c r="R32" s="103">
        <v>277.48943483704846</v>
      </c>
      <c r="S32" s="103">
        <f t="shared" si="11"/>
        <v>282.29861139728791</v>
      </c>
      <c r="T32">
        <f t="shared" ca="1" si="4"/>
        <v>1</v>
      </c>
      <c r="U32" s="102">
        <f t="shared" si="16"/>
        <v>281.6715737613697</v>
      </c>
      <c r="V32" s="102">
        <f>_xlfn.STDEV.P(S$12:S32)</f>
        <v>5.0585245877941034</v>
      </c>
      <c r="W32" s="102">
        <f t="shared" si="12"/>
        <v>110.63226505810236</v>
      </c>
      <c r="X32" s="102">
        <f t="shared" si="13"/>
        <v>537.36209111166784</v>
      </c>
      <c r="Y32" s="102">
        <f t="shared" si="14"/>
        <v>5.0585245877941043</v>
      </c>
      <c r="Z32" s="102">
        <f t="shared" si="5"/>
        <v>5.1834452399535902</v>
      </c>
      <c r="AA32" s="102">
        <f t="shared" si="19"/>
        <v>25.58867100533098</v>
      </c>
      <c r="AB32" s="107">
        <f t="shared" si="20"/>
        <v>86436</v>
      </c>
      <c r="AC32" s="107">
        <f t="shared" si="7"/>
        <v>1797996.4743098773</v>
      </c>
      <c r="AD32" s="101">
        <f>COUNT(S$12:S32)</f>
        <v>21</v>
      </c>
      <c r="AE32" s="102">
        <f>AVERAGE(S$12:S32)</f>
        <v>292.56331119611775</v>
      </c>
      <c r="AF32" s="102">
        <f t="shared" si="0"/>
        <v>294</v>
      </c>
      <c r="AG32" s="102">
        <f t="shared" si="8"/>
        <v>292.56331119611775</v>
      </c>
    </row>
    <row r="33" spans="1:33" x14ac:dyDescent="0.25">
      <c r="A33">
        <f t="shared" si="9"/>
        <v>21</v>
      </c>
      <c r="B33" s="94">
        <f t="shared" ca="1" si="1"/>
        <v>278.55672074497983</v>
      </c>
      <c r="C33" s="95">
        <f t="shared" ca="1" si="21"/>
        <v>280.70730250542857</v>
      </c>
      <c r="D33">
        <f t="shared" ca="1" si="3"/>
        <v>1</v>
      </c>
      <c r="E33" s="95">
        <f t="shared" ca="1" si="10"/>
        <v>291.42164303398363</v>
      </c>
      <c r="R33" s="103">
        <v>278.55672074497983</v>
      </c>
      <c r="S33" s="103">
        <f t="shared" si="11"/>
        <v>281.17604420159546</v>
      </c>
      <c r="T33">
        <f t="shared" ca="1" si="4"/>
        <v>1</v>
      </c>
      <c r="U33" s="102">
        <f t="shared" si="16"/>
        <v>280.06075394761467</v>
      </c>
      <c r="V33" s="102">
        <f>_xlfn.STDEV.P(S$12:S33)</f>
        <v>5.4819449793401178</v>
      </c>
      <c r="W33" s="102">
        <f t="shared" si="12"/>
        <v>123.77576553160291</v>
      </c>
      <c r="X33" s="102">
        <f t="shared" ref="X33:X61" si="22">X32+(S33-AG33)*(S33-AG32)</f>
        <v>661.13785664327077</v>
      </c>
      <c r="Y33" s="102">
        <f t="shared" ref="Y33:Y61" si="23">SQRT(X33/AD33)</f>
        <v>5.481944979340116</v>
      </c>
      <c r="Z33" s="102">
        <f t="shared" si="5"/>
        <v>5.6109495701041796</v>
      </c>
      <c r="AA33" s="102">
        <f t="shared" si="19"/>
        <v>30.051720756513532</v>
      </c>
      <c r="AB33" s="107">
        <f t="shared" si="20"/>
        <v>86436</v>
      </c>
      <c r="AC33" s="107">
        <f t="shared" si="7"/>
        <v>1877056.4421427348</v>
      </c>
      <c r="AD33" s="101">
        <f>COUNT(S$12:S33)</f>
        <v>22</v>
      </c>
      <c r="AE33" s="102">
        <f>AVERAGE(S$12:S33)</f>
        <v>292.04570815091222</v>
      </c>
      <c r="AF33" s="102">
        <f t="shared" si="0"/>
        <v>294</v>
      </c>
      <c r="AG33" s="102">
        <f t="shared" si="8"/>
        <v>292.04570815091216</v>
      </c>
    </row>
    <row r="34" spans="1:33" x14ac:dyDescent="0.25">
      <c r="A34">
        <f t="shared" si="9"/>
        <v>22</v>
      </c>
      <c r="B34" s="94">
        <f t="shared" ca="1" si="1"/>
        <v>279.15452894071313</v>
      </c>
      <c r="C34" s="95">
        <f t="shared" ca="1" si="21"/>
        <v>280.06212797729393</v>
      </c>
      <c r="D34">
        <f t="shared" ca="1" si="3"/>
        <v>1</v>
      </c>
      <c r="E34" s="95">
        <f t="shared" ca="1" si="10"/>
        <v>290.9277510749971</v>
      </c>
      <c r="R34" s="103">
        <v>279.15452894071313</v>
      </c>
      <c r="S34" s="103">
        <f t="shared" si="11"/>
        <v>280.56958962333073</v>
      </c>
      <c r="T34">
        <f t="shared" ca="1" si="4"/>
        <v>1</v>
      </c>
      <c r="U34" s="102">
        <f t="shared" si="16"/>
        <v>279.55510430961471</v>
      </c>
      <c r="V34" s="102">
        <f>_xlfn.STDEV.P(S$12:S34)</f>
        <v>5.849983313904338</v>
      </c>
      <c r="W34" s="102">
        <f t="shared" si="12"/>
        <v>125.97515313478921</v>
      </c>
      <c r="X34" s="102">
        <f t="shared" si="22"/>
        <v>787.11300977806002</v>
      </c>
      <c r="Y34" s="102">
        <f t="shared" si="23"/>
        <v>5.8499833139043345</v>
      </c>
      <c r="Z34" s="102">
        <f t="shared" si="5"/>
        <v>5.9814600291923687</v>
      </c>
      <c r="AA34" s="102">
        <f t="shared" si="19"/>
        <v>34.22230477296398</v>
      </c>
      <c r="AB34" s="107">
        <f t="shared" si="20"/>
        <v>86436</v>
      </c>
      <c r="AC34" s="107">
        <f t="shared" si="7"/>
        <v>1955775.736764139</v>
      </c>
      <c r="AD34" s="101">
        <f>COUNT(S$12:S34)</f>
        <v>23</v>
      </c>
      <c r="AE34" s="102">
        <f>AVERAGE(S$12:S34)</f>
        <v>291.54674647579998</v>
      </c>
      <c r="AF34" s="102">
        <f t="shared" si="0"/>
        <v>294</v>
      </c>
      <c r="AG34" s="102">
        <f t="shared" si="8"/>
        <v>291.54674647579992</v>
      </c>
    </row>
    <row r="35" spans="1:33" x14ac:dyDescent="0.25">
      <c r="A35">
        <f t="shared" si="9"/>
        <v>23</v>
      </c>
      <c r="B35" s="94">
        <f t="shared" ca="1" si="1"/>
        <v>286.18246325898286</v>
      </c>
      <c r="C35" s="95">
        <f t="shared" ca="1" si="21"/>
        <v>279.78984826631967</v>
      </c>
      <c r="D35">
        <f t="shared" ca="1" si="3"/>
        <v>1</v>
      </c>
      <c r="E35" s="95">
        <f t="shared" ca="1" si="10"/>
        <v>290.4636717913022</v>
      </c>
      <c r="R35" s="103">
        <v>285.18246325898286</v>
      </c>
      <c r="S35" s="103">
        <f t="shared" si="11"/>
        <v>281.95345171402636</v>
      </c>
      <c r="T35">
        <f t="shared" ca="1" si="4"/>
        <v>1</v>
      </c>
      <c r="U35" s="102">
        <f t="shared" si="16"/>
        <v>280.09578694543109</v>
      </c>
      <c r="V35" s="102">
        <f>_xlfn.STDEV.P(S$12:S35)</f>
        <v>6.0391420350961722</v>
      </c>
      <c r="W35" s="102">
        <f t="shared" si="12"/>
        <v>88.196666703510985</v>
      </c>
      <c r="X35" s="102">
        <f t="shared" si="22"/>
        <v>875.30967648157105</v>
      </c>
      <c r="Y35" s="102">
        <f t="shared" si="23"/>
        <v>6.039142035096166</v>
      </c>
      <c r="Z35" s="102">
        <f t="shared" si="5"/>
        <v>6.1690309170653741</v>
      </c>
      <c r="AA35" s="102">
        <f t="shared" si="19"/>
        <v>36.471236520053935</v>
      </c>
      <c r="AB35" s="107">
        <f t="shared" si="20"/>
        <v>86436</v>
      </c>
      <c r="AC35" s="107">
        <f t="shared" si="7"/>
        <v>2035273.4856975928</v>
      </c>
      <c r="AD35" s="101">
        <f>COUNT(S$12:S35)</f>
        <v>24</v>
      </c>
      <c r="AE35" s="102">
        <f>AVERAGE(S$12:S35)</f>
        <v>291.1470258607261</v>
      </c>
      <c r="AF35" s="102">
        <f t="shared" si="0"/>
        <v>294</v>
      </c>
      <c r="AG35" s="102">
        <f t="shared" si="8"/>
        <v>291.14702586072605</v>
      </c>
    </row>
    <row r="36" spans="1:33" x14ac:dyDescent="0.25">
      <c r="A36">
        <f t="shared" si="9"/>
        <v>24</v>
      </c>
      <c r="B36" s="94">
        <f t="shared" ca="1" si="1"/>
        <v>289.51310112835148</v>
      </c>
      <c r="C36" s="95">
        <f t="shared" ca="1" si="21"/>
        <v>281.70763276411861</v>
      </c>
      <c r="D36">
        <f t="shared" ca="1" si="3"/>
        <v>1</v>
      </c>
      <c r="E36" s="95">
        <f t="shared" ca="1" si="10"/>
        <v>290.11343023021487</v>
      </c>
      <c r="R36" s="103">
        <v>285.51310112835148</v>
      </c>
      <c r="S36" s="103">
        <f t="shared" si="11"/>
        <v>283.02134653832388</v>
      </c>
      <c r="U36" s="102">
        <f t="shared" si="16"/>
        <v>282.10170351825684</v>
      </c>
      <c r="V36" s="102">
        <f>_xlfn.STDEV.P(S$12:S36)</f>
        <v>6.127626863163476</v>
      </c>
      <c r="W36" s="102">
        <f t="shared" si="12"/>
        <v>63.385597872493761</v>
      </c>
      <c r="X36" s="102">
        <f t="shared" si="22"/>
        <v>938.69527435406485</v>
      </c>
      <c r="Y36" s="102">
        <f t="shared" si="23"/>
        <v>6.1276268631634707</v>
      </c>
      <c r="Z36" s="102">
        <f t="shared" si="5"/>
        <v>6.2539829787152756</v>
      </c>
      <c r="AA36" s="102">
        <f t="shared" si="19"/>
        <v>37.547810974137974</v>
      </c>
      <c r="AB36" s="107">
        <f t="shared" si="20"/>
        <v>86436</v>
      </c>
      <c r="AC36" s="107">
        <f t="shared" si="7"/>
        <v>2115374.5682939589</v>
      </c>
      <c r="AD36" s="101">
        <f>COUNT(S$12:S36)</f>
        <v>25</v>
      </c>
      <c r="AE36" s="102">
        <f>AVERAGE(S$12:S36)</f>
        <v>290.82199868783005</v>
      </c>
      <c r="AF36" s="102">
        <f t="shared" si="0"/>
        <v>294</v>
      </c>
      <c r="AG36" s="102">
        <f t="shared" si="8"/>
        <v>290.82199868782999</v>
      </c>
    </row>
    <row r="37" spans="1:33" x14ac:dyDescent="0.25">
      <c r="A37">
        <f t="shared" si="9"/>
        <v>25</v>
      </c>
      <c r="B37" s="94">
        <f t="shared" ca="1" si="1"/>
        <v>292</v>
      </c>
      <c r="C37" s="95">
        <f t="shared" ca="1" si="21"/>
        <v>284.04927327338845</v>
      </c>
      <c r="D37">
        <f t="shared" ca="1" si="3"/>
        <v>1</v>
      </c>
      <c r="E37" s="95">
        <f t="shared" ca="1" si="10"/>
        <v>289.88019342418306</v>
      </c>
      <c r="R37" s="103">
        <v>292</v>
      </c>
      <c r="S37" s="103">
        <f t="shared" si="11"/>
        <v>285.71494257682673</v>
      </c>
      <c r="U37" s="102">
        <f t="shared" si="16"/>
        <v>285.46252333201187</v>
      </c>
      <c r="V37" s="102">
        <f>_xlfn.STDEV.P(S$12:S37)</f>
        <v>6.0883689295436447</v>
      </c>
      <c r="W37" s="102">
        <f t="shared" si="12"/>
        <v>25.078867423976664</v>
      </c>
      <c r="X37" s="102">
        <f t="shared" si="22"/>
        <v>963.77414177804155</v>
      </c>
      <c r="Y37" s="102">
        <f t="shared" si="23"/>
        <v>6.0883689295436394</v>
      </c>
      <c r="Z37" s="102">
        <f t="shared" si="5"/>
        <v>6.2089423955399212</v>
      </c>
      <c r="AA37" s="102">
        <f t="shared" si="19"/>
        <v>37.068236222243286</v>
      </c>
      <c r="AB37" s="107">
        <f t="shared" si="20"/>
        <v>86436</v>
      </c>
      <c r="AC37" s="107">
        <f t="shared" si="7"/>
        <v>2197007.5967056383</v>
      </c>
      <c r="AD37" s="101">
        <f>COUNT(S$12:S37)</f>
        <v>26</v>
      </c>
      <c r="AE37" s="102">
        <f>AVERAGE(S$12:S37)</f>
        <v>290.6255734527914</v>
      </c>
      <c r="AF37" s="102">
        <f t="shared" si="0"/>
        <v>294</v>
      </c>
      <c r="AG37" s="102">
        <f t="shared" si="8"/>
        <v>290.6255734527914</v>
      </c>
    </row>
    <row r="38" spans="1:33" x14ac:dyDescent="0.25">
      <c r="A38">
        <f t="shared" si="9"/>
        <v>26</v>
      </c>
      <c r="B38" s="94">
        <f t="shared" ca="1" si="1"/>
        <v>288.48689887164858</v>
      </c>
      <c r="C38" s="95">
        <f t="shared" ca="1" si="2"/>
        <v>286.4344912913719</v>
      </c>
      <c r="D38">
        <f t="shared" ca="1" si="3"/>
        <v>1</v>
      </c>
      <c r="E38" s="95">
        <f t="shared" ca="1" si="10"/>
        <v>289.75257482667155</v>
      </c>
      <c r="R38" s="103">
        <v>296.48689887164858</v>
      </c>
      <c r="S38" s="103">
        <f t="shared" si="11"/>
        <v>288.94652946527327</v>
      </c>
      <c r="U38" s="102">
        <f t="shared" si="16"/>
        <v>289.7956158147457</v>
      </c>
      <c r="V38" s="102">
        <f>_xlfn.STDEV.P(S$12:S38)</f>
        <v>5.9829663028663429</v>
      </c>
      <c r="W38" s="102">
        <f t="shared" si="12"/>
        <v>2.7147743152792789</v>
      </c>
      <c r="X38" s="102">
        <f t="shared" si="22"/>
        <v>966.48891609332088</v>
      </c>
      <c r="Y38" s="102">
        <f t="shared" si="23"/>
        <v>5.9829663028663385</v>
      </c>
      <c r="Z38" s="102">
        <f t="shared" si="5"/>
        <v>6.0969378067156237</v>
      </c>
      <c r="AA38" s="102">
        <f t="shared" si="19"/>
        <v>35.795885781219113</v>
      </c>
      <c r="AB38" s="107">
        <f t="shared" si="20"/>
        <v>86436</v>
      </c>
      <c r="AC38" s="107">
        <f t="shared" si="7"/>
        <v>2280497.6935956646</v>
      </c>
      <c r="AD38" s="101">
        <f>COUNT(S$12:S38)</f>
        <v>27</v>
      </c>
      <c r="AE38" s="102">
        <f>AVERAGE(S$12:S38)</f>
        <v>290.56338663843894</v>
      </c>
      <c r="AF38" s="102">
        <f t="shared" si="0"/>
        <v>294</v>
      </c>
      <c r="AG38" s="102">
        <f t="shared" si="8"/>
        <v>290.56338663843889</v>
      </c>
    </row>
    <row r="39" spans="1:33" x14ac:dyDescent="0.25">
      <c r="A39">
        <f t="shared" si="9"/>
        <v>27</v>
      </c>
      <c r="B39" s="94">
        <f t="shared" ca="1" si="1"/>
        <v>294.81753674101714</v>
      </c>
      <c r="C39" s="95">
        <f t="shared" ref="C39:C49" ca="1" si="24">alpha*B38+(1-alpha)*C38</f>
        <v>287.0502135654549</v>
      </c>
      <c r="D39">
        <f t="shared" ca="1" si="3"/>
        <v>1</v>
      </c>
      <c r="E39" s="95">
        <f t="shared" ca="1" si="10"/>
        <v>289.65606192448524</v>
      </c>
      <c r="R39" s="103">
        <v>291.81753674101714</v>
      </c>
      <c r="S39" s="103">
        <f t="shared" si="11"/>
        <v>289.80783164799641</v>
      </c>
      <c r="U39" s="102">
        <f t="shared" si="16"/>
        <v>291.4543841852543</v>
      </c>
      <c r="V39" s="102">
        <f>_xlfn.STDEV.P(S$12:S39)</f>
        <v>5.8768291725711963</v>
      </c>
      <c r="W39" s="102">
        <f t="shared" si="12"/>
        <v>0.55047536702604105</v>
      </c>
      <c r="X39" s="102">
        <f t="shared" si="22"/>
        <v>967.03939146034691</v>
      </c>
      <c r="Y39" s="102">
        <f t="shared" si="23"/>
        <v>5.8768291725711936</v>
      </c>
      <c r="Z39" s="102">
        <f t="shared" si="5"/>
        <v>5.984669895471888</v>
      </c>
      <c r="AA39" s="102">
        <f t="shared" si="19"/>
        <v>34.537121123561519</v>
      </c>
      <c r="AB39" s="107">
        <f t="shared" si="20"/>
        <v>86436</v>
      </c>
      <c r="AC39" s="107">
        <f t="shared" si="7"/>
        <v>2364486.2728801779</v>
      </c>
      <c r="AD39" s="101">
        <f>COUNT(S$12:S39)</f>
        <v>28</v>
      </c>
      <c r="AE39" s="102">
        <f>AVERAGE(S$12:S39)</f>
        <v>290.53640253163741</v>
      </c>
      <c r="AF39" s="102">
        <f t="shared" si="0"/>
        <v>294</v>
      </c>
      <c r="AG39" s="102">
        <f t="shared" si="8"/>
        <v>290.53640253163741</v>
      </c>
    </row>
    <row r="40" spans="1:33" x14ac:dyDescent="0.25">
      <c r="A40">
        <f t="shared" si="9"/>
        <v>28</v>
      </c>
      <c r="B40" s="94">
        <f t="shared" ca="1" si="1"/>
        <v>300.84547105928687</v>
      </c>
      <c r="C40" s="95">
        <f t="shared" ca="1" si="24"/>
        <v>289.38041051812354</v>
      </c>
      <c r="D40">
        <f t="shared" ca="1" si="3"/>
        <v>1</v>
      </c>
      <c r="E40" s="95">
        <f t="shared" ca="1" si="10"/>
        <v>289.64655670357627</v>
      </c>
      <c r="R40" s="103">
        <v>297.84547105928687</v>
      </c>
      <c r="S40" s="103">
        <f t="shared" si="11"/>
        <v>292.21912347138351</v>
      </c>
      <c r="U40" s="102">
        <f t="shared" si="16"/>
        <v>294.53747666798813</v>
      </c>
      <c r="V40" s="102">
        <f>_xlfn.STDEV.P(S$12:S40)</f>
        <v>5.7827725767992906</v>
      </c>
      <c r="W40" s="102">
        <f t="shared" si="12"/>
        <v>2.7339101141269264</v>
      </c>
      <c r="X40" s="102">
        <f t="shared" si="22"/>
        <v>969.77330157447386</v>
      </c>
      <c r="Y40" s="102">
        <f t="shared" si="23"/>
        <v>5.7827725767992861</v>
      </c>
      <c r="Z40" s="102">
        <f t="shared" si="5"/>
        <v>5.8851304803324664</v>
      </c>
      <c r="AA40" s="102">
        <f t="shared" si="19"/>
        <v>33.440458675002446</v>
      </c>
      <c r="AB40" s="107">
        <f t="shared" si="20"/>
        <v>86436</v>
      </c>
      <c r="AC40" s="107">
        <f t="shared" si="7"/>
        <v>2449878.2890025615</v>
      </c>
      <c r="AD40" s="101">
        <f>COUNT(S$12:S40)</f>
        <v>29</v>
      </c>
      <c r="AE40" s="102">
        <f>AVERAGE(S$12:S40)</f>
        <v>290.59442739162859</v>
      </c>
      <c r="AF40" s="102">
        <f t="shared" si="0"/>
        <v>294</v>
      </c>
      <c r="AG40" s="102">
        <f t="shared" si="8"/>
        <v>290.59442739162864</v>
      </c>
    </row>
    <row r="41" spans="1:33" x14ac:dyDescent="0.25">
      <c r="A41">
        <f t="shared" si="9"/>
        <v>29</v>
      </c>
      <c r="B41" s="94">
        <f t="shared" ca="1" si="1"/>
        <v>296.44327925502017</v>
      </c>
      <c r="C41" s="95">
        <f t="shared" ca="1" si="24"/>
        <v>292.81992868047251</v>
      </c>
      <c r="D41">
        <f t="shared" ca="1" si="3"/>
        <v>2</v>
      </c>
      <c r="E41" s="95">
        <f t="shared" ca="1" si="10"/>
        <v>289.75233576947278</v>
      </c>
      <c r="R41" s="103">
        <v>295.44327925502017</v>
      </c>
      <c r="S41" s="103">
        <f t="shared" si="11"/>
        <v>293.18637020647452</v>
      </c>
      <c r="U41" s="102">
        <f t="shared" si="16"/>
        <v>295.39829648174316</v>
      </c>
      <c r="V41" s="102">
        <f>_xlfn.STDEV.P(S$12:S41)</f>
        <v>5.704581580365593</v>
      </c>
      <c r="W41" s="102">
        <f t="shared" si="12"/>
        <v>6.4942286369167386</v>
      </c>
      <c r="X41" s="102">
        <f t="shared" si="22"/>
        <v>976.26753021139064</v>
      </c>
      <c r="Y41" s="102">
        <f t="shared" si="23"/>
        <v>5.7045815803655886</v>
      </c>
      <c r="Z41" s="102">
        <f t="shared" si="5"/>
        <v>5.8021028596117095</v>
      </c>
      <c r="AA41" s="102">
        <f t="shared" si="19"/>
        <v>32.542251007063896</v>
      </c>
      <c r="AB41" s="107">
        <f t="shared" si="20"/>
        <v>86436</v>
      </c>
      <c r="AC41" s="107">
        <f t="shared" si="7"/>
        <v>2535836.5366774094</v>
      </c>
      <c r="AD41" s="101">
        <f>COUNT(S$12:S41)</f>
        <v>30</v>
      </c>
      <c r="AE41" s="102">
        <f>AVERAGE(S$12:S41)</f>
        <v>290.68082548545681</v>
      </c>
      <c r="AF41" s="102">
        <f t="shared" si="0"/>
        <v>294</v>
      </c>
      <c r="AG41" s="102">
        <f t="shared" si="8"/>
        <v>290.68082548545686</v>
      </c>
    </row>
    <row r="42" spans="1:33" x14ac:dyDescent="0.25">
      <c r="A42">
        <f t="shared" si="9"/>
        <v>30</v>
      </c>
      <c r="B42" s="94">
        <f t="shared" ca="1" si="1"/>
        <v>300.51056516295154</v>
      </c>
      <c r="C42" s="95">
        <f t="shared" ca="1" si="24"/>
        <v>293.9069338528368</v>
      </c>
      <c r="D42">
        <f t="shared" ca="1" si="3"/>
        <v>2</v>
      </c>
      <c r="E42" s="95">
        <f t="shared" ca="1" si="10"/>
        <v>289.88635506248454</v>
      </c>
      <c r="R42" s="103">
        <v>302.51056516295154</v>
      </c>
      <c r="S42" s="103">
        <f t="shared" si="11"/>
        <v>295.98362869341759</v>
      </c>
      <c r="U42" s="102">
        <f t="shared" si="16"/>
        <v>296.90421305456891</v>
      </c>
      <c r="V42" s="102">
        <f>_xlfn.STDEV.P(S$12:S42)</f>
        <v>5.6894927611987995</v>
      </c>
      <c r="W42" s="102">
        <f t="shared" si="12"/>
        <v>27.212634060347156</v>
      </c>
      <c r="X42" s="102">
        <f t="shared" si="22"/>
        <v>1003.4801642717377</v>
      </c>
      <c r="Y42" s="102">
        <f t="shared" si="23"/>
        <v>5.6894927611987933</v>
      </c>
      <c r="Z42" s="102">
        <f t="shared" si="5"/>
        <v>5.7835403352174737</v>
      </c>
      <c r="AA42" s="102">
        <f t="shared" si="19"/>
        <v>32.370327879762044</v>
      </c>
      <c r="AB42" s="107">
        <f t="shared" si="20"/>
        <v>86436</v>
      </c>
      <c r="AC42" s="107">
        <f t="shared" si="7"/>
        <v>2623442.8451319323</v>
      </c>
      <c r="AD42" s="101">
        <f>COUNT(S$12:S42)</f>
        <v>31</v>
      </c>
      <c r="AE42" s="102">
        <f>AVERAGE(S$12:S42)</f>
        <v>290.8518836534555</v>
      </c>
      <c r="AF42" s="102">
        <f t="shared" si="0"/>
        <v>294</v>
      </c>
      <c r="AG42" s="102">
        <f t="shared" si="8"/>
        <v>290.85188365345556</v>
      </c>
    </row>
    <row r="43" spans="1:33" x14ac:dyDescent="0.25">
      <c r="A43">
        <f t="shared" si="9"/>
        <v>31</v>
      </c>
      <c r="B43" s="94">
        <f t="shared" ca="1" si="1"/>
        <v>300.98026728428272</v>
      </c>
      <c r="C43" s="95">
        <f t="shared" ca="1" si="24"/>
        <v>295.88802324587118</v>
      </c>
      <c r="D43">
        <f t="shared" ca="1" si="3"/>
        <v>2</v>
      </c>
      <c r="E43" s="95">
        <f t="shared" ca="1" si="10"/>
        <v>290.07390719321535</v>
      </c>
      <c r="R43" s="103">
        <v>296.98026728428272</v>
      </c>
      <c r="S43" s="103">
        <f t="shared" si="11"/>
        <v>296.28262027067711</v>
      </c>
      <c r="U43" s="102">
        <f t="shared" si="16"/>
        <v>298.19489569038529</v>
      </c>
      <c r="V43" s="102">
        <f>_xlfn.STDEV.P(S$12:S43)</f>
        <v>5.6790497976827767</v>
      </c>
      <c r="W43" s="102">
        <f t="shared" si="12"/>
        <v>28.571247074205051</v>
      </c>
      <c r="X43" s="102">
        <f t="shared" si="22"/>
        <v>1032.0514113459428</v>
      </c>
      <c r="Y43" s="102">
        <f t="shared" si="23"/>
        <v>5.6790497976827705</v>
      </c>
      <c r="Z43" s="102">
        <f t="shared" si="5"/>
        <v>5.7699203643705923</v>
      </c>
      <c r="AA43" s="102">
        <f t="shared" si="19"/>
        <v>32.251606604579138</v>
      </c>
      <c r="AB43" s="107">
        <f t="shared" si="20"/>
        <v>86436</v>
      </c>
      <c r="AC43" s="107">
        <f t="shared" si="7"/>
        <v>2711226.2362063904</v>
      </c>
      <c r="AD43" s="101">
        <f>COUNT(S$12:S43)</f>
        <v>32</v>
      </c>
      <c r="AE43" s="102">
        <f>AVERAGE(S$12:S43)</f>
        <v>291.02159417274368</v>
      </c>
      <c r="AF43" s="102">
        <f t="shared" si="0"/>
        <v>294</v>
      </c>
      <c r="AG43" s="102">
        <f t="shared" si="8"/>
        <v>291.02159417274373</v>
      </c>
    </row>
    <row r="44" spans="1:33" x14ac:dyDescent="0.25">
      <c r="A44">
        <f t="shared" si="9"/>
        <v>32</v>
      </c>
      <c r="B44" s="94">
        <f t="shared" ca="1" si="1"/>
        <v>302.82287250728689</v>
      </c>
      <c r="C44" s="95">
        <f t="shared" ca="1" si="24"/>
        <v>297.41569645739463</v>
      </c>
      <c r="D44">
        <f t="shared" ca="1" si="3"/>
        <v>2</v>
      </c>
      <c r="E44" s="95">
        <f t="shared" ca="1" si="10"/>
        <v>290.29638565576624</v>
      </c>
      <c r="R44" s="103">
        <v>296.82287250728689</v>
      </c>
      <c r="S44" s="103">
        <f t="shared" si="11"/>
        <v>296.44469594166003</v>
      </c>
      <c r="U44" s="102">
        <f t="shared" si="16"/>
        <v>297.93924605238533</v>
      </c>
      <c r="V44" s="102">
        <f>_xlfn.STDEV.P(S$12:S44)</f>
        <v>5.6690820993615141</v>
      </c>
      <c r="W44" s="102">
        <f t="shared" si="12"/>
        <v>28.518819680992028</v>
      </c>
      <c r="X44" s="102">
        <f t="shared" si="22"/>
        <v>1060.5702310269348</v>
      </c>
      <c r="Y44" s="102">
        <f t="shared" si="23"/>
        <v>5.6690820993615052</v>
      </c>
      <c r="Z44" s="102">
        <f t="shared" si="5"/>
        <v>5.756980086783277</v>
      </c>
      <c r="AA44" s="102">
        <f t="shared" si="19"/>
        <v>32.138491849327693</v>
      </c>
      <c r="AB44" s="107">
        <f t="shared" si="20"/>
        <v>86436</v>
      </c>
      <c r="AC44" s="107">
        <f t="shared" si="7"/>
        <v>2799105.6939583337</v>
      </c>
      <c r="AD44" s="101">
        <f>COUNT(S$12:S44)</f>
        <v>33</v>
      </c>
      <c r="AE44" s="102">
        <f>AVERAGE(S$12:S44)</f>
        <v>291.18593058998357</v>
      </c>
      <c r="AF44" s="102">
        <f t="shared" ref="AF44:AF60" si="25">S$12</f>
        <v>294</v>
      </c>
      <c r="AG44" s="102">
        <f t="shared" si="8"/>
        <v>291.18593058998363</v>
      </c>
    </row>
    <row r="45" spans="1:33" x14ac:dyDescent="0.25">
      <c r="A45">
        <f t="shared" si="9"/>
        <v>33</v>
      </c>
      <c r="B45" s="94">
        <f t="shared" ca="1" si="1"/>
        <v>302.04827052466021</v>
      </c>
      <c r="C45" s="95">
        <f t="shared" ca="1" si="24"/>
        <v>299.03784927236228</v>
      </c>
      <c r="D45">
        <f t="shared" ref="D45:D76" ca="1" si="26">D44+IF(OR(AND(C44&lt;$B$8,C45&gt;$B$8),AND(C44&gt;$B$8,C45&lt;$B$8)),1,0)</f>
        <v>2</v>
      </c>
      <c r="E45" s="95">
        <f t="shared" ca="1" si="10"/>
        <v>290.55348752684262</v>
      </c>
      <c r="R45" s="103">
        <v>298.04827052466021</v>
      </c>
      <c r="S45" s="103">
        <f t="shared" ref="S45:S76" si="27">alpha*R45+(1-alpha)*S44</f>
        <v>296.92576831656004</v>
      </c>
      <c r="U45" s="102">
        <f t="shared" si="16"/>
        <v>298.5904938697953</v>
      </c>
      <c r="V45" s="102">
        <f>_xlfn.STDEV.P(S$12:S45)</f>
        <v>5.6686625040550656</v>
      </c>
      <c r="W45" s="102">
        <f t="shared" si="12"/>
        <v>31.97674485897614</v>
      </c>
      <c r="X45" s="102">
        <f t="shared" si="22"/>
        <v>1092.546975885911</v>
      </c>
      <c r="Y45" s="102">
        <f t="shared" si="23"/>
        <v>5.6686625040550558</v>
      </c>
      <c r="Z45" s="102">
        <f t="shared" ref="Z45:Z76" si="28">SQRT(AD45/(AD45-1)*AA45)</f>
        <v>5.7539103327904959</v>
      </c>
      <c r="AA45" s="102">
        <f t="shared" si="19"/>
        <v>32.133734584916965</v>
      </c>
      <c r="AB45" s="107">
        <f t="shared" si="20"/>
        <v>86436</v>
      </c>
      <c r="AC45" s="107">
        <f t="shared" ref="AC45:AC61" si="29">AC44+S45^2</f>
        <v>2887270.6058487133</v>
      </c>
      <c r="AD45" s="101">
        <f>COUNT(S$12:S45)</f>
        <v>34</v>
      </c>
      <c r="AE45" s="102">
        <f>AVERAGE(S$12:S45)</f>
        <v>291.35474934664757</v>
      </c>
      <c r="AF45" s="102">
        <f t="shared" si="25"/>
        <v>294</v>
      </c>
      <c r="AG45" s="102">
        <f t="shared" si="8"/>
        <v>291.35474934664762</v>
      </c>
    </row>
    <row r="46" spans="1:33" x14ac:dyDescent="0.25">
      <c r="A46">
        <f t="shared" si="9"/>
        <v>34</v>
      </c>
      <c r="B46" s="94">
        <f t="shared" ca="1" si="1"/>
        <v>301.70513242775786</v>
      </c>
      <c r="C46" s="95">
        <f t="shared" ca="1" si="24"/>
        <v>299.94097564805162</v>
      </c>
      <c r="D46">
        <f t="shared" ca="1" si="26"/>
        <v>2</v>
      </c>
      <c r="E46" s="95">
        <f t="shared" ca="1" si="10"/>
        <v>290.82170147316282</v>
      </c>
      <c r="R46" s="103">
        <v>300.70513242775786</v>
      </c>
      <c r="S46" s="103">
        <f t="shared" si="27"/>
        <v>298.05957754991937</v>
      </c>
      <c r="U46" s="102">
        <f t="shared" si="16"/>
        <v>298.13913568599691</v>
      </c>
      <c r="V46" s="102">
        <f>_xlfn.STDEV.P(S$12:S46)</f>
        <v>5.6976618676049338</v>
      </c>
      <c r="W46" s="102">
        <f t="shared" si="12"/>
        <v>43.670300628663156</v>
      </c>
      <c r="X46" s="102">
        <f t="shared" si="22"/>
        <v>1136.2172765145742</v>
      </c>
      <c r="Y46" s="102">
        <f t="shared" si="23"/>
        <v>5.6976618676049267</v>
      </c>
      <c r="Z46" s="102">
        <f t="shared" si="28"/>
        <v>5.780843813115828</v>
      </c>
      <c r="AA46" s="102">
        <f t="shared" si="19"/>
        <v>32.463350757592707</v>
      </c>
      <c r="AB46" s="107">
        <f t="shared" si="20"/>
        <v>86436</v>
      </c>
      <c r="AC46" s="107">
        <f t="shared" si="29"/>
        <v>2976110.1176179498</v>
      </c>
      <c r="AD46" s="101">
        <f>COUNT(S$12:S46)</f>
        <v>35</v>
      </c>
      <c r="AE46" s="102">
        <f>AVERAGE(S$12:S46)</f>
        <v>291.54631586674105</v>
      </c>
      <c r="AF46" s="102">
        <f t="shared" si="25"/>
        <v>294</v>
      </c>
      <c r="AG46" s="102">
        <f t="shared" si="8"/>
        <v>291.54631586674105</v>
      </c>
    </row>
    <row r="47" spans="1:33" x14ac:dyDescent="0.25">
      <c r="A47">
        <f t="shared" si="9"/>
        <v>35</v>
      </c>
      <c r="B47" s="94">
        <f t="shared" ca="1" si="1"/>
        <v>296.87785252292474</v>
      </c>
      <c r="C47" s="95">
        <f t="shared" ca="1" si="24"/>
        <v>300.47022268196349</v>
      </c>
      <c r="D47">
        <f t="shared" ca="1" si="26"/>
        <v>2</v>
      </c>
      <c r="E47" s="95">
        <f t="shared" ca="1" si="10"/>
        <v>291.08971595118504</v>
      </c>
      <c r="R47" s="103">
        <v>298.87785252292474</v>
      </c>
      <c r="S47" s="103">
        <f t="shared" si="27"/>
        <v>298.30506004182098</v>
      </c>
      <c r="U47" s="102">
        <f t="shared" si="16"/>
        <v>298.61353199565741</v>
      </c>
      <c r="V47" s="102">
        <f>_xlfn.STDEV.P(S$12:S47)</f>
        <v>5.7267137006925548</v>
      </c>
      <c r="W47" s="102">
        <f t="shared" si="12"/>
        <v>44.41171663461639</v>
      </c>
      <c r="X47" s="102">
        <f t="shared" si="22"/>
        <v>1180.6289931491906</v>
      </c>
      <c r="Y47" s="102">
        <f t="shared" si="23"/>
        <v>5.7267137006925486</v>
      </c>
      <c r="Z47" s="102">
        <f t="shared" si="28"/>
        <v>5.8079477397054911</v>
      </c>
      <c r="AA47" s="102">
        <f t="shared" si="19"/>
        <v>32.795249809729285</v>
      </c>
      <c r="AB47" s="107">
        <f t="shared" si="20"/>
        <v>86436</v>
      </c>
      <c r="AC47" s="107">
        <f t="shared" si="29"/>
        <v>3065096.0264645042</v>
      </c>
      <c r="AD47" s="101">
        <f>COUNT(S$12:S47)</f>
        <v>36</v>
      </c>
      <c r="AE47" s="102">
        <f>AVERAGE(S$12:S47)</f>
        <v>291.73405876049327</v>
      </c>
      <c r="AF47" s="102">
        <f t="shared" si="25"/>
        <v>294</v>
      </c>
      <c r="AG47" s="102">
        <f t="shared" si="8"/>
        <v>291.73405876049327</v>
      </c>
    </row>
    <row r="48" spans="1:33" x14ac:dyDescent="0.25">
      <c r="A48">
        <f t="shared" si="9"/>
        <v>36</v>
      </c>
      <c r="B48" s="94">
        <f t="shared" ca="1" si="1"/>
        <v>293.68124552684679</v>
      </c>
      <c r="C48" s="95">
        <f t="shared" ca="1" si="24"/>
        <v>299.39251163425183</v>
      </c>
      <c r="D48">
        <f t="shared" ca="1" si="26"/>
        <v>2</v>
      </c>
      <c r="E48" s="95">
        <f t="shared" ca="1" si="10"/>
        <v>291.3141158345112</v>
      </c>
      <c r="R48" s="103">
        <v>290.68124552684679</v>
      </c>
      <c r="S48" s="103">
        <f t="shared" si="27"/>
        <v>296.0179156873287</v>
      </c>
      <c r="U48" s="102">
        <f t="shared" si="16"/>
        <v>297.07812525054743</v>
      </c>
      <c r="V48" s="102">
        <f>_xlfn.STDEV.P(S$12:S48)</f>
        <v>5.6913505705365077</v>
      </c>
      <c r="W48" s="102">
        <f t="shared" si="12"/>
        <v>17.855445570417565</v>
      </c>
      <c r="X48" s="102">
        <f t="shared" si="22"/>
        <v>1198.4844387196081</v>
      </c>
      <c r="Y48" s="102">
        <f t="shared" si="23"/>
        <v>5.6913505705365015</v>
      </c>
      <c r="Z48" s="102">
        <f t="shared" si="28"/>
        <v>5.7698556662111287</v>
      </c>
      <c r="AA48" s="102">
        <f t="shared" si="19"/>
        <v>32.391471316776006</v>
      </c>
      <c r="AB48" s="107">
        <f t="shared" si="20"/>
        <v>86436</v>
      </c>
      <c r="AC48" s="107">
        <f t="shared" si="29"/>
        <v>3152722.6328723747</v>
      </c>
      <c r="AD48" s="101">
        <f>COUNT(S$12:S48)</f>
        <v>37</v>
      </c>
      <c r="AE48" s="102">
        <f>AVERAGE(S$12:S48)</f>
        <v>291.84983867743478</v>
      </c>
      <c r="AF48" s="102">
        <f t="shared" si="25"/>
        <v>294</v>
      </c>
      <c r="AG48" s="102">
        <f t="shared" si="8"/>
        <v>291.84983867743478</v>
      </c>
    </row>
    <row r="49" spans="1:34" x14ac:dyDescent="0.25">
      <c r="A49">
        <f t="shared" si="9"/>
        <v>37</v>
      </c>
      <c r="B49" s="94">
        <f t="shared" ca="1" si="1"/>
        <v>290.25333233564305</v>
      </c>
      <c r="C49" s="95">
        <f t="shared" ca="1" si="24"/>
        <v>297.67913180203033</v>
      </c>
      <c r="D49">
        <f t="shared" ca="1" si="26"/>
        <v>2</v>
      </c>
      <c r="E49" s="95">
        <f t="shared" ca="1" si="10"/>
        <v>291.48161625470902</v>
      </c>
      <c r="R49" s="103">
        <v>287.25333233564305</v>
      </c>
      <c r="S49" s="103">
        <f t="shared" si="27"/>
        <v>293.38854068182297</v>
      </c>
      <c r="U49" s="102">
        <f t="shared" si="16"/>
        <v>294.37939070329315</v>
      </c>
      <c r="V49" s="102">
        <f>_xlfn.STDEV.P(S$12:S49)</f>
        <v>5.6213637070255338</v>
      </c>
      <c r="W49" s="102">
        <f t="shared" si="12"/>
        <v>2.3052984936159913</v>
      </c>
      <c r="X49" s="102">
        <f t="shared" si="22"/>
        <v>1200.789737213224</v>
      </c>
      <c r="Y49" s="102">
        <f t="shared" si="23"/>
        <v>5.6213637070255285</v>
      </c>
      <c r="Z49" s="102">
        <f t="shared" si="28"/>
        <v>5.6968216297769452</v>
      </c>
      <c r="AA49" s="102">
        <f t="shared" si="19"/>
        <v>31.599729926718283</v>
      </c>
      <c r="AB49" s="107">
        <f t="shared" si="20"/>
        <v>86436</v>
      </c>
      <c r="AC49" s="107">
        <f t="shared" si="29"/>
        <v>3238799.4686757843</v>
      </c>
      <c r="AD49" s="101">
        <f>COUNT(S$12:S49)</f>
        <v>38</v>
      </c>
      <c r="AE49" s="102">
        <f>AVERAGE(S$12:S49)</f>
        <v>291.89033083544496</v>
      </c>
      <c r="AF49" s="102">
        <f t="shared" si="25"/>
        <v>294</v>
      </c>
      <c r="AG49" s="102">
        <f t="shared" si="8"/>
        <v>291.89033083544496</v>
      </c>
    </row>
    <row r="50" spans="1:34" x14ac:dyDescent="0.25">
      <c r="A50">
        <f t="shared" si="9"/>
        <v>38</v>
      </c>
      <c r="B50" s="94">
        <f t="shared" ca="1" si="1"/>
        <v>285.74666766435695</v>
      </c>
      <c r="C50" s="95">
        <f t="shared" ca="1" si="2"/>
        <v>295.45139196211414</v>
      </c>
      <c r="D50">
        <f t="shared" ca="1" si="26"/>
        <v>2</v>
      </c>
      <c r="E50" s="95">
        <f t="shared" ca="1" si="10"/>
        <v>291.58340537541176</v>
      </c>
      <c r="R50" s="103">
        <v>285.74666766435695</v>
      </c>
      <c r="S50" s="103">
        <f t="shared" si="27"/>
        <v>291.09597877658314</v>
      </c>
      <c r="U50" s="102">
        <f t="shared" si="16"/>
        <v>290.6397745124429</v>
      </c>
      <c r="V50" s="102">
        <f>_xlfn.STDEV.P(S$12:S50)</f>
        <v>5.5502472872668562</v>
      </c>
      <c r="W50" s="102">
        <f t="shared" si="12"/>
        <v>0.61481582948422175</v>
      </c>
      <c r="X50" s="102">
        <f t="shared" si="22"/>
        <v>1201.4045530427084</v>
      </c>
      <c r="Y50" s="102">
        <f t="shared" si="23"/>
        <v>5.5502472872668509</v>
      </c>
      <c r="Z50" s="102">
        <f t="shared" si="28"/>
        <v>5.6228026188579259</v>
      </c>
      <c r="AA50" s="102">
        <f t="shared" si="19"/>
        <v>30.805244949850021</v>
      </c>
      <c r="AB50" s="107">
        <f t="shared" si="20"/>
        <v>86436</v>
      </c>
      <c r="AC50" s="107">
        <f t="shared" si="29"/>
        <v>3323536.3375356812</v>
      </c>
      <c r="AD50" s="101">
        <f>COUNT(S$12:S50)</f>
        <v>39</v>
      </c>
      <c r="AE50" s="102">
        <f>AVERAGE(S$12:S50)</f>
        <v>291.86996283393569</v>
      </c>
      <c r="AF50" s="102">
        <f t="shared" si="25"/>
        <v>294</v>
      </c>
      <c r="AG50" s="102">
        <f t="shared" si="8"/>
        <v>291.86996283393569</v>
      </c>
    </row>
    <row r="51" spans="1:34" x14ac:dyDescent="0.25">
      <c r="A51">
        <f t="shared" si="9"/>
        <v>39</v>
      </c>
      <c r="B51" s="94">
        <f t="shared" ca="1" si="1"/>
        <v>284.31875447315321</v>
      </c>
      <c r="C51" s="95">
        <f t="shared" ca="1" si="2"/>
        <v>292.53997467278697</v>
      </c>
      <c r="D51">
        <f t="shared" ca="1" si="26"/>
        <v>2</v>
      </c>
      <c r="E51" s="95">
        <f t="shared" ca="1" si="10"/>
        <v>291.60731960784614</v>
      </c>
      <c r="R51" s="103">
        <v>288.31875447315321</v>
      </c>
      <c r="S51" s="103">
        <f t="shared" si="27"/>
        <v>290.26281148555415</v>
      </c>
      <c r="U51" s="102">
        <f t="shared" si="16"/>
        <v>288</v>
      </c>
      <c r="V51" s="102">
        <f>_xlfn.STDEV.P(S$12:S51)</f>
        <v>5.4861710580169216</v>
      </c>
      <c r="W51" s="102">
        <f t="shared" si="12"/>
        <v>2.5183620701894309</v>
      </c>
      <c r="X51" s="102">
        <f t="shared" si="22"/>
        <v>1203.9229151128977</v>
      </c>
      <c r="Y51" s="102">
        <f t="shared" si="23"/>
        <v>5.4861710580169154</v>
      </c>
      <c r="Z51" s="102">
        <f t="shared" si="28"/>
        <v>5.5560614050142174</v>
      </c>
      <c r="AA51" s="102">
        <f t="shared" si="19"/>
        <v>30.09807287788135</v>
      </c>
      <c r="AB51" s="107">
        <f t="shared" si="20"/>
        <v>86436</v>
      </c>
      <c r="AC51" s="107">
        <f t="shared" si="29"/>
        <v>3407788.8372671795</v>
      </c>
      <c r="AD51" s="101">
        <f>COUNT(S$12:S51)</f>
        <v>40</v>
      </c>
      <c r="AE51" s="102">
        <f>AVERAGE(S$12:S51)</f>
        <v>291.82978405022612</v>
      </c>
      <c r="AF51" s="102">
        <f t="shared" si="25"/>
        <v>294</v>
      </c>
      <c r="AG51" s="102">
        <f t="shared" si="8"/>
        <v>291.82978405022612</v>
      </c>
    </row>
    <row r="52" spans="1:34" x14ac:dyDescent="0.25">
      <c r="A52">
        <f t="shared" si="9"/>
        <v>40</v>
      </c>
      <c r="B52" s="94">
        <f t="shared" ca="1" si="1"/>
        <v>284.12214747707526</v>
      </c>
      <c r="C52" s="95">
        <f t="shared" ca="1" si="2"/>
        <v>290.07360861289681</v>
      </c>
      <c r="D52">
        <f t="shared" ca="1" si="26"/>
        <v>2</v>
      </c>
      <c r="E52" s="95">
        <f t="shared" ca="1" si="10"/>
        <v>291.56991202260349</v>
      </c>
      <c r="R52" s="103">
        <v>288.12214747707526</v>
      </c>
      <c r="S52" s="103">
        <f t="shared" si="27"/>
        <v>289.62061228301047</v>
      </c>
      <c r="U52" s="102">
        <f t="shared" si="16"/>
        <v>287.3602254875571</v>
      </c>
      <c r="V52" s="102">
        <f>_xlfn.STDEV.P(S$12:S52)</f>
        <v>5.4295584869474869</v>
      </c>
      <c r="W52" s="102">
        <f t="shared" si="12"/>
        <v>4.7614047776221327</v>
      </c>
      <c r="X52" s="102">
        <f t="shared" si="22"/>
        <v>1208.6843198905199</v>
      </c>
      <c r="Y52" s="102">
        <f t="shared" si="23"/>
        <v>5.4295584869474807</v>
      </c>
      <c r="Z52" s="102">
        <f t="shared" si="28"/>
        <v>5.4970090046607165</v>
      </c>
      <c r="AA52" s="102">
        <f t="shared" si="19"/>
        <v>29.48010536324</v>
      </c>
      <c r="AB52" s="107">
        <f t="shared" si="20"/>
        <v>86436</v>
      </c>
      <c r="AC52" s="107">
        <f t="shared" si="29"/>
        <v>3491668.9363263655</v>
      </c>
      <c r="AD52" s="101">
        <f>COUNT(S$12:S52)</f>
        <v>41</v>
      </c>
      <c r="AE52" s="102">
        <f>AVERAGE(S$12:S52)</f>
        <v>291.77590181200134</v>
      </c>
      <c r="AF52" s="102">
        <f t="shared" si="25"/>
        <v>294</v>
      </c>
      <c r="AG52" s="102">
        <f t="shared" si="8"/>
        <v>291.77590181200134</v>
      </c>
    </row>
    <row r="53" spans="1:34" x14ac:dyDescent="0.25">
      <c r="A53">
        <f t="shared" si="9"/>
        <v>41</v>
      </c>
      <c r="B53" s="94">
        <f t="shared" ca="1" si="1"/>
        <v>278.29486757224208</v>
      </c>
      <c r="C53" s="95">
        <f t="shared" ref="C53:C173" ca="1" si="30">alpha*B52+(1-alpha)*C52</f>
        <v>288.2881702721503</v>
      </c>
      <c r="D53">
        <f t="shared" ca="1" si="26"/>
        <v>3</v>
      </c>
      <c r="E53" s="95">
        <f t="shared" ca="1" si="10"/>
        <v>291.49177531425931</v>
      </c>
      <c r="R53" s="103">
        <v>280.29486757224208</v>
      </c>
      <c r="S53" s="103">
        <f t="shared" si="27"/>
        <v>286.82288886977994</v>
      </c>
      <c r="U53" s="102">
        <f t="shared" si="16"/>
        <v>285.6206092967069</v>
      </c>
      <c r="V53" s="102">
        <f>_xlfn.STDEV.P(S$12:S53)</f>
        <v>5.417415817416857</v>
      </c>
      <c r="W53" s="102">
        <f t="shared" si="12"/>
        <v>23.948233939007498</v>
      </c>
      <c r="X53" s="102">
        <f t="shared" si="22"/>
        <v>1232.6325538295273</v>
      </c>
      <c r="Y53" s="102">
        <f t="shared" si="23"/>
        <v>5.417415817416849</v>
      </c>
      <c r="Z53" s="102">
        <f t="shared" si="28"/>
        <v>5.4830838613011768</v>
      </c>
      <c r="AA53" s="102">
        <f t="shared" si="19"/>
        <v>29.34839413886948</v>
      </c>
      <c r="AB53" s="107">
        <f t="shared" si="20"/>
        <v>86436</v>
      </c>
      <c r="AC53" s="107">
        <f t="shared" si="29"/>
        <v>3573936.3059059717</v>
      </c>
      <c r="AD53" s="101">
        <f>COUNT(S$12:S53)</f>
        <v>42</v>
      </c>
      <c r="AE53" s="102">
        <f>AVERAGE(S$12:S53)</f>
        <v>291.65797293242463</v>
      </c>
      <c r="AF53" s="102">
        <f t="shared" si="25"/>
        <v>294</v>
      </c>
      <c r="AG53" s="102">
        <f t="shared" si="8"/>
        <v>291.65797293242463</v>
      </c>
    </row>
    <row r="54" spans="1:34" x14ac:dyDescent="0.25">
      <c r="A54">
        <f t="shared" si="9"/>
        <v>42</v>
      </c>
      <c r="B54" s="94">
        <f t="shared" ca="1" si="1"/>
        <v>281.95172947533979</v>
      </c>
      <c r="C54" s="95">
        <f t="shared" ca="1" si="30"/>
        <v>285.29017946217783</v>
      </c>
      <c r="D54">
        <f t="shared" ca="1" si="26"/>
        <v>3</v>
      </c>
      <c r="E54" s="95">
        <f t="shared" ca="1" si="10"/>
        <v>291.34755215490861</v>
      </c>
      <c r="R54" s="103">
        <v>276.95172947533979</v>
      </c>
      <c r="S54" s="103">
        <f t="shared" si="27"/>
        <v>283.86154105144789</v>
      </c>
      <c r="U54" s="102">
        <f t="shared" si="16"/>
        <v>283.42187474945257</v>
      </c>
      <c r="V54" s="102">
        <f>_xlfn.STDEV.P(S$12:S54)</f>
        <v>5.4814768727254304</v>
      </c>
      <c r="W54" s="102">
        <f t="shared" si="12"/>
        <v>59.370760538089328</v>
      </c>
      <c r="X54" s="102">
        <f t="shared" si="22"/>
        <v>1292.0033143676167</v>
      </c>
      <c r="Y54" s="102">
        <f t="shared" si="23"/>
        <v>5.4814768727254197</v>
      </c>
      <c r="Z54" s="102">
        <f t="shared" si="28"/>
        <v>5.5463486795806975</v>
      </c>
      <c r="AA54" s="102">
        <f t="shared" si="19"/>
        <v>30.046588706289185</v>
      </c>
      <c r="AB54" s="107">
        <f t="shared" si="20"/>
        <v>86436</v>
      </c>
      <c r="AC54" s="107">
        <f t="shared" si="29"/>
        <v>3654513.6803940744</v>
      </c>
      <c r="AD54" s="101">
        <f>COUNT(S$12:S54)</f>
        <v>43</v>
      </c>
      <c r="AE54" s="102">
        <f>AVERAGE(S$12:S54)</f>
        <v>291.47666056309959</v>
      </c>
      <c r="AF54" s="102">
        <f t="shared" si="25"/>
        <v>294</v>
      </c>
      <c r="AG54" s="102">
        <f t="shared" si="8"/>
        <v>291.47666056309959</v>
      </c>
    </row>
    <row r="55" spans="1:34" x14ac:dyDescent="0.25">
      <c r="A55">
        <f t="shared" si="9"/>
        <v>43</v>
      </c>
      <c r="B55" s="94">
        <f t="shared" ca="1" si="1"/>
        <v>278.17712749271311</v>
      </c>
      <c r="C55" s="95">
        <f t="shared" ca="1" si="30"/>
        <v>284.28864446612641</v>
      </c>
      <c r="D55">
        <f t="shared" ca="1" si="26"/>
        <v>3</v>
      </c>
      <c r="E55" s="95">
        <f t="shared" ca="1" si="10"/>
        <v>291.18712243470901</v>
      </c>
      <c r="R55" s="103">
        <v>280.17712749271311</v>
      </c>
      <c r="S55" s="103">
        <f t="shared" si="27"/>
        <v>282.75621698382747</v>
      </c>
      <c r="U55" s="102">
        <f t="shared" si="16"/>
        <v>281.38646800434253</v>
      </c>
      <c r="V55" s="102">
        <f>_xlfn.STDEV.P(S$12:S55)</f>
        <v>5.572499702902193</v>
      </c>
      <c r="W55" s="102">
        <f t="shared" si="12"/>
        <v>74.317814941557515</v>
      </c>
      <c r="X55" s="102">
        <f t="shared" si="22"/>
        <v>1366.3211293091742</v>
      </c>
      <c r="Y55" s="102">
        <f t="shared" si="23"/>
        <v>5.5724997029021788</v>
      </c>
      <c r="Z55" s="102">
        <f t="shared" si="28"/>
        <v>5.6369238050539003</v>
      </c>
      <c r="AA55" s="102">
        <f t="shared" si="19"/>
        <v>31.052752938892809</v>
      </c>
      <c r="AB55" s="107">
        <f t="shared" si="20"/>
        <v>86436</v>
      </c>
      <c r="AC55" s="107">
        <f t="shared" si="29"/>
        <v>3734464.75863708</v>
      </c>
      <c r="AD55" s="101">
        <f>COUNT(S$12:S55)</f>
        <v>44</v>
      </c>
      <c r="AE55" s="102">
        <f>AVERAGE(S$12:S55)</f>
        <v>291.27846866357072</v>
      </c>
      <c r="AF55" s="102">
        <f t="shared" si="25"/>
        <v>294</v>
      </c>
      <c r="AG55" s="102">
        <f t="shared" si="8"/>
        <v>291.27846866357066</v>
      </c>
    </row>
    <row r="56" spans="1:34" x14ac:dyDescent="0.25">
      <c r="A56">
        <f t="shared" si="9"/>
        <v>44</v>
      </c>
      <c r="B56" s="94">
        <f t="shared" ca="1" si="1"/>
        <v>278.01973271571728</v>
      </c>
      <c r="C56" s="95">
        <f t="shared" ca="1" si="30"/>
        <v>282.45518937410242</v>
      </c>
      <c r="D56">
        <f t="shared" ca="1" si="26"/>
        <v>3</v>
      </c>
      <c r="E56" s="95">
        <f t="shared" ca="1" si="10"/>
        <v>290.99307947780665</v>
      </c>
      <c r="R56" s="103">
        <v>280.01973271571728</v>
      </c>
      <c r="S56" s="103">
        <f t="shared" si="27"/>
        <v>281.93527170339439</v>
      </c>
      <c r="U56" s="102">
        <f t="shared" si="16"/>
        <v>279.36086431400304</v>
      </c>
      <c r="V56" s="102">
        <f>_xlfn.STDEV.P(S$12:S56)</f>
        <v>5.6797428786406776</v>
      </c>
      <c r="W56" s="102">
        <f t="shared" si="12"/>
        <v>85.355433226943831</v>
      </c>
      <c r="X56" s="102">
        <f t="shared" si="22"/>
        <v>1451.6765625361181</v>
      </c>
      <c r="Y56" s="102">
        <f t="shared" si="23"/>
        <v>5.6797428786406599</v>
      </c>
      <c r="Z56" s="102">
        <f t="shared" si="28"/>
        <v>5.7439228014125581</v>
      </c>
      <c r="AA56" s="102">
        <f t="shared" si="19"/>
        <v>32.259479167507379</v>
      </c>
      <c r="AB56" s="107">
        <f t="shared" si="20"/>
        <v>86436</v>
      </c>
      <c r="AC56" s="107">
        <f t="shared" si="29"/>
        <v>3813952.256067547</v>
      </c>
      <c r="AD56" s="101">
        <f>COUNT(S$12:S56)</f>
        <v>45</v>
      </c>
      <c r="AE56" s="102">
        <f>AVERAGE(S$12:S56)</f>
        <v>291.07084206445569</v>
      </c>
      <c r="AF56" s="102">
        <f t="shared" si="25"/>
        <v>294</v>
      </c>
      <c r="AG56" s="102">
        <f t="shared" si="8"/>
        <v>291.07084206445563</v>
      </c>
    </row>
    <row r="57" spans="1:34" x14ac:dyDescent="0.25">
      <c r="A57">
        <f t="shared" si="9"/>
        <v>45</v>
      </c>
      <c r="B57" s="94">
        <f t="shared" ca="1" si="1"/>
        <v>282.48943483704846</v>
      </c>
      <c r="C57" s="95">
        <f t="shared" ca="1" si="30"/>
        <v>281.12455237658685</v>
      </c>
      <c r="D57">
        <f t="shared" ca="1" si="26"/>
        <v>3</v>
      </c>
      <c r="E57" s="95">
        <f t="shared" ca="1" si="10"/>
        <v>290.77854627995401</v>
      </c>
      <c r="R57" s="103">
        <v>276.48943483704846</v>
      </c>
      <c r="S57" s="103">
        <f t="shared" si="27"/>
        <v>280.30152064349062</v>
      </c>
      <c r="U57" s="102">
        <f t="shared" si="16"/>
        <v>278.40950613020465</v>
      </c>
      <c r="V57" s="102">
        <f>_xlfn.STDEV.P(S$12:S57)</f>
        <v>5.8330646344475676</v>
      </c>
      <c r="W57" s="102">
        <f t="shared" si="12"/>
        <v>113.45701682744566</v>
      </c>
      <c r="X57" s="102">
        <f t="shared" si="22"/>
        <v>1565.1335793635637</v>
      </c>
      <c r="Y57" s="102">
        <f t="shared" si="23"/>
        <v>5.8330646344475463</v>
      </c>
      <c r="Z57" s="102">
        <f t="shared" si="28"/>
        <v>5.8975203440217197</v>
      </c>
      <c r="AA57" s="102">
        <f t="shared" si="19"/>
        <v>34.024643029712024</v>
      </c>
      <c r="AB57" s="107">
        <f t="shared" si="20"/>
        <v>86436</v>
      </c>
      <c r="AC57" s="107">
        <f t="shared" si="29"/>
        <v>3892521.1985426</v>
      </c>
      <c r="AD57" s="101">
        <f>COUNT(S$12:S57)</f>
        <v>46</v>
      </c>
      <c r="AE57" s="102">
        <f>AVERAGE(S$12:S57)</f>
        <v>290.8367263813912</v>
      </c>
      <c r="AF57" s="102">
        <f t="shared" si="25"/>
        <v>294</v>
      </c>
      <c r="AG57" s="102">
        <f t="shared" si="8"/>
        <v>290.83672638139114</v>
      </c>
    </row>
    <row r="58" spans="1:34" x14ac:dyDescent="0.25">
      <c r="A58">
        <f t="shared" si="9"/>
        <v>46</v>
      </c>
      <c r="B58" s="94">
        <f t="shared" ca="1" si="1"/>
        <v>278.55672074497983</v>
      </c>
      <c r="C58" s="95">
        <f t="shared" ca="1" si="30"/>
        <v>281.53401711472532</v>
      </c>
      <c r="D58">
        <f t="shared" ca="1" si="26"/>
        <v>3</v>
      </c>
      <c r="E58" s="95">
        <f t="shared" ca="1" si="10"/>
        <v>290.58185417005552</v>
      </c>
      <c r="R58" s="103">
        <v>280.55672074497983</v>
      </c>
      <c r="S58" s="103">
        <f t="shared" si="27"/>
        <v>280.37808067393735</v>
      </c>
      <c r="U58" s="102">
        <f t="shared" si="16"/>
        <v>279.31075394761467</v>
      </c>
      <c r="V58" s="102">
        <f>_xlfn.STDEV.P(S$12:S58)</f>
        <v>5.9647716615173012</v>
      </c>
      <c r="W58" s="102">
        <f t="shared" si="12"/>
        <v>107.05596641629677</v>
      </c>
      <c r="X58" s="102">
        <f t="shared" si="22"/>
        <v>1672.1895457798605</v>
      </c>
      <c r="Y58" s="102">
        <f t="shared" si="23"/>
        <v>5.9647716615172772</v>
      </c>
      <c r="Z58" s="102">
        <f t="shared" si="28"/>
        <v>6.0292575535835073</v>
      </c>
      <c r="AA58" s="102">
        <f t="shared" si="19"/>
        <v>35.578500974093913</v>
      </c>
      <c r="AB58" s="107">
        <f t="shared" si="20"/>
        <v>86436</v>
      </c>
      <c r="AC58" s="107">
        <f t="shared" si="29"/>
        <v>3971133.0666650007</v>
      </c>
      <c r="AD58" s="101">
        <f>COUNT(S$12:S58)</f>
        <v>47</v>
      </c>
      <c r="AE58" s="102">
        <f>AVERAGE(S$12:S58)</f>
        <v>290.61420200463687</v>
      </c>
      <c r="AF58" s="102">
        <f t="shared" si="25"/>
        <v>294</v>
      </c>
      <c r="AG58" s="102">
        <f t="shared" ref="AG58:AG89" si="31">IF(AD58&gt;$AE$10,(AG57*$AE$10-AF57+S58)/$AE$10,(AG57*AD57+S58)/AD58)</f>
        <v>290.61420200463687</v>
      </c>
    </row>
    <row r="59" spans="1:34" x14ac:dyDescent="0.25">
      <c r="A59">
        <f t="shared" si="9"/>
        <v>47</v>
      </c>
      <c r="B59" s="94">
        <f t="shared" ca="1" si="1"/>
        <v>286.15452894071313</v>
      </c>
      <c r="C59" s="95">
        <f t="shared" ca="1" si="30"/>
        <v>280.64082820380168</v>
      </c>
      <c r="D59">
        <f t="shared" ca="1" si="26"/>
        <v>3</v>
      </c>
      <c r="E59" s="95">
        <f t="shared" ca="1" si="10"/>
        <v>290.3747494624252</v>
      </c>
      <c r="R59" s="103">
        <v>283.15452894071313</v>
      </c>
      <c r="S59" s="103">
        <f t="shared" si="27"/>
        <v>281.21101515397004</v>
      </c>
      <c r="U59" s="102">
        <f t="shared" si="16"/>
        <v>280.05510430961471</v>
      </c>
      <c r="V59" s="102">
        <f>_xlfn.STDEV.P(S$12:S59)</f>
        <v>6.0531799270444315</v>
      </c>
      <c r="W59" s="102">
        <f t="shared" si="12"/>
        <v>86.57784122045841</v>
      </c>
      <c r="X59" s="102">
        <f t="shared" si="22"/>
        <v>1758.7673870003189</v>
      </c>
      <c r="Y59" s="102">
        <f t="shared" si="23"/>
        <v>6.0531799270444058</v>
      </c>
      <c r="Z59" s="102">
        <f t="shared" si="28"/>
        <v>6.1172365249518563</v>
      </c>
      <c r="AA59" s="102">
        <f t="shared" si="19"/>
        <v>36.640987229242455</v>
      </c>
      <c r="AB59" s="107">
        <f t="shared" si="20"/>
        <v>86436</v>
      </c>
      <c r="AC59" s="107">
        <f t="shared" si="29"/>
        <v>4050212.7017089273</v>
      </c>
      <c r="AD59" s="101">
        <f>COUNT(S$12:S59)</f>
        <v>48</v>
      </c>
      <c r="AE59" s="102">
        <f>AVERAGE(S$12:S59)</f>
        <v>290.41830227858128</v>
      </c>
      <c r="AF59" s="102">
        <f t="shared" si="25"/>
        <v>294</v>
      </c>
      <c r="AG59" s="102">
        <f t="shared" si="31"/>
        <v>290.41830227858128</v>
      </c>
    </row>
    <row r="60" spans="1:34" x14ac:dyDescent="0.25">
      <c r="A60">
        <f t="shared" si="9"/>
        <v>48</v>
      </c>
      <c r="B60" s="94">
        <f t="shared" ca="1" si="1"/>
        <v>283.18246325898286</v>
      </c>
      <c r="C60" s="95">
        <f t="shared" ca="1" si="30"/>
        <v>282.29493842487511</v>
      </c>
      <c r="D60">
        <f t="shared" ca="1" si="26"/>
        <v>3</v>
      </c>
      <c r="E60" s="95">
        <f t="shared" ca="1" si="10"/>
        <v>290.20985535961807</v>
      </c>
      <c r="R60" s="103">
        <v>284.18246325898286</v>
      </c>
      <c r="S60" s="103">
        <f t="shared" si="27"/>
        <v>282.10244958547389</v>
      </c>
      <c r="U60" s="102">
        <f t="shared" si="16"/>
        <v>281.09578694543109</v>
      </c>
      <c r="V60" s="102">
        <f>_xlfn.STDEV.P(S$12:S60)</f>
        <v>6.1053832034934912</v>
      </c>
      <c r="W60" s="102">
        <f t="shared" si="12"/>
        <v>67.742112013187096</v>
      </c>
      <c r="X60" s="102">
        <f t="shared" si="22"/>
        <v>1826.509499013506</v>
      </c>
      <c r="Y60" s="102">
        <f t="shared" si="23"/>
        <v>6.1053832034934645</v>
      </c>
      <c r="Z60" s="102">
        <f t="shared" si="28"/>
        <v>6.1686531130769229</v>
      </c>
      <c r="AA60" s="102">
        <f t="shared" si="19"/>
        <v>37.275704061525175</v>
      </c>
      <c r="AB60" s="107">
        <f t="shared" si="20"/>
        <v>86436</v>
      </c>
      <c r="AC60" s="107">
        <f t="shared" si="29"/>
        <v>4129794.493771052</v>
      </c>
      <c r="AD60" s="101">
        <f>COUNT(S$12:S60)</f>
        <v>49</v>
      </c>
      <c r="AE60" s="102">
        <f>AVERAGE(S$12:S60)</f>
        <v>290.24859099913016</v>
      </c>
      <c r="AF60" s="102">
        <f t="shared" si="25"/>
        <v>294</v>
      </c>
      <c r="AG60" s="102">
        <f t="shared" si="31"/>
        <v>290.24859099913016</v>
      </c>
    </row>
    <row r="61" spans="1:34" x14ac:dyDescent="0.25">
      <c r="A61">
        <f t="shared" si="9"/>
        <v>49</v>
      </c>
      <c r="B61" s="94">
        <f t="shared" ca="1" si="1"/>
        <v>286.51310112835148</v>
      </c>
      <c r="C61" s="95">
        <f t="shared" ref="C61:C142" ca="1" si="32">alpha*B60+(1-alpha)*C60</f>
        <v>282.56119587510739</v>
      </c>
      <c r="D61">
        <f t="shared" ca="1" si="26"/>
        <v>3</v>
      </c>
      <c r="E61" s="95">
        <f t="shared" ca="1" si="10"/>
        <v>290.05688216992786</v>
      </c>
      <c r="R61" s="103">
        <v>287.51310112835148</v>
      </c>
      <c r="S61" s="103">
        <f t="shared" si="27"/>
        <v>283.72564504833713</v>
      </c>
      <c r="U61" s="102">
        <f t="shared" si="16"/>
        <v>283.85170351825684</v>
      </c>
      <c r="V61" s="102">
        <f>_xlfn.STDEV.P(S12:S61)</f>
        <v>6.1126219356556817</v>
      </c>
      <c r="W61" s="102">
        <f t="shared" si="12"/>
        <v>41.697847399427999</v>
      </c>
      <c r="X61" s="102">
        <f t="shared" si="22"/>
        <v>1868.2073464129339</v>
      </c>
      <c r="Y61" s="102">
        <f t="shared" si="23"/>
        <v>6.1126219356556541</v>
      </c>
      <c r="Z61" s="102">
        <f t="shared" si="28"/>
        <v>6.1746806021930789</v>
      </c>
      <c r="AA61" s="102">
        <f t="shared" si="19"/>
        <v>37.364146928317496</v>
      </c>
      <c r="AB61" s="107">
        <f t="shared" si="20"/>
        <v>86436</v>
      </c>
      <c r="AC61" s="107">
        <f t="shared" si="29"/>
        <v>4210294.7354291473</v>
      </c>
      <c r="AD61" s="101">
        <f>COUNT(S$12:S61)</f>
        <v>50</v>
      </c>
      <c r="AE61" s="102">
        <f t="shared" ref="AE61:AE92" si="33">AVERAGE(S12:S61)</f>
        <v>290.11813208011426</v>
      </c>
      <c r="AF61" s="102">
        <f t="shared" ref="AF61:AF92" si="34">S12</f>
        <v>294</v>
      </c>
      <c r="AG61" s="102">
        <f t="shared" si="31"/>
        <v>290.11813208011432</v>
      </c>
    </row>
    <row r="62" spans="1:34" x14ac:dyDescent="0.25">
      <c r="A62">
        <f t="shared" si="9"/>
        <v>50</v>
      </c>
      <c r="B62" s="94">
        <f t="shared" ca="1" si="1"/>
        <v>294</v>
      </c>
      <c r="C62" s="95">
        <f t="shared" ca="1" si="32"/>
        <v>283.74676745108059</v>
      </c>
      <c r="D62">
        <f t="shared" ca="1" si="26"/>
        <v>3</v>
      </c>
      <c r="E62" s="95">
        <f t="shared" ca="1" si="10"/>
        <v>289.9331544303426</v>
      </c>
      <c r="R62" s="105">
        <v>288</v>
      </c>
      <c r="S62" s="105">
        <f t="shared" si="27"/>
        <v>285.00795153383598</v>
      </c>
      <c r="T62" s="79"/>
      <c r="U62" s="104">
        <f t="shared" si="16"/>
        <v>285.71252333201187</v>
      </c>
      <c r="V62" s="104">
        <f>_xlfn.STDEV.P(S13:S62)</f>
        <v>6.1280261983263715</v>
      </c>
      <c r="W62" s="104">
        <f t="shared" si="12"/>
        <v>25.194925392702032</v>
      </c>
      <c r="X62" s="104">
        <f>X61-W12+(S62-AG62)*(S62-AG61)</f>
        <v>1893.402271805636</v>
      </c>
      <c r="Y62" s="104">
        <f>SQRT(X62/50)</f>
        <v>6.1537017669133691</v>
      </c>
      <c r="Z62" s="104">
        <f t="shared" si="28"/>
        <v>6.1890030852461049</v>
      </c>
      <c r="AA62" s="104">
        <f>IF(AD62&gt;$AE$10,AC62/$AE$10-AE62^2,AC62/AD62-AE62^2)</f>
        <v>37.552705087437062</v>
      </c>
      <c r="AB62" s="108">
        <f t="shared" si="20"/>
        <v>85468.522499999977</v>
      </c>
      <c r="AC62" s="108">
        <f t="shared" ref="AC62:AC93" si="35">IF(AD62&gt;$AE$10,AC61-AB61+S62^2,AC61+S62^2)</f>
        <v>4205088.2678666608</v>
      </c>
      <c r="AD62" s="106">
        <f>COUNT(S$12:S62)</f>
        <v>51</v>
      </c>
      <c r="AE62" s="104">
        <f t="shared" si="33"/>
        <v>289.938291110791</v>
      </c>
      <c r="AF62" s="104">
        <f t="shared" si="34"/>
        <v>292.34999999999997</v>
      </c>
      <c r="AG62" s="104">
        <f t="shared" si="31"/>
        <v>289.93829111079106</v>
      </c>
      <c r="AH62" s="103"/>
    </row>
    <row r="63" spans="1:34" x14ac:dyDescent="0.25">
      <c r="A63">
        <f t="shared" si="9"/>
        <v>51</v>
      </c>
      <c r="B63" s="94">
        <f t="shared" ca="1" si="1"/>
        <v>291.48689887164852</v>
      </c>
      <c r="C63" s="95">
        <f t="shared" ca="1" si="32"/>
        <v>286.82273721575638</v>
      </c>
      <c r="D63">
        <f t="shared" ca="1" si="26"/>
        <v>3</v>
      </c>
      <c r="E63" s="95">
        <f t="shared" ca="1" si="10"/>
        <v>289.87333871467752</v>
      </c>
      <c r="R63" s="103">
        <v>296.48689887164852</v>
      </c>
      <c r="S63" s="103">
        <f t="shared" si="27"/>
        <v>288.45163573517971</v>
      </c>
      <c r="U63" s="102">
        <f t="shared" si="16"/>
        <v>289.0456158147457</v>
      </c>
      <c r="V63" s="102">
        <f>_xlfn.STDEV.P(S14:S63)</f>
        <v>6.1216421227141948</v>
      </c>
      <c r="W63" s="102">
        <f t="shared" si="12"/>
        <v>2.094233722026432</v>
      </c>
      <c r="X63" s="102">
        <f>X62-W13+(S63-AG63)*(S63-AG62)</f>
        <v>1894.1352555276626</v>
      </c>
      <c r="Y63" s="102">
        <f>SQRT(X63/50)</f>
        <v>6.1548927781524556</v>
      </c>
      <c r="Z63" s="102">
        <f t="shared" si="28"/>
        <v>6.1813668748059882</v>
      </c>
      <c r="AA63" s="102">
        <f t="shared" ref="AA63:AA126" si="36">IF(AD63&gt;$AE$10,AC63/$AE$10-AE63^2,AC63/AD63-AE63^2)</f>
        <v>37.474502278622822</v>
      </c>
      <c r="AB63" s="107">
        <f t="shared" ref="AB63:AB126" si="37">AF63^2</f>
        <v>85723.056224999978</v>
      </c>
      <c r="AC63" s="107">
        <f t="shared" si="35"/>
        <v>4202824.0915249614</v>
      </c>
      <c r="AD63" s="101">
        <f>COUNT(S$12:S63)</f>
        <v>52</v>
      </c>
      <c r="AE63" s="102">
        <f t="shared" si="33"/>
        <v>289.86032382549462</v>
      </c>
      <c r="AF63" s="102">
        <f t="shared" si="34"/>
        <v>292.78499999999997</v>
      </c>
      <c r="AG63" s="102">
        <f t="shared" si="31"/>
        <v>289.86032382549467</v>
      </c>
    </row>
    <row r="64" spans="1:34" x14ac:dyDescent="0.25">
      <c r="A64">
        <f t="shared" si="9"/>
        <v>52</v>
      </c>
      <c r="B64" s="94">
        <f t="shared" ca="1" si="1"/>
        <v>296.81753674101714</v>
      </c>
      <c r="C64" s="95">
        <f t="shared" ca="1" si="32"/>
        <v>288.22198571252397</v>
      </c>
      <c r="D64">
        <f t="shared" ca="1" si="26"/>
        <v>3</v>
      </c>
      <c r="E64" s="95">
        <f t="shared" ca="1" si="10"/>
        <v>289.84218111086329</v>
      </c>
      <c r="R64" s="103">
        <v>293.81753674101714</v>
      </c>
      <c r="S64" s="103">
        <f t="shared" si="27"/>
        <v>290.06140603693092</v>
      </c>
      <c r="U64" s="102">
        <f t="shared" si="16"/>
        <v>291.4543841852543</v>
      </c>
      <c r="V64" s="102">
        <f t="shared" ref="V64:V127" si="38">_xlfn.STDEV.P(S15:S64)</f>
        <v>6.1074764968486974</v>
      </c>
      <c r="W64" s="102">
        <f t="shared" si="12"/>
        <v>5.1387381699054872E-2</v>
      </c>
      <c r="X64" s="102">
        <f t="shared" ref="X64:X120" si="39">X63-W14+(S64-AG64)*(S64-AG63)</f>
        <v>1894.0852429093616</v>
      </c>
      <c r="Y64" s="102">
        <f t="shared" ref="Y64:Y120" si="40">SQRT(X64/50)</f>
        <v>6.154811520931184</v>
      </c>
      <c r="Z64" s="102">
        <f t="shared" si="28"/>
        <v>6.1659225796969785</v>
      </c>
      <c r="AA64" s="102">
        <f t="shared" si="36"/>
        <v>37.301269159594085</v>
      </c>
      <c r="AB64" s="107">
        <f t="shared" si="37"/>
        <v>86253.522410249978</v>
      </c>
      <c r="AC64" s="107">
        <f t="shared" si="35"/>
        <v>4201236.6545720827</v>
      </c>
      <c r="AD64" s="101">
        <f>COUNT(S$12:S64)</f>
        <v>53</v>
      </c>
      <c r="AE64" s="102">
        <f t="shared" si="33"/>
        <v>289.80585194623325</v>
      </c>
      <c r="AF64" s="102">
        <f t="shared" si="34"/>
        <v>293.68949999999995</v>
      </c>
      <c r="AG64" s="102">
        <f t="shared" si="31"/>
        <v>289.8058519462333</v>
      </c>
    </row>
    <row r="65" spans="1:33" x14ac:dyDescent="0.25">
      <c r="A65">
        <f t="shared" si="9"/>
        <v>53</v>
      </c>
      <c r="B65" s="94">
        <f t="shared" ca="1" si="1"/>
        <v>295.84547105928687</v>
      </c>
      <c r="C65" s="95">
        <f t="shared" ca="1" si="32"/>
        <v>290.80065102107187</v>
      </c>
      <c r="D65">
        <f t="shared" ca="1" si="26"/>
        <v>4</v>
      </c>
      <c r="E65" s="95">
        <f t="shared" ca="1" si="10"/>
        <v>289.85993055364497</v>
      </c>
      <c r="R65" s="103">
        <v>296.84547105928687</v>
      </c>
      <c r="S65" s="103">
        <f t="shared" si="27"/>
        <v>292.09662554363769</v>
      </c>
      <c r="U65" s="102">
        <f t="shared" si="16"/>
        <v>293.78747666798813</v>
      </c>
      <c r="V65" s="102">
        <f t="shared" si="38"/>
        <v>6.091268561582762</v>
      </c>
      <c r="W65" s="102">
        <f t="shared" si="12"/>
        <v>5.3206219695373731</v>
      </c>
      <c r="X65" s="102">
        <f t="shared" si="39"/>
        <v>1899.0943296913988</v>
      </c>
      <c r="Y65" s="102">
        <f t="shared" si="40"/>
        <v>6.1629446366025364</v>
      </c>
      <c r="Z65" s="102">
        <f t="shared" si="28"/>
        <v>6.1484648263797057</v>
      </c>
      <c r="AA65" s="102">
        <f t="shared" si="36"/>
        <v>37.103552689353819</v>
      </c>
      <c r="AB65" s="107">
        <f t="shared" si="37"/>
        <v>87269.815434622462</v>
      </c>
      <c r="AC65" s="107">
        <f t="shared" si="35"/>
        <v>4200303.5708158128</v>
      </c>
      <c r="AD65" s="101">
        <f>COUNT(S$12:S65)</f>
        <v>54</v>
      </c>
      <c r="AE65" s="102">
        <f t="shared" si="33"/>
        <v>289.77399445710603</v>
      </c>
      <c r="AF65" s="102">
        <f t="shared" si="34"/>
        <v>295.41464999999994</v>
      </c>
      <c r="AG65" s="102">
        <f t="shared" si="31"/>
        <v>289.77399445710603</v>
      </c>
    </row>
    <row r="66" spans="1:33" x14ac:dyDescent="0.25">
      <c r="A66">
        <f t="shared" si="9"/>
        <v>54</v>
      </c>
      <c r="B66" s="94">
        <f t="shared" ca="1" si="1"/>
        <v>298.44327925502017</v>
      </c>
      <c r="C66" s="95">
        <f t="shared" ca="1" si="32"/>
        <v>292.31409703253638</v>
      </c>
      <c r="D66">
        <f t="shared" ca="1" si="26"/>
        <v>4</v>
      </c>
      <c r="E66" s="95">
        <f t="shared" ca="1" si="10"/>
        <v>289.90455176235213</v>
      </c>
      <c r="R66" s="103">
        <v>301.44327925502017</v>
      </c>
      <c r="S66" s="103">
        <f t="shared" si="27"/>
        <v>294.9006216570524</v>
      </c>
      <c r="U66" s="102">
        <f t="shared" si="16"/>
        <v>297.14829648174316</v>
      </c>
      <c r="V66" s="102">
        <f t="shared" si="38"/>
        <v>6.0821668202331161</v>
      </c>
      <c r="W66" s="102">
        <f t="shared" si="12"/>
        <v>26.335011080920001</v>
      </c>
      <c r="X66" s="102">
        <f t="shared" si="39"/>
        <v>1921.5272746318187</v>
      </c>
      <c r="Y66" s="102">
        <f t="shared" si="40"/>
        <v>6.1992374928402585</v>
      </c>
      <c r="Z66" s="102">
        <f t="shared" si="28"/>
        <v>6.138224842315025</v>
      </c>
      <c r="AA66" s="102">
        <f t="shared" si="36"/>
        <v>36.992753229089431</v>
      </c>
      <c r="AB66" s="107">
        <f t="shared" si="37"/>
        <v>87817.546733465002</v>
      </c>
      <c r="AC66" s="107">
        <f t="shared" si="35"/>
        <v>4200000.1320349062</v>
      </c>
      <c r="AD66" s="101">
        <f>COUNT(S$12:S66)</f>
        <v>55</v>
      </c>
      <c r="AE66" s="102">
        <f t="shared" si="33"/>
        <v>289.76371389024717</v>
      </c>
      <c r="AF66" s="102">
        <f t="shared" si="34"/>
        <v>296.34025499999996</v>
      </c>
      <c r="AG66" s="102">
        <f t="shared" si="31"/>
        <v>289.76371389024706</v>
      </c>
    </row>
    <row r="67" spans="1:33" x14ac:dyDescent="0.25">
      <c r="A67">
        <f t="shared" si="9"/>
        <v>55</v>
      </c>
      <c r="B67" s="94">
        <f t="shared" ca="1" si="1"/>
        <v>300.51056516295154</v>
      </c>
      <c r="C67" s="95">
        <f t="shared" ca="1" si="32"/>
        <v>294.15285169928148</v>
      </c>
      <c r="D67">
        <f t="shared" ca="1" si="26"/>
        <v>4</v>
      </c>
      <c r="E67" s="95">
        <f t="shared" ca="1" si="10"/>
        <v>289.98041426122592</v>
      </c>
      <c r="R67" s="103">
        <v>298.51056516295154</v>
      </c>
      <c r="S67" s="103">
        <f t="shared" si="27"/>
        <v>295.98360470882216</v>
      </c>
      <c r="U67" s="102">
        <f t="shared" si="16"/>
        <v>297.65421305456891</v>
      </c>
      <c r="V67" s="102">
        <f t="shared" si="38"/>
        <v>6.074654337977349</v>
      </c>
      <c r="W67" s="102">
        <f t="shared" si="12"/>
        <v>38.731408312425231</v>
      </c>
      <c r="X67" s="102">
        <f t="shared" si="39"/>
        <v>1954.2177226270562</v>
      </c>
      <c r="Y67" s="102">
        <f t="shared" si="40"/>
        <v>6.25174811173172</v>
      </c>
      <c r="Z67" s="102">
        <f t="shared" si="28"/>
        <v>6.12962970592997</v>
      </c>
      <c r="AA67" s="102">
        <f t="shared" si="36"/>
        <v>36.901425325893797</v>
      </c>
      <c r="AB67" s="107">
        <f t="shared" si="37"/>
        <v>88469.470029397824</v>
      </c>
      <c r="AC67" s="107">
        <f t="shared" si="35"/>
        <v>4199788.8795578694</v>
      </c>
      <c r="AD67" s="101">
        <f>COUNT(S$12:S67)</f>
        <v>56</v>
      </c>
      <c r="AE67" s="102">
        <f t="shared" si="33"/>
        <v>289.75658088442356</v>
      </c>
      <c r="AF67" s="102">
        <f t="shared" si="34"/>
        <v>297.43817849999994</v>
      </c>
      <c r="AG67" s="102">
        <f t="shared" si="31"/>
        <v>289.75658088442356</v>
      </c>
    </row>
    <row r="68" spans="1:33" x14ac:dyDescent="0.25">
      <c r="A68">
        <f t="shared" si="9"/>
        <v>56</v>
      </c>
      <c r="B68" s="94">
        <f t="shared" ca="1" si="1"/>
        <v>300.98026728428272</v>
      </c>
      <c r="C68" s="95">
        <f t="shared" ca="1" si="32"/>
        <v>296.06016573838247</v>
      </c>
      <c r="D68">
        <f t="shared" ca="1" si="26"/>
        <v>4</v>
      </c>
      <c r="E68" s="95">
        <f t="shared" ca="1" si="10"/>
        <v>290.0870765678427</v>
      </c>
      <c r="R68" s="103">
        <v>297.98026728428272</v>
      </c>
      <c r="S68" s="103">
        <f t="shared" si="27"/>
        <v>296.5826034814603</v>
      </c>
      <c r="U68" s="102">
        <f t="shared" si="16"/>
        <v>298.69489569038529</v>
      </c>
      <c r="V68" s="102">
        <f t="shared" si="38"/>
        <v>6.054162648444013</v>
      </c>
      <c r="W68" s="102">
        <f t="shared" si="12"/>
        <v>46.711387983456405</v>
      </c>
      <c r="X68" s="102">
        <f t="shared" si="39"/>
        <v>1991.3579414030946</v>
      </c>
      <c r="Y68" s="102">
        <f t="shared" si="40"/>
        <v>6.3108762329855503</v>
      </c>
      <c r="Z68" s="102">
        <f t="shared" si="28"/>
        <v>6.1079784858846526</v>
      </c>
      <c r="AA68" s="102">
        <f t="shared" si="36"/>
        <v>36.652885373783647</v>
      </c>
      <c r="AB68" s="107">
        <f t="shared" si="37"/>
        <v>89249.605668350909</v>
      </c>
      <c r="AC68" s="107">
        <f t="shared" si="35"/>
        <v>4199280.6502163131</v>
      </c>
      <c r="AD68" s="101">
        <f>COUNT(S$12:S68)</f>
        <v>57</v>
      </c>
      <c r="AE68" s="102">
        <f t="shared" si="33"/>
        <v>289.73946938405282</v>
      </c>
      <c r="AF68" s="102">
        <f t="shared" si="34"/>
        <v>298.74672494999993</v>
      </c>
      <c r="AG68" s="102">
        <f t="shared" si="31"/>
        <v>289.73946938405277</v>
      </c>
    </row>
    <row r="69" spans="1:33" x14ac:dyDescent="0.25">
      <c r="A69">
        <f t="shared" si="9"/>
        <v>57</v>
      </c>
      <c r="B69" s="94">
        <f t="shared" ca="1" si="1"/>
        <v>296.82287250728689</v>
      </c>
      <c r="C69" s="95">
        <f t="shared" ca="1" si="32"/>
        <v>297.53619620215255</v>
      </c>
      <c r="D69">
        <f t="shared" ca="1" si="26"/>
        <v>4</v>
      </c>
      <c r="E69" s="95">
        <f t="shared" ca="1" si="10"/>
        <v>290.21550966498597</v>
      </c>
      <c r="R69" s="103">
        <v>298.82287250728689</v>
      </c>
      <c r="S69" s="103">
        <f t="shared" si="27"/>
        <v>297.25468418920826</v>
      </c>
      <c r="U69" s="102">
        <f t="shared" si="16"/>
        <v>299.18924605238533</v>
      </c>
      <c r="V69" s="102">
        <f t="shared" si="38"/>
        <v>6.0132313205387939</v>
      </c>
      <c r="W69" s="102">
        <f t="shared" si="12"/>
        <v>56.70271370393629</v>
      </c>
      <c r="X69" s="102">
        <f t="shared" si="39"/>
        <v>2032.8250412991395</v>
      </c>
      <c r="Y69" s="102">
        <f t="shared" si="40"/>
        <v>6.3762450412435365</v>
      </c>
      <c r="Z69" s="102">
        <f t="shared" si="28"/>
        <v>6.0657496217833122</v>
      </c>
      <c r="AA69" s="102">
        <f t="shared" si="36"/>
        <v>36.158950914265006</v>
      </c>
      <c r="AB69" s="107">
        <f t="shared" si="37"/>
        <v>90013.624994628932</v>
      </c>
      <c r="AC69" s="107">
        <f t="shared" si="35"/>
        <v>4198391.3918203879</v>
      </c>
      <c r="AD69" s="101">
        <f>COUNT(S$12:S69)</f>
        <v>58</v>
      </c>
      <c r="AE69" s="102">
        <f t="shared" si="33"/>
        <v>289.70962856883699</v>
      </c>
      <c r="AF69" s="102">
        <f t="shared" si="34"/>
        <v>300.02270746499994</v>
      </c>
      <c r="AG69" s="102">
        <f t="shared" si="31"/>
        <v>289.70962856883693</v>
      </c>
    </row>
    <row r="70" spans="1:33" x14ac:dyDescent="0.25">
      <c r="A70">
        <f t="shared" si="9"/>
        <v>58</v>
      </c>
      <c r="B70" s="94">
        <f t="shared" ca="1" si="1"/>
        <v>298.04827052466021</v>
      </c>
      <c r="C70" s="95">
        <f t="shared" ca="1" si="32"/>
        <v>297.3221990936928</v>
      </c>
      <c r="D70">
        <f t="shared" ca="1" si="26"/>
        <v>4</v>
      </c>
      <c r="E70" s="95">
        <f t="shared" ca="1" si="10"/>
        <v>290.33596202818444</v>
      </c>
      <c r="R70" s="103">
        <v>302.04827052466021</v>
      </c>
      <c r="S70" s="103">
        <f t="shared" si="27"/>
        <v>298.69276008984383</v>
      </c>
      <c r="U70" s="102">
        <f t="shared" si="16"/>
        <v>299.3404938697953</v>
      </c>
      <c r="V70" s="102">
        <f t="shared" si="38"/>
        <v>5.9703420775031768</v>
      </c>
      <c r="W70" s="102">
        <f t="shared" si="12"/>
        <v>80.935593767448793</v>
      </c>
      <c r="X70" s="102">
        <f t="shared" si="39"/>
        <v>2092.1810853284969</v>
      </c>
      <c r="Y70" s="102">
        <f t="shared" si="40"/>
        <v>6.4686645999440984</v>
      </c>
      <c r="Z70" s="102">
        <f t="shared" si="28"/>
        <v>6.0215905889606853</v>
      </c>
      <c r="AA70" s="102">
        <f t="shared" si="36"/>
        <v>35.644984522397863</v>
      </c>
      <c r="AB70" s="107">
        <f t="shared" si="37"/>
        <v>89058.014941141082</v>
      </c>
      <c r="AC70" s="107">
        <f t="shared" si="35"/>
        <v>4197595.1317558475</v>
      </c>
      <c r="AD70" s="101">
        <f>COUNT(S$12:S70)</f>
        <v>59</v>
      </c>
      <c r="AE70" s="102">
        <f t="shared" si="33"/>
        <v>289.68302962133379</v>
      </c>
      <c r="AF70" s="102">
        <f t="shared" si="34"/>
        <v>298.42589522549997</v>
      </c>
      <c r="AG70" s="102">
        <f t="shared" si="31"/>
        <v>289.68302962133379</v>
      </c>
    </row>
    <row r="71" spans="1:33" x14ac:dyDescent="0.25">
      <c r="A71">
        <f t="shared" si="9"/>
        <v>59</v>
      </c>
      <c r="B71" s="94">
        <f t="shared" ca="1" si="1"/>
        <v>296.70513242775786</v>
      </c>
      <c r="C71" s="95">
        <f t="shared" ca="1" si="32"/>
        <v>297.54002052298301</v>
      </c>
      <c r="D71">
        <f t="shared" ca="1" si="26"/>
        <v>4</v>
      </c>
      <c r="E71" s="95">
        <f t="shared" ca="1" si="10"/>
        <v>290.4560296697644</v>
      </c>
      <c r="R71" s="103">
        <v>297.70513242775786</v>
      </c>
      <c r="S71" s="103">
        <f t="shared" si="27"/>
        <v>298.396471791218</v>
      </c>
      <c r="U71" s="102">
        <f t="shared" si="16"/>
        <v>299.13913568599691</v>
      </c>
      <c r="V71" s="102">
        <f t="shared" si="38"/>
        <v>5.9694816932140471</v>
      </c>
      <c r="W71" s="102">
        <f t="shared" si="12"/>
        <v>75.929202035777649</v>
      </c>
      <c r="X71" s="102">
        <f t="shared" si="39"/>
        <v>2161.1402409697275</v>
      </c>
      <c r="Y71" s="102">
        <f t="shared" si="40"/>
        <v>6.5744052825631734</v>
      </c>
      <c r="Z71" s="102">
        <f t="shared" si="28"/>
        <v>6.0198579592696859</v>
      </c>
      <c r="AA71" s="102">
        <f t="shared" si="36"/>
        <v>35.63471168561955</v>
      </c>
      <c r="AB71" s="107">
        <f t="shared" si="37"/>
        <v>88785.004503988515</v>
      </c>
      <c r="AC71" s="107">
        <f t="shared" si="35"/>
        <v>4197577.5711921537</v>
      </c>
      <c r="AD71" s="101">
        <f>COUNT(S$12:S71)</f>
        <v>60</v>
      </c>
      <c r="AE71" s="102">
        <f t="shared" si="33"/>
        <v>289.68244115264815</v>
      </c>
      <c r="AF71" s="102">
        <f t="shared" si="34"/>
        <v>297.96812665784995</v>
      </c>
      <c r="AG71" s="102">
        <f t="shared" si="31"/>
        <v>289.68244115264815</v>
      </c>
    </row>
    <row r="72" spans="1:33" x14ac:dyDescent="0.25">
      <c r="A72">
        <f t="shared" si="9"/>
        <v>60</v>
      </c>
      <c r="B72" s="94">
        <f t="shared" ca="1" si="1"/>
        <v>295.87785252292474</v>
      </c>
      <c r="C72" s="95">
        <f t="shared" ca="1" si="32"/>
        <v>297.28955409441545</v>
      </c>
      <c r="D72">
        <f t="shared" ca="1" si="26"/>
        <v>4</v>
      </c>
      <c r="E72" s="95">
        <f t="shared" ca="1" si="10"/>
        <v>290.56805466033245</v>
      </c>
      <c r="R72" s="103">
        <v>292.87785252292474</v>
      </c>
      <c r="S72" s="103">
        <f t="shared" si="27"/>
        <v>296.74088601073004</v>
      </c>
      <c r="U72" s="102">
        <f t="shared" si="16"/>
        <v>297.86353199565741</v>
      </c>
      <c r="V72" s="102">
        <f t="shared" si="38"/>
        <v>5.9378018178653198</v>
      </c>
      <c r="W72" s="102">
        <f t="shared" si="12"/>
        <v>49.994892023288422</v>
      </c>
      <c r="X72" s="102">
        <f t="shared" si="39"/>
        <v>2207.3264641354131</v>
      </c>
      <c r="Y72" s="102">
        <f t="shared" si="40"/>
        <v>6.6442854606577715</v>
      </c>
      <c r="Z72" s="102">
        <f t="shared" si="28"/>
        <v>5.9870790264266924</v>
      </c>
      <c r="AA72" s="102">
        <f t="shared" si="36"/>
        <v>35.257490428208257</v>
      </c>
      <c r="AB72" s="107">
        <f t="shared" si="37"/>
        <v>87312.974149921589</v>
      </c>
      <c r="AC72" s="107">
        <f t="shared" si="35"/>
        <v>4196847.7201185981</v>
      </c>
      <c r="AD72" s="101">
        <f>COUNT(S$12:S72)</f>
        <v>61</v>
      </c>
      <c r="AE72" s="102">
        <f t="shared" si="33"/>
        <v>289.65789633970581</v>
      </c>
      <c r="AF72" s="102">
        <f t="shared" si="34"/>
        <v>295.48768866049494</v>
      </c>
      <c r="AG72" s="102">
        <f t="shared" si="31"/>
        <v>289.65789633970576</v>
      </c>
    </row>
    <row r="73" spans="1:33" x14ac:dyDescent="0.25">
      <c r="A73">
        <f t="shared" si="9"/>
        <v>61</v>
      </c>
      <c r="B73" s="94">
        <f t="shared" ca="1" si="1"/>
        <v>293.68124552684679</v>
      </c>
      <c r="C73" s="95">
        <f t="shared" ca="1" si="32"/>
        <v>296.86604362296822</v>
      </c>
      <c r="D73">
        <f t="shared" ca="1" si="26"/>
        <v>4</v>
      </c>
      <c r="E73" s="95">
        <f t="shared" ca="1" si="10"/>
        <v>290.66963512747174</v>
      </c>
      <c r="R73" s="103">
        <v>296.68124552684679</v>
      </c>
      <c r="S73" s="103">
        <f t="shared" si="27"/>
        <v>296.72299386556506</v>
      </c>
      <c r="U73" s="102">
        <f t="shared" si="16"/>
        <v>297.32812525054743</v>
      </c>
      <c r="V73" s="102">
        <f t="shared" si="38"/>
        <v>5.9645169567696135</v>
      </c>
      <c r="W73" s="102">
        <f t="shared" si="12"/>
        <v>49.741052014942603</v>
      </c>
      <c r="X73" s="102">
        <f t="shared" si="39"/>
        <v>2256.7155149271548</v>
      </c>
      <c r="Y73" s="102">
        <f t="shared" si="40"/>
        <v>6.7182073723980196</v>
      </c>
      <c r="Z73" s="102">
        <f t="shared" si="28"/>
        <v>6.0132076989967871</v>
      </c>
      <c r="AA73" s="102">
        <f t="shared" si="36"/>
        <v>35.575462527544005</v>
      </c>
      <c r="AB73" s="107">
        <f t="shared" si="37"/>
        <v>86925.543848793299</v>
      </c>
      <c r="AC73" s="107">
        <f t="shared" si="35"/>
        <v>4197579.2810572209</v>
      </c>
      <c r="AD73" s="101">
        <f>COUNT(S$12:S73)</f>
        <v>62</v>
      </c>
      <c r="AE73" s="102">
        <f t="shared" si="33"/>
        <v>289.68260244380724</v>
      </c>
      <c r="AF73" s="102">
        <f t="shared" si="34"/>
        <v>294.83138206234645</v>
      </c>
      <c r="AG73" s="102">
        <f t="shared" si="31"/>
        <v>289.68260244380718</v>
      </c>
    </row>
    <row r="74" spans="1:33" x14ac:dyDescent="0.25">
      <c r="A74">
        <f t="shared" si="9"/>
        <v>62</v>
      </c>
      <c r="B74" s="94">
        <f t="shared" ca="1" si="1"/>
        <v>290.25333233564305</v>
      </c>
      <c r="C74" s="95">
        <f t="shared" ca="1" si="32"/>
        <v>295.91060419413179</v>
      </c>
      <c r="D74">
        <f t="shared" ca="1" si="26"/>
        <v>4</v>
      </c>
      <c r="E74" s="95">
        <f t="shared" ca="1" si="10"/>
        <v>290.75282511265681</v>
      </c>
      <c r="R74" s="103">
        <v>290.25333233564305</v>
      </c>
      <c r="S74" s="103">
        <f t="shared" si="27"/>
        <v>294.78209540658844</v>
      </c>
      <c r="U74" s="102">
        <f t="shared" si="16"/>
        <v>294.37939070329315</v>
      </c>
      <c r="V74" s="102">
        <f t="shared" si="38"/>
        <v>5.9636699685903034</v>
      </c>
      <c r="W74" s="102">
        <f t="shared" si="12"/>
        <v>26.009855216539474</v>
      </c>
      <c r="X74" s="102">
        <f t="shared" si="39"/>
        <v>2281.3416584254451</v>
      </c>
      <c r="Y74" s="102">
        <f t="shared" si="40"/>
        <v>6.754763738911147</v>
      </c>
      <c r="Z74" s="102">
        <f t="shared" si="28"/>
        <v>6.0115717017057477</v>
      </c>
      <c r="AA74" s="102">
        <f t="shared" si="36"/>
        <v>35.565359494197764</v>
      </c>
      <c r="AB74" s="107">
        <f t="shared" si="37"/>
        <v>85142.55226463174</v>
      </c>
      <c r="AC74" s="107">
        <f t="shared" si="35"/>
        <v>4197550.2209807262</v>
      </c>
      <c r="AD74" s="101">
        <f>COUNT(S$12:S74)</f>
        <v>63</v>
      </c>
      <c r="AE74" s="102">
        <f t="shared" si="33"/>
        <v>289.68161671069208</v>
      </c>
      <c r="AF74" s="102">
        <f t="shared" si="34"/>
        <v>291.79196744364253</v>
      </c>
      <c r="AG74" s="102">
        <f t="shared" si="31"/>
        <v>289.68161671069203</v>
      </c>
    </row>
    <row r="75" spans="1:33" x14ac:dyDescent="0.25">
      <c r="A75">
        <f t="shared" si="9"/>
        <v>63</v>
      </c>
      <c r="B75" s="94">
        <f t="shared" ca="1" si="1"/>
        <v>286.74666766435695</v>
      </c>
      <c r="C75" s="95">
        <f t="shared" ca="1" si="32"/>
        <v>294.21342263658516</v>
      </c>
      <c r="D75">
        <f t="shared" ca="1" si="26"/>
        <v>4</v>
      </c>
      <c r="E75" s="95">
        <f t="shared" ca="1" si="10"/>
        <v>290.80689694896819</v>
      </c>
      <c r="R75" s="103">
        <v>285.74666766435695</v>
      </c>
      <c r="S75" s="103">
        <f t="shared" si="27"/>
        <v>292.07146708391895</v>
      </c>
      <c r="U75" s="102">
        <f t="shared" si="16"/>
        <v>291.3897745124429</v>
      </c>
      <c r="V75" s="102">
        <f t="shared" si="38"/>
        <v>5.9657760884945441</v>
      </c>
      <c r="W75" s="102">
        <f t="shared" si="12"/>
        <v>5.6980255600201968</v>
      </c>
      <c r="X75" s="102">
        <f t="shared" si="39"/>
        <v>2270.8961056192411</v>
      </c>
      <c r="Y75" s="102">
        <f t="shared" si="40"/>
        <v>6.7392820175731494</v>
      </c>
      <c r="Z75" s="102">
        <f t="shared" si="28"/>
        <v>6.0129371076747962</v>
      </c>
      <c r="AA75" s="102">
        <f t="shared" si="36"/>
        <v>35.590484338026727</v>
      </c>
      <c r="AB75" s="107">
        <f t="shared" si="37"/>
        <v>84532.292879550456</v>
      </c>
      <c r="AC75" s="107">
        <f t="shared" si="35"/>
        <v>4197713.4106006473</v>
      </c>
      <c r="AD75" s="101">
        <f>COUNT(S$12:S75)</f>
        <v>64</v>
      </c>
      <c r="AE75" s="102">
        <f t="shared" si="33"/>
        <v>289.68720670349757</v>
      </c>
      <c r="AF75" s="102">
        <f t="shared" si="34"/>
        <v>290.74437721054977</v>
      </c>
      <c r="AG75" s="102">
        <f t="shared" si="31"/>
        <v>289.68720670349757</v>
      </c>
    </row>
    <row r="76" spans="1:33" x14ac:dyDescent="0.25">
      <c r="A76">
        <f t="shared" si="9"/>
        <v>64</v>
      </c>
      <c r="B76" s="94">
        <f t="shared" ca="1" si="1"/>
        <v>283.31875447315321</v>
      </c>
      <c r="C76" s="95">
        <f t="shared" ca="1" si="32"/>
        <v>291.97339614491671</v>
      </c>
      <c r="D76">
        <f t="shared" ca="1" si="26"/>
        <v>4</v>
      </c>
      <c r="E76" s="95">
        <f t="shared" ca="1" si="10"/>
        <v>290.82484309044429</v>
      </c>
      <c r="R76" s="103">
        <v>284.31875447315321</v>
      </c>
      <c r="S76" s="103">
        <f t="shared" si="27"/>
        <v>289.74565330068924</v>
      </c>
      <c r="U76" s="102">
        <f t="shared" si="16"/>
        <v>289.25</v>
      </c>
      <c r="V76" s="102">
        <f t="shared" si="38"/>
        <v>5.9638747043133673</v>
      </c>
      <c r="W76" s="102">
        <f t="shared" si="12"/>
        <v>4.5834450045907369E-3</v>
      </c>
      <c r="X76" s="102">
        <f t="shared" si="39"/>
        <v>2248.31408712952</v>
      </c>
      <c r="Y76" s="102">
        <f t="shared" si="40"/>
        <v>6.7056902510174448</v>
      </c>
      <c r="Z76" s="102">
        <f t="shared" si="28"/>
        <v>6.0102868805856895</v>
      </c>
      <c r="AA76" s="102">
        <f t="shared" si="36"/>
        <v>35.567801488679834</v>
      </c>
      <c r="AB76" s="107">
        <f t="shared" si="37"/>
        <v>83204.01635006853</v>
      </c>
      <c r="AC76" s="107">
        <f t="shared" si="35"/>
        <v>4197133.6613277402</v>
      </c>
      <c r="AD76" s="101">
        <f>COUNT(S$12:S76)</f>
        <v>65</v>
      </c>
      <c r="AE76" s="102">
        <f t="shared" si="33"/>
        <v>289.66723222530044</v>
      </c>
      <c r="AF76" s="102">
        <f t="shared" si="34"/>
        <v>288.45106404738488</v>
      </c>
      <c r="AG76" s="102">
        <f t="shared" si="31"/>
        <v>289.66723222530038</v>
      </c>
    </row>
    <row r="77" spans="1:33" x14ac:dyDescent="0.25">
      <c r="A77">
        <f t="shared" si="9"/>
        <v>65</v>
      </c>
      <c r="B77" s="94">
        <f t="shared" ref="B77:B140" ca="1" si="41">$B$1+$B$3*SIN(RADIANS($B$7*A77))+RANDBETWEEN(-$B$3*$B$4, $B$3*$B$4)</f>
        <v>283.12214747707526</v>
      </c>
      <c r="C77" s="95">
        <f t="shared" ca="1" si="32"/>
        <v>289.37700364338764</v>
      </c>
      <c r="D77">
        <f t="shared" ref="D77:D108" ca="1" si="42">D76+IF(OR(AND(C76&lt;$B$8,C77&gt;$B$8),AND(C76&gt;$B$8,C77&lt;$B$8)),1,0)</f>
        <v>5</v>
      </c>
      <c r="E77" s="95">
        <f t="shared" ca="1" si="10"/>
        <v>290.80290612912529</v>
      </c>
      <c r="R77" s="103">
        <v>284.12214747707526</v>
      </c>
      <c r="S77" s="103">
        <f t="shared" ref="S77:S108" si="43">alpha*R77+(1-alpha)*S76</f>
        <v>288.058601553605</v>
      </c>
      <c r="U77" s="102">
        <f t="shared" si="16"/>
        <v>286.1102254875571</v>
      </c>
      <c r="V77" s="102">
        <f t="shared" si="38"/>
        <v>5.9657281558954853</v>
      </c>
      <c r="W77" s="102">
        <f t="shared" si="12"/>
        <v>2.5750660938194074</v>
      </c>
      <c r="X77" s="102">
        <f t="shared" si="39"/>
        <v>2206.4525089988265</v>
      </c>
      <c r="Y77" s="102">
        <f t="shared" si="40"/>
        <v>6.6429699818662833</v>
      </c>
      <c r="Z77" s="102">
        <f t="shared" ref="Z77:Z108" si="44">SQRT(AD77/(AD77-1)*AA77)</f>
        <v>6.0114432164234177</v>
      </c>
      <c r="AA77" s="102">
        <f t="shared" si="36"/>
        <v>35.589912429975811</v>
      </c>
      <c r="AB77" s="107">
        <f t="shared" si="37"/>
        <v>82487.139865175632</v>
      </c>
      <c r="AC77" s="107">
        <f t="shared" si="35"/>
        <v>4196907.4029066898</v>
      </c>
      <c r="AD77" s="101">
        <f>COUNT(S$12:S77)</f>
        <v>66</v>
      </c>
      <c r="AE77" s="102">
        <f t="shared" si="33"/>
        <v>289.65938297542482</v>
      </c>
      <c r="AF77" s="102">
        <f t="shared" si="34"/>
        <v>287.20574483316943</v>
      </c>
      <c r="AG77" s="102">
        <f t="shared" si="31"/>
        <v>289.65938297542476</v>
      </c>
    </row>
    <row r="78" spans="1:33" x14ac:dyDescent="0.25">
      <c r="A78">
        <f t="shared" si="9"/>
        <v>66</v>
      </c>
      <c r="B78" s="94">
        <f t="shared" ca="1" si="41"/>
        <v>281.29486757224214</v>
      </c>
      <c r="C78" s="95">
        <f t="shared" ca="1" si="32"/>
        <v>287.50054679349387</v>
      </c>
      <c r="D78">
        <f t="shared" ca="1" si="42"/>
        <v>5</v>
      </c>
      <c r="E78" s="95">
        <f t="shared" ref="E78:E141" ca="1" si="45">(E77*A78+C78)/(A78+1)</f>
        <v>290.75361718381737</v>
      </c>
      <c r="R78" s="103">
        <v>280.29486757224214</v>
      </c>
      <c r="S78" s="103">
        <f t="shared" si="43"/>
        <v>285.72948135919614</v>
      </c>
      <c r="U78" s="102">
        <f t="shared" si="16"/>
        <v>283.6206092967069</v>
      </c>
      <c r="V78" s="102">
        <f t="shared" si="38"/>
        <v>5.9814309675953314</v>
      </c>
      <c r="W78" s="102">
        <f t="shared" ref="W78:W120" si="46">(S78-AG78)*(S78-AG77)</f>
        <v>15.32809530898944</v>
      </c>
      <c r="X78" s="102">
        <f t="shared" si="39"/>
        <v>2165.9822372755962</v>
      </c>
      <c r="Y78" s="102">
        <f t="shared" si="40"/>
        <v>6.5817660810387304</v>
      </c>
      <c r="Z78" s="102">
        <f t="shared" si="44"/>
        <v>6.0265744832491741</v>
      </c>
      <c r="AA78" s="102">
        <f t="shared" si="36"/>
        <v>35.777516420028405</v>
      </c>
      <c r="AB78" s="107">
        <f t="shared" si="37"/>
        <v>82107.476190466434</v>
      </c>
      <c r="AC78" s="107">
        <f t="shared" si="35"/>
        <v>4196061.599559309</v>
      </c>
      <c r="AD78" s="101">
        <f>COUNT(S$12:S78)</f>
        <v>67</v>
      </c>
      <c r="AE78" s="102">
        <f t="shared" si="33"/>
        <v>289.62985770594537</v>
      </c>
      <c r="AF78" s="102">
        <f t="shared" si="34"/>
        <v>286.54402138321859</v>
      </c>
      <c r="AG78" s="102">
        <f t="shared" si="31"/>
        <v>289.62985770594531</v>
      </c>
    </row>
    <row r="79" spans="1:33" x14ac:dyDescent="0.25">
      <c r="A79">
        <f t="shared" si="9"/>
        <v>67</v>
      </c>
      <c r="B79" s="94">
        <f t="shared" ca="1" si="41"/>
        <v>281.95172947533979</v>
      </c>
      <c r="C79" s="95">
        <f t="shared" ca="1" si="32"/>
        <v>285.63884302711836</v>
      </c>
      <c r="D79">
        <f t="shared" ca="1" si="42"/>
        <v>5</v>
      </c>
      <c r="E79" s="95">
        <f t="shared" ca="1" si="45"/>
        <v>290.67839991680705</v>
      </c>
      <c r="R79" s="103">
        <v>276.95172947533979</v>
      </c>
      <c r="S79" s="103">
        <f t="shared" si="43"/>
        <v>283.09615579403919</v>
      </c>
      <c r="U79" s="102">
        <f t="shared" si="16"/>
        <v>281.42187474945257</v>
      </c>
      <c r="V79" s="102">
        <f t="shared" si="38"/>
        <v>6.0362321696998809</v>
      </c>
      <c r="W79" s="102">
        <f t="shared" si="46"/>
        <v>42.238714153805248</v>
      </c>
      <c r="X79" s="102">
        <f t="shared" si="39"/>
        <v>2149.1509163190767</v>
      </c>
      <c r="Y79" s="102">
        <f t="shared" si="40"/>
        <v>6.5561435559619596</v>
      </c>
      <c r="Z79" s="102">
        <f t="shared" si="44"/>
        <v>6.0811118372139665</v>
      </c>
      <c r="AA79" s="102">
        <f t="shared" si="36"/>
        <v>36.436098806458176</v>
      </c>
      <c r="AB79" s="107">
        <f t="shared" si="37"/>
        <v>81187.357695335813</v>
      </c>
      <c r="AC79" s="107">
        <f t="shared" si="35"/>
        <v>4194097.5567942052</v>
      </c>
      <c r="AD79" s="101">
        <f>COUNT(S$12:S79)</f>
        <v>68</v>
      </c>
      <c r="AE79" s="102">
        <f t="shared" si="33"/>
        <v>289.56090039416171</v>
      </c>
      <c r="AF79" s="102">
        <f t="shared" si="34"/>
        <v>284.93395321606693</v>
      </c>
      <c r="AG79" s="102">
        <f t="shared" si="31"/>
        <v>289.56090039416171</v>
      </c>
    </row>
    <row r="80" spans="1:33" x14ac:dyDescent="0.25">
      <c r="A80">
        <f t="shared" si="9"/>
        <v>68</v>
      </c>
      <c r="B80" s="94">
        <f t="shared" ca="1" si="41"/>
        <v>277.17712749271311</v>
      </c>
      <c r="C80" s="95">
        <f t="shared" ca="1" si="32"/>
        <v>284.53270896158477</v>
      </c>
      <c r="D80">
        <f t="shared" ca="1" si="42"/>
        <v>5</v>
      </c>
      <c r="E80" s="95">
        <f t="shared" ca="1" si="45"/>
        <v>290.58933193194878</v>
      </c>
      <c r="R80" s="103">
        <v>284.17712749271311</v>
      </c>
      <c r="S80" s="103">
        <f t="shared" si="43"/>
        <v>283.42044730364137</v>
      </c>
      <c r="U80" s="102">
        <f t="shared" si="16"/>
        <v>281.38646800434253</v>
      </c>
      <c r="V80" s="102">
        <f t="shared" si="38"/>
        <v>6.0630943424806576</v>
      </c>
      <c r="W80" s="102">
        <f t="shared" si="46"/>
        <v>37.519291915731039</v>
      </c>
      <c r="X80" s="102">
        <f t="shared" si="39"/>
        <v>2108.5763529357773</v>
      </c>
      <c r="Y80" s="102">
        <f t="shared" si="40"/>
        <v>6.4939608143809693</v>
      </c>
      <c r="Z80" s="102">
        <f t="shared" si="44"/>
        <v>6.1075132098754992</v>
      </c>
      <c r="AA80" s="102">
        <f t="shared" si="36"/>
        <v>36.761113005777588</v>
      </c>
      <c r="AB80" s="107">
        <f t="shared" si="37"/>
        <v>80860.431628251841</v>
      </c>
      <c r="AC80" s="107">
        <f t="shared" si="35"/>
        <v>4193237.3490486653</v>
      </c>
      <c r="AD80" s="101">
        <f>COUNT(S$12:S80)</f>
        <v>69</v>
      </c>
      <c r="AE80" s="102">
        <f t="shared" si="33"/>
        <v>289.53063027591315</v>
      </c>
      <c r="AF80" s="102">
        <f t="shared" si="34"/>
        <v>284.35968706596202</v>
      </c>
      <c r="AG80" s="102">
        <f t="shared" si="31"/>
        <v>289.53063027591315</v>
      </c>
    </row>
    <row r="81" spans="1:33" x14ac:dyDescent="0.25">
      <c r="A81">
        <f t="shared" si="9"/>
        <v>69</v>
      </c>
      <c r="B81" s="94">
        <f t="shared" ca="1" si="41"/>
        <v>278.01973271571728</v>
      </c>
      <c r="C81" s="95">
        <f t="shared" ca="1" si="32"/>
        <v>282.32603452092326</v>
      </c>
      <c r="D81">
        <f t="shared" ca="1" si="42"/>
        <v>5</v>
      </c>
      <c r="E81" s="95">
        <f t="shared" ca="1" si="45"/>
        <v>290.47128482607701</v>
      </c>
      <c r="R81" s="103">
        <v>282.01973271571728</v>
      </c>
      <c r="S81" s="103">
        <f t="shared" si="43"/>
        <v>283.00023292726416</v>
      </c>
      <c r="U81" s="102">
        <f t="shared" ref="U81:U144" si="47">AVERAGE(R78:R81)</f>
        <v>280.86086431400304</v>
      </c>
      <c r="V81" s="102">
        <f t="shared" si="38"/>
        <v>6.0892136172590403</v>
      </c>
      <c r="W81" s="102">
        <f t="shared" si="46"/>
        <v>42.468534017182314</v>
      </c>
      <c r="X81" s="102">
        <f t="shared" si="39"/>
        <v>2071.0621154586206</v>
      </c>
      <c r="Y81" s="102">
        <f t="shared" si="40"/>
        <v>6.4359336781210237</v>
      </c>
      <c r="Z81" s="102">
        <f t="shared" si="44"/>
        <v>6.1331796294843199</v>
      </c>
      <c r="AA81" s="102">
        <f t="shared" si="36"/>
        <v>37.078522476556827</v>
      </c>
      <c r="AB81" s="107">
        <f t="shared" si="37"/>
        <v>79692.505996836975</v>
      </c>
      <c r="AC81" s="107">
        <f t="shared" si="35"/>
        <v>4192466.0492572989</v>
      </c>
      <c r="AD81" s="101">
        <f>COUNT(S$12:S81)</f>
        <v>70</v>
      </c>
      <c r="AE81" s="102">
        <f t="shared" si="33"/>
        <v>289.50344119313922</v>
      </c>
      <c r="AF81" s="102">
        <f t="shared" si="34"/>
        <v>282.29861139728791</v>
      </c>
      <c r="AG81" s="102">
        <f t="shared" si="31"/>
        <v>289.50344119313917</v>
      </c>
    </row>
    <row r="82" spans="1:33" x14ac:dyDescent="0.25">
      <c r="A82">
        <f t="shared" si="9"/>
        <v>70</v>
      </c>
      <c r="B82" s="94">
        <f t="shared" ca="1" si="41"/>
        <v>278.48943483704846</v>
      </c>
      <c r="C82" s="95">
        <f t="shared" ca="1" si="32"/>
        <v>281.03414397936143</v>
      </c>
      <c r="D82">
        <f t="shared" ca="1" si="42"/>
        <v>5</v>
      </c>
      <c r="E82" s="95">
        <f t="shared" ca="1" si="45"/>
        <v>290.33836734936273</v>
      </c>
      <c r="R82" s="103">
        <v>278.48943483704846</v>
      </c>
      <c r="S82" s="103">
        <f t="shared" si="43"/>
        <v>281.64699350019941</v>
      </c>
      <c r="U82" s="102">
        <f t="shared" si="47"/>
        <v>280.40950613020465</v>
      </c>
      <c r="V82" s="102">
        <f t="shared" si="38"/>
        <v>6.1052957826426102</v>
      </c>
      <c r="W82" s="102">
        <f t="shared" si="46"/>
        <v>61.6213823134132</v>
      </c>
      <c r="X82" s="102">
        <f t="shared" si="39"/>
        <v>2022.0512327139315</v>
      </c>
      <c r="Y82" s="102">
        <f t="shared" si="40"/>
        <v>6.3593258018659986</v>
      </c>
      <c r="Z82" s="102">
        <f t="shared" si="44"/>
        <v>6.148750393536063</v>
      </c>
      <c r="AA82" s="102">
        <f t="shared" si="36"/>
        <v>37.274636593530886</v>
      </c>
      <c r="AB82" s="107">
        <f t="shared" si="37"/>
        <v>79059.967832857568</v>
      </c>
      <c r="AC82" s="107">
        <f t="shared" si="35"/>
        <v>4192098.5722081633</v>
      </c>
      <c r="AD82" s="101">
        <f>COUNT(S$12:S82)</f>
        <v>71</v>
      </c>
      <c r="AE82" s="102">
        <f t="shared" si="33"/>
        <v>289.4904088351974</v>
      </c>
      <c r="AF82" s="102">
        <f t="shared" si="34"/>
        <v>281.17604420159546</v>
      </c>
      <c r="AG82" s="102">
        <f t="shared" si="31"/>
        <v>289.4904088351974</v>
      </c>
    </row>
    <row r="83" spans="1:33" x14ac:dyDescent="0.25">
      <c r="A83">
        <f t="shared" si="9"/>
        <v>71</v>
      </c>
      <c r="B83" s="94">
        <f t="shared" ca="1" si="41"/>
        <v>277.55672074497983</v>
      </c>
      <c r="C83" s="95">
        <f t="shared" ca="1" si="32"/>
        <v>280.27073123666753</v>
      </c>
      <c r="D83">
        <f t="shared" ca="1" si="42"/>
        <v>5</v>
      </c>
      <c r="E83" s="95">
        <f t="shared" ca="1" si="45"/>
        <v>290.19853907001976</v>
      </c>
      <c r="R83" s="103">
        <v>282.55672074497983</v>
      </c>
      <c r="S83" s="103">
        <f t="shared" si="43"/>
        <v>281.91991167363352</v>
      </c>
      <c r="U83" s="102">
        <f t="shared" si="47"/>
        <v>281.81075394761467</v>
      </c>
      <c r="V83" s="102">
        <f t="shared" si="38"/>
        <v>6.0858927544184001</v>
      </c>
      <c r="W83" s="102">
        <f t="shared" si="46"/>
        <v>57.425056204959759</v>
      </c>
      <c r="X83" s="102">
        <f t="shared" si="39"/>
        <v>1955.7005233872883</v>
      </c>
      <c r="Y83" s="102">
        <f t="shared" si="40"/>
        <v>6.2541194798105479</v>
      </c>
      <c r="Z83" s="102">
        <f t="shared" si="44"/>
        <v>6.1286012977174629</v>
      </c>
      <c r="AA83" s="102">
        <f t="shared" si="36"/>
        <v>37.038090618239949</v>
      </c>
      <c r="AB83" s="107">
        <f t="shared" si="37"/>
        <v>78719.294621404217</v>
      </c>
      <c r="AC83" s="107">
        <f t="shared" si="35"/>
        <v>4192517.440973375</v>
      </c>
      <c r="AD83" s="101">
        <f>COUNT(S$12:S83)</f>
        <v>72</v>
      </c>
      <c r="AE83" s="102">
        <f t="shared" si="33"/>
        <v>289.50528618463818</v>
      </c>
      <c r="AF83" s="102">
        <f t="shared" si="34"/>
        <v>280.56958962333073</v>
      </c>
      <c r="AG83" s="102">
        <f t="shared" si="31"/>
        <v>289.50528618463818</v>
      </c>
    </row>
    <row r="84" spans="1:33" x14ac:dyDescent="0.25">
      <c r="A84">
        <f t="shared" si="9"/>
        <v>72</v>
      </c>
      <c r="B84" s="94">
        <f t="shared" ca="1" si="41"/>
        <v>283.15452894071313</v>
      </c>
      <c r="C84" s="95">
        <f t="shared" ca="1" si="32"/>
        <v>279.45652808916122</v>
      </c>
      <c r="D84">
        <f t="shared" ca="1" si="42"/>
        <v>5</v>
      </c>
      <c r="E84" s="95">
        <f t="shared" ca="1" si="45"/>
        <v>290.05138823466552</v>
      </c>
      <c r="R84" s="103">
        <v>286.15452894071313</v>
      </c>
      <c r="S84" s="103">
        <f t="shared" si="43"/>
        <v>283.19029685375739</v>
      </c>
      <c r="U84" s="102">
        <f t="shared" si="47"/>
        <v>282.30510430961471</v>
      </c>
      <c r="V84" s="102">
        <f t="shared" si="38"/>
        <v>6.0196338526520758</v>
      </c>
      <c r="W84" s="102">
        <f t="shared" si="46"/>
        <v>40.210085013128278</v>
      </c>
      <c r="X84" s="102">
        <f t="shared" si="39"/>
        <v>1869.9354552656273</v>
      </c>
      <c r="Y84" s="102">
        <f t="shared" si="40"/>
        <v>6.1154483977311545</v>
      </c>
      <c r="Z84" s="102">
        <f t="shared" si="44"/>
        <v>6.0612927154796923</v>
      </c>
      <c r="AA84" s="102">
        <f t="shared" si="36"/>
        <v>36.235991719950107</v>
      </c>
      <c r="AB84" s="107">
        <f t="shared" si="37"/>
        <v>79497.748933453797</v>
      </c>
      <c r="AC84" s="107">
        <f t="shared" si="35"/>
        <v>4193994.8905840898</v>
      </c>
      <c r="AD84" s="101">
        <f>COUNT(S$12:S84)</f>
        <v>73</v>
      </c>
      <c r="AE84" s="102">
        <f t="shared" si="33"/>
        <v>289.5577003292467</v>
      </c>
      <c r="AF84" s="102">
        <f t="shared" si="34"/>
        <v>281.95345171402636</v>
      </c>
      <c r="AG84" s="102">
        <f t="shared" si="31"/>
        <v>289.5577003292467</v>
      </c>
    </row>
    <row r="85" spans="1:33" x14ac:dyDescent="0.25">
      <c r="A85">
        <f t="shared" si="9"/>
        <v>73</v>
      </c>
      <c r="B85" s="94">
        <f t="shared" ca="1" si="41"/>
        <v>283.18246325898286</v>
      </c>
      <c r="C85" s="95">
        <f t="shared" ca="1" si="32"/>
        <v>280.5659283446268</v>
      </c>
      <c r="D85">
        <f t="shared" ca="1" si="42"/>
        <v>5</v>
      </c>
      <c r="E85" s="95">
        <f t="shared" ca="1" si="45"/>
        <v>289.9232063442596</v>
      </c>
      <c r="R85" s="103">
        <v>287.18246325898286</v>
      </c>
      <c r="S85" s="103">
        <f t="shared" si="43"/>
        <v>284.38794677532502</v>
      </c>
      <c r="U85" s="102">
        <f t="shared" si="47"/>
        <v>283.59578694543109</v>
      </c>
      <c r="V85" s="102">
        <f t="shared" si="38"/>
        <v>5.9675502603361101</v>
      </c>
      <c r="W85" s="102">
        <f t="shared" si="46"/>
        <v>26.978066598189042</v>
      </c>
      <c r="X85" s="102">
        <f t="shared" si="39"/>
        <v>1808.7168551603054</v>
      </c>
      <c r="Y85" s="102">
        <f t="shared" si="40"/>
        <v>6.0145105456060266</v>
      </c>
      <c r="Z85" s="102">
        <f t="shared" si="44"/>
        <v>6.008284864686793</v>
      </c>
      <c r="AA85" s="102">
        <f t="shared" si="36"/>
        <v>35.61165610961325</v>
      </c>
      <c r="AB85" s="107">
        <f t="shared" si="37"/>
        <v>80101.082596366017</v>
      </c>
      <c r="AC85" s="107">
        <f t="shared" si="35"/>
        <v>4195373.6459217211</v>
      </c>
      <c r="AD85" s="101">
        <f>COUNT(S$12:S85)</f>
        <v>74</v>
      </c>
      <c r="AE85" s="102">
        <f t="shared" si="33"/>
        <v>289.60639023047264</v>
      </c>
      <c r="AF85" s="102">
        <f t="shared" si="34"/>
        <v>283.02134653832388</v>
      </c>
      <c r="AG85" s="102">
        <f t="shared" si="31"/>
        <v>289.6063902304727</v>
      </c>
    </row>
    <row r="86" spans="1:33" x14ac:dyDescent="0.25">
      <c r="A86">
        <f t="shared" si="9"/>
        <v>74</v>
      </c>
      <c r="B86" s="94">
        <f t="shared" ca="1" si="41"/>
        <v>289.51310112835148</v>
      </c>
      <c r="C86" s="95">
        <f t="shared" ca="1" si="32"/>
        <v>281.35088881893364</v>
      </c>
      <c r="D86">
        <f t="shared" ca="1" si="42"/>
        <v>5</v>
      </c>
      <c r="E86" s="95">
        <f t="shared" ca="1" si="45"/>
        <v>289.80890877725528</v>
      </c>
      <c r="R86" s="103">
        <v>283.51310112835148</v>
      </c>
      <c r="S86" s="103">
        <f t="shared" si="43"/>
        <v>284.12549308123295</v>
      </c>
      <c r="U86" s="102">
        <f t="shared" si="47"/>
        <v>284.85170351825684</v>
      </c>
      <c r="V86" s="102">
        <f t="shared" si="38"/>
        <v>5.945142312549212</v>
      </c>
      <c r="W86" s="102">
        <f t="shared" si="46"/>
        <v>30.16126783333187</v>
      </c>
      <c r="X86" s="102">
        <f t="shared" si="39"/>
        <v>1775.4925251211437</v>
      </c>
      <c r="Y86" s="102">
        <f t="shared" si="40"/>
        <v>5.9590142223712528</v>
      </c>
      <c r="Z86" s="102">
        <f t="shared" si="44"/>
        <v>5.9851773932644221</v>
      </c>
      <c r="AA86" s="102">
        <f t="shared" si="36"/>
        <v>35.344717116458924</v>
      </c>
      <c r="AB86" s="107">
        <f t="shared" si="37"/>
        <v>81633.028411679392</v>
      </c>
      <c r="AC86" s="107">
        <f t="shared" si="35"/>
        <v>4195999.8591440087</v>
      </c>
      <c r="AD86" s="101">
        <f>COUNT(S$12:S86)</f>
        <v>75</v>
      </c>
      <c r="AE86" s="102">
        <f t="shared" si="33"/>
        <v>289.62847316133082</v>
      </c>
      <c r="AF86" s="102">
        <f t="shared" si="34"/>
        <v>285.71494257682673</v>
      </c>
      <c r="AG86" s="102">
        <f t="shared" si="31"/>
        <v>289.62847316133087</v>
      </c>
    </row>
    <row r="87" spans="1:33" x14ac:dyDescent="0.25">
      <c r="A87">
        <f t="shared" si="9"/>
        <v>75</v>
      </c>
      <c r="B87" s="94">
        <f t="shared" ca="1" si="41"/>
        <v>287</v>
      </c>
      <c r="C87" s="95">
        <f t="shared" ca="1" si="32"/>
        <v>283.79955251175898</v>
      </c>
      <c r="D87">
        <f t="shared" ca="1" si="42"/>
        <v>5</v>
      </c>
      <c r="E87" s="95">
        <f t="shared" ca="1" si="45"/>
        <v>289.72983830007769</v>
      </c>
      <c r="R87" s="103">
        <v>289</v>
      </c>
      <c r="S87" s="103">
        <f t="shared" si="43"/>
        <v>285.58784515686307</v>
      </c>
      <c r="U87" s="102">
        <f t="shared" si="47"/>
        <v>286.46252333201187</v>
      </c>
      <c r="V87" s="102">
        <f t="shared" si="38"/>
        <v>5.9468419951814884</v>
      </c>
      <c r="W87" s="102">
        <f t="shared" si="46"/>
        <v>16.316403602601309</v>
      </c>
      <c r="X87" s="102">
        <f t="shared" si="39"/>
        <v>1766.7300612997683</v>
      </c>
      <c r="Y87" s="102">
        <f t="shared" si="40"/>
        <v>5.9442914822538242</v>
      </c>
      <c r="Z87" s="102">
        <f t="shared" si="44"/>
        <v>5.9863563301753819</v>
      </c>
      <c r="AA87" s="102">
        <f t="shared" si="36"/>
        <v>35.364929715622566</v>
      </c>
      <c r="AB87" s="107">
        <f t="shared" si="37"/>
        <v>83490.096890026034</v>
      </c>
      <c r="AC87" s="107">
        <f t="shared" si="35"/>
        <v>4195927.2480336698</v>
      </c>
      <c r="AD87" s="101">
        <f>COUNT(S$12:S87)</f>
        <v>76</v>
      </c>
      <c r="AE87" s="102">
        <f t="shared" si="33"/>
        <v>289.62593121293156</v>
      </c>
      <c r="AF87" s="102">
        <f t="shared" si="34"/>
        <v>288.94652946527327</v>
      </c>
      <c r="AG87" s="102">
        <f t="shared" si="31"/>
        <v>289.62593121293156</v>
      </c>
    </row>
    <row r="88" spans="1:33" x14ac:dyDescent="0.25">
      <c r="A88">
        <f t="shared" si="9"/>
        <v>76</v>
      </c>
      <c r="B88" s="94">
        <f t="shared" ca="1" si="41"/>
        <v>289.48689887164858</v>
      </c>
      <c r="C88" s="95">
        <f t="shared" ca="1" si="32"/>
        <v>284.75968675823128</v>
      </c>
      <c r="D88">
        <f t="shared" ca="1" si="42"/>
        <v>5</v>
      </c>
      <c r="E88" s="95">
        <f t="shared" ca="1" si="45"/>
        <v>289.6652908774563</v>
      </c>
      <c r="R88" s="103">
        <v>296.48689887164858</v>
      </c>
      <c r="S88" s="103">
        <f t="shared" si="43"/>
        <v>288.85756127129872</v>
      </c>
      <c r="U88" s="102">
        <f t="shared" si="47"/>
        <v>289.0456158147457</v>
      </c>
      <c r="V88" s="102">
        <f t="shared" si="38"/>
        <v>5.9470583200577414</v>
      </c>
      <c r="W88" s="102">
        <f t="shared" si="46"/>
        <v>0.58902515748465867</v>
      </c>
      <c r="X88" s="102">
        <f t="shared" si="39"/>
        <v>1764.6043121419737</v>
      </c>
      <c r="Y88" s="102">
        <f t="shared" si="40"/>
        <v>5.940714287258686</v>
      </c>
      <c r="Z88" s="102">
        <f t="shared" si="44"/>
        <v>5.9860558416417691</v>
      </c>
      <c r="AA88" s="102">
        <f t="shared" si="36"/>
        <v>35.367502662120387</v>
      </c>
      <c r="AB88" s="107">
        <f t="shared" si="37"/>
        <v>83988.579284513427</v>
      </c>
      <c r="AC88" s="107">
        <f t="shared" si="35"/>
        <v>4195875.8418472456</v>
      </c>
      <c r="AD88" s="101">
        <f>COUNT(S$12:S88)</f>
        <v>77</v>
      </c>
      <c r="AE88" s="102">
        <f t="shared" si="33"/>
        <v>289.62415184905211</v>
      </c>
      <c r="AF88" s="102">
        <f t="shared" si="34"/>
        <v>289.80783164799641</v>
      </c>
      <c r="AG88" s="102">
        <f t="shared" si="31"/>
        <v>289.62415184905211</v>
      </c>
    </row>
    <row r="89" spans="1:33" x14ac:dyDescent="0.25">
      <c r="A89">
        <f t="shared" si="9"/>
        <v>77</v>
      </c>
      <c r="B89" s="94">
        <f t="shared" ca="1" si="41"/>
        <v>295.81753674101714</v>
      </c>
      <c r="C89" s="95">
        <f t="shared" ca="1" si="32"/>
        <v>286.17785039225646</v>
      </c>
      <c r="D89">
        <f t="shared" ca="1" si="42"/>
        <v>5</v>
      </c>
      <c r="E89" s="95">
        <f t="shared" ca="1" si="45"/>
        <v>289.62058010200508</v>
      </c>
      <c r="R89" s="103">
        <v>293.81753674101714</v>
      </c>
      <c r="S89" s="103">
        <f t="shared" si="43"/>
        <v>290.3455539122142</v>
      </c>
      <c r="U89" s="102">
        <f t="shared" si="47"/>
        <v>290.7043841852543</v>
      </c>
      <c r="V89" s="102">
        <f t="shared" si="38"/>
        <v>5.9478668997749526</v>
      </c>
      <c r="W89" s="102">
        <f t="shared" si="46"/>
        <v>0.51266265771821462</v>
      </c>
      <c r="X89" s="102">
        <f t="shared" si="39"/>
        <v>1764.5664994326658</v>
      </c>
      <c r="Y89" s="102">
        <f t="shared" si="40"/>
        <v>5.9406506368118732</v>
      </c>
      <c r="Z89" s="102">
        <f t="shared" si="44"/>
        <v>5.9863648220596524</v>
      </c>
      <c r="AA89" s="102">
        <f t="shared" si="36"/>
        <v>35.37712065737287</v>
      </c>
      <c r="AB89" s="107">
        <f t="shared" si="37"/>
        <v>85392.016122383677</v>
      </c>
      <c r="AC89" s="107">
        <f t="shared" si="35"/>
        <v>4196187.8032393223</v>
      </c>
      <c r="AD89" s="101">
        <f>COUNT(S$12:S89)</f>
        <v>78</v>
      </c>
      <c r="AE89" s="102">
        <f t="shared" si="33"/>
        <v>289.63490629433647</v>
      </c>
      <c r="AF89" s="102">
        <f t="shared" si="34"/>
        <v>292.21912347138351</v>
      </c>
      <c r="AG89" s="102">
        <f t="shared" si="31"/>
        <v>289.63490629433647</v>
      </c>
    </row>
    <row r="90" spans="1:33" x14ac:dyDescent="0.25">
      <c r="A90">
        <f t="shared" si="9"/>
        <v>78</v>
      </c>
      <c r="B90" s="94">
        <f t="shared" ca="1" si="41"/>
        <v>294.84547105928692</v>
      </c>
      <c r="C90" s="95">
        <f t="shared" ca="1" si="32"/>
        <v>289.06975629688463</v>
      </c>
      <c r="D90">
        <f t="shared" ca="1" si="42"/>
        <v>5</v>
      </c>
      <c r="E90" s="95">
        <f t="shared" ca="1" si="45"/>
        <v>289.61360764877571</v>
      </c>
      <c r="R90" s="103">
        <v>293.84547105928692</v>
      </c>
      <c r="S90" s="103">
        <f t="shared" si="43"/>
        <v>291.39552905633599</v>
      </c>
      <c r="U90" s="102">
        <f t="shared" si="47"/>
        <v>293.28747666798813</v>
      </c>
      <c r="V90" s="102">
        <f t="shared" si="38"/>
        <v>5.9418247715809347</v>
      </c>
      <c r="W90" s="102">
        <f t="shared" si="46"/>
        <v>3.1287932915465477</v>
      </c>
      <c r="X90" s="102">
        <f t="shared" si="39"/>
        <v>1764.9613826100854</v>
      </c>
      <c r="Y90" s="102">
        <f t="shared" si="40"/>
        <v>5.9413153133125078</v>
      </c>
      <c r="Z90" s="102">
        <f t="shared" si="44"/>
        <v>5.9797920893383036</v>
      </c>
      <c r="AA90" s="102">
        <f t="shared" si="36"/>
        <v>35.305281616121647</v>
      </c>
      <c r="AB90" s="107">
        <f t="shared" si="37"/>
        <v>85958.247674847924</v>
      </c>
      <c r="AC90" s="107">
        <f t="shared" si="35"/>
        <v>4195707.1414709603</v>
      </c>
      <c r="AD90" s="101">
        <f>COUNT(S$12:S90)</f>
        <v>79</v>
      </c>
      <c r="AE90" s="102">
        <f t="shared" si="33"/>
        <v>289.61843440603548</v>
      </c>
      <c r="AF90" s="102">
        <f t="shared" si="34"/>
        <v>293.18637020647452</v>
      </c>
      <c r="AG90" s="102">
        <f t="shared" ref="AG90:AG121" si="48">IF(AD90&gt;$AE$10,(AG89*$AE$10-AF89+S90)/$AE$10,(AG89*AD89+S90)/AD90)</f>
        <v>289.61843440603553</v>
      </c>
    </row>
    <row r="91" spans="1:33" x14ac:dyDescent="0.25">
      <c r="A91">
        <f t="shared" si="9"/>
        <v>79</v>
      </c>
      <c r="B91" s="94">
        <f t="shared" ca="1" si="41"/>
        <v>298.44327925502017</v>
      </c>
      <c r="C91" s="95">
        <f t="shared" ca="1" si="32"/>
        <v>290.8024707256053</v>
      </c>
      <c r="D91">
        <f t="shared" ca="1" si="42"/>
        <v>6</v>
      </c>
      <c r="E91" s="95">
        <f t="shared" ca="1" si="45"/>
        <v>289.62846843723605</v>
      </c>
      <c r="R91" s="103">
        <v>302.44327925502017</v>
      </c>
      <c r="S91" s="103">
        <f t="shared" si="43"/>
        <v>294.7098541159412</v>
      </c>
      <c r="U91" s="102">
        <f t="shared" si="47"/>
        <v>296.64829648174316</v>
      </c>
      <c r="V91" s="102">
        <f t="shared" si="38"/>
        <v>5.9639081977014969</v>
      </c>
      <c r="W91" s="102">
        <f t="shared" si="46"/>
        <v>25.767420742328301</v>
      </c>
      <c r="X91" s="102">
        <f t="shared" si="39"/>
        <v>1784.234574715497</v>
      </c>
      <c r="Y91" s="102">
        <f t="shared" si="40"/>
        <v>5.9736665034390679</v>
      </c>
      <c r="Z91" s="102">
        <f t="shared" si="44"/>
        <v>6.0015357520269719</v>
      </c>
      <c r="AA91" s="102">
        <f t="shared" si="36"/>
        <v>35.568200990572223</v>
      </c>
      <c r="AB91" s="107">
        <f t="shared" si="37"/>
        <v>87606.308454522892</v>
      </c>
      <c r="AC91" s="107">
        <f t="shared" si="35"/>
        <v>4196602.7919091517</v>
      </c>
      <c r="AD91" s="101">
        <f>COUNT(S$12:S91)</f>
        <v>80</v>
      </c>
      <c r="AE91" s="102">
        <f t="shared" si="33"/>
        <v>289.6489040842248</v>
      </c>
      <c r="AF91" s="102">
        <f t="shared" si="34"/>
        <v>295.98362869341759</v>
      </c>
      <c r="AG91" s="102">
        <f t="shared" si="48"/>
        <v>289.64890408422485</v>
      </c>
    </row>
    <row r="92" spans="1:33" x14ac:dyDescent="0.25">
      <c r="A92">
        <f t="shared" si="9"/>
        <v>80</v>
      </c>
      <c r="B92" s="94">
        <f t="shared" ca="1" si="41"/>
        <v>296.51056516295154</v>
      </c>
      <c r="C92" s="95">
        <f t="shared" ca="1" si="32"/>
        <v>293.09471328442976</v>
      </c>
      <c r="D92">
        <f t="shared" ca="1" si="42"/>
        <v>6</v>
      </c>
      <c r="E92" s="95">
        <f t="shared" ca="1" si="45"/>
        <v>289.67126158349771</v>
      </c>
      <c r="R92" s="103">
        <v>295.51056516295154</v>
      </c>
      <c r="S92" s="103">
        <f t="shared" si="43"/>
        <v>294.95006743004427</v>
      </c>
      <c r="U92" s="102">
        <f t="shared" si="47"/>
        <v>296.40421305456891</v>
      </c>
      <c r="V92" s="102">
        <f t="shared" si="38"/>
        <v>5.9436727391362982</v>
      </c>
      <c r="W92" s="102">
        <f t="shared" si="46"/>
        <v>28.211914360760307</v>
      </c>
      <c r="X92" s="102">
        <f t="shared" si="39"/>
        <v>1785.2338550159102</v>
      </c>
      <c r="Y92" s="102">
        <f t="shared" si="40"/>
        <v>5.9753390782714755</v>
      </c>
      <c r="Z92" s="102">
        <f t="shared" si="44"/>
        <v>5.9807053263239656</v>
      </c>
      <c r="AA92" s="102">
        <f t="shared" si="36"/>
        <v>35.327245629945537</v>
      </c>
      <c r="AB92" s="107">
        <f t="shared" si="37"/>
        <v>87783.391074458254</v>
      </c>
      <c r="AC92" s="107">
        <f t="shared" si="35"/>
        <v>4195992.0257316167</v>
      </c>
      <c r="AD92" s="101">
        <f>COUNT(S$12:S92)</f>
        <v>81</v>
      </c>
      <c r="AE92" s="102">
        <f t="shared" si="33"/>
        <v>289.62823285895729</v>
      </c>
      <c r="AF92" s="102">
        <f t="shared" si="34"/>
        <v>296.28262027067711</v>
      </c>
      <c r="AG92" s="102">
        <f t="shared" si="48"/>
        <v>289.6282328589574</v>
      </c>
    </row>
    <row r="93" spans="1:33" x14ac:dyDescent="0.25">
      <c r="A93">
        <f t="shared" si="9"/>
        <v>81</v>
      </c>
      <c r="B93" s="94">
        <f t="shared" ca="1" si="41"/>
        <v>300.98026728428272</v>
      </c>
      <c r="C93" s="95">
        <f t="shared" ca="1" si="32"/>
        <v>294.11946884798624</v>
      </c>
      <c r="D93">
        <f t="shared" ca="1" si="42"/>
        <v>6</v>
      </c>
      <c r="E93" s="95">
        <f t="shared" ca="1" si="45"/>
        <v>289.72550801355243</v>
      </c>
      <c r="R93" s="103">
        <v>297.98026728428272</v>
      </c>
      <c r="S93" s="103">
        <f t="shared" si="43"/>
        <v>295.85912738631578</v>
      </c>
      <c r="U93" s="102">
        <f t="shared" si="47"/>
        <v>297.44489569038535</v>
      </c>
      <c r="V93" s="102">
        <f t="shared" si="38"/>
        <v>5.9344786954861481</v>
      </c>
      <c r="W93" s="102">
        <f t="shared" si="46"/>
        <v>38.876821400975224</v>
      </c>
      <c r="X93" s="102">
        <f t="shared" si="39"/>
        <v>1795.5394293426803</v>
      </c>
      <c r="Y93" s="102">
        <f t="shared" si="40"/>
        <v>5.9925611041401661</v>
      </c>
      <c r="Z93" s="102">
        <f t="shared" si="44"/>
        <v>5.9709989090790501</v>
      </c>
      <c r="AA93" s="102">
        <f t="shared" si="36"/>
        <v>35.218037387196091</v>
      </c>
      <c r="AB93" s="107">
        <f t="shared" si="37"/>
        <v>87879.457751943264</v>
      </c>
      <c r="AC93" s="107">
        <f t="shared" si="35"/>
        <v>4195741.2579149511</v>
      </c>
      <c r="AD93" s="101">
        <f>COUNT(S$12:S93)</f>
        <v>82</v>
      </c>
      <c r="AE93" s="102">
        <f t="shared" ref="AE93:AE124" si="49">AVERAGE(S44:S93)</f>
        <v>289.61976300127003</v>
      </c>
      <c r="AF93" s="102">
        <f t="shared" ref="AF93:AF124" si="50">S44</f>
        <v>296.44469594166003</v>
      </c>
      <c r="AG93" s="102">
        <f t="shared" si="48"/>
        <v>289.6197630012702</v>
      </c>
    </row>
    <row r="94" spans="1:33" x14ac:dyDescent="0.25">
      <c r="A94">
        <f t="shared" si="9"/>
        <v>82</v>
      </c>
      <c r="B94" s="94">
        <f t="shared" ca="1" si="41"/>
        <v>299.82287250728689</v>
      </c>
      <c r="C94" s="95">
        <f t="shared" ca="1" si="32"/>
        <v>296.1777083788752</v>
      </c>
      <c r="D94">
        <f t="shared" ca="1" si="42"/>
        <v>6</v>
      </c>
      <c r="E94" s="95">
        <f t="shared" ca="1" si="45"/>
        <v>289.80324536735151</v>
      </c>
      <c r="R94" s="103">
        <v>295.82287250728689</v>
      </c>
      <c r="S94" s="103">
        <f t="shared" si="43"/>
        <v>295.84825092260712</v>
      </c>
      <c r="U94" s="102">
        <f t="shared" si="47"/>
        <v>297.93924605238533</v>
      </c>
      <c r="V94" s="102">
        <f t="shared" si="38"/>
        <v>5.921332800259</v>
      </c>
      <c r="W94" s="102">
        <f t="shared" si="46"/>
        <v>38.868360798178209</v>
      </c>
      <c r="X94" s="102">
        <f t="shared" si="39"/>
        <v>1805.8889704598664</v>
      </c>
      <c r="Y94" s="102">
        <f t="shared" si="40"/>
        <v>6.0098069361001381</v>
      </c>
      <c r="Z94" s="102">
        <f t="shared" si="44"/>
        <v>5.9573290758883877</v>
      </c>
      <c r="AA94" s="102">
        <f t="shared" si="36"/>
        <v>35.062182131456211</v>
      </c>
      <c r="AB94" s="107">
        <f t="shared" si="37"/>
        <v>88164.911890379488</v>
      </c>
      <c r="AC94" s="107">
        <f t="shared" ref="AC94:AC125" si="51">IF(AD94&gt;$AE$10,AC93-AB93+S94^2,AC93+S94^2)</f>
        <v>4195387.9877369739</v>
      </c>
      <c r="AD94" s="101">
        <f>COUNT(S$12:S94)</f>
        <v>83</v>
      </c>
      <c r="AE94" s="102">
        <f t="shared" si="49"/>
        <v>289.60783410088897</v>
      </c>
      <c r="AF94" s="102">
        <f t="shared" si="50"/>
        <v>296.92576831656004</v>
      </c>
      <c r="AG94" s="102">
        <f t="shared" si="48"/>
        <v>289.60783410088914</v>
      </c>
    </row>
    <row r="95" spans="1:33" x14ac:dyDescent="0.25">
      <c r="A95">
        <f t="shared" si="9"/>
        <v>83</v>
      </c>
      <c r="B95" s="94">
        <f t="shared" ca="1" si="41"/>
        <v>301.04827052466021</v>
      </c>
      <c r="C95" s="95">
        <f t="shared" ca="1" si="32"/>
        <v>297.2712576173987</v>
      </c>
      <c r="D95">
        <f t="shared" ca="1" si="42"/>
        <v>6</v>
      </c>
      <c r="E95" s="95">
        <f t="shared" ca="1" si="45"/>
        <v>289.89215027509016</v>
      </c>
      <c r="R95" s="103">
        <v>301.04827052466021</v>
      </c>
      <c r="S95" s="103">
        <f t="shared" si="43"/>
        <v>297.40825680322303</v>
      </c>
      <c r="U95" s="102">
        <f t="shared" si="47"/>
        <v>297.5904938697953</v>
      </c>
      <c r="V95" s="102">
        <f t="shared" si="38"/>
        <v>5.9336310701265518</v>
      </c>
      <c r="W95" s="102">
        <f t="shared" si="46"/>
        <v>60.771322052186456</v>
      </c>
      <c r="X95" s="102">
        <f t="shared" si="39"/>
        <v>1834.6835476530766</v>
      </c>
      <c r="Y95" s="102">
        <f t="shared" si="40"/>
        <v>6.0575301033557842</v>
      </c>
      <c r="Z95" s="102">
        <f t="shared" si="44"/>
        <v>5.9692688143976529</v>
      </c>
      <c r="AA95" s="102">
        <f t="shared" si="36"/>
        <v>35.207977676414885</v>
      </c>
      <c r="AB95" s="107">
        <f t="shared" si="37"/>
        <v>88839.5117692364</v>
      </c>
      <c r="AC95" s="107">
        <f t="shared" si="51"/>
        <v>4195674.7470613262</v>
      </c>
      <c r="AD95" s="101">
        <f>COUNT(S$12:S95)</f>
        <v>84</v>
      </c>
      <c r="AE95" s="102">
        <f t="shared" si="49"/>
        <v>289.61748387062221</v>
      </c>
      <c r="AF95" s="102">
        <f t="shared" si="50"/>
        <v>298.05957754991937</v>
      </c>
      <c r="AG95" s="102">
        <f t="shared" si="48"/>
        <v>289.61748387062238</v>
      </c>
    </row>
    <row r="96" spans="1:33" x14ac:dyDescent="0.25">
      <c r="A96">
        <f t="shared" si="9"/>
        <v>84</v>
      </c>
      <c r="B96" s="94">
        <f t="shared" ca="1" si="41"/>
        <v>299.70513242775792</v>
      </c>
      <c r="C96" s="95">
        <f t="shared" ca="1" si="32"/>
        <v>298.40436148957713</v>
      </c>
      <c r="D96">
        <f t="shared" ca="1" si="42"/>
        <v>6</v>
      </c>
      <c r="E96" s="95">
        <f t="shared" ca="1" si="45"/>
        <v>289.99229393643708</v>
      </c>
      <c r="R96" s="103">
        <v>295.70513242775792</v>
      </c>
      <c r="S96" s="103">
        <f t="shared" si="43"/>
        <v>296.89731949058347</v>
      </c>
      <c r="U96" s="102">
        <f t="shared" si="47"/>
        <v>297.63913568599696</v>
      </c>
      <c r="V96" s="102">
        <f t="shared" si="38"/>
        <v>5.9027094251813832</v>
      </c>
      <c r="W96" s="102">
        <f t="shared" si="46"/>
        <v>53.165227606053008</v>
      </c>
      <c r="X96" s="102">
        <f t="shared" si="39"/>
        <v>1844.1784746304666</v>
      </c>
      <c r="Y96" s="102">
        <f t="shared" si="40"/>
        <v>6.0731844606111984</v>
      </c>
      <c r="Z96" s="102">
        <f t="shared" si="44"/>
        <v>5.9377406491999025</v>
      </c>
      <c r="AA96" s="102">
        <f t="shared" si="36"/>
        <v>34.841978558135452</v>
      </c>
      <c r="AB96" s="107">
        <f t="shared" si="37"/>
        <v>88985.908846554419</v>
      </c>
      <c r="AC96" s="107">
        <f t="shared" si="51"/>
        <v>4194983.2536127828</v>
      </c>
      <c r="AD96" s="101">
        <f>COUNT(S$12:S96)</f>
        <v>85</v>
      </c>
      <c r="AE96" s="102">
        <f t="shared" si="49"/>
        <v>289.5942387094355</v>
      </c>
      <c r="AF96" s="102">
        <f t="shared" si="50"/>
        <v>298.30506004182098</v>
      </c>
      <c r="AG96" s="102">
        <f t="shared" si="48"/>
        <v>289.59423870943567</v>
      </c>
    </row>
    <row r="97" spans="1:33" x14ac:dyDescent="0.25">
      <c r="A97">
        <f t="shared" si="9"/>
        <v>85</v>
      </c>
      <c r="B97" s="94">
        <f t="shared" ca="1" si="41"/>
        <v>291.87785252292474</v>
      </c>
      <c r="C97" s="95">
        <f t="shared" ca="1" si="32"/>
        <v>298.79459277103138</v>
      </c>
      <c r="D97">
        <f t="shared" ca="1" si="42"/>
        <v>6</v>
      </c>
      <c r="E97" s="95">
        <f t="shared" ca="1" si="45"/>
        <v>290.09464624846726</v>
      </c>
      <c r="R97" s="103">
        <v>291.87785252292474</v>
      </c>
      <c r="S97" s="103">
        <f t="shared" si="43"/>
        <v>295.39147940028585</v>
      </c>
      <c r="U97" s="102">
        <f t="shared" si="47"/>
        <v>296.11353199565747</v>
      </c>
      <c r="V97" s="102">
        <f t="shared" si="38"/>
        <v>5.8303666097528932</v>
      </c>
      <c r="W97" s="102">
        <f t="shared" si="46"/>
        <v>33.94581419267265</v>
      </c>
      <c r="X97" s="102">
        <f t="shared" si="39"/>
        <v>1833.7125721885229</v>
      </c>
      <c r="Y97" s="102">
        <f t="shared" si="40"/>
        <v>6.0559269681668439</v>
      </c>
      <c r="Z97" s="102">
        <f t="shared" si="44"/>
        <v>5.8645626015700953</v>
      </c>
      <c r="AA97" s="102">
        <f t="shared" si="36"/>
        <v>33.993174804156297</v>
      </c>
      <c r="AB97" s="107">
        <f t="shared" si="37"/>
        <v>87626.606407870437</v>
      </c>
      <c r="AC97" s="107">
        <f t="shared" si="51"/>
        <v>4193253.4708685181</v>
      </c>
      <c r="AD97" s="101">
        <f>COUNT(S$12:S97)</f>
        <v>86</v>
      </c>
      <c r="AE97" s="102">
        <f t="shared" si="49"/>
        <v>289.53596709660479</v>
      </c>
      <c r="AF97" s="102">
        <f t="shared" si="50"/>
        <v>296.0179156873287</v>
      </c>
      <c r="AG97" s="102">
        <f t="shared" si="48"/>
        <v>289.53596709660496</v>
      </c>
    </row>
    <row r="98" spans="1:33" x14ac:dyDescent="0.25">
      <c r="A98">
        <f t="shared" si="9"/>
        <v>86</v>
      </c>
      <c r="B98" s="94">
        <f t="shared" ca="1" si="41"/>
        <v>293.68124552684679</v>
      </c>
      <c r="C98" s="95">
        <f t="shared" ca="1" si="32"/>
        <v>296.71957069659936</v>
      </c>
      <c r="D98">
        <f t="shared" ca="1" si="42"/>
        <v>6</v>
      </c>
      <c r="E98" s="95">
        <f t="shared" ca="1" si="45"/>
        <v>290.17079480534233</v>
      </c>
      <c r="R98" s="103">
        <v>289.68124552684679</v>
      </c>
      <c r="S98" s="103">
        <f t="shared" si="43"/>
        <v>293.67840923825412</v>
      </c>
      <c r="U98" s="102">
        <f t="shared" si="47"/>
        <v>294.57812525054743</v>
      </c>
      <c r="V98" s="102">
        <f t="shared" si="38"/>
        <v>5.7873887786491274</v>
      </c>
      <c r="W98" s="102">
        <f t="shared" si="46"/>
        <v>17.35365229901706</v>
      </c>
      <c r="X98" s="102">
        <f t="shared" si="39"/>
        <v>1833.2107789171225</v>
      </c>
      <c r="Y98" s="102">
        <f t="shared" si="40"/>
        <v>6.0550983128552467</v>
      </c>
      <c r="Z98" s="102">
        <f t="shared" si="44"/>
        <v>5.8209391395892816</v>
      </c>
      <c r="AA98" s="102">
        <f t="shared" si="36"/>
        <v>33.493868875229964</v>
      </c>
      <c r="AB98" s="107">
        <f t="shared" si="37"/>
        <v>86076.835803409689</v>
      </c>
      <c r="AC98" s="107">
        <f t="shared" si="51"/>
        <v>4191873.8725133589</v>
      </c>
      <c r="AD98" s="101">
        <f>COUNT(S$12:S98)</f>
        <v>87</v>
      </c>
      <c r="AE98" s="102">
        <f t="shared" si="49"/>
        <v>289.48917696762334</v>
      </c>
      <c r="AF98" s="102">
        <f t="shared" si="50"/>
        <v>293.38854068182297</v>
      </c>
      <c r="AG98" s="102">
        <f t="shared" si="48"/>
        <v>289.48917696762345</v>
      </c>
    </row>
    <row r="99" spans="1:33" x14ac:dyDescent="0.25">
      <c r="A99">
        <f t="shared" si="9"/>
        <v>87</v>
      </c>
      <c r="B99" s="94">
        <f t="shared" ca="1" si="41"/>
        <v>293.25333233564305</v>
      </c>
      <c r="C99" s="95">
        <f t="shared" ca="1" si="32"/>
        <v>295.80807314567357</v>
      </c>
      <c r="D99">
        <f t="shared" ca="1" si="42"/>
        <v>6</v>
      </c>
      <c r="E99" s="95">
        <f t="shared" ca="1" si="45"/>
        <v>290.2348547864824</v>
      </c>
      <c r="R99" s="103">
        <v>289.25333233564305</v>
      </c>
      <c r="S99" s="103">
        <f t="shared" si="43"/>
        <v>292.35088616747078</v>
      </c>
      <c r="U99" s="102">
        <f t="shared" si="47"/>
        <v>291.62939070329315</v>
      </c>
      <c r="V99" s="102">
        <f t="shared" si="38"/>
        <v>5.775216448571852</v>
      </c>
      <c r="W99" s="102">
        <f t="shared" si="46"/>
        <v>8.2487688538904784</v>
      </c>
      <c r="X99" s="102">
        <f t="shared" si="39"/>
        <v>1839.154249277397</v>
      </c>
      <c r="Y99" s="102">
        <f t="shared" si="40"/>
        <v>6.064906016217229</v>
      </c>
      <c r="Z99" s="102">
        <f t="shared" si="44"/>
        <v>5.8083125157901367</v>
      </c>
      <c r="AA99" s="102">
        <f t="shared" si="36"/>
        <v>33.353125027890201</v>
      </c>
      <c r="AB99" s="107">
        <f t="shared" si="37"/>
        <v>84736.868859896946</v>
      </c>
      <c r="AC99" s="107">
        <f t="shared" si="51"/>
        <v>4191266.0773528549</v>
      </c>
      <c r="AD99" s="101">
        <f>COUNT(S$12:S99)</f>
        <v>88</v>
      </c>
      <c r="AE99" s="102">
        <f t="shared" si="49"/>
        <v>289.46842387733625</v>
      </c>
      <c r="AF99" s="102">
        <f t="shared" si="50"/>
        <v>291.09597877658314</v>
      </c>
      <c r="AG99" s="102">
        <f t="shared" si="48"/>
        <v>289.46842387733642</v>
      </c>
    </row>
    <row r="100" spans="1:33" x14ac:dyDescent="0.25">
      <c r="A100">
        <f t="shared" si="9"/>
        <v>88</v>
      </c>
      <c r="B100" s="94">
        <f t="shared" ca="1" si="41"/>
        <v>285.74666766435695</v>
      </c>
      <c r="C100" s="95">
        <f t="shared" ca="1" si="32"/>
        <v>295.0416509026644</v>
      </c>
      <c r="D100">
        <f t="shared" ca="1" si="42"/>
        <v>6</v>
      </c>
      <c r="E100" s="95">
        <f t="shared" ca="1" si="45"/>
        <v>290.28886373160805</v>
      </c>
      <c r="R100" s="103">
        <v>284.74666766435695</v>
      </c>
      <c r="S100" s="103">
        <f t="shared" si="43"/>
        <v>290.06962061653661</v>
      </c>
      <c r="U100" s="102">
        <f t="shared" si="47"/>
        <v>288.8897745124429</v>
      </c>
      <c r="V100" s="102">
        <f t="shared" si="38"/>
        <v>5.7712176977488081</v>
      </c>
      <c r="W100" s="102">
        <f t="shared" si="46"/>
        <v>0.37377838280637649</v>
      </c>
      <c r="X100" s="102">
        <f t="shared" si="39"/>
        <v>1838.9132118307191</v>
      </c>
      <c r="Y100" s="102">
        <f t="shared" si="40"/>
        <v>6.0645085733812252</v>
      </c>
      <c r="Z100" s="102">
        <f t="shared" si="44"/>
        <v>5.8039160766853639</v>
      </c>
      <c r="AA100" s="102">
        <f t="shared" si="36"/>
        <v>33.306953714811243</v>
      </c>
      <c r="AB100" s="107">
        <f t="shared" si="37"/>
        <v>84252.499731498348</v>
      </c>
      <c r="AC100" s="107">
        <f t="shared" si="51"/>
        <v>4190669.5932975793</v>
      </c>
      <c r="AD100" s="101">
        <f>COUNT(S$12:S100)</f>
        <v>89</v>
      </c>
      <c r="AE100" s="102">
        <f t="shared" si="49"/>
        <v>289.44789671413537</v>
      </c>
      <c r="AF100" s="102">
        <f t="shared" si="50"/>
        <v>290.26281148555415</v>
      </c>
      <c r="AG100" s="102">
        <f t="shared" si="48"/>
        <v>289.44789671413548</v>
      </c>
    </row>
    <row r="101" spans="1:33" x14ac:dyDescent="0.25">
      <c r="A101">
        <f t="shared" si="9"/>
        <v>89</v>
      </c>
      <c r="B101" s="94">
        <f t="shared" ca="1" si="41"/>
        <v>286.31875447315321</v>
      </c>
      <c r="C101" s="95">
        <f t="shared" ca="1" si="32"/>
        <v>292.25315593117216</v>
      </c>
      <c r="D101">
        <f t="shared" ca="1" si="42"/>
        <v>6</v>
      </c>
      <c r="E101" s="95">
        <f t="shared" ca="1" si="45"/>
        <v>290.31068920049205</v>
      </c>
      <c r="R101" s="103">
        <v>283.31875447315321</v>
      </c>
      <c r="S101" s="103">
        <f t="shared" si="43"/>
        <v>288.04436077352159</v>
      </c>
      <c r="U101" s="102">
        <f t="shared" si="47"/>
        <v>286.75</v>
      </c>
      <c r="V101" s="102">
        <f t="shared" si="38"/>
        <v>5.7733094189054812</v>
      </c>
      <c r="W101" s="102">
        <f t="shared" si="46"/>
        <v>1.9076396304585501</v>
      </c>
      <c r="X101" s="102">
        <f t="shared" si="39"/>
        <v>1838.3024893909883</v>
      </c>
      <c r="Y101" s="102">
        <f t="shared" si="40"/>
        <v>6.0635014461794077</v>
      </c>
      <c r="Z101" s="102">
        <f t="shared" si="44"/>
        <v>5.8056531421095157</v>
      </c>
      <c r="AA101" s="102">
        <f t="shared" si="36"/>
        <v>33.331101646414027</v>
      </c>
      <c r="AB101" s="107">
        <f t="shared" si="37"/>
        <v>83880.099059185872</v>
      </c>
      <c r="AC101" s="107">
        <f t="shared" si="51"/>
        <v>4189386.6473395075</v>
      </c>
      <c r="AD101" s="101">
        <f>COUNT(S$12:S101)</f>
        <v>90</v>
      </c>
      <c r="AE101" s="102">
        <f t="shared" si="49"/>
        <v>289.40352769989471</v>
      </c>
      <c r="AF101" s="102">
        <f t="shared" si="50"/>
        <v>289.62061228301047</v>
      </c>
      <c r="AG101" s="102">
        <f t="shared" si="48"/>
        <v>289.40352769989482</v>
      </c>
    </row>
    <row r="102" spans="1:33" x14ac:dyDescent="0.25">
      <c r="A102">
        <f t="shared" si="9"/>
        <v>90</v>
      </c>
      <c r="B102" s="94">
        <f t="shared" ca="1" si="41"/>
        <v>280.12214747707526</v>
      </c>
      <c r="C102" s="95">
        <f t="shared" ca="1" si="32"/>
        <v>290.47283549376647</v>
      </c>
      <c r="D102">
        <f t="shared" ca="1" si="42"/>
        <v>6</v>
      </c>
      <c r="E102" s="95">
        <f t="shared" ca="1" si="45"/>
        <v>290.31247102789064</v>
      </c>
      <c r="R102" s="103">
        <v>285.12214747707526</v>
      </c>
      <c r="S102" s="103">
        <f t="shared" si="43"/>
        <v>287.16769678458769</v>
      </c>
      <c r="U102" s="102">
        <f t="shared" si="47"/>
        <v>285.6102254875571</v>
      </c>
      <c r="V102" s="102">
        <f t="shared" si="38"/>
        <v>5.7816720083344491</v>
      </c>
      <c r="W102" s="102">
        <f t="shared" si="46"/>
        <v>4.8892537957630289</v>
      </c>
      <c r="X102" s="102">
        <f t="shared" si="39"/>
        <v>1838.4303384091293</v>
      </c>
      <c r="Y102" s="102">
        <f t="shared" si="40"/>
        <v>6.0637122926621929</v>
      </c>
      <c r="Z102" s="102">
        <f t="shared" si="44"/>
        <v>5.8137036773175081</v>
      </c>
      <c r="AA102" s="102">
        <f t="shared" si="36"/>
        <v>33.427731211966602</v>
      </c>
      <c r="AB102" s="107">
        <f t="shared" si="37"/>
        <v>82267.369579606137</v>
      </c>
      <c r="AC102" s="107">
        <f t="shared" si="51"/>
        <v>4187971.8343568863</v>
      </c>
      <c r="AD102" s="101">
        <f>COUNT(S$12:S102)</f>
        <v>91</v>
      </c>
      <c r="AE102" s="102">
        <f t="shared" si="49"/>
        <v>289.35446938992624</v>
      </c>
      <c r="AF102" s="102">
        <f t="shared" si="50"/>
        <v>286.82288886977994</v>
      </c>
      <c r="AG102" s="102">
        <f t="shared" si="48"/>
        <v>289.35446938992641</v>
      </c>
    </row>
    <row r="103" spans="1:33" x14ac:dyDescent="0.25">
      <c r="A103">
        <f t="shared" si="9"/>
        <v>91</v>
      </c>
      <c r="B103" s="94">
        <f t="shared" ca="1" si="41"/>
        <v>279.29486757224208</v>
      </c>
      <c r="C103" s="95">
        <f t="shared" ca="1" si="32"/>
        <v>287.36762908875909</v>
      </c>
      <c r="D103">
        <f t="shared" ca="1" si="42"/>
        <v>7</v>
      </c>
      <c r="E103" s="95">
        <f t="shared" ca="1" si="45"/>
        <v>290.28046187637835</v>
      </c>
      <c r="R103" s="103">
        <v>283.29486757224208</v>
      </c>
      <c r="S103" s="103">
        <f t="shared" si="43"/>
        <v>286.005848020884</v>
      </c>
      <c r="U103" s="102">
        <f t="shared" si="47"/>
        <v>284.1206092967069</v>
      </c>
      <c r="V103" s="102">
        <f t="shared" si="38"/>
        <v>5.7899526330120388</v>
      </c>
      <c r="W103" s="102">
        <f t="shared" si="46"/>
        <v>11.158545864287619</v>
      </c>
      <c r="X103" s="102">
        <f t="shared" si="39"/>
        <v>1825.6406503344094</v>
      </c>
      <c r="Y103" s="102">
        <f t="shared" si="40"/>
        <v>6.0425833057301075</v>
      </c>
      <c r="Z103" s="102">
        <f t="shared" si="44"/>
        <v>5.8216786383556594</v>
      </c>
      <c r="AA103" s="102">
        <f t="shared" si="36"/>
        <v>33.523551492544357</v>
      </c>
      <c r="AB103" s="107">
        <f t="shared" si="37"/>
        <v>80577.37448810284</v>
      </c>
      <c r="AC103" s="107">
        <f t="shared" si="51"/>
        <v>4187503.809879425</v>
      </c>
      <c r="AD103" s="101">
        <f>COUNT(S$12:S103)</f>
        <v>92</v>
      </c>
      <c r="AE103" s="102">
        <f t="shared" si="49"/>
        <v>289.33812857294828</v>
      </c>
      <c r="AF103" s="102">
        <f t="shared" si="50"/>
        <v>283.86154105144789</v>
      </c>
      <c r="AG103" s="102">
        <f t="shared" si="48"/>
        <v>289.33812857294851</v>
      </c>
    </row>
    <row r="104" spans="1:33" x14ac:dyDescent="0.25">
      <c r="A104">
        <f t="shared" si="9"/>
        <v>92</v>
      </c>
      <c r="B104" s="94">
        <f t="shared" ca="1" si="41"/>
        <v>280.95172947533979</v>
      </c>
      <c r="C104" s="95">
        <f t="shared" ca="1" si="32"/>
        <v>284.94580063380397</v>
      </c>
      <c r="D104">
        <f t="shared" ca="1" si="42"/>
        <v>7</v>
      </c>
      <c r="E104" s="95">
        <f t="shared" ca="1" si="45"/>
        <v>290.22309992753344</v>
      </c>
      <c r="R104" s="103">
        <v>278.95172947533979</v>
      </c>
      <c r="S104" s="103">
        <f t="shared" si="43"/>
        <v>283.88961245722072</v>
      </c>
      <c r="U104" s="102">
        <f t="shared" si="47"/>
        <v>282.67187474945257</v>
      </c>
      <c r="V104" s="102">
        <f t="shared" si="38"/>
        <v>5.7894229001667599</v>
      </c>
      <c r="W104" s="102">
        <f t="shared" si="46"/>
        <v>29.689386813480063</v>
      </c>
      <c r="X104" s="102">
        <f t="shared" si="39"/>
        <v>1795.9592766098001</v>
      </c>
      <c r="Y104" s="102">
        <f t="shared" si="40"/>
        <v>5.9932616772668954</v>
      </c>
      <c r="Z104" s="102">
        <f t="shared" si="44"/>
        <v>5.8208021159128434</v>
      </c>
      <c r="AA104" s="102">
        <f t="shared" si="36"/>
        <v>33.51741751699592</v>
      </c>
      <c r="AB104" s="107">
        <f t="shared" si="37"/>
        <v>79951.078243005322</v>
      </c>
      <c r="AC104" s="107">
        <f t="shared" si="51"/>
        <v>4187519.7474524332</v>
      </c>
      <c r="AD104" s="101">
        <f>COUNT(S$12:S104)</f>
        <v>93</v>
      </c>
      <c r="AE104" s="102">
        <f t="shared" si="49"/>
        <v>289.33869000106375</v>
      </c>
      <c r="AF104" s="102">
        <f t="shared" si="50"/>
        <v>282.75621698382747</v>
      </c>
      <c r="AG104" s="102">
        <f t="shared" si="48"/>
        <v>289.33869000106392</v>
      </c>
    </row>
    <row r="105" spans="1:33" x14ac:dyDescent="0.25">
      <c r="A105">
        <f t="shared" si="9"/>
        <v>93</v>
      </c>
      <c r="B105" s="94">
        <f t="shared" ca="1" si="41"/>
        <v>282.17712749271311</v>
      </c>
      <c r="C105" s="95">
        <f t="shared" ca="1" si="32"/>
        <v>283.74757928626468</v>
      </c>
      <c r="D105">
        <f t="shared" ca="1" si="42"/>
        <v>7</v>
      </c>
      <c r="E105" s="95">
        <f t="shared" ca="1" si="45"/>
        <v>290.15421141007312</v>
      </c>
      <c r="R105" s="103">
        <v>281.17712749271311</v>
      </c>
      <c r="S105" s="103">
        <f t="shared" si="43"/>
        <v>283.07586696786842</v>
      </c>
      <c r="U105" s="102">
        <f t="shared" si="47"/>
        <v>282.13646800434253</v>
      </c>
      <c r="V105" s="102">
        <f t="shared" si="38"/>
        <v>5.7823227748872634</v>
      </c>
      <c r="W105" s="102">
        <f t="shared" si="46"/>
        <v>39.26299057077641</v>
      </c>
      <c r="X105" s="102">
        <f t="shared" si="39"/>
        <v>1760.9044522390188</v>
      </c>
      <c r="Y105" s="102">
        <f t="shared" si="40"/>
        <v>5.9344830478130426</v>
      </c>
      <c r="Z105" s="102">
        <f t="shared" si="44"/>
        <v>5.8133274088051872</v>
      </c>
      <c r="AA105" s="102">
        <f t="shared" si="36"/>
        <v>33.435256673008553</v>
      </c>
      <c r="AB105" s="107">
        <f t="shared" si="37"/>
        <v>79487.497430466814</v>
      </c>
      <c r="AC105" s="107">
        <f t="shared" si="51"/>
        <v>4187700.6156690386</v>
      </c>
      <c r="AD105" s="101">
        <f>COUNT(S$12:S105)</f>
        <v>94</v>
      </c>
      <c r="AE105" s="102">
        <f t="shared" si="49"/>
        <v>289.34508300074458</v>
      </c>
      <c r="AF105" s="102">
        <f t="shared" si="50"/>
        <v>281.93527170339439</v>
      </c>
      <c r="AG105" s="102">
        <f t="shared" si="48"/>
        <v>289.34508300074475</v>
      </c>
    </row>
    <row r="106" spans="1:33" x14ac:dyDescent="0.25">
      <c r="A106">
        <f t="shared" si="9"/>
        <v>94</v>
      </c>
      <c r="B106" s="94">
        <f t="shared" ca="1" si="41"/>
        <v>282.01973271571728</v>
      </c>
      <c r="C106" s="95">
        <f t="shared" ca="1" si="32"/>
        <v>283.2764437481992</v>
      </c>
      <c r="D106">
        <f t="shared" ca="1" si="42"/>
        <v>7</v>
      </c>
      <c r="E106" s="95">
        <f t="shared" ca="1" si="45"/>
        <v>290.08181385573761</v>
      </c>
      <c r="R106" s="103">
        <v>280.01973271571728</v>
      </c>
      <c r="S106" s="103">
        <f t="shared" si="43"/>
        <v>282.15902669222305</v>
      </c>
      <c r="U106" s="102">
        <f t="shared" si="47"/>
        <v>280.86086431400304</v>
      </c>
      <c r="V106" s="102">
        <f t="shared" si="38"/>
        <v>5.7766702071868359</v>
      </c>
      <c r="W106" s="102">
        <f t="shared" si="46"/>
        <v>51.671563588225304</v>
      </c>
      <c r="X106" s="102">
        <f t="shared" si="39"/>
        <v>1727.2205826003003</v>
      </c>
      <c r="Y106" s="102">
        <f t="shared" si="40"/>
        <v>5.8774494172222367</v>
      </c>
      <c r="Z106" s="102">
        <f t="shared" si="44"/>
        <v>5.8073158875291595</v>
      </c>
      <c r="AA106" s="102">
        <f t="shared" si="36"/>
        <v>33.369918682627031</v>
      </c>
      <c r="AB106" s="107">
        <f t="shared" si="37"/>
        <v>78568.942475053191</v>
      </c>
      <c r="AC106" s="107">
        <f t="shared" si="51"/>
        <v>4187826.8345824745</v>
      </c>
      <c r="AD106" s="101">
        <f>COUNT(S$12:S106)</f>
        <v>95</v>
      </c>
      <c r="AE106" s="102">
        <f t="shared" si="49"/>
        <v>289.34955810052116</v>
      </c>
      <c r="AF106" s="102">
        <f t="shared" si="50"/>
        <v>280.30152064349062</v>
      </c>
      <c r="AG106" s="102">
        <f t="shared" si="48"/>
        <v>289.34955810052134</v>
      </c>
    </row>
    <row r="107" spans="1:33" x14ac:dyDescent="0.25">
      <c r="A107">
        <f t="shared" si="9"/>
        <v>95</v>
      </c>
      <c r="B107" s="94">
        <f t="shared" ca="1" si="41"/>
        <v>282.48943483704846</v>
      </c>
      <c r="C107" s="95">
        <f t="shared" ca="1" si="32"/>
        <v>282.8994304384546</v>
      </c>
      <c r="D107">
        <f t="shared" ca="1" si="42"/>
        <v>7</v>
      </c>
      <c r="E107" s="95">
        <f t="shared" ca="1" si="45"/>
        <v>290.00699736180758</v>
      </c>
      <c r="R107" s="103">
        <v>284.48943483704846</v>
      </c>
      <c r="S107" s="103">
        <f t="shared" si="43"/>
        <v>282.85814913567066</v>
      </c>
      <c r="U107" s="102">
        <f t="shared" si="47"/>
        <v>281.15950613020465</v>
      </c>
      <c r="V107" s="102">
        <f t="shared" si="38"/>
        <v>5.7072526064126032</v>
      </c>
      <c r="W107" s="102">
        <f t="shared" si="46"/>
        <v>42.470312771222453</v>
      </c>
      <c r="X107" s="102">
        <f t="shared" si="39"/>
        <v>1656.2338785440772</v>
      </c>
      <c r="Y107" s="102">
        <f t="shared" si="40"/>
        <v>5.7554042056906436</v>
      </c>
      <c r="Z107" s="102">
        <f t="shared" si="44"/>
        <v>5.737212143530753</v>
      </c>
      <c r="AA107" s="102">
        <f t="shared" si="36"/>
        <v>32.572732313419692</v>
      </c>
      <c r="AB107" s="107">
        <f t="shared" si="37"/>
        <v>78611.86812240092</v>
      </c>
      <c r="AC107" s="107">
        <f t="shared" si="51"/>
        <v>4189266.624639879</v>
      </c>
      <c r="AD107" s="101">
        <f>COUNT(S$12:S107)</f>
        <v>96</v>
      </c>
      <c r="AE107" s="102">
        <f t="shared" si="49"/>
        <v>289.40069067036478</v>
      </c>
      <c r="AF107" s="102">
        <f t="shared" si="50"/>
        <v>280.37808067393735</v>
      </c>
      <c r="AG107" s="102">
        <f t="shared" si="48"/>
        <v>289.40069067036495</v>
      </c>
    </row>
    <row r="108" spans="1:33" x14ac:dyDescent="0.25">
      <c r="A108">
        <f t="shared" si="9"/>
        <v>96</v>
      </c>
      <c r="B108" s="94">
        <f t="shared" ca="1" si="41"/>
        <v>281.55672074497988</v>
      </c>
      <c r="C108" s="95">
        <f t="shared" ca="1" si="32"/>
        <v>282.77643175803274</v>
      </c>
      <c r="D108">
        <f t="shared" ca="1" si="42"/>
        <v>7</v>
      </c>
      <c r="E108" s="95">
        <f t="shared" ca="1" si="45"/>
        <v>289.93245544836657</v>
      </c>
      <c r="R108" s="103">
        <v>281.55672074497988</v>
      </c>
      <c r="S108" s="103">
        <f t="shared" si="43"/>
        <v>282.46772061846343</v>
      </c>
      <c r="U108" s="102">
        <f t="shared" si="47"/>
        <v>281.81075394761467</v>
      </c>
      <c r="V108" s="102">
        <f t="shared" si="38"/>
        <v>5.6483765213752282</v>
      </c>
      <c r="W108" s="102">
        <f t="shared" si="46"/>
        <v>48.355821963656531</v>
      </c>
      <c r="X108" s="102">
        <f t="shared" si="39"/>
        <v>1597.5337340914371</v>
      </c>
      <c r="Y108" s="102">
        <f t="shared" si="40"/>
        <v>5.6524927847657391</v>
      </c>
      <c r="Z108" s="102">
        <f t="shared" si="44"/>
        <v>5.6777189345167516</v>
      </c>
      <c r="AA108" s="102">
        <f t="shared" si="36"/>
        <v>31.904157327211578</v>
      </c>
      <c r="AB108" s="107">
        <f t="shared" si="37"/>
        <v>79079.635043926362</v>
      </c>
      <c r="AC108" s="107">
        <f t="shared" si="51"/>
        <v>4190442.7697088686</v>
      </c>
      <c r="AD108" s="101">
        <f>COUNT(S$12:S108)</f>
        <v>97</v>
      </c>
      <c r="AE108" s="102">
        <f t="shared" si="49"/>
        <v>289.44248346925536</v>
      </c>
      <c r="AF108" s="102">
        <f t="shared" si="50"/>
        <v>281.21101515397004</v>
      </c>
      <c r="AG108" s="102">
        <f t="shared" si="48"/>
        <v>289.44248346925548</v>
      </c>
    </row>
    <row r="109" spans="1:33" x14ac:dyDescent="0.25">
      <c r="A109">
        <f t="shared" si="9"/>
        <v>97</v>
      </c>
      <c r="B109" s="94">
        <f t="shared" ca="1" si="41"/>
        <v>284.15452894071313</v>
      </c>
      <c r="C109" s="95">
        <f t="shared" ca="1" si="32"/>
        <v>282.41051845411687</v>
      </c>
      <c r="D109">
        <f t="shared" ref="D109:D140" ca="1" si="52">D108+IF(OR(AND(C108&lt;$B$8,C109&gt;$B$8),AND(C108&gt;$B$8,C109&lt;$B$8)),1,0)</f>
        <v>7</v>
      </c>
      <c r="E109" s="95">
        <f t="shared" ca="1" si="45"/>
        <v>289.8557009892416</v>
      </c>
      <c r="R109" s="103">
        <v>282.15452894071313</v>
      </c>
      <c r="S109" s="103">
        <f t="shared" ref="S109:S140" si="53">alpha*R109+(1-alpha)*S108</f>
        <v>282.37376311513833</v>
      </c>
      <c r="U109" s="102">
        <f t="shared" si="47"/>
        <v>282.05510430961471</v>
      </c>
      <c r="V109" s="102">
        <f t="shared" si="38"/>
        <v>5.6167438316588445</v>
      </c>
      <c r="W109" s="102">
        <f t="shared" si="46"/>
        <v>50.13119024830651</v>
      </c>
      <c r="X109" s="102">
        <f t="shared" si="39"/>
        <v>1561.0870831192851</v>
      </c>
      <c r="Y109" s="102">
        <f t="shared" si="40"/>
        <v>5.5876418695533543</v>
      </c>
      <c r="Z109" s="102">
        <f t="shared" ref="Z109:Z140" si="54">SQRT(AD109/(AD109-1)*AA109)</f>
        <v>5.6456218823244448</v>
      </c>
      <c r="AA109" s="102">
        <f t="shared" si="36"/>
        <v>31.547811270444072</v>
      </c>
      <c r="AB109" s="107">
        <f t="shared" si="37"/>
        <v>79581.792062124834</v>
      </c>
      <c r="AC109" s="107">
        <f t="shared" si="51"/>
        <v>4191098.0767607465</v>
      </c>
      <c r="AD109" s="101">
        <f>COUNT(S$12:S109)</f>
        <v>98</v>
      </c>
      <c r="AE109" s="102">
        <f t="shared" si="49"/>
        <v>289.46573842847874</v>
      </c>
      <c r="AF109" s="102">
        <f t="shared" si="50"/>
        <v>282.10244958547389</v>
      </c>
      <c r="AG109" s="102">
        <f t="shared" si="48"/>
        <v>289.46573842847886</v>
      </c>
    </row>
    <row r="110" spans="1:33" x14ac:dyDescent="0.25">
      <c r="A110">
        <f t="shared" si="9"/>
        <v>98</v>
      </c>
      <c r="B110" s="94">
        <f t="shared" ca="1" si="41"/>
        <v>287.18246325898286</v>
      </c>
      <c r="C110" s="95">
        <f t="shared" ca="1" si="32"/>
        <v>282.93372160009574</v>
      </c>
      <c r="D110">
        <f t="shared" ca="1" si="52"/>
        <v>7</v>
      </c>
      <c r="E110" s="95">
        <f t="shared" ca="1" si="45"/>
        <v>289.78578200551289</v>
      </c>
      <c r="R110" s="103">
        <v>288.18246325898286</v>
      </c>
      <c r="S110" s="103">
        <f t="shared" si="53"/>
        <v>284.11637315829171</v>
      </c>
      <c r="U110" s="102">
        <f t="shared" si="47"/>
        <v>284.09578694543109</v>
      </c>
      <c r="V110" s="102">
        <f t="shared" si="38"/>
        <v>5.5708296185920183</v>
      </c>
      <c r="W110" s="102">
        <f t="shared" si="46"/>
        <v>28.831173050229317</v>
      </c>
      <c r="X110" s="102">
        <f t="shared" si="39"/>
        <v>1522.1761441563274</v>
      </c>
      <c r="Y110" s="102">
        <f t="shared" si="40"/>
        <v>5.5175649414507619</v>
      </c>
      <c r="Z110" s="102">
        <f t="shared" si="54"/>
        <v>5.5991800796449214</v>
      </c>
      <c r="AA110" s="102">
        <f t="shared" si="36"/>
        <v>31.03414263940067</v>
      </c>
      <c r="AB110" s="107">
        <f t="shared" si="37"/>
        <v>80500.241658094994</v>
      </c>
      <c r="AC110" s="107">
        <f t="shared" si="51"/>
        <v>4192238.3981952434</v>
      </c>
      <c r="AD110" s="101">
        <f>COUNT(S$12:S110)</f>
        <v>99</v>
      </c>
      <c r="AE110" s="102">
        <f t="shared" si="49"/>
        <v>289.50601689993505</v>
      </c>
      <c r="AF110" s="102">
        <f t="shared" si="50"/>
        <v>283.72564504833713</v>
      </c>
      <c r="AG110" s="102">
        <f t="shared" si="48"/>
        <v>289.50601689993522</v>
      </c>
    </row>
    <row r="111" spans="1:33" x14ac:dyDescent="0.25">
      <c r="A111">
        <f t="shared" si="9"/>
        <v>99</v>
      </c>
      <c r="B111" s="94">
        <f t="shared" ca="1" si="41"/>
        <v>284.51310112835148</v>
      </c>
      <c r="C111" s="95">
        <f t="shared" ca="1" si="32"/>
        <v>284.20834409776188</v>
      </c>
      <c r="D111">
        <f t="shared" ca="1" si="52"/>
        <v>7</v>
      </c>
      <c r="E111" s="95">
        <f t="shared" ca="1" si="45"/>
        <v>289.73000762643534</v>
      </c>
      <c r="R111" s="103">
        <v>283.51310112835148</v>
      </c>
      <c r="S111" s="103">
        <f t="shared" si="53"/>
        <v>283.93539154930966</v>
      </c>
      <c r="U111" s="102">
        <f t="shared" si="47"/>
        <v>283.85170351825684</v>
      </c>
      <c r="V111" s="102">
        <f t="shared" si="38"/>
        <v>5.5665526498031008</v>
      </c>
      <c r="W111" s="102">
        <f t="shared" si="46"/>
        <v>31.055235180542784</v>
      </c>
      <c r="X111" s="102">
        <f t="shared" si="39"/>
        <v>1511.5335319374421</v>
      </c>
      <c r="Y111" s="102">
        <f t="shared" si="40"/>
        <v>5.4982425045416869</v>
      </c>
      <c r="Z111" s="102">
        <f t="shared" si="54"/>
        <v>5.5945959136862671</v>
      </c>
      <c r="AA111" s="102">
        <f t="shared" si="36"/>
        <v>30.986508403060725</v>
      </c>
      <c r="AB111" s="107">
        <f t="shared" si="37"/>
        <v>81229.532437513393</v>
      </c>
      <c r="AC111" s="107">
        <f t="shared" si="51"/>
        <v>4192357.4631114085</v>
      </c>
      <c r="AD111" s="101">
        <f>COUNT(S$12:S111)</f>
        <v>100</v>
      </c>
      <c r="AE111" s="102">
        <f t="shared" si="49"/>
        <v>289.51021182995447</v>
      </c>
      <c r="AF111" s="102">
        <f t="shared" si="50"/>
        <v>285.00795153383598</v>
      </c>
      <c r="AG111" s="102">
        <f t="shared" si="48"/>
        <v>289.5102118299547</v>
      </c>
    </row>
    <row r="112" spans="1:33" x14ac:dyDescent="0.25">
      <c r="A112">
        <f t="shared" si="9"/>
        <v>100</v>
      </c>
      <c r="B112" s="94">
        <f t="shared" ca="1" si="41"/>
        <v>291</v>
      </c>
      <c r="C112" s="95">
        <f t="shared" ca="1" si="32"/>
        <v>284.29977120693871</v>
      </c>
      <c r="D112">
        <f t="shared" ca="1" si="52"/>
        <v>7</v>
      </c>
      <c r="E112" s="95">
        <f t="shared" ca="1" si="45"/>
        <v>289.67624290941058</v>
      </c>
      <c r="R112" s="103">
        <v>286</v>
      </c>
      <c r="S112" s="103">
        <f t="shared" si="53"/>
        <v>284.55477408451674</v>
      </c>
      <c r="U112" s="102">
        <f t="shared" si="47"/>
        <v>284.96252333201187</v>
      </c>
      <c r="V112" s="102">
        <f t="shared" si="38"/>
        <v>5.574239550342968</v>
      </c>
      <c r="W112" s="102">
        <f t="shared" si="46"/>
        <v>24.511449396156557</v>
      </c>
      <c r="X112" s="102">
        <f t="shared" si="39"/>
        <v>1510.8500559408967</v>
      </c>
      <c r="Y112" s="102">
        <f t="shared" si="40"/>
        <v>5.4969992831378409</v>
      </c>
      <c r="Z112" s="102">
        <f t="shared" si="54"/>
        <v>5.6020414163264629</v>
      </c>
      <c r="AA112" s="102">
        <f t="shared" si="36"/>
        <v>31.072146564591094</v>
      </c>
      <c r="AB112" s="107">
        <f t="shared" si="37"/>
        <v>83204.346158300803</v>
      </c>
      <c r="AC112" s="107">
        <f t="shared" si="51"/>
        <v>4192099.3501281855</v>
      </c>
      <c r="AD112" s="101">
        <f>COUNT(S$12:S112)</f>
        <v>101</v>
      </c>
      <c r="AE112" s="102">
        <f t="shared" si="49"/>
        <v>289.50114828096815</v>
      </c>
      <c r="AF112" s="102">
        <f t="shared" si="50"/>
        <v>288.45163573517971</v>
      </c>
      <c r="AG112" s="102">
        <f t="shared" si="48"/>
        <v>289.50114828096832</v>
      </c>
    </row>
    <row r="113" spans="1:33" x14ac:dyDescent="0.25">
      <c r="A113">
        <f t="shared" si="9"/>
        <v>101</v>
      </c>
      <c r="B113" s="94">
        <f t="shared" ca="1" si="41"/>
        <v>288.48689887164858</v>
      </c>
      <c r="C113" s="95">
        <f t="shared" ref="C113:C140" ca="1" si="55">alpha*B112+(1-alpha)*C112</f>
        <v>286.30983984485709</v>
      </c>
      <c r="D113">
        <f t="shared" ca="1" si="52"/>
        <v>7</v>
      </c>
      <c r="E113" s="95">
        <f t="shared" ca="1" si="45"/>
        <v>289.64323895779728</v>
      </c>
      <c r="R113" s="103">
        <v>289.48689887164858</v>
      </c>
      <c r="S113" s="103">
        <f t="shared" si="53"/>
        <v>286.03441152065625</v>
      </c>
      <c r="U113" s="102">
        <f t="shared" si="47"/>
        <v>286.7956158147457</v>
      </c>
      <c r="V113" s="102">
        <f t="shared" si="38"/>
        <v>5.5935807064059668</v>
      </c>
      <c r="W113" s="102">
        <f t="shared" si="46"/>
        <v>11.850666164450812</v>
      </c>
      <c r="X113" s="102">
        <f t="shared" si="39"/>
        <v>1520.606488383321</v>
      </c>
      <c r="Y113" s="102">
        <f t="shared" si="40"/>
        <v>5.5147193734283908</v>
      </c>
      <c r="Z113" s="102">
        <f t="shared" si="54"/>
        <v>5.6212034951679088</v>
      </c>
      <c r="AA113" s="102">
        <f t="shared" si="36"/>
        <v>31.28814511904784</v>
      </c>
      <c r="AB113" s="107">
        <f t="shared" si="37"/>
        <v>84135.619272121301</v>
      </c>
      <c r="AC113" s="107">
        <f t="shared" si="51"/>
        <v>4190710.6885438524</v>
      </c>
      <c r="AD113" s="101">
        <f>COUNT(S$12:S113)</f>
        <v>102</v>
      </c>
      <c r="AE113" s="102">
        <f t="shared" si="49"/>
        <v>289.4528037966777</v>
      </c>
      <c r="AF113" s="102">
        <f t="shared" si="50"/>
        <v>290.06140603693092</v>
      </c>
      <c r="AG113" s="102">
        <f t="shared" si="48"/>
        <v>289.45280379667781</v>
      </c>
    </row>
    <row r="114" spans="1:33" x14ac:dyDescent="0.25">
      <c r="A114">
        <f t="shared" si="9"/>
        <v>102</v>
      </c>
      <c r="B114" s="94">
        <f t="shared" ca="1" si="41"/>
        <v>296.81753674101714</v>
      </c>
      <c r="C114" s="95">
        <f t="shared" ca="1" si="55"/>
        <v>286.96295755289452</v>
      </c>
      <c r="D114">
        <f t="shared" ca="1" si="52"/>
        <v>7</v>
      </c>
      <c r="E114" s="95">
        <f t="shared" ca="1" si="45"/>
        <v>289.61721680823513</v>
      </c>
      <c r="R114" s="103">
        <v>297.81753674101714</v>
      </c>
      <c r="S114" s="103">
        <f t="shared" si="53"/>
        <v>289.56934908676448</v>
      </c>
      <c r="U114" s="102">
        <f t="shared" si="47"/>
        <v>289.2043841852543</v>
      </c>
      <c r="V114" s="102">
        <f t="shared" si="38"/>
        <v>5.5929341130945014</v>
      </c>
      <c r="W114" s="102">
        <f t="shared" si="46"/>
        <v>1.4729743041313645E-2</v>
      </c>
      <c r="X114" s="102">
        <f t="shared" si="39"/>
        <v>1520.5698307446632</v>
      </c>
      <c r="Y114" s="102">
        <f t="shared" si="40"/>
        <v>5.5146529006722869</v>
      </c>
      <c r="Z114" s="102">
        <f t="shared" si="54"/>
        <v>5.6202835872542156</v>
      </c>
      <c r="AA114" s="102">
        <f t="shared" si="36"/>
        <v>31.280911993380869</v>
      </c>
      <c r="AB114" s="107">
        <f t="shared" si="37"/>
        <v>85320.438653980091</v>
      </c>
      <c r="AC114" s="107">
        <f t="shared" si="51"/>
        <v>4190425.4772022637</v>
      </c>
      <c r="AD114" s="101">
        <f>COUNT(S$12:S114)</f>
        <v>103</v>
      </c>
      <c r="AE114" s="102">
        <f t="shared" si="49"/>
        <v>289.4429626576744</v>
      </c>
      <c r="AF114" s="102">
        <f t="shared" si="50"/>
        <v>292.09662554363769</v>
      </c>
      <c r="AG114" s="102">
        <f t="shared" si="48"/>
        <v>289.44296265767446</v>
      </c>
    </row>
    <row r="115" spans="1:33" x14ac:dyDescent="0.25">
      <c r="A115">
        <f t="shared" si="9"/>
        <v>103</v>
      </c>
      <c r="B115" s="94">
        <f t="shared" ca="1" si="41"/>
        <v>299.84547105928692</v>
      </c>
      <c r="C115" s="95">
        <f t="shared" ca="1" si="55"/>
        <v>289.91933130933126</v>
      </c>
      <c r="D115">
        <f t="shared" ca="1" si="52"/>
        <v>7</v>
      </c>
      <c r="E115" s="95">
        <f t="shared" ca="1" si="45"/>
        <v>289.62012175536108</v>
      </c>
      <c r="R115" s="103">
        <v>296.84547105928692</v>
      </c>
      <c r="S115" s="103">
        <f t="shared" si="53"/>
        <v>291.75218567852119</v>
      </c>
      <c r="U115" s="102">
        <f t="shared" si="47"/>
        <v>292.53747666798813</v>
      </c>
      <c r="V115" s="102">
        <f t="shared" si="38"/>
        <v>5.5898726481773551</v>
      </c>
      <c r="W115" s="102">
        <f t="shared" si="46"/>
        <v>5.3484187293250027</v>
      </c>
      <c r="X115" s="102">
        <f t="shared" si="39"/>
        <v>1520.5976275044509</v>
      </c>
      <c r="Y115" s="102">
        <f t="shared" si="40"/>
        <v>5.5147033057172727</v>
      </c>
      <c r="Z115" s="102">
        <f t="shared" si="54"/>
        <v>5.6169424076970147</v>
      </c>
      <c r="AA115" s="102">
        <f t="shared" si="36"/>
        <v>31.246676222814131</v>
      </c>
      <c r="AB115" s="107">
        <f t="shared" si="37"/>
        <v>86966.376653715968</v>
      </c>
      <c r="AC115" s="107">
        <f t="shared" si="51"/>
        <v>4190224.3763964782</v>
      </c>
      <c r="AD115" s="101">
        <f>COUNT(S$12:S115)</f>
        <v>104</v>
      </c>
      <c r="AE115" s="102">
        <f t="shared" si="49"/>
        <v>289.43607386037206</v>
      </c>
      <c r="AF115" s="102">
        <f t="shared" si="50"/>
        <v>294.9006216570524</v>
      </c>
      <c r="AG115" s="102">
        <f t="shared" si="48"/>
        <v>289.43607386037212</v>
      </c>
    </row>
    <row r="116" spans="1:33" x14ac:dyDescent="0.25">
      <c r="A116">
        <f t="shared" si="9"/>
        <v>104</v>
      </c>
      <c r="B116" s="94">
        <f t="shared" ca="1" si="41"/>
        <v>299.44327925502017</v>
      </c>
      <c r="C116" s="95">
        <f t="shared" ca="1" si="55"/>
        <v>292.89717323431796</v>
      </c>
      <c r="D116">
        <f t="shared" ca="1" si="52"/>
        <v>8</v>
      </c>
      <c r="E116" s="95">
        <f t="shared" ca="1" si="45"/>
        <v>289.65133176944641</v>
      </c>
      <c r="R116" s="103">
        <v>301.44327925502017</v>
      </c>
      <c r="S116" s="103">
        <f t="shared" si="53"/>
        <v>294.65951375147085</v>
      </c>
      <c r="U116" s="102">
        <f t="shared" si="47"/>
        <v>296.39829648174316</v>
      </c>
      <c r="V116" s="102">
        <f t="shared" si="38"/>
        <v>5.5852586155975654</v>
      </c>
      <c r="W116" s="102">
        <f t="shared" si="46"/>
        <v>27.309512548962925</v>
      </c>
      <c r="X116" s="102">
        <f t="shared" si="39"/>
        <v>1521.5721289724938</v>
      </c>
      <c r="Y116" s="102">
        <f t="shared" si="40"/>
        <v>5.5164701195102905</v>
      </c>
      <c r="Z116" s="102">
        <f t="shared" si="54"/>
        <v>5.6120465803860506</v>
      </c>
      <c r="AA116" s="102">
        <f t="shared" si="36"/>
        <v>31.195113803085405</v>
      </c>
      <c r="AB116" s="107">
        <f t="shared" si="37"/>
        <v>87606.294256428286</v>
      </c>
      <c r="AC116" s="107">
        <f t="shared" si="51"/>
        <v>4190082.2287870152</v>
      </c>
      <c r="AD116" s="101">
        <f>COUNT(S$12:S116)</f>
        <v>105</v>
      </c>
      <c r="AE116" s="102">
        <f t="shared" si="49"/>
        <v>289.4312517022604</v>
      </c>
      <c r="AF116" s="102">
        <f t="shared" si="50"/>
        <v>295.98360470882216</v>
      </c>
      <c r="AG116" s="102">
        <f t="shared" si="48"/>
        <v>289.43125170226051</v>
      </c>
    </row>
    <row r="117" spans="1:33" x14ac:dyDescent="0.25">
      <c r="A117">
        <f t="shared" si="9"/>
        <v>105</v>
      </c>
      <c r="B117" s="94">
        <f t="shared" ca="1" si="41"/>
        <v>296.51056516295154</v>
      </c>
      <c r="C117" s="95">
        <f t="shared" ca="1" si="55"/>
        <v>294.8610050405286</v>
      </c>
      <c r="D117">
        <f t="shared" ca="1" si="52"/>
        <v>8</v>
      </c>
      <c r="E117" s="95">
        <f t="shared" ca="1" si="45"/>
        <v>289.70047963049439</v>
      </c>
      <c r="R117" s="103">
        <v>296.51056516295154</v>
      </c>
      <c r="S117" s="103">
        <f t="shared" si="53"/>
        <v>295.21482917491505</v>
      </c>
      <c r="U117" s="102">
        <f t="shared" si="47"/>
        <v>298.15421305456891</v>
      </c>
      <c r="V117" s="102">
        <f t="shared" si="38"/>
        <v>5.5682318707081695</v>
      </c>
      <c r="W117" s="102">
        <f t="shared" si="46"/>
        <v>33.538693839385836</v>
      </c>
      <c r="X117" s="102">
        <f t="shared" si="39"/>
        <v>1516.3794144994545</v>
      </c>
      <c r="Y117" s="102">
        <f t="shared" si="40"/>
        <v>5.5070489638270956</v>
      </c>
      <c r="Z117" s="102">
        <f t="shared" si="54"/>
        <v>5.5946844275367891</v>
      </c>
      <c r="AA117" s="102">
        <f t="shared" si="36"/>
        <v>31.005206165951677</v>
      </c>
      <c r="AB117" s="107">
        <f t="shared" si="37"/>
        <v>87961.240687841098</v>
      </c>
      <c r="AC117" s="107">
        <f t="shared" si="51"/>
        <v>4189627.7298953612</v>
      </c>
      <c r="AD117" s="101">
        <f>COUNT(S$12:S117)</f>
        <v>106</v>
      </c>
      <c r="AE117" s="102">
        <f t="shared" si="49"/>
        <v>289.41587619158224</v>
      </c>
      <c r="AF117" s="102">
        <f t="shared" si="50"/>
        <v>296.5826034814603</v>
      </c>
      <c r="AG117" s="102">
        <f t="shared" si="48"/>
        <v>289.41587619158236</v>
      </c>
    </row>
    <row r="118" spans="1:33" x14ac:dyDescent="0.25">
      <c r="A118">
        <f t="shared" si="9"/>
        <v>106</v>
      </c>
      <c r="B118" s="94">
        <f t="shared" ca="1" si="41"/>
        <v>298.98026728428272</v>
      </c>
      <c r="C118" s="95">
        <f t="shared" ca="1" si="55"/>
        <v>295.35587307725547</v>
      </c>
      <c r="D118">
        <f t="shared" ca="1" si="52"/>
        <v>8</v>
      </c>
      <c r="E118" s="95">
        <f t="shared" ca="1" si="45"/>
        <v>289.75333377485669</v>
      </c>
      <c r="R118" s="103">
        <v>303.98026728428272</v>
      </c>
      <c r="S118" s="103">
        <f t="shared" si="53"/>
        <v>297.84446060772535</v>
      </c>
      <c r="U118" s="102">
        <f t="shared" si="47"/>
        <v>299.69489569038535</v>
      </c>
      <c r="V118" s="102">
        <f t="shared" si="38"/>
        <v>5.6034052465316764</v>
      </c>
      <c r="W118" s="102">
        <f t="shared" si="46"/>
        <v>70.828321873852104</v>
      </c>
      <c r="X118" s="102">
        <f t="shared" si="39"/>
        <v>1540.49634838985</v>
      </c>
      <c r="Y118" s="102">
        <f t="shared" si="40"/>
        <v>5.5506690558703822</v>
      </c>
      <c r="Z118" s="102">
        <f t="shared" si="54"/>
        <v>5.6297743580445205</v>
      </c>
      <c r="AA118" s="102">
        <f t="shared" si="36"/>
        <v>31.39815035686479</v>
      </c>
      <c r="AB118" s="107">
        <f t="shared" si="37"/>
        <v>88360.347272425934</v>
      </c>
      <c r="AC118" s="107">
        <f t="shared" si="51"/>
        <v>4190377.811922227</v>
      </c>
      <c r="AD118" s="101">
        <f>COUNT(S$12:S118)</f>
        <v>107</v>
      </c>
      <c r="AE118" s="102">
        <f t="shared" si="49"/>
        <v>289.44111333410751</v>
      </c>
      <c r="AF118" s="102">
        <f t="shared" si="50"/>
        <v>297.25468418920826</v>
      </c>
      <c r="AG118" s="102">
        <f t="shared" si="48"/>
        <v>289.44111333410763</v>
      </c>
    </row>
    <row r="119" spans="1:33" x14ac:dyDescent="0.25">
      <c r="A119">
        <f t="shared" si="9"/>
        <v>107</v>
      </c>
      <c r="B119" s="94">
        <f t="shared" ca="1" si="41"/>
        <v>295.82287250728689</v>
      </c>
      <c r="C119" s="95">
        <f t="shared" ca="1" si="55"/>
        <v>296.44319133936364</v>
      </c>
      <c r="D119">
        <f t="shared" ca="1" si="52"/>
        <v>8</v>
      </c>
      <c r="E119" s="95">
        <f t="shared" ca="1" si="45"/>
        <v>289.81527690045397</v>
      </c>
      <c r="R119" s="103">
        <v>301.82287250728689</v>
      </c>
      <c r="S119" s="103">
        <f t="shared" si="53"/>
        <v>299.03798417759378</v>
      </c>
      <c r="U119" s="102">
        <f t="shared" si="47"/>
        <v>300.93924605238533</v>
      </c>
      <c r="V119" s="102">
        <f t="shared" si="38"/>
        <v>5.6584307986310849</v>
      </c>
      <c r="W119" s="102">
        <f t="shared" si="46"/>
        <v>91.757647993280557</v>
      </c>
      <c r="X119" s="102">
        <f t="shared" si="39"/>
        <v>1575.5512826791942</v>
      </c>
      <c r="Y119" s="102">
        <f t="shared" si="40"/>
        <v>5.6134682375144767</v>
      </c>
      <c r="Z119" s="102">
        <f t="shared" si="54"/>
        <v>5.6848105723945217</v>
      </c>
      <c r="AA119" s="102">
        <f t="shared" si="36"/>
        <v>32.017839102860307</v>
      </c>
      <c r="AB119" s="107">
        <f t="shared" si="37"/>
        <v>89217.36493008901</v>
      </c>
      <c r="AC119" s="107">
        <f t="shared" si="51"/>
        <v>4191441.1806307998</v>
      </c>
      <c r="AD119" s="101">
        <f>COUNT(S$12:S119)</f>
        <v>108</v>
      </c>
      <c r="AE119" s="102">
        <f t="shared" si="49"/>
        <v>289.4767793338753</v>
      </c>
      <c r="AF119" s="102">
        <f t="shared" si="50"/>
        <v>298.69276008984383</v>
      </c>
      <c r="AG119" s="102">
        <f t="shared" si="48"/>
        <v>289.4767793338753</v>
      </c>
    </row>
    <row r="120" spans="1:33" x14ac:dyDescent="0.25">
      <c r="A120">
        <f t="shared" si="9"/>
        <v>108</v>
      </c>
      <c r="B120" s="94">
        <f t="shared" ca="1" si="41"/>
        <v>295.04827052466021</v>
      </c>
      <c r="C120" s="95">
        <f t="shared" ca="1" si="55"/>
        <v>296.25709568974059</v>
      </c>
      <c r="D120">
        <f t="shared" ca="1" si="52"/>
        <v>8</v>
      </c>
      <c r="E120" s="95">
        <f t="shared" ca="1" si="45"/>
        <v>289.87437615540154</v>
      </c>
      <c r="R120" s="103">
        <v>302.04827052466021</v>
      </c>
      <c r="S120" s="103">
        <f t="shared" si="53"/>
        <v>299.94107008171369</v>
      </c>
      <c r="U120" s="102">
        <f t="shared" si="47"/>
        <v>301.0904938697953</v>
      </c>
      <c r="V120" s="102">
        <f t="shared" si="38"/>
        <v>5.7016276082344053</v>
      </c>
      <c r="W120" s="102">
        <f t="shared" si="46"/>
        <v>109.24012728132872</v>
      </c>
      <c r="X120" s="102">
        <f t="shared" si="39"/>
        <v>1603.8558161930741</v>
      </c>
      <c r="Y120" s="102">
        <f t="shared" si="40"/>
        <v>5.6636663323205649</v>
      </c>
      <c r="Z120" s="102">
        <f t="shared" si="54"/>
        <v>5.7279632107678378</v>
      </c>
      <c r="AA120" s="102">
        <f t="shared" si="36"/>
        <v>32.508557382956496</v>
      </c>
      <c r="AB120" s="107">
        <f t="shared" si="37"/>
        <v>89040.454377447168</v>
      </c>
      <c r="AC120" s="107">
        <f t="shared" si="51"/>
        <v>4192188.4612224745</v>
      </c>
      <c r="AD120" s="101">
        <f>COUNT(S$12:S120)</f>
        <v>109</v>
      </c>
      <c r="AE120" s="102">
        <f t="shared" si="49"/>
        <v>289.50174553371266</v>
      </c>
      <c r="AF120" s="102">
        <f t="shared" si="50"/>
        <v>298.396471791218</v>
      </c>
      <c r="AG120" s="102">
        <f t="shared" si="48"/>
        <v>289.50174553371272</v>
      </c>
    </row>
    <row r="121" spans="1:33" x14ac:dyDescent="0.25">
      <c r="A121">
        <f t="shared" si="9"/>
        <v>109</v>
      </c>
      <c r="B121" s="94">
        <f t="shared" ca="1" si="41"/>
        <v>296.70513242775792</v>
      </c>
      <c r="C121" s="95">
        <f t="shared" ca="1" si="55"/>
        <v>295.89444814021647</v>
      </c>
      <c r="D121">
        <f t="shared" ca="1" si="52"/>
        <v>8</v>
      </c>
      <c r="E121" s="95">
        <f t="shared" ca="1" si="45"/>
        <v>289.92910408253624</v>
      </c>
      <c r="R121" s="103">
        <v>293.70513242775792</v>
      </c>
      <c r="S121" s="103">
        <f t="shared" si="53"/>
        <v>298.07028878552694</v>
      </c>
      <c r="U121" s="102">
        <f t="shared" si="47"/>
        <v>300.38913568599696</v>
      </c>
      <c r="V121" s="102">
        <f t="shared" si="38"/>
        <v>5.6916245826727394</v>
      </c>
      <c r="W121" s="102"/>
      <c r="X121" s="102"/>
      <c r="Y121" s="102"/>
      <c r="Z121" s="102">
        <f t="shared" si="54"/>
        <v>5.7176733438565766</v>
      </c>
      <c r="AA121" s="102">
        <f t="shared" si="36"/>
        <v>32.394590390074882</v>
      </c>
      <c r="AB121" s="107">
        <f t="shared" si="37"/>
        <v>88055.153430433071</v>
      </c>
      <c r="AC121" s="107">
        <f t="shared" si="51"/>
        <v>4191993.9039017148</v>
      </c>
      <c r="AD121" s="101">
        <f>COUNT(S$12:S121)</f>
        <v>110</v>
      </c>
      <c r="AE121" s="102">
        <f t="shared" si="49"/>
        <v>289.49522187359884</v>
      </c>
      <c r="AF121" s="102">
        <f t="shared" si="50"/>
        <v>296.74088601073004</v>
      </c>
      <c r="AG121" s="102">
        <f t="shared" si="48"/>
        <v>289.49522187359889</v>
      </c>
    </row>
    <row r="122" spans="1:33" x14ac:dyDescent="0.25">
      <c r="A122">
        <f t="shared" si="9"/>
        <v>110</v>
      </c>
      <c r="B122" s="94">
        <f t="shared" ca="1" si="41"/>
        <v>291.87785252292474</v>
      </c>
      <c r="C122" s="95">
        <f t="shared" ca="1" si="55"/>
        <v>296.13765342647889</v>
      </c>
      <c r="D122">
        <f t="shared" ca="1" si="52"/>
        <v>8</v>
      </c>
      <c r="E122" s="95">
        <f t="shared" ca="1" si="45"/>
        <v>289.9850369595087</v>
      </c>
      <c r="R122" s="103">
        <v>298.87785252292474</v>
      </c>
      <c r="S122" s="103">
        <f t="shared" si="53"/>
        <v>298.31255790674629</v>
      </c>
      <c r="U122" s="102">
        <f t="shared" si="47"/>
        <v>299.11353199565747</v>
      </c>
      <c r="V122" s="102">
        <f t="shared" si="38"/>
        <v>5.7357229402867587</v>
      </c>
      <c r="W122" s="102"/>
      <c r="X122" s="102"/>
      <c r="Y122" s="102"/>
      <c r="Z122" s="102">
        <f t="shared" si="54"/>
        <v>5.7617354226760158</v>
      </c>
      <c r="AA122" s="102">
        <f t="shared" si="36"/>
        <v>32.898517647758126</v>
      </c>
      <c r="AB122" s="107">
        <f t="shared" si="37"/>
        <v>88044.535088544158</v>
      </c>
      <c r="AC122" s="107">
        <f t="shared" si="51"/>
        <v>4192929.1326761479</v>
      </c>
      <c r="AD122" s="101">
        <f>COUNT(S$12:S122)</f>
        <v>111</v>
      </c>
      <c r="AE122" s="102">
        <f t="shared" si="49"/>
        <v>289.52665531151911</v>
      </c>
      <c r="AF122" s="102">
        <f t="shared" si="50"/>
        <v>296.72299386556506</v>
      </c>
      <c r="AG122" s="102">
        <f t="shared" ref="AG122:AG153" si="56">IF(AD122&gt;$AE$10,(AG121*$AE$10-AF121+S122)/$AE$10,(AG121*AD121+S122)/AD122)</f>
        <v>289.52665531151922</v>
      </c>
    </row>
    <row r="123" spans="1:33" x14ac:dyDescent="0.25">
      <c r="A123">
        <f t="shared" si="9"/>
        <v>111</v>
      </c>
      <c r="B123" s="94">
        <f t="shared" ca="1" si="41"/>
        <v>292.68124552684679</v>
      </c>
      <c r="C123" s="95">
        <f t="shared" ca="1" si="55"/>
        <v>294.85971315541263</v>
      </c>
      <c r="D123">
        <f t="shared" ca="1" si="52"/>
        <v>8</v>
      </c>
      <c r="E123" s="95">
        <f t="shared" ca="1" si="45"/>
        <v>290.02856085411497</v>
      </c>
      <c r="R123" s="103">
        <v>289.68124552684679</v>
      </c>
      <c r="S123" s="103">
        <f t="shared" si="53"/>
        <v>295.72316419277644</v>
      </c>
      <c r="U123" s="102">
        <f t="shared" si="47"/>
        <v>296.07812525054743</v>
      </c>
      <c r="V123" s="102">
        <f t="shared" si="38"/>
        <v>5.7122943252779779</v>
      </c>
      <c r="W123" s="102"/>
      <c r="X123" s="102"/>
      <c r="Y123" s="102"/>
      <c r="Z123" s="102">
        <f t="shared" si="54"/>
        <v>5.7379676875595083</v>
      </c>
      <c r="AA123" s="102">
        <f t="shared" si="36"/>
        <v>32.630306458624545</v>
      </c>
      <c r="AB123" s="107">
        <f t="shared" si="37"/>
        <v>86896.483772299005</v>
      </c>
      <c r="AC123" s="107">
        <f t="shared" si="51"/>
        <v>4192336.7874277914</v>
      </c>
      <c r="AD123" s="101">
        <f>COUNT(S$12:S123)</f>
        <v>112</v>
      </c>
      <c r="AE123" s="102">
        <f t="shared" si="49"/>
        <v>289.50665871806336</v>
      </c>
      <c r="AF123" s="102">
        <f t="shared" si="50"/>
        <v>294.78209540658844</v>
      </c>
      <c r="AG123" s="102">
        <f t="shared" si="56"/>
        <v>289.50665871806342</v>
      </c>
    </row>
    <row r="124" spans="1:33" x14ac:dyDescent="0.25">
      <c r="A124">
        <f t="shared" si="9"/>
        <v>112</v>
      </c>
      <c r="B124" s="94">
        <f t="shared" ca="1" si="41"/>
        <v>292.25333233564305</v>
      </c>
      <c r="C124" s="95">
        <f t="shared" ca="1" si="55"/>
        <v>294.20617286684285</v>
      </c>
      <c r="D124">
        <f t="shared" ca="1" si="52"/>
        <v>8</v>
      </c>
      <c r="E124" s="95">
        <f t="shared" ca="1" si="45"/>
        <v>290.06553087192674</v>
      </c>
      <c r="R124" s="103">
        <v>287.25333233564305</v>
      </c>
      <c r="S124" s="103">
        <f t="shared" si="53"/>
        <v>293.1822146356364</v>
      </c>
      <c r="U124" s="102">
        <f t="shared" si="47"/>
        <v>292.37939070329315</v>
      </c>
      <c r="V124" s="102">
        <f t="shared" si="38"/>
        <v>5.6870794079370723</v>
      </c>
      <c r="W124" s="102"/>
      <c r="X124" s="102"/>
      <c r="Y124" s="102"/>
      <c r="Z124" s="102">
        <f t="shared" si="54"/>
        <v>5.7124117355766639</v>
      </c>
      <c r="AA124" s="102">
        <f t="shared" si="36"/>
        <v>32.342872192180948</v>
      </c>
      <c r="AB124" s="107">
        <f t="shared" si="37"/>
        <v>85305.741884552743</v>
      </c>
      <c r="AC124" s="107">
        <f t="shared" si="51"/>
        <v>4191396.1146341488</v>
      </c>
      <c r="AD124" s="101">
        <f>COUNT(S$12:S124)</f>
        <v>113</v>
      </c>
      <c r="AE124" s="102">
        <f t="shared" si="49"/>
        <v>289.47466110264435</v>
      </c>
      <c r="AF124" s="102">
        <f t="shared" si="50"/>
        <v>292.07146708391895</v>
      </c>
      <c r="AG124" s="102">
        <f t="shared" si="56"/>
        <v>289.4746611026444</v>
      </c>
    </row>
    <row r="125" spans="1:33" x14ac:dyDescent="0.25">
      <c r="A125">
        <f t="shared" si="9"/>
        <v>113</v>
      </c>
      <c r="B125" s="94">
        <f t="shared" ca="1" si="41"/>
        <v>287.74666766435695</v>
      </c>
      <c r="C125" s="95">
        <f t="shared" ca="1" si="55"/>
        <v>293.6203207074829</v>
      </c>
      <c r="D125">
        <f t="shared" ca="1" si="52"/>
        <v>8</v>
      </c>
      <c r="E125" s="95">
        <f t="shared" ca="1" si="45"/>
        <v>290.09671323890524</v>
      </c>
      <c r="R125" s="103">
        <v>288.74666766435695</v>
      </c>
      <c r="S125" s="103">
        <f t="shared" si="53"/>
        <v>291.85155054425252</v>
      </c>
      <c r="U125" s="102">
        <f t="shared" si="47"/>
        <v>291.1397745124429</v>
      </c>
      <c r="V125" s="102">
        <f t="shared" si="38"/>
        <v>5.6851540778709788</v>
      </c>
      <c r="W125" s="102"/>
      <c r="X125" s="102"/>
      <c r="Y125" s="102"/>
      <c r="Z125" s="102">
        <f t="shared" si="54"/>
        <v>5.7102542179202729</v>
      </c>
      <c r="AA125" s="102">
        <f t="shared" si="36"/>
        <v>32.320976889124722</v>
      </c>
      <c r="AB125" s="107">
        <f t="shared" si="37"/>
        <v>83952.543606643216</v>
      </c>
      <c r="AC125" s="107">
        <f t="shared" si="51"/>
        <v>4191267.7003046805</v>
      </c>
      <c r="AD125" s="101">
        <f>COUNT(S$12:S125)</f>
        <v>114</v>
      </c>
      <c r="AE125" s="102">
        <f t="shared" ref="AE125:AE156" si="57">AVERAGE(S76:S125)</f>
        <v>289.47026277185103</v>
      </c>
      <c r="AF125" s="102">
        <f t="shared" ref="AF125:AF156" si="58">S76</f>
        <v>289.74565330068924</v>
      </c>
      <c r="AG125" s="102">
        <f t="shared" si="56"/>
        <v>289.47026277185103</v>
      </c>
    </row>
    <row r="126" spans="1:33" x14ac:dyDescent="0.25">
      <c r="A126">
        <f t="shared" si="9"/>
        <v>114</v>
      </c>
      <c r="B126" s="94">
        <f t="shared" ca="1" si="41"/>
        <v>288.31875447315321</v>
      </c>
      <c r="C126" s="95">
        <f t="shared" ca="1" si="55"/>
        <v>291.85822479454509</v>
      </c>
      <c r="D126">
        <f t="shared" ca="1" si="52"/>
        <v>8</v>
      </c>
      <c r="E126" s="95">
        <f t="shared" ca="1" si="45"/>
        <v>290.11203073069345</v>
      </c>
      <c r="R126" s="103">
        <v>282.31875447315321</v>
      </c>
      <c r="S126" s="103">
        <f t="shared" si="53"/>
        <v>288.99171172292273</v>
      </c>
      <c r="U126" s="102">
        <f t="shared" si="47"/>
        <v>287</v>
      </c>
      <c r="V126" s="102">
        <f t="shared" si="38"/>
        <v>5.6854034985419526</v>
      </c>
      <c r="W126" s="102"/>
      <c r="X126" s="102"/>
      <c r="Y126" s="102"/>
      <c r="Z126" s="102">
        <f t="shared" si="54"/>
        <v>5.7102850331637134</v>
      </c>
      <c r="AA126" s="102">
        <f t="shared" si="36"/>
        <v>32.323812941191136</v>
      </c>
      <c r="AB126" s="107">
        <f t="shared" si="37"/>
        <v>82977.757929018568</v>
      </c>
      <c r="AC126" s="107">
        <f t="shared" ref="AC126:AC157" si="59">IF(AD126&gt;$AE$10,AC125-AB125+S126^2,AC125+S126^2)</f>
        <v>4190831.3661425821</v>
      </c>
      <c r="AD126" s="101">
        <f>COUNT(S$12:S126)</f>
        <v>115</v>
      </c>
      <c r="AE126" s="102">
        <f t="shared" si="57"/>
        <v>289.45518394029574</v>
      </c>
      <c r="AF126" s="102">
        <f t="shared" si="58"/>
        <v>288.058601553605</v>
      </c>
      <c r="AG126" s="102">
        <f t="shared" si="56"/>
        <v>289.45518394029568</v>
      </c>
    </row>
    <row r="127" spans="1:33" x14ac:dyDescent="0.25">
      <c r="A127">
        <f t="shared" si="9"/>
        <v>115</v>
      </c>
      <c r="B127" s="94">
        <f t="shared" ca="1" si="41"/>
        <v>288.12214747707526</v>
      </c>
      <c r="C127" s="95">
        <f t="shared" ca="1" si="55"/>
        <v>290.7963836981275</v>
      </c>
      <c r="D127">
        <f t="shared" ca="1" si="52"/>
        <v>8</v>
      </c>
      <c r="E127" s="95">
        <f t="shared" ca="1" si="45"/>
        <v>290.11793032524031</v>
      </c>
      <c r="R127" s="103">
        <v>285.12214747707526</v>
      </c>
      <c r="S127" s="103">
        <f t="shared" si="53"/>
        <v>287.83084244916847</v>
      </c>
      <c r="U127" s="102">
        <f t="shared" si="47"/>
        <v>285.8602254875571</v>
      </c>
      <c r="V127" s="102">
        <f t="shared" si="38"/>
        <v>5.6866117372200531</v>
      </c>
      <c r="W127" s="102"/>
      <c r="X127" s="102"/>
      <c r="Y127" s="102"/>
      <c r="Z127" s="102">
        <f t="shared" si="54"/>
        <v>5.7112826198119544</v>
      </c>
      <c r="AA127" s="102">
        <f t="shared" ref="AA127:AA190" si="60">IF(AD127&gt;$AE$10,AC127/$AE$10-AE127^2,AC127/AD127-AE127^2)</f>
        <v>32.337553049888811</v>
      </c>
      <c r="AB127" s="107">
        <f t="shared" ref="AB127:AB190" si="61">AF127^2</f>
        <v>81641.336517795222</v>
      </c>
      <c r="AC127" s="107">
        <f t="shared" si="59"/>
        <v>4190700.2020785613</v>
      </c>
      <c r="AD127" s="101">
        <f>COUNT(S$12:S127)</f>
        <v>116</v>
      </c>
      <c r="AE127" s="102">
        <f t="shared" si="57"/>
        <v>289.45062875820696</v>
      </c>
      <c r="AF127" s="102">
        <f t="shared" si="58"/>
        <v>285.72948135919614</v>
      </c>
      <c r="AG127" s="102">
        <f t="shared" si="56"/>
        <v>289.45062875820696</v>
      </c>
    </row>
    <row r="128" spans="1:33" x14ac:dyDescent="0.25">
      <c r="A128">
        <f t="shared" si="9"/>
        <v>116</v>
      </c>
      <c r="B128" s="94">
        <f t="shared" ca="1" si="41"/>
        <v>279.29486757224208</v>
      </c>
      <c r="C128" s="95">
        <f t="shared" ca="1" si="55"/>
        <v>289.99411283181178</v>
      </c>
      <c r="D128">
        <f t="shared" ca="1" si="52"/>
        <v>8</v>
      </c>
      <c r="E128" s="95">
        <f t="shared" ca="1" si="45"/>
        <v>290.11687205606569</v>
      </c>
      <c r="R128" s="103">
        <v>282.29486757224208</v>
      </c>
      <c r="S128" s="103">
        <f t="shared" si="53"/>
        <v>286.17004998609053</v>
      </c>
      <c r="U128" s="102">
        <f t="shared" si="47"/>
        <v>284.6206092967069</v>
      </c>
      <c r="V128" s="102">
        <f t="shared" ref="V128:V191" si="62">_xlfn.STDEV.P(S79:S128)</f>
        <v>5.6811777469025548</v>
      </c>
      <c r="W128" s="102"/>
      <c r="X128" s="102"/>
      <c r="Y128" s="102"/>
      <c r="Z128" s="102">
        <f t="shared" si="54"/>
        <v>5.7056130327775163</v>
      </c>
      <c r="AA128" s="102">
        <f t="shared" si="60"/>
        <v>32.27578059193911</v>
      </c>
      <c r="AB128" s="107">
        <f t="shared" si="61"/>
        <v>80143.433425362906</v>
      </c>
      <c r="AC128" s="107">
        <f t="shared" si="59"/>
        <v>4190952.1630698079</v>
      </c>
      <c r="AD128" s="101">
        <f>COUNT(S$12:S128)</f>
        <v>117</v>
      </c>
      <c r="AE128" s="102">
        <f t="shared" si="57"/>
        <v>289.45944013074478</v>
      </c>
      <c r="AF128" s="102">
        <f t="shared" si="58"/>
        <v>283.09615579403919</v>
      </c>
      <c r="AG128" s="102">
        <f t="shared" si="56"/>
        <v>289.45944013074484</v>
      </c>
    </row>
    <row r="129" spans="1:33" x14ac:dyDescent="0.25">
      <c r="A129">
        <f t="shared" si="9"/>
        <v>117</v>
      </c>
      <c r="B129" s="94">
        <f t="shared" ca="1" si="41"/>
        <v>282.95172947533979</v>
      </c>
      <c r="C129" s="95">
        <f t="shared" ca="1" si="55"/>
        <v>286.78433925394086</v>
      </c>
      <c r="D129">
        <f t="shared" ca="1" si="52"/>
        <v>9</v>
      </c>
      <c r="E129" s="95">
        <f t="shared" ca="1" si="45"/>
        <v>290.08863025265788</v>
      </c>
      <c r="R129" s="103">
        <v>279.95172947533979</v>
      </c>
      <c r="S129" s="103">
        <f t="shared" si="53"/>
        <v>284.30455383286528</v>
      </c>
      <c r="U129" s="102">
        <f t="shared" si="47"/>
        <v>282.42187474945257</v>
      </c>
      <c r="V129" s="102">
        <f t="shared" si="62"/>
        <v>5.6565736807239366</v>
      </c>
      <c r="W129" s="102"/>
      <c r="X129" s="102"/>
      <c r="Y129" s="102"/>
      <c r="Z129" s="102">
        <f t="shared" si="54"/>
        <v>5.6806956395430586</v>
      </c>
      <c r="AA129" s="102">
        <f t="shared" si="60"/>
        <v>31.996825805486878</v>
      </c>
      <c r="AB129" s="107">
        <f t="shared" si="61"/>
        <v>80327.149949796149</v>
      </c>
      <c r="AC129" s="107">
        <f t="shared" si="59"/>
        <v>4191637.8089745496</v>
      </c>
      <c r="AD129" s="101">
        <f>COUNT(S$12:S129)</f>
        <v>118</v>
      </c>
      <c r="AE129" s="102">
        <f t="shared" si="57"/>
        <v>289.48360809152132</v>
      </c>
      <c r="AF129" s="102">
        <f t="shared" si="58"/>
        <v>283.42044730364137</v>
      </c>
      <c r="AG129" s="102">
        <f t="shared" si="56"/>
        <v>289.48360809152138</v>
      </c>
    </row>
    <row r="130" spans="1:33" x14ac:dyDescent="0.25">
      <c r="A130">
        <f t="shared" si="9"/>
        <v>118</v>
      </c>
      <c r="B130" s="94">
        <f t="shared" ca="1" si="41"/>
        <v>283.17712749271311</v>
      </c>
      <c r="C130" s="95">
        <f t="shared" ca="1" si="55"/>
        <v>285.6345563203605</v>
      </c>
      <c r="D130">
        <f t="shared" ca="1" si="52"/>
        <v>9</v>
      </c>
      <c r="E130" s="95">
        <f t="shared" ca="1" si="45"/>
        <v>290.05120105994945</v>
      </c>
      <c r="R130" s="103">
        <v>283.17712749271311</v>
      </c>
      <c r="S130" s="103">
        <f t="shared" si="53"/>
        <v>283.96632593081961</v>
      </c>
      <c r="U130" s="102">
        <f t="shared" si="47"/>
        <v>282.63646800434253</v>
      </c>
      <c r="V130" s="102">
        <f t="shared" si="62"/>
        <v>5.6453765406827161</v>
      </c>
      <c r="W130" s="102"/>
      <c r="X130" s="102"/>
      <c r="Y130" s="102"/>
      <c r="Z130" s="102">
        <f t="shared" si="54"/>
        <v>5.6692471610653667</v>
      </c>
      <c r="AA130" s="102">
        <f t="shared" si="60"/>
        <v>31.870276286077569</v>
      </c>
      <c r="AB130" s="107">
        <f t="shared" si="61"/>
        <v>80089.131836885776</v>
      </c>
      <c r="AC130" s="107">
        <f t="shared" si="59"/>
        <v>4191947.5332874022</v>
      </c>
      <c r="AD130" s="101">
        <f>COUNT(S$12:S130)</f>
        <v>119</v>
      </c>
      <c r="AE130" s="102">
        <f t="shared" si="57"/>
        <v>289.49452566406495</v>
      </c>
      <c r="AF130" s="102">
        <f t="shared" si="58"/>
        <v>283.00023292726416</v>
      </c>
      <c r="AG130" s="102">
        <f t="shared" si="56"/>
        <v>289.49452566406495</v>
      </c>
    </row>
    <row r="131" spans="1:33" x14ac:dyDescent="0.25">
      <c r="A131">
        <f t="shared" si="9"/>
        <v>119</v>
      </c>
      <c r="B131" s="94">
        <f t="shared" ca="1" si="41"/>
        <v>277.01973271571728</v>
      </c>
      <c r="C131" s="95">
        <f t="shared" ca="1" si="55"/>
        <v>284.89732767206624</v>
      </c>
      <c r="D131">
        <f t="shared" ca="1" si="52"/>
        <v>9</v>
      </c>
      <c r="E131" s="95">
        <f t="shared" ca="1" si="45"/>
        <v>290.00825211505042</v>
      </c>
      <c r="R131" s="103">
        <v>283.01973271571728</v>
      </c>
      <c r="S131" s="103">
        <f t="shared" si="53"/>
        <v>283.68234796628889</v>
      </c>
      <c r="U131" s="102">
        <f t="shared" si="47"/>
        <v>282.11086431400304</v>
      </c>
      <c r="V131" s="102">
        <f t="shared" si="62"/>
        <v>5.6304708153497609</v>
      </c>
      <c r="W131" s="102"/>
      <c r="X131" s="102"/>
      <c r="Y131" s="102"/>
      <c r="Z131" s="102">
        <f t="shared" si="54"/>
        <v>5.6540787629814773</v>
      </c>
      <c r="AA131" s="102">
        <f t="shared" si="60"/>
        <v>31.702201602514833</v>
      </c>
      <c r="AB131" s="107">
        <f t="shared" si="61"/>
        <v>79325.028947701372</v>
      </c>
      <c r="AC131" s="107">
        <f t="shared" si="59"/>
        <v>4192334.0759981833</v>
      </c>
      <c r="AD131" s="101">
        <f>COUNT(S$12:S131)</f>
        <v>120</v>
      </c>
      <c r="AE131" s="102">
        <f t="shared" si="57"/>
        <v>289.50816796484543</v>
      </c>
      <c r="AF131" s="102">
        <f t="shared" si="58"/>
        <v>281.64699350019941</v>
      </c>
      <c r="AG131" s="102">
        <f t="shared" si="56"/>
        <v>289.50816796484543</v>
      </c>
    </row>
    <row r="132" spans="1:33" x14ac:dyDescent="0.25">
      <c r="A132">
        <f t="shared" si="9"/>
        <v>120</v>
      </c>
      <c r="B132" s="94">
        <f t="shared" ca="1" si="41"/>
        <v>283.48943483704846</v>
      </c>
      <c r="C132" s="95">
        <f t="shared" ca="1" si="55"/>
        <v>282.53404918516151</v>
      </c>
      <c r="D132">
        <f t="shared" ca="1" si="52"/>
        <v>9</v>
      </c>
      <c r="E132" s="95">
        <f t="shared" ca="1" si="45"/>
        <v>289.94648184290253</v>
      </c>
      <c r="R132" s="103">
        <v>280.48943483704846</v>
      </c>
      <c r="S132" s="103">
        <f t="shared" si="53"/>
        <v>282.72447402751675</v>
      </c>
      <c r="U132" s="102">
        <f t="shared" si="47"/>
        <v>281.65950613020465</v>
      </c>
      <c r="V132" s="102">
        <f t="shared" si="62"/>
        <v>5.6023339784616226</v>
      </c>
      <c r="W132" s="102"/>
      <c r="X132" s="102"/>
      <c r="Y132" s="102"/>
      <c r="Z132" s="102">
        <f t="shared" si="54"/>
        <v>5.6256286069172639</v>
      </c>
      <c r="AA132" s="102">
        <f t="shared" si="60"/>
        <v>31.386146006247145</v>
      </c>
      <c r="AB132" s="107">
        <f t="shared" si="61"/>
        <v>79478.83659806932</v>
      </c>
      <c r="AC132" s="107">
        <f t="shared" si="59"/>
        <v>4192942.1752646184</v>
      </c>
      <c r="AD132" s="101">
        <f>COUNT(S$12:S132)</f>
        <v>121</v>
      </c>
      <c r="AE132" s="102">
        <f t="shared" si="57"/>
        <v>289.52971757539177</v>
      </c>
      <c r="AF132" s="102">
        <f t="shared" si="58"/>
        <v>281.91991167363352</v>
      </c>
      <c r="AG132" s="102">
        <f t="shared" si="56"/>
        <v>289.52971757539177</v>
      </c>
    </row>
    <row r="133" spans="1:33" x14ac:dyDescent="0.25">
      <c r="A133">
        <f t="shared" si="9"/>
        <v>121</v>
      </c>
      <c r="B133" s="94">
        <f t="shared" ca="1" si="41"/>
        <v>277.55672074497983</v>
      </c>
      <c r="C133" s="95">
        <f t="shared" ca="1" si="55"/>
        <v>282.82066488072758</v>
      </c>
      <c r="D133">
        <f t="shared" ca="1" si="52"/>
        <v>9</v>
      </c>
      <c r="E133" s="95">
        <f t="shared" ca="1" si="45"/>
        <v>289.888073507147</v>
      </c>
      <c r="R133" s="103">
        <v>282.55672074497983</v>
      </c>
      <c r="S133" s="103">
        <f t="shared" si="53"/>
        <v>282.67414804275563</v>
      </c>
      <c r="U133" s="102">
        <f t="shared" si="47"/>
        <v>282.31075394761467</v>
      </c>
      <c r="V133" s="102">
        <f t="shared" si="62"/>
        <v>5.582805048746815</v>
      </c>
      <c r="W133" s="102"/>
      <c r="X133" s="102"/>
      <c r="Y133" s="102"/>
      <c r="Z133" s="102">
        <f t="shared" si="54"/>
        <v>5.6058270229097813</v>
      </c>
      <c r="AA133" s="102">
        <f t="shared" si="60"/>
        <v>31.167712212336482</v>
      </c>
      <c r="AB133" s="107">
        <f t="shared" si="61"/>
        <v>80196.744232119236</v>
      </c>
      <c r="AC133" s="107">
        <f t="shared" si="59"/>
        <v>4193368.0126382466</v>
      </c>
      <c r="AD133" s="101">
        <f>COUNT(S$12:S133)</f>
        <v>122</v>
      </c>
      <c r="AE133" s="102">
        <f t="shared" si="57"/>
        <v>289.5448023027742</v>
      </c>
      <c r="AF133" s="102">
        <f t="shared" si="58"/>
        <v>283.19029685375739</v>
      </c>
      <c r="AG133" s="102">
        <f t="shared" si="56"/>
        <v>289.5448023027742</v>
      </c>
    </row>
    <row r="134" spans="1:33" x14ac:dyDescent="0.25">
      <c r="A134">
        <f t="shared" si="9"/>
        <v>122</v>
      </c>
      <c r="B134" s="94">
        <f t="shared" ca="1" si="41"/>
        <v>282.15452894071313</v>
      </c>
      <c r="C134" s="95">
        <f t="shared" ca="1" si="55"/>
        <v>281.24148164000326</v>
      </c>
      <c r="D134">
        <f t="shared" ca="1" si="52"/>
        <v>9</v>
      </c>
      <c r="E134" s="95">
        <f t="shared" ca="1" si="45"/>
        <v>289.8177760122922</v>
      </c>
      <c r="R134" s="103">
        <v>287.15452894071313</v>
      </c>
      <c r="S134" s="103">
        <f t="shared" si="53"/>
        <v>284.01826231214289</v>
      </c>
      <c r="U134" s="102">
        <f t="shared" si="47"/>
        <v>283.30510430961471</v>
      </c>
      <c r="V134" s="102">
        <f t="shared" si="62"/>
        <v>5.5651321724575489</v>
      </c>
      <c r="W134" s="102"/>
      <c r="X134" s="102"/>
      <c r="Y134" s="102"/>
      <c r="Z134" s="102">
        <f t="shared" si="54"/>
        <v>5.5878935442314246</v>
      </c>
      <c r="AA134" s="102">
        <f t="shared" si="60"/>
        <v>30.970696096934262</v>
      </c>
      <c r="AB134" s="107">
        <f t="shared" si="61"/>
        <v>80876.504271085098</v>
      </c>
      <c r="AC134" s="107">
        <f t="shared" si="59"/>
        <v>4193837.6417329367</v>
      </c>
      <c r="AD134" s="101">
        <f>COUNT(S$12:S134)</f>
        <v>123</v>
      </c>
      <c r="AE134" s="102">
        <f t="shared" si="57"/>
        <v>289.56136161194195</v>
      </c>
      <c r="AF134" s="102">
        <f t="shared" si="58"/>
        <v>284.38794677532502</v>
      </c>
      <c r="AG134" s="102">
        <f t="shared" si="56"/>
        <v>289.56136161194189</v>
      </c>
    </row>
    <row r="135" spans="1:33" x14ac:dyDescent="0.25">
      <c r="A135">
        <f t="shared" si="9"/>
        <v>123</v>
      </c>
      <c r="B135" s="94">
        <f t="shared" ca="1" si="41"/>
        <v>285.18246325898286</v>
      </c>
      <c r="C135" s="95">
        <f t="shared" ca="1" si="55"/>
        <v>281.51539583021622</v>
      </c>
      <c r="D135">
        <f t="shared" ca="1" si="52"/>
        <v>9</v>
      </c>
      <c r="E135" s="95">
        <f t="shared" ca="1" si="45"/>
        <v>289.75082133340447</v>
      </c>
      <c r="R135" s="103">
        <v>287.18246325898286</v>
      </c>
      <c r="S135" s="103">
        <f t="shared" si="53"/>
        <v>284.9675225961949</v>
      </c>
      <c r="U135" s="102">
        <f t="shared" si="47"/>
        <v>284.34578694543109</v>
      </c>
      <c r="V135" s="102">
        <f t="shared" si="62"/>
        <v>5.5549387440624978</v>
      </c>
      <c r="W135" s="102"/>
      <c r="X135" s="102"/>
      <c r="Y135" s="102"/>
      <c r="Z135" s="102">
        <f t="shared" si="54"/>
        <v>5.5774740850488547</v>
      </c>
      <c r="AA135" s="102">
        <f t="shared" si="60"/>
        <v>30.857344450283563</v>
      </c>
      <c r="AB135" s="107">
        <f t="shared" si="61"/>
        <v>80727.295818653758</v>
      </c>
      <c r="AC135" s="107">
        <f t="shared" si="59"/>
        <v>4194167.6263964646</v>
      </c>
      <c r="AD135" s="101">
        <f>COUNT(S$12:S135)</f>
        <v>124</v>
      </c>
      <c r="AE135" s="102">
        <f t="shared" si="57"/>
        <v>289.57295312835936</v>
      </c>
      <c r="AF135" s="102">
        <f t="shared" si="58"/>
        <v>284.12549308123295</v>
      </c>
      <c r="AG135" s="102">
        <f t="shared" si="56"/>
        <v>289.5729531283593</v>
      </c>
    </row>
    <row r="136" spans="1:33" x14ac:dyDescent="0.25">
      <c r="A136">
        <f t="shared" si="9"/>
        <v>124</v>
      </c>
      <c r="B136" s="94">
        <f t="shared" ca="1" si="41"/>
        <v>284.51310112835148</v>
      </c>
      <c r="C136" s="95">
        <f t="shared" ca="1" si="55"/>
        <v>282.6155160588462</v>
      </c>
      <c r="D136">
        <f t="shared" ca="1" si="52"/>
        <v>9</v>
      </c>
      <c r="E136" s="95">
        <f t="shared" ca="1" si="45"/>
        <v>289.693738891208</v>
      </c>
      <c r="R136" s="103">
        <v>291.51310112835148</v>
      </c>
      <c r="S136" s="103">
        <f t="shared" si="53"/>
        <v>286.93119615584186</v>
      </c>
      <c r="U136" s="102">
        <f t="shared" si="47"/>
        <v>287.10170351825684</v>
      </c>
      <c r="V136" s="102">
        <f t="shared" si="62"/>
        <v>5.5136446059866451</v>
      </c>
      <c r="W136" s="102"/>
      <c r="X136" s="102"/>
      <c r="Y136" s="102"/>
      <c r="Z136" s="102">
        <f t="shared" si="54"/>
        <v>5.5358324002860773</v>
      </c>
      <c r="AA136" s="102">
        <f t="shared" si="60"/>
        <v>30.40027684114466</v>
      </c>
      <c r="AB136" s="107">
        <f t="shared" si="61"/>
        <v>81560.417301340392</v>
      </c>
      <c r="AC136" s="107">
        <f t="shared" si="59"/>
        <v>4195769.8419052325</v>
      </c>
      <c r="AD136" s="101">
        <f>COUNT(S$12:S136)</f>
        <v>125</v>
      </c>
      <c r="AE136" s="102">
        <f t="shared" si="57"/>
        <v>289.62906718985147</v>
      </c>
      <c r="AF136" s="102">
        <f t="shared" si="58"/>
        <v>285.58784515686307</v>
      </c>
      <c r="AG136" s="102">
        <f t="shared" si="56"/>
        <v>289.62906718985147</v>
      </c>
    </row>
    <row r="137" spans="1:33" x14ac:dyDescent="0.25">
      <c r="A137">
        <f t="shared" si="9"/>
        <v>125</v>
      </c>
      <c r="B137" s="94">
        <f t="shared" ca="1" si="41"/>
        <v>291</v>
      </c>
      <c r="C137" s="95">
        <f t="shared" ca="1" si="55"/>
        <v>283.18479157969779</v>
      </c>
      <c r="D137">
        <f t="shared" ca="1" si="52"/>
        <v>9</v>
      </c>
      <c r="E137" s="95">
        <f t="shared" ca="1" si="45"/>
        <v>289.64208057921189</v>
      </c>
      <c r="R137" s="103">
        <v>288</v>
      </c>
      <c r="S137" s="103">
        <f t="shared" si="53"/>
        <v>287.2518373090893</v>
      </c>
      <c r="U137" s="102">
        <f t="shared" si="47"/>
        <v>288.46252333201187</v>
      </c>
      <c r="V137" s="102">
        <f t="shared" si="62"/>
        <v>5.4941390791364304</v>
      </c>
      <c r="W137" s="102"/>
      <c r="X137" s="102"/>
      <c r="Y137" s="102"/>
      <c r="Z137" s="102">
        <f t="shared" si="54"/>
        <v>5.5160718572789351</v>
      </c>
      <c r="AA137" s="102">
        <f t="shared" si="60"/>
        <v>30.185564220897504</v>
      </c>
      <c r="AB137" s="107">
        <f t="shared" si="61"/>
        <v>83438.6907036021</v>
      </c>
      <c r="AC137" s="107">
        <f t="shared" si="59"/>
        <v>4196723.0426413398</v>
      </c>
      <c r="AD137" s="101">
        <f>COUNT(S$12:S137)</f>
        <v>126</v>
      </c>
      <c r="AE137" s="102">
        <f t="shared" si="57"/>
        <v>289.66234703289604</v>
      </c>
      <c r="AF137" s="102">
        <f t="shared" si="58"/>
        <v>288.85756127129872</v>
      </c>
      <c r="AG137" s="102">
        <f t="shared" si="56"/>
        <v>289.66234703289604</v>
      </c>
    </row>
    <row r="138" spans="1:33" x14ac:dyDescent="0.25">
      <c r="A138">
        <f t="shared" si="9"/>
        <v>126</v>
      </c>
      <c r="B138" s="94">
        <f t="shared" ca="1" si="41"/>
        <v>292.48689887164858</v>
      </c>
      <c r="C138" s="95">
        <f t="shared" ca="1" si="55"/>
        <v>285.52935410578846</v>
      </c>
      <c r="D138">
        <f t="shared" ca="1" si="52"/>
        <v>9</v>
      </c>
      <c r="E138" s="95">
        <f t="shared" ca="1" si="45"/>
        <v>289.60969690619282</v>
      </c>
      <c r="R138" s="103">
        <v>294.48689887164858</v>
      </c>
      <c r="S138" s="103">
        <f t="shared" si="53"/>
        <v>289.42235577785709</v>
      </c>
      <c r="U138" s="102">
        <f t="shared" si="47"/>
        <v>290.2956158147457</v>
      </c>
      <c r="V138" s="102">
        <f t="shared" si="62"/>
        <v>5.4930533346553956</v>
      </c>
      <c r="W138" s="102"/>
      <c r="X138" s="102"/>
      <c r="Y138" s="102"/>
      <c r="Z138" s="102">
        <f t="shared" si="54"/>
        <v>5.5148080864620121</v>
      </c>
      <c r="AA138" s="102">
        <f t="shared" si="60"/>
        <v>30.173634937353199</v>
      </c>
      <c r="AB138" s="107">
        <f t="shared" si="61"/>
        <v>84300.540676590477</v>
      </c>
      <c r="AC138" s="107">
        <f t="shared" si="59"/>
        <v>4197049.651961742</v>
      </c>
      <c r="AD138" s="101">
        <f>COUNT(S$12:S138)</f>
        <v>127</v>
      </c>
      <c r="AE138" s="102">
        <f t="shared" si="57"/>
        <v>289.67364292302722</v>
      </c>
      <c r="AF138" s="102">
        <f t="shared" si="58"/>
        <v>290.3455539122142</v>
      </c>
      <c r="AG138" s="102">
        <f t="shared" si="56"/>
        <v>289.67364292302716</v>
      </c>
    </row>
    <row r="139" spans="1:33" x14ac:dyDescent="0.25">
      <c r="A139">
        <f t="shared" si="9"/>
        <v>127</v>
      </c>
      <c r="B139" s="94">
        <f t="shared" ca="1" si="41"/>
        <v>291.81753674101714</v>
      </c>
      <c r="C139" s="95">
        <f t="shared" ca="1" si="55"/>
        <v>287.61661753554648</v>
      </c>
      <c r="D139">
        <f t="shared" ca="1" si="52"/>
        <v>9</v>
      </c>
      <c r="E139" s="95">
        <f t="shared" ca="1" si="45"/>
        <v>289.59412597360966</v>
      </c>
      <c r="R139" s="103">
        <v>295.81753674101714</v>
      </c>
      <c r="S139" s="103">
        <f t="shared" si="53"/>
        <v>291.34091006680512</v>
      </c>
      <c r="U139" s="102">
        <f t="shared" si="47"/>
        <v>292.4543841852543</v>
      </c>
      <c r="V139" s="102">
        <f t="shared" si="62"/>
        <v>5.4972543101848217</v>
      </c>
      <c r="W139" s="102"/>
      <c r="X139" s="102"/>
      <c r="Y139" s="102"/>
      <c r="Z139" s="102">
        <f t="shared" si="54"/>
        <v>5.5188546067925168</v>
      </c>
      <c r="AA139" s="102">
        <f t="shared" si="60"/>
        <v>30.219804950829712</v>
      </c>
      <c r="AB139" s="107">
        <f t="shared" si="61"/>
        <v>84911.354354021954</v>
      </c>
      <c r="AC139" s="107">
        <f t="shared" si="59"/>
        <v>4197628.6371637061</v>
      </c>
      <c r="AD139" s="101">
        <f>COUNT(S$12:S139)</f>
        <v>128</v>
      </c>
      <c r="AE139" s="102">
        <f t="shared" si="57"/>
        <v>289.69355004611907</v>
      </c>
      <c r="AF139" s="102">
        <f t="shared" si="58"/>
        <v>291.39552905633599</v>
      </c>
      <c r="AG139" s="102">
        <f t="shared" si="56"/>
        <v>289.69355004611896</v>
      </c>
    </row>
    <row r="140" spans="1:33" x14ac:dyDescent="0.25">
      <c r="A140">
        <f t="shared" si="9"/>
        <v>128</v>
      </c>
      <c r="B140" s="94">
        <f t="shared" ca="1" si="41"/>
        <v>298.84547105928692</v>
      </c>
      <c r="C140" s="95">
        <f t="shared" ca="1" si="55"/>
        <v>288.87689329718768</v>
      </c>
      <c r="D140">
        <f t="shared" ca="1" si="52"/>
        <v>9</v>
      </c>
      <c r="E140" s="95">
        <f t="shared" ca="1" si="45"/>
        <v>289.58856603038157</v>
      </c>
      <c r="R140" s="103">
        <v>296.84547105928692</v>
      </c>
      <c r="S140" s="103">
        <f t="shared" si="53"/>
        <v>292.99227836454963</v>
      </c>
      <c r="U140" s="102">
        <f t="shared" si="47"/>
        <v>293.78747666798813</v>
      </c>
      <c r="V140" s="102">
        <f t="shared" si="62"/>
        <v>5.5116678625309241</v>
      </c>
      <c r="W140" s="102"/>
      <c r="X140" s="102"/>
      <c r="Y140" s="102"/>
      <c r="Z140" s="102">
        <f t="shared" si="54"/>
        <v>5.533155927894124</v>
      </c>
      <c r="AA140" s="102">
        <f t="shared" si="60"/>
        <v>30.378482626867481</v>
      </c>
      <c r="AB140" s="107">
        <f t="shared" si="61"/>
        <v>86853.898113039337</v>
      </c>
      <c r="AC140" s="107">
        <f t="shared" si="59"/>
        <v>4198561.757990934</v>
      </c>
      <c r="AD140" s="101">
        <f>COUNT(S$12:S140)</f>
        <v>129</v>
      </c>
      <c r="AE140" s="102">
        <f t="shared" si="57"/>
        <v>289.7254850322833</v>
      </c>
      <c r="AF140" s="102">
        <f t="shared" si="58"/>
        <v>294.7098541159412</v>
      </c>
      <c r="AG140" s="102">
        <f t="shared" si="56"/>
        <v>289.72548503228319</v>
      </c>
    </row>
    <row r="141" spans="1:33" x14ac:dyDescent="0.25">
      <c r="A141">
        <f t="shared" si="9"/>
        <v>129</v>
      </c>
      <c r="B141" s="94">
        <f t="shared" ref="B141:B204" ca="1" si="63">$B$1+$B$3*SIN(RADIANS($B$7*A141))+RANDBETWEEN(-$B$3*$B$4, $B$3*$B$4)</f>
        <v>298.44327925502017</v>
      </c>
      <c r="C141" s="95">
        <f t="shared" ca="1" si="32"/>
        <v>291.86746662581743</v>
      </c>
      <c r="D141">
        <f t="shared" ref="D141:D172" ca="1" si="64">D140+IF(OR(AND(C140&lt;$B$8,C141&gt;$B$8),AND(C140&gt;$B$8,C141&lt;$B$8)),1,0)</f>
        <v>10</v>
      </c>
      <c r="E141" s="95">
        <f t="shared" ca="1" si="45"/>
        <v>289.60609603496187</v>
      </c>
      <c r="R141" s="103">
        <v>299.44327925502017</v>
      </c>
      <c r="S141" s="103">
        <f t="shared" ref="S141:S172" si="65">alpha*R141+(1-alpha)*S140</f>
        <v>294.92757863169078</v>
      </c>
      <c r="U141" s="102">
        <f t="shared" si="47"/>
        <v>296.64829648174316</v>
      </c>
      <c r="V141" s="102">
        <f t="shared" si="62"/>
        <v>5.5156885806187193</v>
      </c>
      <c r="W141" s="102"/>
      <c r="X141" s="102"/>
      <c r="Y141" s="102"/>
      <c r="Z141" s="102">
        <f t="shared" ref="Z141:Z172" si="66">SQRT(AD141/(AD141-1)*AA141)</f>
        <v>5.5370259468732197</v>
      </c>
      <c r="AA141" s="102">
        <f t="shared" si="60"/>
        <v>30.422820518375374</v>
      </c>
      <c r="AB141" s="107">
        <f t="shared" si="61"/>
        <v>86995.54227698766</v>
      </c>
      <c r="AC141" s="107">
        <f t="shared" si="59"/>
        <v>4198690.1365154469</v>
      </c>
      <c r="AD141" s="101">
        <f>COUNT(S$12:S141)</f>
        <v>130</v>
      </c>
      <c r="AE141" s="102">
        <f t="shared" si="57"/>
        <v>289.7298395225983</v>
      </c>
      <c r="AF141" s="102">
        <f t="shared" si="58"/>
        <v>294.95006743004427</v>
      </c>
      <c r="AG141" s="102">
        <f t="shared" si="56"/>
        <v>289.72983952259818</v>
      </c>
    </row>
    <row r="142" spans="1:33" x14ac:dyDescent="0.25">
      <c r="A142">
        <f t="shared" si="9"/>
        <v>130</v>
      </c>
      <c r="B142" s="94">
        <f t="shared" ca="1" si="63"/>
        <v>296.51056516295154</v>
      </c>
      <c r="C142" s="95">
        <f t="shared" ca="1" si="32"/>
        <v>293.84021041457822</v>
      </c>
      <c r="D142">
        <f t="shared" ca="1" si="64"/>
        <v>10</v>
      </c>
      <c r="E142" s="95">
        <f t="shared" ref="E142:E205" ca="1" si="67">(E141*A142+C142)/(A142+1)</f>
        <v>289.63841751877573</v>
      </c>
      <c r="R142" s="103">
        <v>297.51056516295154</v>
      </c>
      <c r="S142" s="103">
        <f t="shared" si="65"/>
        <v>295.70247459106901</v>
      </c>
      <c r="U142" s="102">
        <f t="shared" si="47"/>
        <v>297.40421305456891</v>
      </c>
      <c r="V142" s="102">
        <f t="shared" si="62"/>
        <v>5.5309154646281051</v>
      </c>
      <c r="W142" s="102"/>
      <c r="X142" s="102"/>
      <c r="Y142" s="102"/>
      <c r="Z142" s="102">
        <f t="shared" si="66"/>
        <v>5.5521474638669694</v>
      </c>
      <c r="AA142" s="102">
        <f t="shared" si="60"/>
        <v>30.591025876856293</v>
      </c>
      <c r="AB142" s="107">
        <f t="shared" si="61"/>
        <v>87532.62325779222</v>
      </c>
      <c r="AC142" s="107">
        <f t="shared" si="59"/>
        <v>4199134.5477177408</v>
      </c>
      <c r="AD142" s="101">
        <f>COUNT(S$12:S142)</f>
        <v>131</v>
      </c>
      <c r="AE142" s="102">
        <f t="shared" si="57"/>
        <v>289.74488766581879</v>
      </c>
      <c r="AF142" s="102">
        <f t="shared" si="58"/>
        <v>295.85912738631578</v>
      </c>
      <c r="AG142" s="102">
        <f t="shared" si="56"/>
        <v>289.74488766581874</v>
      </c>
    </row>
    <row r="143" spans="1:33" x14ac:dyDescent="0.25">
      <c r="A143">
        <f t="shared" si="9"/>
        <v>131</v>
      </c>
      <c r="B143" s="94">
        <f t="shared" ca="1" si="63"/>
        <v>301.98026728428272</v>
      </c>
      <c r="C143" s="95">
        <f t="shared" ca="1" si="30"/>
        <v>294.64131683909022</v>
      </c>
      <c r="D143">
        <f t="shared" ca="1" si="64"/>
        <v>10</v>
      </c>
      <c r="E143" s="95">
        <f t="shared" ca="1" si="67"/>
        <v>289.67631827120238</v>
      </c>
      <c r="R143" s="103">
        <v>297.98026728428272</v>
      </c>
      <c r="S143" s="103">
        <f t="shared" si="65"/>
        <v>296.38581239903311</v>
      </c>
      <c r="U143" s="102">
        <f t="shared" si="47"/>
        <v>297.94489569038535</v>
      </c>
      <c r="V143" s="102">
        <f t="shared" si="62"/>
        <v>5.5430383362440825</v>
      </c>
      <c r="W143" s="102"/>
      <c r="X143" s="102"/>
      <c r="Y143" s="102"/>
      <c r="Z143" s="102">
        <f t="shared" si="66"/>
        <v>5.5641547492305881</v>
      </c>
      <c r="AA143" s="102">
        <f t="shared" si="60"/>
        <v>30.725273997071781</v>
      </c>
      <c r="AB143" s="107">
        <f t="shared" si="61"/>
        <v>87526.187573965901</v>
      </c>
      <c r="AC143" s="107">
        <f t="shared" si="59"/>
        <v>4199446.4742513839</v>
      </c>
      <c r="AD143" s="101">
        <f>COUNT(S$12:S143)</f>
        <v>132</v>
      </c>
      <c r="AE143" s="102">
        <f t="shared" si="57"/>
        <v>289.75542136607316</v>
      </c>
      <c r="AF143" s="102">
        <f t="shared" si="58"/>
        <v>295.84825092260712</v>
      </c>
      <c r="AG143" s="102">
        <f t="shared" si="56"/>
        <v>289.75542136607311</v>
      </c>
    </row>
    <row r="144" spans="1:33" x14ac:dyDescent="0.25">
      <c r="A144">
        <f t="shared" si="9"/>
        <v>132</v>
      </c>
      <c r="B144" s="94">
        <f t="shared" ca="1" si="63"/>
        <v>296.82287250728689</v>
      </c>
      <c r="C144" s="95">
        <f t="shared" ca="1" si="30"/>
        <v>296.84300197264793</v>
      </c>
      <c r="D144">
        <f t="shared" ca="1" si="64"/>
        <v>10</v>
      </c>
      <c r="E144" s="95">
        <f t="shared" ca="1" si="67"/>
        <v>289.73020311106291</v>
      </c>
      <c r="R144" s="103">
        <v>303.82287250728689</v>
      </c>
      <c r="S144" s="103">
        <f t="shared" si="65"/>
        <v>298.61693043150922</v>
      </c>
      <c r="U144" s="102">
        <f t="shared" si="47"/>
        <v>299.68924605238533</v>
      </c>
      <c r="V144" s="102">
        <f t="shared" si="62"/>
        <v>5.6169638756911189</v>
      </c>
      <c r="W144" s="102"/>
      <c r="X144" s="102"/>
      <c r="Y144" s="102"/>
      <c r="Z144" s="102">
        <f t="shared" si="66"/>
        <v>5.6382001097532308</v>
      </c>
      <c r="AA144" s="102">
        <f t="shared" si="60"/>
        <v>31.550283180797123</v>
      </c>
      <c r="AB144" s="107">
        <f t="shared" si="61"/>
        <v>88451.671214731861</v>
      </c>
      <c r="AC144" s="107">
        <f t="shared" si="59"/>
        <v>4201092.3578177551</v>
      </c>
      <c r="AD144" s="101">
        <f>COUNT(S$12:S144)</f>
        <v>133</v>
      </c>
      <c r="AE144" s="102">
        <f t="shared" si="57"/>
        <v>289.81079495625124</v>
      </c>
      <c r="AF144" s="102">
        <f t="shared" si="58"/>
        <v>297.40825680322303</v>
      </c>
      <c r="AG144" s="102">
        <f t="shared" si="56"/>
        <v>289.81079495625113</v>
      </c>
    </row>
    <row r="145" spans="1:33" x14ac:dyDescent="0.25">
      <c r="A145">
        <f t="shared" si="9"/>
        <v>133</v>
      </c>
      <c r="B145" s="94">
        <f t="shared" ca="1" si="63"/>
        <v>300.04827052466021</v>
      </c>
      <c r="C145" s="95">
        <f t="shared" ca="1" si="30"/>
        <v>296.8369631330396</v>
      </c>
      <c r="D145">
        <f t="shared" ca="1" si="64"/>
        <v>10</v>
      </c>
      <c r="E145" s="95">
        <f t="shared" ca="1" si="67"/>
        <v>289.78323863361499</v>
      </c>
      <c r="R145" s="103">
        <v>303.04827052466021</v>
      </c>
      <c r="S145" s="103">
        <f t="shared" si="65"/>
        <v>299.94633245945454</v>
      </c>
      <c r="U145" s="102">
        <f t="shared" ref="U145:U208" si="68">AVERAGE(R142:R145)</f>
        <v>300.5904938697953</v>
      </c>
      <c r="V145" s="102">
        <f t="shared" si="62"/>
        <v>5.6963023382592031</v>
      </c>
      <c r="W145" s="102"/>
      <c r="X145" s="102"/>
      <c r="Y145" s="102"/>
      <c r="Z145" s="102">
        <f t="shared" si="66"/>
        <v>5.7176769061841917</v>
      </c>
      <c r="AA145" s="102">
        <f t="shared" si="60"/>
        <v>32.447860328858951</v>
      </c>
      <c r="AB145" s="107">
        <f t="shared" si="61"/>
        <v>88148.018320693591</v>
      </c>
      <c r="AC145" s="107">
        <f t="shared" si="59"/>
        <v>4202608.4889589008</v>
      </c>
      <c r="AD145" s="101">
        <f>COUNT(S$12:S145)</f>
        <v>134</v>
      </c>
      <c r="AE145" s="102">
        <f t="shared" si="57"/>
        <v>289.86155646937584</v>
      </c>
      <c r="AF145" s="102">
        <f t="shared" si="58"/>
        <v>296.89731949058347</v>
      </c>
      <c r="AG145" s="102">
        <f t="shared" si="56"/>
        <v>289.86155646937573</v>
      </c>
    </row>
    <row r="146" spans="1:33" x14ac:dyDescent="0.25">
      <c r="A146">
        <f t="shared" si="9"/>
        <v>134</v>
      </c>
      <c r="B146" s="94">
        <f t="shared" ca="1" si="63"/>
        <v>301.70513242775792</v>
      </c>
      <c r="C146" s="95">
        <f t="shared" ca="1" si="30"/>
        <v>297.80035535052576</v>
      </c>
      <c r="D146">
        <f t="shared" ca="1" si="64"/>
        <v>10</v>
      </c>
      <c r="E146" s="95">
        <f t="shared" ca="1" si="67"/>
        <v>289.84262468336988</v>
      </c>
      <c r="R146" s="103">
        <v>293.70513242775792</v>
      </c>
      <c r="S146" s="103">
        <f t="shared" si="65"/>
        <v>298.07397244994553</v>
      </c>
      <c r="U146" s="102">
        <f t="shared" si="68"/>
        <v>299.63913568599696</v>
      </c>
      <c r="V146" s="102">
        <f t="shared" si="62"/>
        <v>5.7276646919079539</v>
      </c>
      <c r="W146" s="102"/>
      <c r="X146" s="102"/>
      <c r="Y146" s="102"/>
      <c r="Z146" s="102">
        <f t="shared" si="66"/>
        <v>5.748996850256785</v>
      </c>
      <c r="AA146" s="102">
        <f t="shared" si="60"/>
        <v>32.806142822897527</v>
      </c>
      <c r="AB146" s="107">
        <f t="shared" si="61"/>
        <v>87256.126102289491</v>
      </c>
      <c r="AC146" s="107">
        <f t="shared" si="59"/>
        <v>4203308.5636902982</v>
      </c>
      <c r="AD146" s="101">
        <f>COUNT(S$12:S146)</f>
        <v>135</v>
      </c>
      <c r="AE146" s="102">
        <f t="shared" si="57"/>
        <v>289.88508952856313</v>
      </c>
      <c r="AF146" s="102">
        <f t="shared" si="58"/>
        <v>295.39147940028585</v>
      </c>
      <c r="AG146" s="102">
        <f t="shared" si="56"/>
        <v>289.88508952856296</v>
      </c>
    </row>
    <row r="147" spans="1:33" x14ac:dyDescent="0.25">
      <c r="A147">
        <f t="shared" si="9"/>
        <v>135</v>
      </c>
      <c r="B147" s="94">
        <f t="shared" ca="1" si="63"/>
        <v>299.87785252292474</v>
      </c>
      <c r="C147" s="95">
        <f t="shared" ca="1" si="30"/>
        <v>298.97178847369543</v>
      </c>
      <c r="D147">
        <f t="shared" ca="1" si="64"/>
        <v>10</v>
      </c>
      <c r="E147" s="95">
        <f t="shared" ca="1" si="67"/>
        <v>289.90975088771052</v>
      </c>
      <c r="R147" s="103">
        <v>292.87785252292474</v>
      </c>
      <c r="S147" s="103">
        <f t="shared" si="65"/>
        <v>296.5151364718393</v>
      </c>
      <c r="U147" s="102">
        <f t="shared" si="68"/>
        <v>298.36353199565747</v>
      </c>
      <c r="V147" s="102">
        <f t="shared" si="62"/>
        <v>5.7513808465320713</v>
      </c>
      <c r="W147" s="102"/>
      <c r="X147" s="102"/>
      <c r="Y147" s="102"/>
      <c r="Z147" s="102">
        <f t="shared" si="66"/>
        <v>5.7726429554454652</v>
      </c>
      <c r="AA147" s="102">
        <f t="shared" si="60"/>
        <v>33.078381641855231</v>
      </c>
      <c r="AB147" s="107">
        <f t="shared" si="61"/>
        <v>86247.008052711462</v>
      </c>
      <c r="AC147" s="107">
        <f t="shared" si="59"/>
        <v>4203973.6637449218</v>
      </c>
      <c r="AD147" s="101">
        <f>COUNT(S$12:S147)</f>
        <v>136</v>
      </c>
      <c r="AE147" s="102">
        <f t="shared" si="57"/>
        <v>289.90756266999415</v>
      </c>
      <c r="AF147" s="102">
        <f t="shared" si="58"/>
        <v>293.67840923825412</v>
      </c>
      <c r="AG147" s="102">
        <f t="shared" si="56"/>
        <v>289.90756266999398</v>
      </c>
    </row>
    <row r="148" spans="1:33" x14ac:dyDescent="0.25">
      <c r="A148">
        <f t="shared" si="9"/>
        <v>136</v>
      </c>
      <c r="B148" s="94">
        <f t="shared" ca="1" si="63"/>
        <v>297.68124552684674</v>
      </c>
      <c r="C148" s="95">
        <f t="shared" ca="1" si="30"/>
        <v>299.24360768846418</v>
      </c>
      <c r="D148">
        <f t="shared" ca="1" si="64"/>
        <v>10</v>
      </c>
      <c r="E148" s="95">
        <f t="shared" ca="1" si="67"/>
        <v>289.97788122932184</v>
      </c>
      <c r="R148" s="103">
        <v>290.68124552684674</v>
      </c>
      <c r="S148" s="103">
        <f t="shared" si="65"/>
        <v>294.76496918834152</v>
      </c>
      <c r="U148" s="102">
        <f t="shared" si="68"/>
        <v>295.07812525054737</v>
      </c>
      <c r="V148" s="102">
        <f t="shared" si="62"/>
        <v>5.7676175048028639</v>
      </c>
      <c r="W148" s="102"/>
      <c r="X148" s="102"/>
      <c r="Y148" s="102"/>
      <c r="Z148" s="102">
        <f t="shared" si="66"/>
        <v>5.7887831447555493</v>
      </c>
      <c r="AA148" s="102">
        <f t="shared" si="60"/>
        <v>33.265411681699334</v>
      </c>
      <c r="AB148" s="107">
        <f t="shared" si="61"/>
        <v>85469.040642905456</v>
      </c>
      <c r="AC148" s="107">
        <f t="shared" si="59"/>
        <v>4204613.0427528145</v>
      </c>
      <c r="AD148" s="101">
        <f>COUNT(S$12:S148)</f>
        <v>137</v>
      </c>
      <c r="AE148" s="102">
        <f t="shared" si="57"/>
        <v>289.9292938689959</v>
      </c>
      <c r="AF148" s="102">
        <f t="shared" si="58"/>
        <v>292.35088616747078</v>
      </c>
      <c r="AG148" s="102">
        <f t="shared" si="56"/>
        <v>289.92929386899573</v>
      </c>
    </row>
    <row r="149" spans="1:33" x14ac:dyDescent="0.25">
      <c r="A149">
        <f t="shared" si="9"/>
        <v>137</v>
      </c>
      <c r="B149" s="94">
        <f t="shared" ca="1" si="63"/>
        <v>295.25333233564311</v>
      </c>
      <c r="C149" s="95">
        <f t="shared" ca="1" si="30"/>
        <v>298.77489903997895</v>
      </c>
      <c r="D149">
        <f t="shared" ca="1" si="64"/>
        <v>10</v>
      </c>
      <c r="E149" s="95">
        <f t="shared" ca="1" si="67"/>
        <v>290.04162773519613</v>
      </c>
      <c r="R149" s="103">
        <v>295.25333233564311</v>
      </c>
      <c r="S149" s="103">
        <f t="shared" si="65"/>
        <v>294.91147813253201</v>
      </c>
      <c r="U149" s="102">
        <f t="shared" si="68"/>
        <v>293.1293907032931</v>
      </c>
      <c r="V149" s="102">
        <f t="shared" si="62"/>
        <v>5.8001681048690026</v>
      </c>
      <c r="W149" s="102"/>
      <c r="X149" s="102"/>
      <c r="Y149" s="102"/>
      <c r="Z149" s="102">
        <f t="shared" si="66"/>
        <v>5.8212981132975248</v>
      </c>
      <c r="AA149" s="102">
        <f t="shared" si="60"/>
        <v>33.641950044722762</v>
      </c>
      <c r="AB149" s="107">
        <f t="shared" si="61"/>
        <v>84140.384804621484</v>
      </c>
      <c r="AC149" s="107">
        <f t="shared" si="59"/>
        <v>4206116.7820442235</v>
      </c>
      <c r="AD149" s="101">
        <f>COUNT(S$12:S149)</f>
        <v>138</v>
      </c>
      <c r="AE149" s="102">
        <f t="shared" si="57"/>
        <v>289.98050570829713</v>
      </c>
      <c r="AF149" s="102">
        <f t="shared" si="58"/>
        <v>290.06962061653661</v>
      </c>
      <c r="AG149" s="102">
        <f t="shared" si="56"/>
        <v>289.98050570829696</v>
      </c>
    </row>
    <row r="150" spans="1:33" x14ac:dyDescent="0.25">
      <c r="A150">
        <f t="shared" si="9"/>
        <v>138</v>
      </c>
      <c r="B150" s="94">
        <f t="shared" ca="1" si="63"/>
        <v>292.74666766435695</v>
      </c>
      <c r="C150" s="95">
        <f t="shared" ca="1" si="30"/>
        <v>297.7184290286782</v>
      </c>
      <c r="D150">
        <f t="shared" ca="1" si="64"/>
        <v>10</v>
      </c>
      <c r="E150" s="95">
        <f t="shared" ca="1" si="67"/>
        <v>290.09685652148016</v>
      </c>
      <c r="R150" s="103">
        <v>292.74666766435695</v>
      </c>
      <c r="S150" s="103">
        <f t="shared" si="65"/>
        <v>294.26203499207946</v>
      </c>
      <c r="U150" s="102">
        <f t="shared" si="68"/>
        <v>292.8897745124429</v>
      </c>
      <c r="V150" s="102">
        <f t="shared" si="62"/>
        <v>5.8310711314681694</v>
      </c>
      <c r="W150" s="102"/>
      <c r="X150" s="102"/>
      <c r="Y150" s="102"/>
      <c r="Z150" s="102">
        <f t="shared" si="66"/>
        <v>5.8521600651544237</v>
      </c>
      <c r="AA150" s="102">
        <f t="shared" si="60"/>
        <v>34.001390540215652</v>
      </c>
      <c r="AB150" s="107">
        <f t="shared" si="61"/>
        <v>82969.553773426669</v>
      </c>
      <c r="AC150" s="107">
        <f t="shared" si="59"/>
        <v>4208566.5424772818</v>
      </c>
      <c r="AD150" s="101">
        <f>COUNT(S$12:S150)</f>
        <v>139</v>
      </c>
      <c r="AE150" s="102">
        <f t="shared" si="57"/>
        <v>290.06435399580801</v>
      </c>
      <c r="AF150" s="102">
        <f t="shared" si="58"/>
        <v>288.04436077352159</v>
      </c>
      <c r="AG150" s="102">
        <f t="shared" si="56"/>
        <v>290.06435399580783</v>
      </c>
    </row>
    <row r="151" spans="1:33" x14ac:dyDescent="0.25">
      <c r="A151">
        <f t="shared" si="9"/>
        <v>139</v>
      </c>
      <c r="B151" s="94">
        <f t="shared" ca="1" si="63"/>
        <v>287.31875447315321</v>
      </c>
      <c r="C151" s="95">
        <f t="shared" ca="1" si="30"/>
        <v>296.22690061938181</v>
      </c>
      <c r="D151">
        <f t="shared" ca="1" si="64"/>
        <v>10</v>
      </c>
      <c r="E151" s="95">
        <f t="shared" ca="1" si="67"/>
        <v>290.1406425507509</v>
      </c>
      <c r="R151" s="103">
        <v>290.31875447315321</v>
      </c>
      <c r="S151" s="103">
        <f t="shared" si="65"/>
        <v>293.07905083640156</v>
      </c>
      <c r="U151" s="102">
        <f t="shared" si="68"/>
        <v>292.25</v>
      </c>
      <c r="V151" s="102">
        <f t="shared" si="62"/>
        <v>5.8387851293810966</v>
      </c>
      <c r="W151" s="102"/>
      <c r="X151" s="102"/>
      <c r="Y151" s="102"/>
      <c r="Z151" s="102">
        <f t="shared" si="66"/>
        <v>5.8597503139982559</v>
      </c>
      <c r="AA151" s="102">
        <f t="shared" si="60"/>
        <v>34.091411787099787</v>
      </c>
      <c r="AB151" s="107">
        <f t="shared" si="61"/>
        <v>82465.286076564895</v>
      </c>
      <c r="AC151" s="107">
        <f t="shared" si="59"/>
        <v>4211492.3187430212</v>
      </c>
      <c r="AD151" s="101">
        <f>COUNT(S$12:S151)</f>
        <v>140</v>
      </c>
      <c r="AE151" s="102">
        <f t="shared" si="57"/>
        <v>290.16504779706554</v>
      </c>
      <c r="AF151" s="102">
        <f t="shared" si="58"/>
        <v>287.16769678458769</v>
      </c>
      <c r="AG151" s="102">
        <f t="shared" si="56"/>
        <v>290.16504779706543</v>
      </c>
    </row>
    <row r="152" spans="1:33" x14ac:dyDescent="0.25">
      <c r="A152">
        <f t="shared" si="9"/>
        <v>140</v>
      </c>
      <c r="B152" s="94">
        <f t="shared" ca="1" si="63"/>
        <v>280.12214747707526</v>
      </c>
      <c r="C152" s="95">
        <f t="shared" ca="1" si="30"/>
        <v>293.55445677551319</v>
      </c>
      <c r="D152">
        <f t="shared" ca="1" si="64"/>
        <v>10</v>
      </c>
      <c r="E152" s="95">
        <f t="shared" ca="1" si="67"/>
        <v>290.16485399915348</v>
      </c>
      <c r="R152" s="103">
        <v>281.12214747707526</v>
      </c>
      <c r="S152" s="103">
        <f t="shared" si="65"/>
        <v>289.49197982860369</v>
      </c>
      <c r="U152" s="102">
        <f t="shared" si="68"/>
        <v>289.8602254875571</v>
      </c>
      <c r="V152" s="102">
        <f t="shared" si="62"/>
        <v>5.8239702109795939</v>
      </c>
      <c r="W152" s="102"/>
      <c r="X152" s="102"/>
      <c r="Y152" s="102"/>
      <c r="Z152" s="102">
        <f t="shared" si="66"/>
        <v>5.8447330939881832</v>
      </c>
      <c r="AA152" s="102">
        <f t="shared" si="60"/>
        <v>33.918629018400679</v>
      </c>
      <c r="AB152" s="107">
        <f t="shared" si="61"/>
        <v>81799.345102145002</v>
      </c>
      <c r="AC152" s="107">
        <f t="shared" si="59"/>
        <v>4212832.6390515408</v>
      </c>
      <c r="AD152" s="101">
        <f>COUNT(S$12:S152)</f>
        <v>141</v>
      </c>
      <c r="AE152" s="102">
        <f t="shared" si="57"/>
        <v>290.21153345794585</v>
      </c>
      <c r="AF152" s="102">
        <f t="shared" si="58"/>
        <v>286.005848020884</v>
      </c>
      <c r="AG152" s="102">
        <f t="shared" si="56"/>
        <v>290.21153345794579</v>
      </c>
    </row>
    <row r="153" spans="1:33" x14ac:dyDescent="0.25">
      <c r="A153">
        <f t="shared" si="9"/>
        <v>141</v>
      </c>
      <c r="B153" s="94">
        <f t="shared" ca="1" si="63"/>
        <v>279.29486757224208</v>
      </c>
      <c r="C153" s="95">
        <f t="shared" ca="1" si="30"/>
        <v>289.52476398598179</v>
      </c>
      <c r="D153">
        <f t="shared" ca="1" si="64"/>
        <v>11</v>
      </c>
      <c r="E153" s="95">
        <f t="shared" ca="1" si="67"/>
        <v>290.16034632300438</v>
      </c>
      <c r="R153" s="103">
        <v>279.29486757224208</v>
      </c>
      <c r="S153" s="103">
        <f t="shared" si="65"/>
        <v>286.43284615169523</v>
      </c>
      <c r="U153" s="102">
        <f t="shared" si="68"/>
        <v>285.8706092967069</v>
      </c>
      <c r="V153" s="102">
        <f t="shared" si="62"/>
        <v>5.8181070669655357</v>
      </c>
      <c r="W153" s="102"/>
      <c r="X153" s="102"/>
      <c r="Y153" s="102"/>
      <c r="Z153" s="102">
        <f t="shared" si="66"/>
        <v>5.8387022006293128</v>
      </c>
      <c r="AA153" s="102">
        <f t="shared" si="60"/>
        <v>33.850369842650252</v>
      </c>
      <c r="AB153" s="107">
        <f t="shared" si="61"/>
        <v>80593.312061110977</v>
      </c>
      <c r="AC153" s="107">
        <f t="shared" si="59"/>
        <v>4213077.0693039568</v>
      </c>
      <c r="AD153" s="101">
        <f>COUNT(S$12:S153)</f>
        <v>142</v>
      </c>
      <c r="AE153" s="102">
        <f t="shared" si="57"/>
        <v>290.22007342056213</v>
      </c>
      <c r="AF153" s="102">
        <f t="shared" si="58"/>
        <v>283.88961245722072</v>
      </c>
      <c r="AG153" s="102">
        <f t="shared" si="56"/>
        <v>290.22007342056202</v>
      </c>
    </row>
    <row r="154" spans="1:33" x14ac:dyDescent="0.25">
      <c r="A154">
        <f t="shared" si="9"/>
        <v>142</v>
      </c>
      <c r="B154" s="94">
        <f t="shared" ca="1" si="63"/>
        <v>277.95172947533985</v>
      </c>
      <c r="C154" s="95">
        <f t="shared" ca="1" si="30"/>
        <v>286.45579506185987</v>
      </c>
      <c r="D154">
        <f t="shared" ca="1" si="64"/>
        <v>11</v>
      </c>
      <c r="E154" s="95">
        <f t="shared" ca="1" si="67"/>
        <v>290.13444037012925</v>
      </c>
      <c r="R154" s="103">
        <v>279.95172947533985</v>
      </c>
      <c r="S154" s="103">
        <f t="shared" si="65"/>
        <v>284.48851114878858</v>
      </c>
      <c r="U154" s="102">
        <f t="shared" si="68"/>
        <v>282.67187474945257</v>
      </c>
      <c r="V154" s="102">
        <f t="shared" si="62"/>
        <v>5.8056651446801313</v>
      </c>
      <c r="W154" s="102"/>
      <c r="X154" s="102"/>
      <c r="Y154" s="102"/>
      <c r="Z154" s="102">
        <f t="shared" si="66"/>
        <v>5.8260717634684491</v>
      </c>
      <c r="AA154" s="102">
        <f t="shared" si="60"/>
        <v>33.7057477721537</v>
      </c>
      <c r="AB154" s="107">
        <f t="shared" si="61"/>
        <v>80131.946459610335</v>
      </c>
      <c r="AC154" s="107">
        <f t="shared" si="59"/>
        <v>4213417.4702185001</v>
      </c>
      <c r="AD154" s="101">
        <f>COUNT(S$12:S154)</f>
        <v>143</v>
      </c>
      <c r="AE154" s="102">
        <f t="shared" si="57"/>
        <v>290.23205139439347</v>
      </c>
      <c r="AF154" s="102">
        <f t="shared" si="58"/>
        <v>283.07586696786842</v>
      </c>
      <c r="AG154" s="102">
        <f t="shared" ref="AG154:AG185" si="69">IF(AD154&gt;$AE$10,(AG153*$AE$10-AF153+S154)/$AE$10,(AG153*AD153+S154)/AD154)</f>
        <v>290.23205139439341</v>
      </c>
    </row>
    <row r="155" spans="1:33" x14ac:dyDescent="0.25">
      <c r="A155">
        <f t="shared" si="9"/>
        <v>143</v>
      </c>
      <c r="B155" s="94">
        <f t="shared" ca="1" si="63"/>
        <v>282.17712749271311</v>
      </c>
      <c r="C155" s="95">
        <f t="shared" ca="1" si="30"/>
        <v>283.90457538590385</v>
      </c>
      <c r="D155">
        <f t="shared" ca="1" si="64"/>
        <v>11</v>
      </c>
      <c r="E155" s="95">
        <f t="shared" ca="1" si="67"/>
        <v>290.0911774188499</v>
      </c>
      <c r="R155" s="103">
        <v>279.17712749271311</v>
      </c>
      <c r="S155" s="103">
        <f t="shared" si="65"/>
        <v>282.89509605196594</v>
      </c>
      <c r="U155" s="102">
        <f t="shared" si="68"/>
        <v>279.88646800434253</v>
      </c>
      <c r="V155" s="102">
        <f t="shared" si="62"/>
        <v>5.8101749942588539</v>
      </c>
      <c r="W155" s="102"/>
      <c r="X155" s="102"/>
      <c r="Y155" s="102"/>
      <c r="Z155" s="102">
        <f t="shared" si="66"/>
        <v>5.8304548988316025</v>
      </c>
      <c r="AA155" s="102">
        <f t="shared" si="60"/>
        <v>33.758133463925333</v>
      </c>
      <c r="AB155" s="107">
        <f t="shared" si="61"/>
        <v>79613.716343902634</v>
      </c>
      <c r="AC155" s="107">
        <f t="shared" si="59"/>
        <v>4213315.1591291409</v>
      </c>
      <c r="AD155" s="101">
        <f>COUNT(S$12:S155)</f>
        <v>144</v>
      </c>
      <c r="AE155" s="102">
        <f t="shared" si="57"/>
        <v>290.22843597607539</v>
      </c>
      <c r="AF155" s="102">
        <f t="shared" si="58"/>
        <v>282.15902669222305</v>
      </c>
      <c r="AG155" s="102">
        <f t="shared" si="69"/>
        <v>290.22843597607533</v>
      </c>
    </row>
    <row r="156" spans="1:33" x14ac:dyDescent="0.25">
      <c r="A156">
        <f t="shared" si="9"/>
        <v>144</v>
      </c>
      <c r="B156" s="94">
        <f t="shared" ca="1" si="63"/>
        <v>280.01973271571728</v>
      </c>
      <c r="C156" s="95">
        <f t="shared" ca="1" si="30"/>
        <v>283.38634101794662</v>
      </c>
      <c r="D156">
        <f t="shared" ca="1" si="64"/>
        <v>11</v>
      </c>
      <c r="E156" s="95">
        <f t="shared" ca="1" si="67"/>
        <v>290.04493716780917</v>
      </c>
      <c r="R156" s="103">
        <v>281.01973271571728</v>
      </c>
      <c r="S156" s="103">
        <f t="shared" si="65"/>
        <v>282.33248705109133</v>
      </c>
      <c r="U156" s="102">
        <f t="shared" si="68"/>
        <v>279.86086431400304</v>
      </c>
      <c r="V156" s="102">
        <f t="shared" si="62"/>
        <v>5.8054056097076581</v>
      </c>
      <c r="W156" s="102"/>
      <c r="X156" s="102"/>
      <c r="Y156" s="102"/>
      <c r="Z156" s="102">
        <f t="shared" si="66"/>
        <v>5.8255283931264854</v>
      </c>
      <c r="AA156" s="102">
        <f t="shared" si="60"/>
        <v>33.702734293197864</v>
      </c>
      <c r="AB156" s="107">
        <f t="shared" si="61"/>
        <v>80008.732532457303</v>
      </c>
      <c r="AC156" s="107">
        <f t="shared" si="59"/>
        <v>4213413.0760296928</v>
      </c>
      <c r="AD156" s="101">
        <f>COUNT(S$12:S156)</f>
        <v>145</v>
      </c>
      <c r="AE156" s="102">
        <f t="shared" si="57"/>
        <v>290.23190518325282</v>
      </c>
      <c r="AF156" s="102">
        <f t="shared" si="58"/>
        <v>282.85814913567066</v>
      </c>
      <c r="AG156" s="102">
        <f t="shared" si="69"/>
        <v>290.23190518325271</v>
      </c>
    </row>
    <row r="157" spans="1:33" x14ac:dyDescent="0.25">
      <c r="A157">
        <f t="shared" si="9"/>
        <v>145</v>
      </c>
      <c r="B157" s="94">
        <f t="shared" ca="1" si="63"/>
        <v>284.48943483704846</v>
      </c>
      <c r="C157" s="95">
        <f t="shared" ca="1" si="30"/>
        <v>282.37635852727783</v>
      </c>
      <c r="D157">
        <f t="shared" ca="1" si="64"/>
        <v>11</v>
      </c>
      <c r="E157" s="95">
        <f t="shared" ca="1" si="67"/>
        <v>289.99241265657264</v>
      </c>
      <c r="R157" s="103">
        <v>283.48943483704846</v>
      </c>
      <c r="S157" s="103">
        <f t="shared" si="65"/>
        <v>282.67957138687848</v>
      </c>
      <c r="U157" s="102">
        <f t="shared" si="68"/>
        <v>280.9095061302047</v>
      </c>
      <c r="V157" s="102">
        <f t="shared" si="62"/>
        <v>5.809994052292331</v>
      </c>
      <c r="W157" s="102"/>
      <c r="X157" s="102"/>
      <c r="Y157" s="102"/>
      <c r="Z157" s="102">
        <f t="shared" si="66"/>
        <v>5.8299940909627042</v>
      </c>
      <c r="AA157" s="102">
        <f t="shared" si="60"/>
        <v>33.756030887641828</v>
      </c>
      <c r="AB157" s="107">
        <f t="shared" si="61"/>
        <v>79788.013191390317</v>
      </c>
      <c r="AC157" s="107">
        <f t="shared" si="59"/>
        <v>4213312.0835767044</v>
      </c>
      <c r="AD157" s="101">
        <f>COUNT(S$12:S157)</f>
        <v>146</v>
      </c>
      <c r="AE157" s="102">
        <f t="shared" ref="AE157:AE188" si="70">AVERAGE(S108:S157)</f>
        <v>290.22833362827697</v>
      </c>
      <c r="AF157" s="102">
        <f t="shared" ref="AF157:AF188" si="71">S108</f>
        <v>282.46772061846343</v>
      </c>
      <c r="AG157" s="102">
        <f t="shared" si="69"/>
        <v>290.22833362827686</v>
      </c>
    </row>
    <row r="158" spans="1:33" x14ac:dyDescent="0.25">
      <c r="A158">
        <f t="shared" si="9"/>
        <v>146</v>
      </c>
      <c r="B158" s="94">
        <f t="shared" ca="1" si="63"/>
        <v>283.55672074497988</v>
      </c>
      <c r="C158" s="95">
        <f t="shared" ca="1" si="30"/>
        <v>283.01028142020903</v>
      </c>
      <c r="D158">
        <f t="shared" ca="1" si="64"/>
        <v>11</v>
      </c>
      <c r="E158" s="95">
        <f t="shared" ca="1" si="67"/>
        <v>289.94491516516882</v>
      </c>
      <c r="R158" s="103">
        <v>278.55672074497988</v>
      </c>
      <c r="S158" s="103">
        <f t="shared" si="65"/>
        <v>281.4427161943089</v>
      </c>
      <c r="U158" s="102">
        <f t="shared" si="68"/>
        <v>280.56075394761467</v>
      </c>
      <c r="V158" s="102">
        <f t="shared" si="62"/>
        <v>5.8390761103280351</v>
      </c>
      <c r="W158" s="102"/>
      <c r="X158" s="102"/>
      <c r="Y158" s="102"/>
      <c r="Z158" s="102">
        <f t="shared" si="66"/>
        <v>5.8590388219291016</v>
      </c>
      <c r="AA158" s="102">
        <f t="shared" si="60"/>
        <v>34.09480982219975</v>
      </c>
      <c r="AB158" s="107">
        <f t="shared" si="61"/>
        <v>79734.942095804261</v>
      </c>
      <c r="AC158" s="107">
        <f t="shared" ref="AC158:AC189" si="72">IF(AD158&gt;$AE$10,AC157-AB157+S158^2,AC157+S158^2)</f>
        <v>4212734.0728841443</v>
      </c>
      <c r="AD158" s="101">
        <f>COUNT(S$12:S158)</f>
        <v>147</v>
      </c>
      <c r="AE158" s="102">
        <f t="shared" si="70"/>
        <v>290.20783353979385</v>
      </c>
      <c r="AF158" s="102">
        <f t="shared" si="71"/>
        <v>282.37376311513833</v>
      </c>
      <c r="AG158" s="102">
        <f t="shared" si="69"/>
        <v>290.20783353979374</v>
      </c>
    </row>
    <row r="159" spans="1:33" x14ac:dyDescent="0.25">
      <c r="A159">
        <f t="shared" si="9"/>
        <v>147</v>
      </c>
      <c r="B159" s="94">
        <f t="shared" ca="1" si="63"/>
        <v>284.15452894071313</v>
      </c>
      <c r="C159" s="95">
        <f t="shared" ca="1" si="30"/>
        <v>283.17421321764027</v>
      </c>
      <c r="D159">
        <f t="shared" ca="1" si="64"/>
        <v>11</v>
      </c>
      <c r="E159" s="95">
        <f t="shared" ca="1" si="67"/>
        <v>289.89916717903685</v>
      </c>
      <c r="R159" s="103">
        <v>281.15452894071313</v>
      </c>
      <c r="S159" s="103">
        <f t="shared" si="65"/>
        <v>281.35626001823016</v>
      </c>
      <c r="U159" s="102">
        <f t="shared" si="68"/>
        <v>281.05510430961471</v>
      </c>
      <c r="V159" s="102">
        <f t="shared" si="62"/>
        <v>5.8680447838241996</v>
      </c>
      <c r="W159" s="102"/>
      <c r="X159" s="102"/>
      <c r="Y159" s="102"/>
      <c r="Z159" s="102">
        <f t="shared" si="66"/>
        <v>5.8879702903437474</v>
      </c>
      <c r="AA159" s="102">
        <f t="shared" si="60"/>
        <v>34.433949584970833</v>
      </c>
      <c r="AB159" s="107">
        <f t="shared" si="61"/>
        <v>80722.113496621663</v>
      </c>
      <c r="AC159" s="107">
        <f t="shared" si="72"/>
        <v>4212160.4758397862</v>
      </c>
      <c r="AD159" s="101">
        <f>COUNT(S$12:S159)</f>
        <v>148</v>
      </c>
      <c r="AE159" s="102">
        <f t="shared" si="70"/>
        <v>290.18748347785566</v>
      </c>
      <c r="AF159" s="102">
        <f t="shared" si="71"/>
        <v>284.11637315829171</v>
      </c>
      <c r="AG159" s="102">
        <f t="shared" si="69"/>
        <v>290.18748347785561</v>
      </c>
    </row>
    <row r="160" spans="1:33" x14ac:dyDescent="0.25">
      <c r="A160">
        <f t="shared" si="9"/>
        <v>148</v>
      </c>
      <c r="B160" s="94">
        <f t="shared" ca="1" si="63"/>
        <v>281.18246325898286</v>
      </c>
      <c r="C160" s="95">
        <f t="shared" ca="1" si="30"/>
        <v>283.46830793456212</v>
      </c>
      <c r="D160">
        <f t="shared" ca="1" si="64"/>
        <v>11</v>
      </c>
      <c r="E160" s="95">
        <f t="shared" ca="1" si="67"/>
        <v>289.85600704987934</v>
      </c>
      <c r="R160" s="103">
        <v>288.18246325898286</v>
      </c>
      <c r="S160" s="103">
        <f t="shared" si="65"/>
        <v>283.40412099045597</v>
      </c>
      <c r="U160" s="102">
        <f t="shared" si="68"/>
        <v>282.84578694543109</v>
      </c>
      <c r="V160" s="102">
        <f t="shared" si="62"/>
        <v>5.8836093672310597</v>
      </c>
      <c r="W160" s="102"/>
      <c r="X160" s="102"/>
      <c r="Y160" s="102"/>
      <c r="Z160" s="102">
        <f t="shared" si="66"/>
        <v>5.9034529627471439</v>
      </c>
      <c r="AA160" s="102">
        <f t="shared" si="60"/>
        <v>34.61685918616422</v>
      </c>
      <c r="AB160" s="107">
        <f t="shared" si="61"/>
        <v>80619.306574259783</v>
      </c>
      <c r="AC160" s="107">
        <f t="shared" si="72"/>
        <v>4211756.2581375372</v>
      </c>
      <c r="AD160" s="101">
        <f>COUNT(S$12:S160)</f>
        <v>149</v>
      </c>
      <c r="AE160" s="102">
        <f t="shared" si="70"/>
        <v>290.17323843449896</v>
      </c>
      <c r="AF160" s="102">
        <f t="shared" si="71"/>
        <v>283.93539154930966</v>
      </c>
      <c r="AG160" s="102">
        <f t="shared" si="69"/>
        <v>290.1732384344989</v>
      </c>
    </row>
    <row r="161" spans="1:33" x14ac:dyDescent="0.25">
      <c r="A161">
        <f t="shared" si="9"/>
        <v>149</v>
      </c>
      <c r="B161" s="94">
        <f t="shared" ca="1" si="63"/>
        <v>285.51310112835148</v>
      </c>
      <c r="C161" s="95">
        <f t="shared" ca="1" si="30"/>
        <v>282.78255453188831</v>
      </c>
      <c r="D161">
        <f t="shared" ca="1" si="64"/>
        <v>11</v>
      </c>
      <c r="E161" s="95">
        <f t="shared" ca="1" si="67"/>
        <v>289.80885069975938</v>
      </c>
      <c r="R161" s="103">
        <v>286.51310112835148</v>
      </c>
      <c r="S161" s="103">
        <f t="shared" si="65"/>
        <v>284.33681503182459</v>
      </c>
      <c r="U161" s="102">
        <f t="shared" si="68"/>
        <v>283.60170351825684</v>
      </c>
      <c r="V161" s="102">
        <f t="shared" si="62"/>
        <v>5.8753601436242642</v>
      </c>
      <c r="W161" s="102"/>
      <c r="X161" s="102"/>
      <c r="Y161" s="102"/>
      <c r="Z161" s="102">
        <f t="shared" si="66"/>
        <v>5.8950431473144143</v>
      </c>
      <c r="AA161" s="102">
        <f t="shared" si="60"/>
        <v>34.5198568173073</v>
      </c>
      <c r="AB161" s="107">
        <f t="shared" si="61"/>
        <v>80971.419454290357</v>
      </c>
      <c r="AC161" s="107">
        <f t="shared" si="72"/>
        <v>4211984.375945719</v>
      </c>
      <c r="AD161" s="101">
        <f>COUNT(S$12:S161)</f>
        <v>150</v>
      </c>
      <c r="AE161" s="102">
        <f t="shared" si="70"/>
        <v>290.1812669041492</v>
      </c>
      <c r="AF161" s="102">
        <f t="shared" si="71"/>
        <v>284.55477408451674</v>
      </c>
      <c r="AG161" s="102">
        <f t="shared" si="69"/>
        <v>290.18126690414914</v>
      </c>
    </row>
    <row r="162" spans="1:33" x14ac:dyDescent="0.25">
      <c r="A162">
        <f t="shared" si="9"/>
        <v>150</v>
      </c>
      <c r="B162" s="94">
        <f t="shared" ca="1" si="63"/>
        <v>287</v>
      </c>
      <c r="C162" s="95">
        <f t="shared" ca="1" si="30"/>
        <v>283.60171851082725</v>
      </c>
      <c r="D162">
        <f t="shared" ca="1" si="64"/>
        <v>11</v>
      </c>
      <c r="E162" s="95">
        <f t="shared" ca="1" si="67"/>
        <v>289.76774386407112</v>
      </c>
      <c r="R162" s="103">
        <v>291</v>
      </c>
      <c r="S162" s="103">
        <f t="shared" si="65"/>
        <v>286.33577052227719</v>
      </c>
      <c r="U162" s="102">
        <f t="shared" si="68"/>
        <v>286.71252333201187</v>
      </c>
      <c r="V162" s="102">
        <f t="shared" si="62"/>
        <v>5.8464687168782747</v>
      </c>
      <c r="W162" s="102"/>
      <c r="X162" s="102"/>
      <c r="Y162" s="102"/>
      <c r="Z162" s="102">
        <f t="shared" si="66"/>
        <v>5.865924573371144</v>
      </c>
      <c r="AA162" s="102">
        <f t="shared" si="60"/>
        <v>34.181196457429905</v>
      </c>
      <c r="AB162" s="107">
        <f t="shared" si="61"/>
        <v>81815.68457396813</v>
      </c>
      <c r="AC162" s="107">
        <f t="shared" si="72"/>
        <v>4213001.1299720146</v>
      </c>
      <c r="AD162" s="101">
        <f>COUNT(S$12:S162)</f>
        <v>151</v>
      </c>
      <c r="AE162" s="102">
        <f t="shared" si="70"/>
        <v>290.21688683290444</v>
      </c>
      <c r="AF162" s="102">
        <f t="shared" si="71"/>
        <v>286.03441152065625</v>
      </c>
      <c r="AG162" s="102">
        <f t="shared" si="69"/>
        <v>290.21688683290432</v>
      </c>
    </row>
    <row r="163" spans="1:33" x14ac:dyDescent="0.25">
      <c r="A163">
        <f t="shared" si="9"/>
        <v>151</v>
      </c>
      <c r="B163" s="94">
        <f t="shared" ca="1" si="63"/>
        <v>294.48689887164858</v>
      </c>
      <c r="C163" s="95">
        <f t="shared" ca="1" si="30"/>
        <v>284.62120295757904</v>
      </c>
      <c r="D163">
        <f t="shared" ca="1" si="64"/>
        <v>11</v>
      </c>
      <c r="E163" s="95">
        <f t="shared" ca="1" si="67"/>
        <v>289.73388504231787</v>
      </c>
      <c r="R163" s="103">
        <v>292.48689887164858</v>
      </c>
      <c r="S163" s="103">
        <f t="shared" si="65"/>
        <v>288.18110902708861</v>
      </c>
      <c r="U163" s="102">
        <f t="shared" si="68"/>
        <v>289.5456158147457</v>
      </c>
      <c r="V163" s="102">
        <f t="shared" si="62"/>
        <v>5.8234336060527374</v>
      </c>
      <c r="W163" s="102"/>
      <c r="X163" s="102"/>
      <c r="Y163" s="102"/>
      <c r="Z163" s="102">
        <f t="shared" si="66"/>
        <v>5.84268467874612</v>
      </c>
      <c r="AA163" s="102">
        <f t="shared" si="60"/>
        <v>33.912378964101663</v>
      </c>
      <c r="AB163" s="107">
        <f t="shared" si="61"/>
        <v>83850.40793053247</v>
      </c>
      <c r="AC163" s="107">
        <f t="shared" si="72"/>
        <v>4214233.7969981292</v>
      </c>
      <c r="AD163" s="101">
        <f>COUNT(S$12:S163)</f>
        <v>152</v>
      </c>
      <c r="AE163" s="102">
        <f t="shared" si="70"/>
        <v>290.25982078303309</v>
      </c>
      <c r="AF163" s="102">
        <f t="shared" si="71"/>
        <v>289.56934908676448</v>
      </c>
      <c r="AG163" s="102">
        <f t="shared" si="69"/>
        <v>290.25982078303298</v>
      </c>
    </row>
    <row r="164" spans="1:33" x14ac:dyDescent="0.25">
      <c r="A164">
        <f t="shared" si="9"/>
        <v>152</v>
      </c>
      <c r="B164" s="94">
        <f t="shared" ca="1" si="63"/>
        <v>295.81753674101719</v>
      </c>
      <c r="C164" s="95">
        <f t="shared" ca="1" si="30"/>
        <v>287.58091173179992</v>
      </c>
      <c r="D164">
        <f t="shared" ca="1" si="64"/>
        <v>11</v>
      </c>
      <c r="E164" s="95">
        <f t="shared" ca="1" si="67"/>
        <v>289.71981332133407</v>
      </c>
      <c r="R164" s="103">
        <v>291.81753674101719</v>
      </c>
      <c r="S164" s="103">
        <f t="shared" si="65"/>
        <v>289.27203734126715</v>
      </c>
      <c r="U164" s="102">
        <f t="shared" si="68"/>
        <v>290.4543841852543</v>
      </c>
      <c r="V164" s="102">
        <f t="shared" si="62"/>
        <v>5.8242873302820799</v>
      </c>
      <c r="W164" s="102"/>
      <c r="X164" s="102"/>
      <c r="Y164" s="102"/>
      <c r="Z164" s="102">
        <f t="shared" si="66"/>
        <v>5.8434147621628219</v>
      </c>
      <c r="AA164" s="102">
        <f t="shared" si="60"/>
        <v>33.922322905651527</v>
      </c>
      <c r="AB164" s="107">
        <f t="shared" si="61"/>
        <v>85119.337848194307</v>
      </c>
      <c r="AC164" s="107">
        <f t="shared" si="72"/>
        <v>4214061.7006551642</v>
      </c>
      <c r="AD164" s="101">
        <f>COUNT(S$12:S164)</f>
        <v>153</v>
      </c>
      <c r="AE164" s="102">
        <f t="shared" si="70"/>
        <v>290.25387454812318</v>
      </c>
      <c r="AF164" s="102">
        <f t="shared" si="71"/>
        <v>291.75218567852119</v>
      </c>
      <c r="AG164" s="102">
        <f t="shared" si="69"/>
        <v>290.25387454812301</v>
      </c>
    </row>
    <row r="165" spans="1:33" x14ac:dyDescent="0.25">
      <c r="A165">
        <f t="shared" si="9"/>
        <v>153</v>
      </c>
      <c r="B165" s="94">
        <f t="shared" ca="1" si="63"/>
        <v>294.84547105928692</v>
      </c>
      <c r="C165" s="95">
        <f t="shared" ca="1" si="30"/>
        <v>290.0518992345651</v>
      </c>
      <c r="D165">
        <f t="shared" ca="1" si="64"/>
        <v>12</v>
      </c>
      <c r="E165" s="95">
        <f t="shared" ca="1" si="67"/>
        <v>289.72196972336803</v>
      </c>
      <c r="R165" s="103">
        <v>294.84547105928692</v>
      </c>
      <c r="S165" s="103">
        <f t="shared" si="65"/>
        <v>290.94406745667305</v>
      </c>
      <c r="U165" s="102">
        <f t="shared" si="68"/>
        <v>292.53747666798819</v>
      </c>
      <c r="V165" s="102">
        <f t="shared" si="62"/>
        <v>5.8212275581539439</v>
      </c>
      <c r="W165" s="102"/>
      <c r="X165" s="102"/>
      <c r="Y165" s="102"/>
      <c r="Z165" s="102">
        <f t="shared" si="66"/>
        <v>5.8402201944500245</v>
      </c>
      <c r="AA165" s="102">
        <f t="shared" si="60"/>
        <v>33.886690283819917</v>
      </c>
      <c r="AB165" s="107">
        <f t="shared" si="61"/>
        <v>86824.229044253239</v>
      </c>
      <c r="AC165" s="107">
        <f t="shared" si="72"/>
        <v>4213590.8131952025</v>
      </c>
      <c r="AD165" s="101">
        <f>COUNT(S$12:S165)</f>
        <v>154</v>
      </c>
      <c r="AE165" s="102">
        <f t="shared" si="70"/>
        <v>290.23771218368614</v>
      </c>
      <c r="AF165" s="102">
        <f t="shared" si="71"/>
        <v>294.65951375147085</v>
      </c>
      <c r="AG165" s="102">
        <f t="shared" si="69"/>
        <v>290.23771218368603</v>
      </c>
    </row>
    <row r="166" spans="1:33" x14ac:dyDescent="0.25">
      <c r="A166">
        <f t="shared" si="9"/>
        <v>154</v>
      </c>
      <c r="B166" s="94">
        <f t="shared" ca="1" si="63"/>
        <v>296.44327925502017</v>
      </c>
      <c r="C166" s="95">
        <f t="shared" ca="1" si="30"/>
        <v>291.48997078198164</v>
      </c>
      <c r="D166">
        <f t="shared" ca="1" si="64"/>
        <v>12</v>
      </c>
      <c r="E166" s="95">
        <f t="shared" ca="1" si="67"/>
        <v>289.73337618181068</v>
      </c>
      <c r="R166" s="103">
        <v>301.44327925502017</v>
      </c>
      <c r="S166" s="103">
        <f t="shared" si="65"/>
        <v>294.09383099617719</v>
      </c>
      <c r="U166" s="102">
        <f t="shared" si="68"/>
        <v>295.14829648174322</v>
      </c>
      <c r="V166" s="102">
        <f t="shared" si="62"/>
        <v>5.8131668433688324</v>
      </c>
      <c r="W166" s="102"/>
      <c r="X166" s="102"/>
      <c r="Y166" s="102"/>
      <c r="Z166" s="102">
        <f t="shared" si="66"/>
        <v>5.832010221292002</v>
      </c>
      <c r="AA166" s="102">
        <f t="shared" si="60"/>
        <v>33.79290874885919</v>
      </c>
      <c r="AB166" s="107">
        <f t="shared" si="61"/>
        <v>87151.795364774269</v>
      </c>
      <c r="AC166" s="107">
        <f t="shared" si="72"/>
        <v>4213257.7655809578</v>
      </c>
      <c r="AD166" s="101">
        <f>COUNT(S$12:S166)</f>
        <v>155</v>
      </c>
      <c r="AE166" s="102">
        <f t="shared" si="70"/>
        <v>290.22639852858026</v>
      </c>
      <c r="AF166" s="102">
        <f t="shared" si="71"/>
        <v>295.21482917491505</v>
      </c>
      <c r="AG166" s="102">
        <f t="shared" si="69"/>
        <v>290.22639852858015</v>
      </c>
    </row>
    <row r="167" spans="1:33" x14ac:dyDescent="0.25">
      <c r="A167">
        <f t="shared" si="9"/>
        <v>155</v>
      </c>
      <c r="B167" s="94">
        <f t="shared" ca="1" si="63"/>
        <v>299.51056516295154</v>
      </c>
      <c r="C167" s="95">
        <f t="shared" ca="1" si="30"/>
        <v>292.97596332389321</v>
      </c>
      <c r="D167">
        <f t="shared" ca="1" si="64"/>
        <v>12</v>
      </c>
      <c r="E167" s="95">
        <f t="shared" ca="1" si="67"/>
        <v>289.754161996824</v>
      </c>
      <c r="R167" s="103">
        <v>298.51056516295154</v>
      </c>
      <c r="S167" s="103">
        <f t="shared" si="65"/>
        <v>295.4188512462095</v>
      </c>
      <c r="U167" s="102">
        <f t="shared" si="68"/>
        <v>296.65421305456891</v>
      </c>
      <c r="V167" s="102">
        <f t="shared" si="62"/>
        <v>5.8167374529946754</v>
      </c>
      <c r="W167" s="102"/>
      <c r="X167" s="102"/>
      <c r="Y167" s="102"/>
      <c r="Z167" s="102">
        <f t="shared" si="66"/>
        <v>5.8354709554502531</v>
      </c>
      <c r="AA167" s="102">
        <f t="shared" si="60"/>
        <v>33.8344345970836</v>
      </c>
      <c r="AB167" s="107">
        <f t="shared" si="61"/>
        <v>88711.322714706854</v>
      </c>
      <c r="AC167" s="107">
        <f t="shared" si="72"/>
        <v>4213378.267887814</v>
      </c>
      <c r="AD167" s="101">
        <f>COUNT(S$12:S167)</f>
        <v>156</v>
      </c>
      <c r="AE167" s="102">
        <f t="shared" si="70"/>
        <v>290.23047897000617</v>
      </c>
      <c r="AF167" s="102">
        <f t="shared" si="71"/>
        <v>297.84446060772535</v>
      </c>
      <c r="AG167" s="102">
        <f t="shared" si="69"/>
        <v>290.23047897000606</v>
      </c>
    </row>
    <row r="168" spans="1:33" x14ac:dyDescent="0.25">
      <c r="A168">
        <f t="shared" si="9"/>
        <v>156</v>
      </c>
      <c r="B168" s="94">
        <f t="shared" ca="1" si="63"/>
        <v>300.98026728428272</v>
      </c>
      <c r="C168" s="95">
        <f t="shared" ca="1" si="30"/>
        <v>294.9363438756107</v>
      </c>
      <c r="D168">
        <f t="shared" ca="1" si="64"/>
        <v>12</v>
      </c>
      <c r="E168" s="95">
        <f t="shared" ca="1" si="67"/>
        <v>289.78716952471439</v>
      </c>
      <c r="R168" s="103">
        <v>297.98026728428272</v>
      </c>
      <c r="S168" s="103">
        <f t="shared" si="65"/>
        <v>296.18727605763144</v>
      </c>
      <c r="U168" s="102">
        <f t="shared" si="68"/>
        <v>298.19489569038535</v>
      </c>
      <c r="V168" s="102">
        <f t="shared" si="62"/>
        <v>5.7778499804070771</v>
      </c>
      <c r="W168" s="102"/>
      <c r="X168" s="102"/>
      <c r="Y168" s="102"/>
      <c r="Z168" s="102">
        <f t="shared" si="66"/>
        <v>5.7963391476034385</v>
      </c>
      <c r="AA168" s="102">
        <f t="shared" si="60"/>
        <v>33.383550396116334</v>
      </c>
      <c r="AB168" s="107">
        <f t="shared" si="61"/>
        <v>89423.715980998837</v>
      </c>
      <c r="AC168" s="107">
        <f t="shared" si="72"/>
        <v>4212393.847671547</v>
      </c>
      <c r="AD168" s="101">
        <f>COUNT(S$12:S168)</f>
        <v>157</v>
      </c>
      <c r="AE168" s="102">
        <f t="shared" si="70"/>
        <v>290.19733527900428</v>
      </c>
      <c r="AF168" s="102">
        <f t="shared" si="71"/>
        <v>299.03798417759378</v>
      </c>
      <c r="AG168" s="102">
        <f t="shared" si="69"/>
        <v>290.19733527900422</v>
      </c>
    </row>
    <row r="169" spans="1:33" x14ac:dyDescent="0.25">
      <c r="A169">
        <f t="shared" si="9"/>
        <v>157</v>
      </c>
      <c r="B169" s="94">
        <f t="shared" ca="1" si="63"/>
        <v>301.82287250728689</v>
      </c>
      <c r="C169" s="95">
        <f t="shared" ca="1" si="30"/>
        <v>296.74952089821227</v>
      </c>
      <c r="D169">
        <f t="shared" ca="1" si="64"/>
        <v>12</v>
      </c>
      <c r="E169" s="95">
        <f t="shared" ca="1" si="67"/>
        <v>289.83123503973655</v>
      </c>
      <c r="R169" s="103">
        <v>303.82287250728689</v>
      </c>
      <c r="S169" s="103">
        <f t="shared" si="65"/>
        <v>298.47795499252805</v>
      </c>
      <c r="U169" s="102">
        <f t="shared" si="68"/>
        <v>300.43924605238533</v>
      </c>
      <c r="V169" s="102">
        <f t="shared" si="62"/>
        <v>5.7612200739819128</v>
      </c>
      <c r="W169" s="102"/>
      <c r="X169" s="102"/>
      <c r="Y169" s="102"/>
      <c r="Z169" s="102">
        <f t="shared" si="66"/>
        <v>5.779538784992921</v>
      </c>
      <c r="AA169" s="102">
        <f t="shared" si="60"/>
        <v>33.191656740862527</v>
      </c>
      <c r="AB169" s="107">
        <f t="shared" si="61"/>
        <v>89964.645521763479</v>
      </c>
      <c r="AC169" s="107">
        <f t="shared" si="72"/>
        <v>4212059.22130707</v>
      </c>
      <c r="AD169" s="101">
        <f>COUNT(S$12:S169)</f>
        <v>158</v>
      </c>
      <c r="AE169" s="102">
        <f t="shared" si="70"/>
        <v>290.186134695303</v>
      </c>
      <c r="AF169" s="102">
        <f t="shared" si="71"/>
        <v>299.94107008171369</v>
      </c>
      <c r="AG169" s="102">
        <f t="shared" si="69"/>
        <v>290.18613469530288</v>
      </c>
    </row>
    <row r="170" spans="1:33" x14ac:dyDescent="0.25">
      <c r="A170">
        <f t="shared" si="9"/>
        <v>158</v>
      </c>
      <c r="B170" s="94">
        <f t="shared" ca="1" si="63"/>
        <v>297.04827052466021</v>
      </c>
      <c r="C170" s="95">
        <f t="shared" ca="1" si="30"/>
        <v>298.27152638093463</v>
      </c>
      <c r="D170">
        <f t="shared" ca="1" si="64"/>
        <v>12</v>
      </c>
      <c r="E170" s="95">
        <f t="shared" ca="1" si="67"/>
        <v>289.88431863307744</v>
      </c>
      <c r="R170" s="103">
        <v>298.04827052466021</v>
      </c>
      <c r="S170" s="103">
        <f t="shared" si="65"/>
        <v>298.34904965216765</v>
      </c>
      <c r="U170" s="102">
        <f t="shared" si="68"/>
        <v>299.5904938697953</v>
      </c>
      <c r="V170" s="102">
        <f t="shared" si="62"/>
        <v>5.7114036149822294</v>
      </c>
      <c r="W170" s="102"/>
      <c r="X170" s="102"/>
      <c r="Y170" s="102"/>
      <c r="Z170" s="102">
        <f t="shared" si="66"/>
        <v>5.72944916900257</v>
      </c>
      <c r="AA170" s="102">
        <f t="shared" si="60"/>
        <v>32.620131253264844</v>
      </c>
      <c r="AB170" s="107">
        <f t="shared" si="61"/>
        <v>88845.897056687434</v>
      </c>
      <c r="AC170" s="107">
        <f t="shared" si="72"/>
        <v>4211106.7312136581</v>
      </c>
      <c r="AD170" s="101">
        <f>COUNT(S$12:S170)</f>
        <v>159</v>
      </c>
      <c r="AE170" s="102">
        <f t="shared" si="70"/>
        <v>290.15429428671206</v>
      </c>
      <c r="AF170" s="102">
        <f t="shared" si="71"/>
        <v>298.07028878552694</v>
      </c>
      <c r="AG170" s="102">
        <f t="shared" si="69"/>
        <v>290.154294286712</v>
      </c>
    </row>
    <row r="171" spans="1:33" x14ac:dyDescent="0.25">
      <c r="A171">
        <f t="shared" si="9"/>
        <v>159</v>
      </c>
      <c r="B171" s="94">
        <f t="shared" ca="1" si="63"/>
        <v>295.70513242775792</v>
      </c>
      <c r="C171" s="95">
        <f t="shared" ca="1" si="30"/>
        <v>297.90454962405227</v>
      </c>
      <c r="D171">
        <f t="shared" ca="1" si="64"/>
        <v>12</v>
      </c>
      <c r="E171" s="95">
        <f t="shared" ca="1" si="67"/>
        <v>289.93444507677106</v>
      </c>
      <c r="R171" s="103">
        <v>298.70513242775792</v>
      </c>
      <c r="S171" s="103">
        <f t="shared" si="65"/>
        <v>298.45587448484474</v>
      </c>
      <c r="U171" s="102">
        <f t="shared" si="68"/>
        <v>299.63913568599696</v>
      </c>
      <c r="V171" s="102">
        <f t="shared" si="62"/>
        <v>5.722336680090983</v>
      </c>
      <c r="W171" s="102"/>
      <c r="X171" s="102"/>
      <c r="Y171" s="102"/>
      <c r="Z171" s="102">
        <f t="shared" si="66"/>
        <v>5.7403032444884081</v>
      </c>
      <c r="AA171" s="102">
        <f t="shared" si="60"/>
        <v>32.745137080317363</v>
      </c>
      <c r="AB171" s="107">
        <f t="shared" si="61"/>
        <v>88990.382204865862</v>
      </c>
      <c r="AC171" s="107">
        <f t="shared" si="72"/>
        <v>4211336.7431714842</v>
      </c>
      <c r="AD171" s="101">
        <f>COUNT(S$12:S171)</f>
        <v>160</v>
      </c>
      <c r="AE171" s="102">
        <f t="shared" si="70"/>
        <v>290.16200600069845</v>
      </c>
      <c r="AF171" s="102">
        <f t="shared" si="71"/>
        <v>298.31255790674629</v>
      </c>
      <c r="AG171" s="102">
        <f t="shared" si="69"/>
        <v>290.16200600069834</v>
      </c>
    </row>
    <row r="172" spans="1:33" x14ac:dyDescent="0.25">
      <c r="A172">
        <f t="shared" si="9"/>
        <v>160</v>
      </c>
      <c r="B172" s="94">
        <f t="shared" ca="1" si="63"/>
        <v>294.87785252292474</v>
      </c>
      <c r="C172" s="95">
        <f t="shared" ca="1" si="30"/>
        <v>297.24472446516393</v>
      </c>
      <c r="D172">
        <f t="shared" ca="1" si="64"/>
        <v>12</v>
      </c>
      <c r="E172" s="95">
        <f t="shared" ca="1" si="67"/>
        <v>289.97985053881075</v>
      </c>
      <c r="R172" s="103">
        <v>294.87785252292474</v>
      </c>
      <c r="S172" s="103">
        <f t="shared" si="65"/>
        <v>297.38246789626874</v>
      </c>
      <c r="U172" s="102">
        <f t="shared" si="68"/>
        <v>298.86353199565747</v>
      </c>
      <c r="V172" s="102">
        <f t="shared" si="62"/>
        <v>5.6972679878681936</v>
      </c>
      <c r="W172" s="102"/>
      <c r="X172" s="102"/>
      <c r="Y172" s="102"/>
      <c r="Z172" s="102">
        <f t="shared" si="66"/>
        <v>5.715044218232773</v>
      </c>
      <c r="AA172" s="102">
        <f t="shared" si="60"/>
        <v>32.458862525571021</v>
      </c>
      <c r="AB172" s="107">
        <f t="shared" si="61"/>
        <v>87452.189840187813</v>
      </c>
      <c r="AC172" s="107">
        <f t="shared" si="72"/>
        <v>4210782.6931786938</v>
      </c>
      <c r="AD172" s="101">
        <f>COUNT(S$12:S172)</f>
        <v>161</v>
      </c>
      <c r="AE172" s="102">
        <f t="shared" si="70"/>
        <v>290.14340420048893</v>
      </c>
      <c r="AF172" s="102">
        <f t="shared" si="71"/>
        <v>295.72316419277644</v>
      </c>
      <c r="AG172" s="102">
        <f t="shared" si="69"/>
        <v>290.14340420048882</v>
      </c>
    </row>
    <row r="173" spans="1:33" x14ac:dyDescent="0.25">
      <c r="A173">
        <f t="shared" si="9"/>
        <v>161</v>
      </c>
      <c r="B173" s="94">
        <f t="shared" ca="1" si="63"/>
        <v>293.68124552684674</v>
      </c>
      <c r="C173" s="95">
        <f t="shared" ca="1" si="30"/>
        <v>296.53466288249217</v>
      </c>
      <c r="D173">
        <f t="shared" ref="D173:D204" ca="1" si="73">D172+IF(OR(AND(C172&lt;$B$8,C173&gt;$B$8),AND(C172&gt;$B$8,C173&lt;$B$8)),1,0)</f>
        <v>12</v>
      </c>
      <c r="E173" s="95">
        <f t="shared" ca="1" si="67"/>
        <v>290.02031234340137</v>
      </c>
      <c r="R173" s="103">
        <v>292.68124552684674</v>
      </c>
      <c r="S173" s="103">
        <f t="shared" ref="S173:S204" si="74">alpha*R173+(1-alpha)*S172</f>
        <v>295.97210118544211</v>
      </c>
      <c r="U173" s="102">
        <f t="shared" si="68"/>
        <v>296.07812525054737</v>
      </c>
      <c r="V173" s="102">
        <f t="shared" si="62"/>
        <v>5.7022484580343011</v>
      </c>
      <c r="W173" s="102"/>
      <c r="X173" s="102"/>
      <c r="Y173" s="102"/>
      <c r="Z173" s="102">
        <f t="shared" ref="Z173:Z204" si="75">SQRT(AD173/(AD173-1)*AA173)</f>
        <v>5.7199298910376486</v>
      </c>
      <c r="AA173" s="102">
        <f t="shared" si="60"/>
        <v>32.515637477161363</v>
      </c>
      <c r="AB173" s="107">
        <f t="shared" si="61"/>
        <v>85955.810978656373</v>
      </c>
      <c r="AC173" s="107">
        <f t="shared" si="72"/>
        <v>4210929.9880186319</v>
      </c>
      <c r="AD173" s="101">
        <f>COUNT(S$12:S173)</f>
        <v>162</v>
      </c>
      <c r="AE173" s="102">
        <f t="shared" si="70"/>
        <v>290.14838294034223</v>
      </c>
      <c r="AF173" s="102">
        <f t="shared" si="71"/>
        <v>293.1822146356364</v>
      </c>
      <c r="AG173" s="102">
        <f t="shared" si="69"/>
        <v>290.14838294034212</v>
      </c>
    </row>
    <row r="174" spans="1:33" x14ac:dyDescent="0.25">
      <c r="A174">
        <f t="shared" si="9"/>
        <v>162</v>
      </c>
      <c r="B174" s="94">
        <f t="shared" ca="1" si="63"/>
        <v>295.25333233564299</v>
      </c>
      <c r="C174" s="95">
        <f t="shared" ref="C174:C212" ca="1" si="76">alpha*B173+(1-alpha)*C173</f>
        <v>295.67863767579854</v>
      </c>
      <c r="D174">
        <f t="shared" ca="1" si="73"/>
        <v>12</v>
      </c>
      <c r="E174" s="95">
        <f t="shared" ca="1" si="67"/>
        <v>290.05502599574737</v>
      </c>
      <c r="R174" s="103">
        <v>288.25333233564299</v>
      </c>
      <c r="S174" s="103">
        <f t="shared" si="74"/>
        <v>293.65647053050236</v>
      </c>
      <c r="U174" s="102">
        <f t="shared" si="68"/>
        <v>293.6293907032931</v>
      </c>
      <c r="V174" s="102">
        <f t="shared" si="62"/>
        <v>5.7076788964858851</v>
      </c>
      <c r="W174" s="102"/>
      <c r="X174" s="102"/>
      <c r="Y174" s="102"/>
      <c r="Z174" s="102">
        <f t="shared" si="75"/>
        <v>5.7252680873235988</v>
      </c>
      <c r="AA174" s="102">
        <f t="shared" si="60"/>
        <v>32.577598385396414</v>
      </c>
      <c r="AB174" s="107">
        <f t="shared" si="61"/>
        <v>85177.327555084383</v>
      </c>
      <c r="AC174" s="107">
        <f t="shared" si="72"/>
        <v>4211208.2997244075</v>
      </c>
      <c r="AD174" s="101">
        <f>COUNT(S$12:S174)</f>
        <v>163</v>
      </c>
      <c r="AE174" s="102">
        <f t="shared" si="70"/>
        <v>290.15786805823956</v>
      </c>
      <c r="AF174" s="102">
        <f t="shared" si="71"/>
        <v>291.85155054425252</v>
      </c>
      <c r="AG174" s="102">
        <f t="shared" si="69"/>
        <v>290.15786805823944</v>
      </c>
    </row>
    <row r="175" spans="1:33" x14ac:dyDescent="0.25">
      <c r="A175">
        <f t="shared" si="9"/>
        <v>163</v>
      </c>
      <c r="B175" s="94">
        <f t="shared" ca="1" si="63"/>
        <v>289.74666766435695</v>
      </c>
      <c r="C175" s="95">
        <f t="shared" ca="1" si="76"/>
        <v>295.55104607375188</v>
      </c>
      <c r="D175">
        <f t="shared" ca="1" si="73"/>
        <v>12</v>
      </c>
      <c r="E175" s="95">
        <f t="shared" ca="1" si="67"/>
        <v>290.08853831329617</v>
      </c>
      <c r="R175" s="103">
        <v>284.74666766435695</v>
      </c>
      <c r="S175" s="103">
        <f t="shared" si="74"/>
        <v>290.9835296706587</v>
      </c>
      <c r="U175" s="102">
        <f t="shared" si="68"/>
        <v>290.13977451244284</v>
      </c>
      <c r="V175" s="102">
        <f t="shared" si="62"/>
        <v>5.7038197846698697</v>
      </c>
      <c r="W175" s="102"/>
      <c r="X175" s="102"/>
      <c r="Y175" s="102"/>
      <c r="Z175" s="102">
        <f t="shared" si="75"/>
        <v>5.72128941144262</v>
      </c>
      <c r="AA175" s="102">
        <f t="shared" si="60"/>
        <v>32.533560136012966</v>
      </c>
      <c r="AB175" s="107">
        <f t="shared" si="61"/>
        <v>83516.209444544875</v>
      </c>
      <c r="AC175" s="107">
        <f t="shared" si="72"/>
        <v>4210702.386708918</v>
      </c>
      <c r="AD175" s="101">
        <f>COUNT(S$12:S175)</f>
        <v>164</v>
      </c>
      <c r="AE175" s="102">
        <f t="shared" si="70"/>
        <v>290.14050764076762</v>
      </c>
      <c r="AF175" s="102">
        <f t="shared" si="71"/>
        <v>288.99171172292273</v>
      </c>
      <c r="AG175" s="102">
        <f t="shared" si="69"/>
        <v>290.14050764076757</v>
      </c>
    </row>
    <row r="176" spans="1:33" x14ac:dyDescent="0.25">
      <c r="A176">
        <f t="shared" si="9"/>
        <v>164</v>
      </c>
      <c r="B176" s="94">
        <f t="shared" ca="1" si="63"/>
        <v>290.31875447315321</v>
      </c>
      <c r="C176" s="95">
        <f t="shared" ca="1" si="76"/>
        <v>293.8097325509334</v>
      </c>
      <c r="D176">
        <f t="shared" ca="1" si="73"/>
        <v>12</v>
      </c>
      <c r="E176" s="95">
        <f t="shared" ca="1" si="67"/>
        <v>290.11109100564551</v>
      </c>
      <c r="R176" s="103">
        <v>285.31875447315321</v>
      </c>
      <c r="S176" s="103">
        <f t="shared" si="74"/>
        <v>289.28409711140705</v>
      </c>
      <c r="U176" s="102">
        <f t="shared" si="68"/>
        <v>287.74999999999994</v>
      </c>
      <c r="V176" s="102">
        <f t="shared" si="62"/>
        <v>5.7027887983848862</v>
      </c>
      <c r="W176" s="102"/>
      <c r="X176" s="102"/>
      <c r="Y176" s="102"/>
      <c r="Z176" s="102">
        <f t="shared" si="75"/>
        <v>5.7201489262075729</v>
      </c>
      <c r="AA176" s="102">
        <f t="shared" si="60"/>
        <v>32.521800078975502</v>
      </c>
      <c r="AB176" s="107">
        <f t="shared" si="61"/>
        <v>82846.593864998038</v>
      </c>
      <c r="AC176" s="107">
        <f t="shared" si="72"/>
        <v>4210871.4661059352</v>
      </c>
      <c r="AD176" s="101">
        <f>COUNT(S$12:S176)</f>
        <v>165</v>
      </c>
      <c r="AE176" s="102">
        <f t="shared" si="70"/>
        <v>290.14635534853738</v>
      </c>
      <c r="AF176" s="102">
        <f t="shared" si="71"/>
        <v>287.83084244916847</v>
      </c>
      <c r="AG176" s="102">
        <f t="shared" si="69"/>
        <v>290.14635534853727</v>
      </c>
    </row>
    <row r="177" spans="1:33" x14ac:dyDescent="0.25">
      <c r="A177">
        <f t="shared" si="9"/>
        <v>165</v>
      </c>
      <c r="B177" s="94">
        <f t="shared" ca="1" si="63"/>
        <v>285.12214747707526</v>
      </c>
      <c r="C177" s="95">
        <f t="shared" ca="1" si="76"/>
        <v>292.76243912759935</v>
      </c>
      <c r="D177">
        <f t="shared" ca="1" si="73"/>
        <v>12</v>
      </c>
      <c r="E177" s="95">
        <f t="shared" ca="1" si="67"/>
        <v>290.1270629822838</v>
      </c>
      <c r="R177" s="103">
        <v>285.12214747707526</v>
      </c>
      <c r="S177" s="103">
        <f t="shared" si="74"/>
        <v>288.03551222110752</v>
      </c>
      <c r="U177" s="102">
        <f t="shared" si="68"/>
        <v>285.8602254875571</v>
      </c>
      <c r="V177" s="102">
        <f t="shared" si="62"/>
        <v>5.7011985141308132</v>
      </c>
      <c r="W177" s="102"/>
      <c r="X177" s="102"/>
      <c r="Y177" s="102"/>
      <c r="Z177" s="102">
        <f t="shared" si="75"/>
        <v>5.7184487759862925</v>
      </c>
      <c r="AA177" s="102">
        <f t="shared" si="60"/>
        <v>32.503664497533464</v>
      </c>
      <c r="AB177" s="107">
        <f t="shared" si="61"/>
        <v>81893.297509041557</v>
      </c>
      <c r="AC177" s="107">
        <f t="shared" si="72"/>
        <v>4210989.3285414129</v>
      </c>
      <c r="AD177" s="101">
        <f>COUNT(S$12:S177)</f>
        <v>166</v>
      </c>
      <c r="AE177" s="102">
        <f t="shared" si="70"/>
        <v>290.15044874397614</v>
      </c>
      <c r="AF177" s="102">
        <f t="shared" si="71"/>
        <v>286.17004998609053</v>
      </c>
      <c r="AG177" s="102">
        <f t="shared" si="69"/>
        <v>290.15044874397603</v>
      </c>
    </row>
    <row r="178" spans="1:33" x14ac:dyDescent="0.25">
      <c r="A178">
        <f t="shared" si="9"/>
        <v>166</v>
      </c>
      <c r="B178" s="94">
        <f t="shared" ca="1" si="63"/>
        <v>281.29486757224208</v>
      </c>
      <c r="C178" s="95">
        <f t="shared" ca="1" si="76"/>
        <v>290.47035163244209</v>
      </c>
      <c r="D178">
        <f t="shared" ca="1" si="73"/>
        <v>12</v>
      </c>
      <c r="E178" s="95">
        <f t="shared" ca="1" si="67"/>
        <v>290.12911860294344</v>
      </c>
      <c r="R178" s="103">
        <v>286.29486757224208</v>
      </c>
      <c r="S178" s="103">
        <f t="shared" si="74"/>
        <v>287.51331882644786</v>
      </c>
      <c r="U178" s="102">
        <f t="shared" si="68"/>
        <v>285.3706092967069</v>
      </c>
      <c r="V178" s="102">
        <f t="shared" si="62"/>
        <v>5.6855219942991448</v>
      </c>
      <c r="W178" s="102"/>
      <c r="X178" s="102"/>
      <c r="Y178" s="102"/>
      <c r="Z178" s="102">
        <f t="shared" si="75"/>
        <v>5.7026213471745244</v>
      </c>
      <c r="AA178" s="102">
        <f t="shared" si="60"/>
        <v>32.325160347638302</v>
      </c>
      <c r="AB178" s="107">
        <f t="shared" si="61"/>
        <v>80829.079330104592</v>
      </c>
      <c r="AC178" s="107">
        <f t="shared" si="72"/>
        <v>4211759.9395349696</v>
      </c>
      <c r="AD178" s="101">
        <f>COUNT(S$12:S178)</f>
        <v>167</v>
      </c>
      <c r="AE178" s="102">
        <f t="shared" si="70"/>
        <v>290.17731412078331</v>
      </c>
      <c r="AF178" s="102">
        <f t="shared" si="71"/>
        <v>284.30455383286528</v>
      </c>
      <c r="AG178" s="102">
        <f t="shared" si="69"/>
        <v>290.17731412078314</v>
      </c>
    </row>
    <row r="179" spans="1:33" x14ac:dyDescent="0.25">
      <c r="A179">
        <f t="shared" si="9"/>
        <v>167</v>
      </c>
      <c r="B179" s="94">
        <f t="shared" ca="1" si="63"/>
        <v>278.95172947533979</v>
      </c>
      <c r="C179" s="95">
        <f t="shared" ca="1" si="76"/>
        <v>287.71770641438206</v>
      </c>
      <c r="D179">
        <f t="shared" ca="1" si="73"/>
        <v>13</v>
      </c>
      <c r="E179" s="95">
        <f t="shared" ca="1" si="67"/>
        <v>290.11476495896392</v>
      </c>
      <c r="R179" s="103">
        <v>280.95172947533979</v>
      </c>
      <c r="S179" s="103">
        <f t="shared" si="74"/>
        <v>285.54484202111541</v>
      </c>
      <c r="U179" s="102">
        <f t="shared" si="68"/>
        <v>284.42187474945257</v>
      </c>
      <c r="V179" s="102">
        <f t="shared" si="62"/>
        <v>5.6625042789246907</v>
      </c>
      <c r="W179" s="102"/>
      <c r="X179" s="102"/>
      <c r="Y179" s="102"/>
      <c r="Z179" s="102">
        <f t="shared" si="75"/>
        <v>5.6794325806031534</v>
      </c>
      <c r="AA179" s="102">
        <f t="shared" si="60"/>
        <v>32.063954708821257</v>
      </c>
      <c r="AB179" s="107">
        <f t="shared" si="61"/>
        <v>80636.874262648475</v>
      </c>
      <c r="AC179" s="107">
        <f t="shared" si="72"/>
        <v>4212466.7170097288</v>
      </c>
      <c r="AD179" s="101">
        <f>COUNT(S$12:S179)</f>
        <v>168</v>
      </c>
      <c r="AE179" s="102">
        <f t="shared" si="70"/>
        <v>290.20211988454832</v>
      </c>
      <c r="AF179" s="102">
        <f t="shared" si="71"/>
        <v>283.96632593081961</v>
      </c>
      <c r="AG179" s="102">
        <f t="shared" si="69"/>
        <v>290.2021198845481</v>
      </c>
    </row>
    <row r="180" spans="1:33" x14ac:dyDescent="0.25">
      <c r="A180">
        <f t="shared" si="9"/>
        <v>168</v>
      </c>
      <c r="B180" s="94">
        <f t="shared" ca="1" si="63"/>
        <v>284.17712749271311</v>
      </c>
      <c r="C180" s="95">
        <f t="shared" ca="1" si="76"/>
        <v>285.08791333266936</v>
      </c>
      <c r="D180">
        <f t="shared" ca="1" si="73"/>
        <v>13</v>
      </c>
      <c r="E180" s="95">
        <f t="shared" ca="1" si="67"/>
        <v>290.08502027478465</v>
      </c>
      <c r="R180" s="103">
        <v>278.17712749271311</v>
      </c>
      <c r="S180" s="103">
        <f t="shared" si="74"/>
        <v>283.33452766259472</v>
      </c>
      <c r="U180" s="102">
        <f t="shared" si="68"/>
        <v>282.63646800434253</v>
      </c>
      <c r="V180" s="102">
        <f t="shared" si="62"/>
        <v>5.6770915947422678</v>
      </c>
      <c r="W180" s="102"/>
      <c r="X180" s="102"/>
      <c r="Y180" s="102"/>
      <c r="Z180" s="102">
        <f t="shared" si="75"/>
        <v>5.6939626322175316</v>
      </c>
      <c r="AA180" s="102">
        <f t="shared" si="60"/>
        <v>32.229368975094985</v>
      </c>
      <c r="AB180" s="107">
        <f t="shared" si="61"/>
        <v>80475.674547666611</v>
      </c>
      <c r="AC180" s="107">
        <f t="shared" si="72"/>
        <v>4212108.297312866</v>
      </c>
      <c r="AD180" s="101">
        <f>COUNT(S$12:S180)</f>
        <v>169</v>
      </c>
      <c r="AE180" s="102">
        <f t="shared" si="70"/>
        <v>290.18948391918377</v>
      </c>
      <c r="AF180" s="102">
        <f t="shared" si="71"/>
        <v>283.68234796628889</v>
      </c>
      <c r="AG180" s="102">
        <f t="shared" si="69"/>
        <v>290.1894839191836</v>
      </c>
    </row>
    <row r="181" spans="1:33" x14ac:dyDescent="0.25">
      <c r="A181">
        <f t="shared" si="9"/>
        <v>169</v>
      </c>
      <c r="B181" s="94">
        <f t="shared" ca="1" si="63"/>
        <v>284.01973271571728</v>
      </c>
      <c r="C181" s="95">
        <f t="shared" ref="C181:C195" ca="1" si="77">alpha*B180+(1-alpha)*C180</f>
        <v>284.81467758068248</v>
      </c>
      <c r="D181">
        <f t="shared" ca="1" si="73"/>
        <v>13</v>
      </c>
      <c r="E181" s="95">
        <f t="shared" ca="1" si="67"/>
        <v>290.05401825893699</v>
      </c>
      <c r="R181" s="103">
        <v>282.01973271571728</v>
      </c>
      <c r="S181" s="103">
        <f t="shared" si="74"/>
        <v>282.94008917853148</v>
      </c>
      <c r="U181" s="102">
        <f t="shared" si="68"/>
        <v>281.86086431400304</v>
      </c>
      <c r="V181" s="102">
        <f t="shared" si="62"/>
        <v>5.6950300009549473</v>
      </c>
      <c r="W181" s="102"/>
      <c r="X181" s="102"/>
      <c r="Y181" s="102"/>
      <c r="Z181" s="102">
        <f t="shared" si="75"/>
        <v>5.7118543507526924</v>
      </c>
      <c r="AA181" s="102">
        <f t="shared" si="60"/>
        <v>32.433366711717099</v>
      </c>
      <c r="AB181" s="107">
        <f t="shared" si="61"/>
        <v>79933.128214135999</v>
      </c>
      <c r="AC181" s="107">
        <f t="shared" si="72"/>
        <v>4211687.7168295542</v>
      </c>
      <c r="AD181" s="101">
        <f>COUNT(S$12:S181)</f>
        <v>170</v>
      </c>
      <c r="AE181" s="102">
        <f t="shared" si="70"/>
        <v>290.17463874342872</v>
      </c>
      <c r="AF181" s="102">
        <f t="shared" si="71"/>
        <v>282.72447402751675</v>
      </c>
      <c r="AG181" s="102">
        <f t="shared" si="69"/>
        <v>290.17463874342843</v>
      </c>
    </row>
    <row r="182" spans="1:33" x14ac:dyDescent="0.25">
      <c r="A182">
        <f t="shared" si="9"/>
        <v>170</v>
      </c>
      <c r="B182" s="94">
        <f t="shared" ca="1" si="63"/>
        <v>284.48943483704846</v>
      </c>
      <c r="C182" s="95">
        <f t="shared" ca="1" si="77"/>
        <v>284.57619412119294</v>
      </c>
      <c r="D182">
        <f t="shared" ca="1" si="73"/>
        <v>13</v>
      </c>
      <c r="E182" s="95">
        <f t="shared" ca="1" si="67"/>
        <v>290.02198419965191</v>
      </c>
      <c r="R182" s="103">
        <v>276.48943483704846</v>
      </c>
      <c r="S182" s="103">
        <f t="shared" si="74"/>
        <v>281.00489287608656</v>
      </c>
      <c r="U182" s="102">
        <f t="shared" si="68"/>
        <v>279.40950613020465</v>
      </c>
      <c r="V182" s="102">
        <f t="shared" si="62"/>
        <v>5.7448907411360519</v>
      </c>
      <c r="W182" s="102"/>
      <c r="X182" s="102"/>
      <c r="Y182" s="102"/>
      <c r="Z182" s="102">
        <f t="shared" si="75"/>
        <v>5.7617627032811596</v>
      </c>
      <c r="AA182" s="102">
        <f t="shared" si="60"/>
        <v>33.003769627583097</v>
      </c>
      <c r="AB182" s="107">
        <f t="shared" si="61"/>
        <v>79904.673971697732</v>
      </c>
      <c r="AC182" s="107">
        <f t="shared" si="72"/>
        <v>4210718.3384357197</v>
      </c>
      <c r="AD182" s="101">
        <f>COUNT(S$12:S182)</f>
        <v>171</v>
      </c>
      <c r="AE182" s="102">
        <f t="shared" si="70"/>
        <v>290.14024712040003</v>
      </c>
      <c r="AF182" s="102">
        <f t="shared" si="71"/>
        <v>282.67414804275563</v>
      </c>
      <c r="AG182" s="102">
        <f t="shared" si="69"/>
        <v>290.14024712039986</v>
      </c>
    </row>
    <row r="183" spans="1:33" x14ac:dyDescent="0.25">
      <c r="A183">
        <f t="shared" si="9"/>
        <v>171</v>
      </c>
      <c r="B183" s="94">
        <f t="shared" ca="1" si="63"/>
        <v>277.55672074497988</v>
      </c>
      <c r="C183" s="95">
        <f t="shared" ca="1" si="77"/>
        <v>284.5501663359496</v>
      </c>
      <c r="D183">
        <f t="shared" ca="1" si="73"/>
        <v>13</v>
      </c>
      <c r="E183" s="95">
        <f t="shared" ca="1" si="67"/>
        <v>289.99017130509549</v>
      </c>
      <c r="R183" s="103">
        <v>281.55672074497988</v>
      </c>
      <c r="S183" s="103">
        <f t="shared" si="74"/>
        <v>281.17044123675453</v>
      </c>
      <c r="U183" s="102">
        <f t="shared" si="68"/>
        <v>279.56075394761467</v>
      </c>
      <c r="V183" s="102">
        <f t="shared" si="62"/>
        <v>5.7876731781423993</v>
      </c>
      <c r="W183" s="102"/>
      <c r="X183" s="102"/>
      <c r="Y183" s="102"/>
      <c r="Z183" s="102">
        <f t="shared" si="75"/>
        <v>5.8045715299479559</v>
      </c>
      <c r="AA183" s="102">
        <f t="shared" si="60"/>
        <v>33.497160816943506</v>
      </c>
      <c r="AB183" s="107">
        <f t="shared" si="61"/>
        <v>80666.373326809204</v>
      </c>
      <c r="AC183" s="107">
        <f t="shared" si="72"/>
        <v>4209870.4814892933</v>
      </c>
      <c r="AD183" s="101">
        <f>COUNT(S$12:S183)</f>
        <v>172</v>
      </c>
      <c r="AE183" s="102">
        <f t="shared" si="70"/>
        <v>290.1101729842801</v>
      </c>
      <c r="AF183" s="102">
        <f t="shared" si="71"/>
        <v>284.01826231214289</v>
      </c>
      <c r="AG183" s="102">
        <f t="shared" si="69"/>
        <v>290.11017298427987</v>
      </c>
    </row>
    <row r="184" spans="1:33" x14ac:dyDescent="0.25">
      <c r="A184">
        <f t="shared" si="9"/>
        <v>172</v>
      </c>
      <c r="B184" s="94">
        <f t="shared" ca="1" si="63"/>
        <v>285.15452894071313</v>
      </c>
      <c r="C184" s="95">
        <f t="shared" ca="1" si="77"/>
        <v>282.45213265865868</v>
      </c>
      <c r="D184">
        <f t="shared" ca="1" si="73"/>
        <v>13</v>
      </c>
      <c r="E184" s="95">
        <f t="shared" ca="1" si="67"/>
        <v>289.94659882737039</v>
      </c>
      <c r="R184" s="103">
        <v>281.15452894071313</v>
      </c>
      <c r="S184" s="103">
        <f t="shared" si="74"/>
        <v>281.16566754794206</v>
      </c>
      <c r="U184" s="102">
        <f t="shared" si="68"/>
        <v>280.30510430961471</v>
      </c>
      <c r="V184" s="102">
        <f t="shared" si="62"/>
        <v>5.8610376159431938</v>
      </c>
      <c r="W184" s="102"/>
      <c r="X184" s="102"/>
      <c r="Y184" s="102"/>
      <c r="Z184" s="102">
        <f t="shared" si="75"/>
        <v>5.8780508233273236</v>
      </c>
      <c r="AA184" s="102">
        <f t="shared" si="60"/>
        <v>34.3517619354825</v>
      </c>
      <c r="AB184" s="107">
        <f t="shared" si="61"/>
        <v>81206.488934612848</v>
      </c>
      <c r="AC184" s="107">
        <f t="shared" si="72"/>
        <v>4208258.2407701639</v>
      </c>
      <c r="AD184" s="101">
        <f>COUNT(S$12:S184)</f>
        <v>173</v>
      </c>
      <c r="AE184" s="102">
        <f t="shared" si="70"/>
        <v>290.05312108899602</v>
      </c>
      <c r="AF184" s="102">
        <f t="shared" si="71"/>
        <v>284.9675225961949</v>
      </c>
      <c r="AG184" s="102">
        <f t="shared" si="69"/>
        <v>290.05312108899585</v>
      </c>
    </row>
    <row r="185" spans="1:33" x14ac:dyDescent="0.25">
      <c r="A185">
        <f t="shared" si="9"/>
        <v>173</v>
      </c>
      <c r="B185" s="94">
        <f t="shared" ca="1" si="63"/>
        <v>282.18246325898286</v>
      </c>
      <c r="C185" s="95">
        <f t="shared" ca="1" si="77"/>
        <v>283.26285154327502</v>
      </c>
      <c r="D185">
        <f t="shared" ca="1" si="73"/>
        <v>13</v>
      </c>
      <c r="E185" s="95">
        <f t="shared" ca="1" si="67"/>
        <v>289.9081864866572</v>
      </c>
      <c r="R185" s="103">
        <v>283.18246325898286</v>
      </c>
      <c r="S185" s="103">
        <f t="shared" si="74"/>
        <v>281.7707062612543</v>
      </c>
      <c r="U185" s="102">
        <f t="shared" si="68"/>
        <v>280.59578694543109</v>
      </c>
      <c r="V185" s="102">
        <f t="shared" si="62"/>
        <v>5.9331590024712497</v>
      </c>
      <c r="W185" s="102"/>
      <c r="X185" s="102"/>
      <c r="Y185" s="102"/>
      <c r="Z185" s="102">
        <f t="shared" si="75"/>
        <v>5.9502821520786364</v>
      </c>
      <c r="AA185" s="102">
        <f t="shared" si="60"/>
        <v>35.202375748602208</v>
      </c>
      <c r="AB185" s="107">
        <f t="shared" si="61"/>
        <v>82329.511327422195</v>
      </c>
      <c r="AC185" s="107">
        <f t="shared" si="72"/>
        <v>4206446.4827425173</v>
      </c>
      <c r="AD185" s="101">
        <f>COUNT(S$12:S185)</f>
        <v>174</v>
      </c>
      <c r="AE185" s="102">
        <f t="shared" si="70"/>
        <v>289.98918476229721</v>
      </c>
      <c r="AF185" s="102">
        <f t="shared" si="71"/>
        <v>286.93119615584186</v>
      </c>
      <c r="AG185" s="102">
        <f t="shared" si="69"/>
        <v>289.98918476229704</v>
      </c>
    </row>
    <row r="186" spans="1:33" x14ac:dyDescent="0.25">
      <c r="A186">
        <f t="shared" si="9"/>
        <v>174</v>
      </c>
      <c r="B186" s="94">
        <f t="shared" ca="1" si="63"/>
        <v>290.51310112835142</v>
      </c>
      <c r="C186" s="95">
        <f t="shared" ca="1" si="77"/>
        <v>282.93873505798734</v>
      </c>
      <c r="D186">
        <f t="shared" ca="1" si="73"/>
        <v>13</v>
      </c>
      <c r="E186" s="95">
        <f t="shared" ca="1" si="67"/>
        <v>289.86836104992193</v>
      </c>
      <c r="R186" s="103">
        <v>290.51310112835142</v>
      </c>
      <c r="S186" s="103">
        <f t="shared" si="74"/>
        <v>284.39342472138344</v>
      </c>
      <c r="U186" s="102">
        <f t="shared" si="68"/>
        <v>284.10170351825684</v>
      </c>
      <c r="V186" s="102">
        <f t="shared" si="62"/>
        <v>5.9698429089407146</v>
      </c>
      <c r="W186" s="102"/>
      <c r="X186" s="102"/>
      <c r="Y186" s="102"/>
      <c r="Z186" s="102">
        <f t="shared" si="75"/>
        <v>5.9869730529286267</v>
      </c>
      <c r="AA186" s="102">
        <f t="shared" si="60"/>
        <v>35.639024357427843</v>
      </c>
      <c r="AB186" s="107">
        <f t="shared" si="61"/>
        <v>82513.618037447508</v>
      </c>
      <c r="AC186" s="107">
        <f t="shared" si="72"/>
        <v>4204996.5914398525</v>
      </c>
      <c r="AD186" s="101">
        <f>COUNT(S$12:S186)</f>
        <v>175</v>
      </c>
      <c r="AE186" s="102">
        <f t="shared" si="70"/>
        <v>289.93842933360804</v>
      </c>
      <c r="AF186" s="102">
        <f t="shared" si="71"/>
        <v>287.2518373090893</v>
      </c>
      <c r="AG186" s="102">
        <f t="shared" ref="AG186:AG212" si="78">IF(AD186&gt;$AE$10,(AG185*$AE$10-AF185+S186)/$AE$10,(AG185*AD185+S186)/AD186)</f>
        <v>289.93842933360787</v>
      </c>
    </row>
    <row r="187" spans="1:33" x14ac:dyDescent="0.25">
      <c r="A187">
        <f t="shared" si="9"/>
        <v>175</v>
      </c>
      <c r="B187" s="94">
        <f t="shared" ca="1" si="63"/>
        <v>292</v>
      </c>
      <c r="C187" s="95">
        <f t="shared" ca="1" si="77"/>
        <v>285.21104487909656</v>
      </c>
      <c r="D187">
        <f t="shared" ca="1" si="73"/>
        <v>13</v>
      </c>
      <c r="E187" s="95">
        <f t="shared" ca="1" si="67"/>
        <v>289.8418990262241</v>
      </c>
      <c r="R187" s="103">
        <v>294</v>
      </c>
      <c r="S187" s="103">
        <f t="shared" si="74"/>
        <v>287.27539730496841</v>
      </c>
      <c r="U187" s="102">
        <f t="shared" si="68"/>
        <v>287.21252333201187</v>
      </c>
      <c r="V187" s="102">
        <f t="shared" si="62"/>
        <v>5.969631763600451</v>
      </c>
      <c r="W187" s="102"/>
      <c r="X187" s="102"/>
      <c r="Y187" s="102"/>
      <c r="Z187" s="102">
        <f t="shared" si="75"/>
        <v>5.9866635578789813</v>
      </c>
      <c r="AA187" s="102">
        <f t="shared" si="60"/>
        <v>35.636503392990562</v>
      </c>
      <c r="AB187" s="107">
        <f t="shared" si="61"/>
        <v>83765.300024004493</v>
      </c>
      <c r="AC187" s="107">
        <f t="shared" si="72"/>
        <v>4205010.1272991328</v>
      </c>
      <c r="AD187" s="101">
        <f>COUNT(S$12:S187)</f>
        <v>176</v>
      </c>
      <c r="AE187" s="102">
        <f t="shared" si="70"/>
        <v>289.93890053352561</v>
      </c>
      <c r="AF187" s="102">
        <f t="shared" si="71"/>
        <v>289.42235577785709</v>
      </c>
      <c r="AG187" s="102">
        <f t="shared" si="78"/>
        <v>289.93890053352538</v>
      </c>
    </row>
    <row r="188" spans="1:33" x14ac:dyDescent="0.25">
      <c r="A188">
        <f t="shared" si="9"/>
        <v>176</v>
      </c>
      <c r="B188" s="94">
        <f t="shared" ca="1" si="63"/>
        <v>290.48689887164858</v>
      </c>
      <c r="C188" s="95">
        <f t="shared" ca="1" si="77"/>
        <v>287.24773141536758</v>
      </c>
      <c r="D188">
        <f t="shared" ca="1" si="73"/>
        <v>13</v>
      </c>
      <c r="E188" s="95">
        <f t="shared" ca="1" si="67"/>
        <v>289.82724271203847</v>
      </c>
      <c r="R188" s="103">
        <v>296.48689887164858</v>
      </c>
      <c r="S188" s="103">
        <f t="shared" si="74"/>
        <v>290.03884777497245</v>
      </c>
      <c r="U188" s="102">
        <f t="shared" si="68"/>
        <v>291.0456158147457</v>
      </c>
      <c r="V188" s="102">
        <f t="shared" si="62"/>
        <v>5.9691887880484815</v>
      </c>
      <c r="W188" s="102"/>
      <c r="X188" s="102"/>
      <c r="Y188" s="102"/>
      <c r="Z188" s="102">
        <f t="shared" si="75"/>
        <v>5.9861226909698315</v>
      </c>
      <c r="AA188" s="102">
        <f t="shared" si="60"/>
        <v>35.631214787325007</v>
      </c>
      <c r="AB188" s="107">
        <f t="shared" si="61"/>
        <v>84879.525878554225</v>
      </c>
      <c r="AC188" s="107">
        <f t="shared" si="72"/>
        <v>4205367.3604937615</v>
      </c>
      <c r="AD188" s="101">
        <f>COUNT(S$12:S188)</f>
        <v>177</v>
      </c>
      <c r="AE188" s="102">
        <f t="shared" si="70"/>
        <v>289.95123037346798</v>
      </c>
      <c r="AF188" s="102">
        <f t="shared" si="71"/>
        <v>291.34091006680512</v>
      </c>
      <c r="AG188" s="102">
        <f t="shared" si="78"/>
        <v>289.95123037346769</v>
      </c>
    </row>
    <row r="189" spans="1:33" x14ac:dyDescent="0.25">
      <c r="A189">
        <f t="shared" si="9"/>
        <v>177</v>
      </c>
      <c r="B189" s="94">
        <f t="shared" ca="1" si="63"/>
        <v>298.81753674101719</v>
      </c>
      <c r="C189" s="95">
        <f t="shared" ca="1" si="77"/>
        <v>288.21948165225189</v>
      </c>
      <c r="D189">
        <f t="shared" ca="1" si="73"/>
        <v>13</v>
      </c>
      <c r="E189" s="95">
        <f t="shared" ca="1" si="67"/>
        <v>289.81821034653404</v>
      </c>
      <c r="R189" s="103">
        <v>292.81753674101719</v>
      </c>
      <c r="S189" s="103">
        <f t="shared" si="74"/>
        <v>290.87245446478585</v>
      </c>
      <c r="U189" s="102">
        <f t="shared" si="68"/>
        <v>293.4543841852543</v>
      </c>
      <c r="V189" s="102">
        <f t="shared" si="62"/>
        <v>5.9673675846750305</v>
      </c>
      <c r="W189" s="102"/>
      <c r="X189" s="102"/>
      <c r="Y189" s="102"/>
      <c r="Z189" s="102">
        <f t="shared" si="75"/>
        <v>5.9842008129899655</v>
      </c>
      <c r="AA189" s="102">
        <f t="shared" si="60"/>
        <v>35.609475890581962</v>
      </c>
      <c r="AB189" s="107">
        <f t="shared" si="61"/>
        <v>85844.475181249742</v>
      </c>
      <c r="AC189" s="107">
        <f t="shared" si="72"/>
        <v>4205094.6193815758</v>
      </c>
      <c r="AD189" s="101">
        <f>COUNT(S$12:S189)</f>
        <v>178</v>
      </c>
      <c r="AE189" s="102">
        <f t="shared" ref="AE189:AE212" si="79">AVERAGE(S140:S189)</f>
        <v>289.94186126142762</v>
      </c>
      <c r="AF189" s="102">
        <f t="shared" ref="AF189:AF212" si="80">S140</f>
        <v>292.99227836454963</v>
      </c>
      <c r="AG189" s="102">
        <f t="shared" si="78"/>
        <v>289.94186126142733</v>
      </c>
    </row>
    <row r="190" spans="1:33" x14ac:dyDescent="0.25">
      <c r="A190">
        <f t="shared" si="9"/>
        <v>178</v>
      </c>
      <c r="B190" s="94">
        <f t="shared" ca="1" si="63"/>
        <v>296.84547105928692</v>
      </c>
      <c r="C190" s="95">
        <f t="shared" ca="1" si="77"/>
        <v>291.39889817888144</v>
      </c>
      <c r="D190">
        <f t="shared" ca="1" si="73"/>
        <v>14</v>
      </c>
      <c r="E190" s="95">
        <f t="shared" ca="1" si="67"/>
        <v>289.82704100481527</v>
      </c>
      <c r="R190" s="103">
        <v>300.84547105928692</v>
      </c>
      <c r="S190" s="103">
        <f t="shared" si="74"/>
        <v>293.86435944313615</v>
      </c>
      <c r="U190" s="102">
        <f t="shared" si="68"/>
        <v>296.03747666798819</v>
      </c>
      <c r="V190" s="102">
        <f t="shared" si="62"/>
        <v>5.9775237874990506</v>
      </c>
      <c r="W190" s="102"/>
      <c r="X190" s="102"/>
      <c r="Y190" s="102"/>
      <c r="Z190" s="102">
        <f t="shared" si="75"/>
        <v>5.9942910680810488</v>
      </c>
      <c r="AA190" s="102">
        <f t="shared" si="60"/>
        <v>35.730790630055708</v>
      </c>
      <c r="AB190" s="107">
        <f t="shared" si="61"/>
        <v>86982.276637552146</v>
      </c>
      <c r="AC190" s="107">
        <f t="shared" ref="AC190:AC212" si="81">IF(AD190&gt;$AE$10,AC189-AB189+S190^2,AC189+S190^2)</f>
        <v>4205606.4059512503</v>
      </c>
      <c r="AD190" s="101">
        <f>COUNT(S$12:S190)</f>
        <v>179</v>
      </c>
      <c r="AE190" s="102">
        <f t="shared" si="79"/>
        <v>289.95930288299934</v>
      </c>
      <c r="AF190" s="102">
        <f t="shared" si="80"/>
        <v>294.92757863169078</v>
      </c>
      <c r="AG190" s="102">
        <f t="shared" si="78"/>
        <v>289.95930288299905</v>
      </c>
    </row>
    <row r="191" spans="1:33" x14ac:dyDescent="0.25">
      <c r="A191">
        <f t="shared" si="9"/>
        <v>179</v>
      </c>
      <c r="B191" s="94">
        <f t="shared" ca="1" si="63"/>
        <v>295.44327925502017</v>
      </c>
      <c r="C191" s="95">
        <f t="shared" ca="1" si="77"/>
        <v>293.03287004300307</v>
      </c>
      <c r="D191">
        <f t="shared" ca="1" si="73"/>
        <v>14</v>
      </c>
      <c r="E191" s="95">
        <f t="shared" ca="1" si="67"/>
        <v>289.84485116613854</v>
      </c>
      <c r="R191" s="103">
        <v>295.44327925502017</v>
      </c>
      <c r="S191" s="103">
        <f t="shared" si="74"/>
        <v>294.33803538670134</v>
      </c>
      <c r="U191" s="102">
        <f t="shared" si="68"/>
        <v>296.39829648174322</v>
      </c>
      <c r="V191" s="102">
        <f t="shared" si="62"/>
        <v>5.9682863783585933</v>
      </c>
      <c r="W191" s="102"/>
      <c r="X191" s="102"/>
      <c r="Y191" s="102"/>
      <c r="Z191" s="102">
        <f t="shared" si="75"/>
        <v>5.9849343503801009</v>
      </c>
      <c r="AA191" s="102">
        <f t="shared" ref="AA191:AA212" si="82">IF(AD191&gt;$AE$10,AC191/$AE$10-AE191^2,AC191/AD191-AE191^2)</f>
        <v>35.620442294035456</v>
      </c>
      <c r="AB191" s="107">
        <f t="shared" ref="AB191:AB212" si="83">AF191^2</f>
        <v>87439.953479281816</v>
      </c>
      <c r="AC191" s="107">
        <f t="shared" si="81"/>
        <v>4205259.0083890008</v>
      </c>
      <c r="AD191" s="101">
        <f>COUNT(S$12:S191)</f>
        <v>180</v>
      </c>
      <c r="AE191" s="102">
        <f t="shared" si="79"/>
        <v>289.94751201809953</v>
      </c>
      <c r="AF191" s="102">
        <f t="shared" si="80"/>
        <v>295.70247459106901</v>
      </c>
      <c r="AG191" s="102">
        <f t="shared" si="78"/>
        <v>289.94751201809925</v>
      </c>
    </row>
    <row r="192" spans="1:33" x14ac:dyDescent="0.25">
      <c r="A192">
        <f t="shared" si="9"/>
        <v>180</v>
      </c>
      <c r="B192" s="94">
        <f t="shared" ca="1" si="63"/>
        <v>298.51056516295154</v>
      </c>
      <c r="C192" s="95">
        <f t="shared" ca="1" si="77"/>
        <v>293.75599280660822</v>
      </c>
      <c r="D192">
        <f t="shared" ca="1" si="73"/>
        <v>14</v>
      </c>
      <c r="E192" s="95">
        <f t="shared" ca="1" si="67"/>
        <v>289.86645968348921</v>
      </c>
      <c r="R192" s="103">
        <v>300.51056516295154</v>
      </c>
      <c r="S192" s="103">
        <f t="shared" si="74"/>
        <v>296.18979431957638</v>
      </c>
      <c r="U192" s="102">
        <f t="shared" si="68"/>
        <v>297.40421305456891</v>
      </c>
      <c r="V192" s="102">
        <f t="shared" ref="V192:V212" si="84">_xlfn.STDEV.P(S143:S192)</f>
        <v>5.978066341568538</v>
      </c>
      <c r="W192" s="102"/>
      <c r="X192" s="102"/>
      <c r="Y192" s="102"/>
      <c r="Z192" s="102">
        <f t="shared" si="75"/>
        <v>5.9946490817160383</v>
      </c>
      <c r="AA192" s="102">
        <f t="shared" si="82"/>
        <v>35.737277184118284</v>
      </c>
      <c r="AB192" s="107">
        <f t="shared" si="83"/>
        <v>87844.549791434853</v>
      </c>
      <c r="AC192" s="107">
        <f t="shared" si="81"/>
        <v>4205547.449168792</v>
      </c>
      <c r="AD192" s="101">
        <f>COUNT(S$12:S192)</f>
        <v>181</v>
      </c>
      <c r="AE192" s="102">
        <f t="shared" si="79"/>
        <v>289.95725841266972</v>
      </c>
      <c r="AF192" s="102">
        <f t="shared" si="80"/>
        <v>296.38581239903311</v>
      </c>
      <c r="AG192" s="102">
        <f t="shared" si="78"/>
        <v>289.95725841266938</v>
      </c>
    </row>
    <row r="193" spans="1:33" x14ac:dyDescent="0.25">
      <c r="A193">
        <f t="shared" si="9"/>
        <v>181</v>
      </c>
      <c r="B193" s="94">
        <f t="shared" ca="1" si="63"/>
        <v>297.98026728428272</v>
      </c>
      <c r="C193" s="95">
        <f t="shared" ca="1" si="77"/>
        <v>295.18236451351123</v>
      </c>
      <c r="D193">
        <f t="shared" ca="1" si="73"/>
        <v>14</v>
      </c>
      <c r="E193" s="95">
        <f t="shared" ca="1" si="67"/>
        <v>289.89566795178604</v>
      </c>
      <c r="R193" s="103">
        <v>296.98026728428272</v>
      </c>
      <c r="S193" s="103">
        <f t="shared" si="74"/>
        <v>296.42693620898825</v>
      </c>
      <c r="U193" s="102">
        <f t="shared" si="68"/>
        <v>298.44489569038535</v>
      </c>
      <c r="V193" s="102">
        <f t="shared" si="84"/>
        <v>5.9789535034468466</v>
      </c>
      <c r="W193" s="102"/>
      <c r="X193" s="102"/>
      <c r="Y193" s="102"/>
      <c r="Z193" s="102">
        <f t="shared" si="75"/>
        <v>5.9954471996152368</v>
      </c>
      <c r="AA193" s="102">
        <f t="shared" si="82"/>
        <v>35.747884996322682</v>
      </c>
      <c r="AB193" s="107">
        <f t="shared" si="83"/>
        <v>89172.071140336819</v>
      </c>
      <c r="AC193" s="107">
        <f t="shared" si="81"/>
        <v>4205571.8278876049</v>
      </c>
      <c r="AD193" s="101">
        <f>COUNT(S$12:S193)</f>
        <v>182</v>
      </c>
      <c r="AE193" s="102">
        <f t="shared" si="79"/>
        <v>289.95808088886878</v>
      </c>
      <c r="AF193" s="102">
        <f t="shared" si="80"/>
        <v>298.61693043150922</v>
      </c>
      <c r="AG193" s="102">
        <f t="shared" si="78"/>
        <v>289.95808088886844</v>
      </c>
    </row>
    <row r="194" spans="1:33" x14ac:dyDescent="0.25">
      <c r="A194">
        <f t="shared" si="9"/>
        <v>182</v>
      </c>
      <c r="B194" s="94">
        <f t="shared" ca="1" si="63"/>
        <v>296.82287250728689</v>
      </c>
      <c r="C194" s="95">
        <f t="shared" ca="1" si="77"/>
        <v>296.02173534474264</v>
      </c>
      <c r="D194">
        <f t="shared" ca="1" si="73"/>
        <v>14</v>
      </c>
      <c r="E194" s="95">
        <f t="shared" ca="1" si="67"/>
        <v>289.92914372988963</v>
      </c>
      <c r="R194" s="103">
        <v>297.82287250728689</v>
      </c>
      <c r="S194" s="103">
        <f t="shared" si="74"/>
        <v>296.84571709847785</v>
      </c>
      <c r="U194" s="102">
        <f t="shared" si="68"/>
        <v>297.68924605238533</v>
      </c>
      <c r="V194" s="102">
        <f t="shared" si="84"/>
        <v>5.9326138641232626</v>
      </c>
      <c r="W194" s="102"/>
      <c r="X194" s="102"/>
      <c r="Y194" s="102"/>
      <c r="Z194" s="102">
        <f t="shared" si="75"/>
        <v>5.9488899272504092</v>
      </c>
      <c r="AA194" s="102">
        <f t="shared" si="82"/>
        <v>35.195907260713284</v>
      </c>
      <c r="AB194" s="107">
        <f t="shared" si="83"/>
        <v>89967.802355877633</v>
      </c>
      <c r="AC194" s="107">
        <f t="shared" si="81"/>
        <v>4204517.1365069775</v>
      </c>
      <c r="AD194" s="101">
        <f>COUNT(S$12:S194)</f>
        <v>183</v>
      </c>
      <c r="AE194" s="102">
        <f t="shared" si="79"/>
        <v>289.92265662220819</v>
      </c>
      <c r="AF194" s="102">
        <f t="shared" si="80"/>
        <v>299.94633245945454</v>
      </c>
      <c r="AG194" s="102">
        <f t="shared" si="78"/>
        <v>289.9226566222078</v>
      </c>
    </row>
    <row r="195" spans="1:33" x14ac:dyDescent="0.25">
      <c r="A195">
        <f t="shared" si="9"/>
        <v>183</v>
      </c>
      <c r="B195" s="94">
        <f t="shared" ca="1" si="63"/>
        <v>299.04827052466021</v>
      </c>
      <c r="C195" s="95">
        <f t="shared" ca="1" si="77"/>
        <v>296.2620764935059</v>
      </c>
      <c r="D195">
        <f t="shared" ca="1" si="73"/>
        <v>14</v>
      </c>
      <c r="E195" s="95">
        <f t="shared" ca="1" si="67"/>
        <v>289.96356184273537</v>
      </c>
      <c r="R195" s="103">
        <v>295.04827052466021</v>
      </c>
      <c r="S195" s="103">
        <f t="shared" si="74"/>
        <v>296.30648312633252</v>
      </c>
      <c r="U195" s="102">
        <f t="shared" si="68"/>
        <v>297.5904938697953</v>
      </c>
      <c r="V195" s="102">
        <f t="shared" si="84"/>
        <v>5.8306252778249839</v>
      </c>
      <c r="W195" s="102"/>
      <c r="X195" s="102"/>
      <c r="Y195" s="102"/>
      <c r="Z195" s="102">
        <f t="shared" si="75"/>
        <v>5.8465342440249675</v>
      </c>
      <c r="AA195" s="102">
        <f t="shared" si="82"/>
        <v>33.996191130325315</v>
      </c>
      <c r="AB195" s="107">
        <f t="shared" si="83"/>
        <v>88848.093052090888</v>
      </c>
      <c r="AC195" s="107">
        <f t="shared" si="81"/>
        <v>4202346.8660937957</v>
      </c>
      <c r="AD195" s="101">
        <f>COUNT(S$12:S195)</f>
        <v>184</v>
      </c>
      <c r="AE195" s="102">
        <f t="shared" si="79"/>
        <v>289.84985963554578</v>
      </c>
      <c r="AF195" s="102">
        <f t="shared" si="80"/>
        <v>298.07397244994553</v>
      </c>
      <c r="AG195" s="102">
        <f t="shared" si="78"/>
        <v>289.84985963554539</v>
      </c>
    </row>
    <row r="196" spans="1:33" x14ac:dyDescent="0.25">
      <c r="A196">
        <f t="shared" si="9"/>
        <v>184</v>
      </c>
      <c r="B196" s="94">
        <f t="shared" ca="1" si="63"/>
        <v>300.70513242775792</v>
      </c>
      <c r="C196" s="95">
        <f t="shared" ca="1" si="76"/>
        <v>297.09793470285217</v>
      </c>
      <c r="D196">
        <f t="shared" ca="1" si="73"/>
        <v>14</v>
      </c>
      <c r="E196" s="95">
        <f t="shared" ca="1" si="67"/>
        <v>290.00212602035765</v>
      </c>
      <c r="R196" s="103">
        <v>301.70513242775792</v>
      </c>
      <c r="S196" s="103">
        <f t="shared" si="74"/>
        <v>297.92607791676011</v>
      </c>
      <c r="U196" s="102">
        <f t="shared" si="68"/>
        <v>297.88913568599696</v>
      </c>
      <c r="V196" s="102">
        <f t="shared" si="84"/>
        <v>5.8264884608253897</v>
      </c>
      <c r="W196" s="102"/>
      <c r="X196" s="102"/>
      <c r="Y196" s="102"/>
      <c r="Z196" s="102">
        <f t="shared" si="75"/>
        <v>5.8422998561354129</v>
      </c>
      <c r="AA196" s="102">
        <f t="shared" si="82"/>
        <v>33.947967784086359</v>
      </c>
      <c r="AB196" s="107">
        <f t="shared" si="83"/>
        <v>87921.226156913486</v>
      </c>
      <c r="AC196" s="107">
        <f t="shared" si="81"/>
        <v>4202258.7209445685</v>
      </c>
      <c r="AD196" s="101">
        <f>COUNT(S$12:S196)</f>
        <v>185</v>
      </c>
      <c r="AE196" s="102">
        <f t="shared" si="79"/>
        <v>289.84690174488202</v>
      </c>
      <c r="AF196" s="102">
        <f t="shared" si="80"/>
        <v>296.5151364718393</v>
      </c>
      <c r="AG196" s="102">
        <f t="shared" si="78"/>
        <v>289.84690174488168</v>
      </c>
    </row>
    <row r="197" spans="1:33" x14ac:dyDescent="0.25">
      <c r="A197">
        <f t="shared" si="9"/>
        <v>185</v>
      </c>
      <c r="B197" s="94">
        <f t="shared" ca="1" si="63"/>
        <v>296.87785252292474</v>
      </c>
      <c r="C197" s="95">
        <f t="shared" ca="1" si="76"/>
        <v>298.18009402032385</v>
      </c>
      <c r="D197">
        <f t="shared" ca="1" si="73"/>
        <v>14</v>
      </c>
      <c r="E197" s="95">
        <f t="shared" ca="1" si="67"/>
        <v>290.04609359024994</v>
      </c>
      <c r="R197" s="103">
        <v>292.87785252292474</v>
      </c>
      <c r="S197" s="103">
        <f t="shared" si="74"/>
        <v>296.4116102986095</v>
      </c>
      <c r="U197" s="102">
        <f t="shared" si="68"/>
        <v>296.86353199565747</v>
      </c>
      <c r="V197" s="102">
        <f t="shared" si="84"/>
        <v>5.8241363632298038</v>
      </c>
      <c r="W197" s="102"/>
      <c r="X197" s="102"/>
      <c r="Y197" s="102"/>
      <c r="Z197" s="102">
        <f t="shared" si="75"/>
        <v>5.8398560581112431</v>
      </c>
      <c r="AA197" s="102">
        <f t="shared" si="82"/>
        <v>33.920564377418486</v>
      </c>
      <c r="AB197" s="107">
        <f t="shared" si="83"/>
        <v>86886.387060603927</v>
      </c>
      <c r="AC197" s="107">
        <f t="shared" si="81"/>
        <v>4202197.3375074696</v>
      </c>
      <c r="AD197" s="101">
        <f>COUNT(S$12:S197)</f>
        <v>186</v>
      </c>
      <c r="AE197" s="102">
        <f t="shared" si="79"/>
        <v>289.84483122141745</v>
      </c>
      <c r="AF197" s="102">
        <f t="shared" si="80"/>
        <v>294.76496918834152</v>
      </c>
      <c r="AG197" s="102">
        <f t="shared" si="78"/>
        <v>289.84483122141711</v>
      </c>
    </row>
    <row r="198" spans="1:33" x14ac:dyDescent="0.25">
      <c r="A198">
        <f t="shared" si="9"/>
        <v>186</v>
      </c>
      <c r="B198" s="94">
        <f t="shared" ca="1" si="63"/>
        <v>292.68124552684674</v>
      </c>
      <c r="C198" s="95">
        <f t="shared" ca="1" si="76"/>
        <v>297.78942157110407</v>
      </c>
      <c r="D198">
        <f t="shared" ca="1" si="73"/>
        <v>14</v>
      </c>
      <c r="E198" s="95">
        <f t="shared" ca="1" si="67"/>
        <v>290.08750176127057</v>
      </c>
      <c r="R198" s="103">
        <v>294.68124552684674</v>
      </c>
      <c r="S198" s="103">
        <f t="shared" si="74"/>
        <v>295.89250086708063</v>
      </c>
      <c r="U198" s="102">
        <f t="shared" si="68"/>
        <v>296.07812525054737</v>
      </c>
      <c r="V198" s="102">
        <f t="shared" si="84"/>
        <v>5.845287576929918</v>
      </c>
      <c r="W198" s="102"/>
      <c r="X198" s="102"/>
      <c r="Y198" s="102"/>
      <c r="Z198" s="102">
        <f t="shared" si="75"/>
        <v>5.8609796523458337</v>
      </c>
      <c r="AA198" s="102">
        <f t="shared" si="82"/>
        <v>34.167386856948724</v>
      </c>
      <c r="AB198" s="107">
        <f t="shared" si="83"/>
        <v>86972.779934314909</v>
      </c>
      <c r="AC198" s="107">
        <f t="shared" si="81"/>
        <v>4202863.3225162411</v>
      </c>
      <c r="AD198" s="101">
        <f>COUNT(S$12:S198)</f>
        <v>187</v>
      </c>
      <c r="AE198" s="102">
        <f t="shared" si="79"/>
        <v>289.86738185499223</v>
      </c>
      <c r="AF198" s="102">
        <f t="shared" si="80"/>
        <v>294.91147813253201</v>
      </c>
      <c r="AG198" s="102">
        <f t="shared" si="78"/>
        <v>289.86738185499189</v>
      </c>
    </row>
    <row r="199" spans="1:33" x14ac:dyDescent="0.25">
      <c r="A199">
        <f t="shared" si="9"/>
        <v>187</v>
      </c>
      <c r="B199" s="94">
        <f t="shared" ca="1" si="63"/>
        <v>295.25333233564299</v>
      </c>
      <c r="C199" s="95">
        <f t="shared" ca="1" si="76"/>
        <v>296.25696875782688</v>
      </c>
      <c r="D199">
        <f t="shared" ca="1" si="73"/>
        <v>14</v>
      </c>
      <c r="E199" s="95">
        <f t="shared" ca="1" si="67"/>
        <v>290.12031807508203</v>
      </c>
      <c r="R199" s="103">
        <v>289.25333233564299</v>
      </c>
      <c r="S199" s="103">
        <f t="shared" si="74"/>
        <v>293.90075030764933</v>
      </c>
      <c r="U199" s="102">
        <f t="shared" si="68"/>
        <v>294.6293907032931</v>
      </c>
      <c r="V199" s="102">
        <f t="shared" si="84"/>
        <v>5.8295352563538714</v>
      </c>
      <c r="W199" s="102"/>
      <c r="X199" s="102"/>
      <c r="Y199" s="102"/>
      <c r="Z199" s="102">
        <f t="shared" si="75"/>
        <v>5.8451014663175282</v>
      </c>
      <c r="AA199" s="102">
        <f t="shared" si="82"/>
        <v>33.983481304996531</v>
      </c>
      <c r="AB199" s="107">
        <f t="shared" si="83"/>
        <v>86590.145237679797</v>
      </c>
      <c r="AC199" s="107">
        <f t="shared" si="81"/>
        <v>4202268.1936133252</v>
      </c>
      <c r="AD199" s="101">
        <f>COUNT(S$12:S199)</f>
        <v>188</v>
      </c>
      <c r="AE199" s="102">
        <f t="shared" si="79"/>
        <v>289.84716729849458</v>
      </c>
      <c r="AF199" s="102">
        <f t="shared" si="80"/>
        <v>294.26203499207946</v>
      </c>
      <c r="AG199" s="102">
        <f t="shared" si="78"/>
        <v>289.8471672984943</v>
      </c>
    </row>
    <row r="200" spans="1:33" x14ac:dyDescent="0.25">
      <c r="A200">
        <f t="shared" si="9"/>
        <v>188</v>
      </c>
      <c r="B200" s="94">
        <f t="shared" ca="1" si="63"/>
        <v>292.74666766435695</v>
      </c>
      <c r="C200" s="95">
        <f t="shared" ca="1" si="76"/>
        <v>295.95587783117168</v>
      </c>
      <c r="D200">
        <f t="shared" ca="1" si="73"/>
        <v>14</v>
      </c>
      <c r="E200" s="95">
        <f t="shared" ca="1" si="67"/>
        <v>290.15119405262743</v>
      </c>
      <c r="R200" s="103">
        <v>287.74666766435695</v>
      </c>
      <c r="S200" s="103">
        <f t="shared" si="74"/>
        <v>292.05452551466163</v>
      </c>
      <c r="U200" s="102">
        <f t="shared" si="68"/>
        <v>291.13977451244284</v>
      </c>
      <c r="V200" s="102">
        <f t="shared" si="84"/>
        <v>5.8042363439722244</v>
      </c>
      <c r="W200" s="102"/>
      <c r="X200" s="102"/>
      <c r="Y200" s="102"/>
      <c r="Z200" s="102">
        <f t="shared" si="75"/>
        <v>5.8196526695093649</v>
      </c>
      <c r="AA200" s="102">
        <f t="shared" si="82"/>
        <v>33.689159536617808</v>
      </c>
      <c r="AB200" s="107">
        <f t="shared" si="83"/>
        <v>85895.330039166045</v>
      </c>
      <c r="AC200" s="107">
        <f t="shared" si="81"/>
        <v>4200973.8942492399</v>
      </c>
      <c r="AD200" s="101">
        <f>COUNT(S$12:S200)</f>
        <v>189</v>
      </c>
      <c r="AE200" s="102">
        <f t="shared" si="79"/>
        <v>289.80301710894622</v>
      </c>
      <c r="AF200" s="102">
        <f t="shared" si="80"/>
        <v>293.07905083640156</v>
      </c>
      <c r="AG200" s="102">
        <f t="shared" si="78"/>
        <v>289.80301710894594</v>
      </c>
    </row>
    <row r="201" spans="1:33" x14ac:dyDescent="0.25">
      <c r="A201">
        <f t="shared" si="9"/>
        <v>189</v>
      </c>
      <c r="B201" s="94">
        <f t="shared" ca="1" si="63"/>
        <v>290.31875447315321</v>
      </c>
      <c r="C201" s="95">
        <f t="shared" ca="1" si="76"/>
        <v>294.99311478112725</v>
      </c>
      <c r="D201">
        <f t="shared" ca="1" si="73"/>
        <v>14</v>
      </c>
      <c r="E201" s="95">
        <f t="shared" ca="1" si="67"/>
        <v>290.17667784593533</v>
      </c>
      <c r="R201" s="103">
        <v>288.31875447315321</v>
      </c>
      <c r="S201" s="103">
        <f t="shared" si="74"/>
        <v>290.93379420220907</v>
      </c>
      <c r="U201" s="102">
        <f t="shared" si="68"/>
        <v>289.99999999999994</v>
      </c>
      <c r="V201" s="102">
        <f t="shared" si="84"/>
        <v>5.7877667440301943</v>
      </c>
      <c r="W201" s="102"/>
      <c r="X201" s="102"/>
      <c r="Y201" s="102"/>
      <c r="Z201" s="102">
        <f t="shared" si="75"/>
        <v>5.8030580962891518</v>
      </c>
      <c r="AA201" s="102">
        <f t="shared" si="82"/>
        <v>33.498243883281248</v>
      </c>
      <c r="AB201" s="107">
        <f t="shared" si="83"/>
        <v>83805.606385084684</v>
      </c>
      <c r="AC201" s="107">
        <f t="shared" si="81"/>
        <v>4199721.0368189672</v>
      </c>
      <c r="AD201" s="101">
        <f>COUNT(S$12:S201)</f>
        <v>190</v>
      </c>
      <c r="AE201" s="102">
        <f t="shared" si="79"/>
        <v>289.76011197626229</v>
      </c>
      <c r="AF201" s="102">
        <f t="shared" si="80"/>
        <v>289.49197982860369</v>
      </c>
      <c r="AG201" s="102">
        <f t="shared" si="78"/>
        <v>289.76011197626207</v>
      </c>
    </row>
    <row r="202" spans="1:33" x14ac:dyDescent="0.25">
      <c r="A202">
        <f t="shared" si="9"/>
        <v>190</v>
      </c>
      <c r="B202" s="94">
        <f t="shared" ca="1" si="63"/>
        <v>288.12214747707526</v>
      </c>
      <c r="C202" s="95">
        <f t="shared" ca="1" si="76"/>
        <v>293.59080668873503</v>
      </c>
      <c r="D202">
        <f t="shared" ca="1" si="73"/>
        <v>14</v>
      </c>
      <c r="E202" s="95">
        <f t="shared" ca="1" si="67"/>
        <v>290.19455286605466</v>
      </c>
      <c r="R202" s="103">
        <v>283.12214747707526</v>
      </c>
      <c r="S202" s="103">
        <f t="shared" si="74"/>
        <v>288.59030018466888</v>
      </c>
      <c r="U202" s="102">
        <f t="shared" si="68"/>
        <v>287.1102254875571</v>
      </c>
      <c r="V202" s="102">
        <f t="shared" si="84"/>
        <v>5.7899784082855295</v>
      </c>
      <c r="W202" s="102"/>
      <c r="X202" s="102"/>
      <c r="Y202" s="102"/>
      <c r="Z202" s="102">
        <f t="shared" si="75"/>
        <v>5.8051951977517078</v>
      </c>
      <c r="AA202" s="102">
        <f t="shared" si="82"/>
        <v>33.523849968376453</v>
      </c>
      <c r="AB202" s="107">
        <f t="shared" si="83"/>
        <v>82043.775354560712</v>
      </c>
      <c r="AC202" s="107">
        <f t="shared" si="81"/>
        <v>4199199.7917945599</v>
      </c>
      <c r="AD202" s="101">
        <f>COUNT(S$12:S202)</f>
        <v>191</v>
      </c>
      <c r="AE202" s="102">
        <f t="shared" si="79"/>
        <v>289.74207838338361</v>
      </c>
      <c r="AF202" s="102">
        <f t="shared" si="80"/>
        <v>286.43284615169523</v>
      </c>
      <c r="AG202" s="102">
        <f t="shared" si="78"/>
        <v>289.74207838338339</v>
      </c>
    </row>
    <row r="203" spans="1:33" x14ac:dyDescent="0.25">
      <c r="A203">
        <f t="shared" si="9"/>
        <v>191</v>
      </c>
      <c r="B203" s="94">
        <f t="shared" ca="1" si="63"/>
        <v>282.29486757224208</v>
      </c>
      <c r="C203" s="95">
        <f t="shared" ca="1" si="76"/>
        <v>291.95020892523712</v>
      </c>
      <c r="D203">
        <f t="shared" ca="1" si="73"/>
        <v>14</v>
      </c>
      <c r="E203" s="95">
        <f t="shared" ca="1" si="67"/>
        <v>290.20369690802954</v>
      </c>
      <c r="R203" s="103">
        <v>284.29486757224208</v>
      </c>
      <c r="S203" s="103">
        <f t="shared" si="74"/>
        <v>287.30167040094079</v>
      </c>
      <c r="U203" s="102">
        <f t="shared" si="68"/>
        <v>285.8706092967069</v>
      </c>
      <c r="V203" s="102">
        <f t="shared" si="84"/>
        <v>5.7813181446217525</v>
      </c>
      <c r="W203" s="102"/>
      <c r="X203" s="102"/>
      <c r="Y203" s="102"/>
      <c r="Z203" s="102">
        <f t="shared" si="75"/>
        <v>5.7964327276525385</v>
      </c>
      <c r="AA203" s="102">
        <f t="shared" si="82"/>
        <v>33.423639489294146</v>
      </c>
      <c r="AB203" s="107">
        <f t="shared" si="83"/>
        <v>80933.712975654402</v>
      </c>
      <c r="AC203" s="107">
        <f t="shared" si="81"/>
        <v>4199698.2662551701</v>
      </c>
      <c r="AD203" s="101">
        <f>COUNT(S$12:S203)</f>
        <v>192</v>
      </c>
      <c r="AE203" s="102">
        <f t="shared" si="79"/>
        <v>289.75945486836855</v>
      </c>
      <c r="AF203" s="102">
        <f t="shared" si="80"/>
        <v>284.48851114878858</v>
      </c>
      <c r="AG203" s="102">
        <f t="shared" si="78"/>
        <v>289.75945486836832</v>
      </c>
    </row>
    <row r="204" spans="1:33" x14ac:dyDescent="0.25">
      <c r="A204">
        <f t="shared" si="9"/>
        <v>192</v>
      </c>
      <c r="B204" s="94">
        <f t="shared" ca="1" si="63"/>
        <v>284.95172947533979</v>
      </c>
      <c r="C204" s="95">
        <f t="shared" ca="1" si="76"/>
        <v>289.05360651933859</v>
      </c>
      <c r="D204">
        <f t="shared" ca="1" si="73"/>
        <v>15</v>
      </c>
      <c r="E204" s="95">
        <f t="shared" ca="1" si="67"/>
        <v>290.19773789047156</v>
      </c>
      <c r="R204" s="103">
        <v>284.95172947533979</v>
      </c>
      <c r="S204" s="103">
        <f t="shared" si="74"/>
        <v>286.59668812326049</v>
      </c>
      <c r="U204" s="102">
        <f t="shared" si="68"/>
        <v>285.17187474945257</v>
      </c>
      <c r="V204" s="102">
        <f t="shared" si="84"/>
        <v>5.750327524676317</v>
      </c>
      <c r="W204" s="102"/>
      <c r="X204" s="102"/>
      <c r="Y204" s="102"/>
      <c r="Z204" s="102">
        <f t="shared" si="75"/>
        <v>5.7652828880925009</v>
      </c>
      <c r="AA204" s="102">
        <f t="shared" si="82"/>
        <v>33.066266640977119</v>
      </c>
      <c r="AB204" s="107">
        <f t="shared" si="83"/>
        <v>80029.635370251039</v>
      </c>
      <c r="AC204" s="107">
        <f t="shared" si="81"/>
        <v>4200902.2149227373</v>
      </c>
      <c r="AD204" s="101">
        <f>COUNT(S$12:S204)</f>
        <v>193</v>
      </c>
      <c r="AE204" s="102">
        <f t="shared" si="79"/>
        <v>289.80161840785803</v>
      </c>
      <c r="AF204" s="102">
        <f t="shared" si="80"/>
        <v>282.89509605196594</v>
      </c>
      <c r="AG204" s="102">
        <f t="shared" si="78"/>
        <v>289.80161840785775</v>
      </c>
    </row>
    <row r="205" spans="1:33" x14ac:dyDescent="0.25">
      <c r="A205">
        <f t="shared" si="9"/>
        <v>193</v>
      </c>
      <c r="B205" s="94">
        <f t="shared" ref="B205:B212" ca="1" si="85">$B$1+$B$3*SIN(RADIANS($B$7*A205))+RANDBETWEEN(-$B$3*$B$4, $B$3*$B$4)</f>
        <v>282.17712749271311</v>
      </c>
      <c r="C205" s="95">
        <f t="shared" ca="1" si="76"/>
        <v>287.82304340613894</v>
      </c>
      <c r="D205">
        <f t="shared" ref="D205:D212" ca="1" si="86">D204+IF(OR(AND(C204&lt;$B$8,C205&gt;$B$8),AND(C204&gt;$B$8,C205&lt;$B$8)),1,0)</f>
        <v>15</v>
      </c>
      <c r="E205" s="95">
        <f t="shared" ca="1" si="67"/>
        <v>290.18549719725337</v>
      </c>
      <c r="R205" s="103">
        <v>282.17712749271311</v>
      </c>
      <c r="S205" s="103">
        <f t="shared" ref="S205:S212" si="87">alpha*R205+(1-alpha)*S204</f>
        <v>285.27081993409627</v>
      </c>
      <c r="U205" s="102">
        <f t="shared" si="68"/>
        <v>283.63646800434253</v>
      </c>
      <c r="V205" s="102">
        <f t="shared" si="84"/>
        <v>5.7026810090178213</v>
      </c>
      <c r="W205" s="102"/>
      <c r="X205" s="102"/>
      <c r="Y205" s="102"/>
      <c r="Z205" s="102">
        <f t="shared" ref="Z205:Z212" si="88">SQRT(AD205/(AD205-1)*AA205)</f>
        <v>5.7174357064059116</v>
      </c>
      <c r="AA205" s="102">
        <f t="shared" si="82"/>
        <v>32.520570690612658</v>
      </c>
      <c r="AB205" s="107">
        <f t="shared" si="83"/>
        <v>79711.633244454657</v>
      </c>
      <c r="AC205" s="107">
        <f t="shared" si="81"/>
        <v>4202252.0202583577</v>
      </c>
      <c r="AD205" s="101">
        <f>COUNT(S$12:S205)</f>
        <v>194</v>
      </c>
      <c r="AE205" s="102">
        <f t="shared" si="79"/>
        <v>289.84913288550052</v>
      </c>
      <c r="AF205" s="102">
        <f t="shared" si="80"/>
        <v>282.33248705109133</v>
      </c>
      <c r="AG205" s="102">
        <f t="shared" si="78"/>
        <v>289.84913288550035</v>
      </c>
    </row>
    <row r="206" spans="1:33" x14ac:dyDescent="0.25">
      <c r="A206">
        <f t="shared" si="9"/>
        <v>194</v>
      </c>
      <c r="B206" s="94">
        <f t="shared" ca="1" si="85"/>
        <v>277.01973271571728</v>
      </c>
      <c r="C206" s="95">
        <f t="shared" ca="1" si="76"/>
        <v>286.12926863211118</v>
      </c>
      <c r="D206">
        <f t="shared" ca="1" si="86"/>
        <v>15</v>
      </c>
      <c r="E206" s="95">
        <f t="shared" ref="E206:E212" ca="1" si="89">(E205*A206+C206)/(A206+1)</f>
        <v>290.16469602512439</v>
      </c>
      <c r="R206" s="103">
        <v>280.01973271571728</v>
      </c>
      <c r="S206" s="103">
        <f t="shared" si="87"/>
        <v>283.69549376858254</v>
      </c>
      <c r="U206" s="102">
        <f t="shared" si="68"/>
        <v>282.86086431400304</v>
      </c>
      <c r="V206" s="102">
        <f t="shared" si="84"/>
        <v>5.6698477732046912</v>
      </c>
      <c r="W206" s="102"/>
      <c r="X206" s="102"/>
      <c r="Y206" s="102"/>
      <c r="Z206" s="102">
        <f t="shared" si="88"/>
        <v>5.6844420001083096</v>
      </c>
      <c r="AA206" s="102">
        <f t="shared" si="82"/>
        <v>32.147173771300004</v>
      </c>
      <c r="AB206" s="107">
        <f t="shared" si="83"/>
        <v>79907.740079469324</v>
      </c>
      <c r="AC206" s="107">
        <f t="shared" si="81"/>
        <v>4203023.5201985026</v>
      </c>
      <c r="AD206" s="101">
        <f>COUNT(S$12:S206)</f>
        <v>195</v>
      </c>
      <c r="AE206" s="102">
        <f t="shared" si="79"/>
        <v>289.87639301985035</v>
      </c>
      <c r="AF206" s="102">
        <f t="shared" si="80"/>
        <v>282.67957138687848</v>
      </c>
      <c r="AG206" s="102">
        <f t="shared" si="78"/>
        <v>289.87639301985018</v>
      </c>
    </row>
    <row r="207" spans="1:33" x14ac:dyDescent="0.25">
      <c r="A207">
        <f t="shared" si="9"/>
        <v>195</v>
      </c>
      <c r="B207" s="94">
        <f t="shared" ca="1" si="85"/>
        <v>284.48943483704846</v>
      </c>
      <c r="C207" s="95">
        <f t="shared" ca="1" si="76"/>
        <v>283.39640785719303</v>
      </c>
      <c r="D207">
        <f t="shared" ca="1" si="86"/>
        <v>15</v>
      </c>
      <c r="E207" s="95">
        <f t="shared" ca="1" si="89"/>
        <v>290.13016394263497</v>
      </c>
      <c r="R207" s="103">
        <v>282.48943483704846</v>
      </c>
      <c r="S207" s="103">
        <f t="shared" si="87"/>
        <v>283.33367608912226</v>
      </c>
      <c r="U207" s="102">
        <f t="shared" si="68"/>
        <v>282.40950613020465</v>
      </c>
      <c r="V207" s="102">
        <f t="shared" si="84"/>
        <v>5.6539597358405453</v>
      </c>
      <c r="W207" s="102"/>
      <c r="X207" s="102"/>
      <c r="Y207" s="102"/>
      <c r="Z207" s="102">
        <f t="shared" si="88"/>
        <v>5.6684385296753996</v>
      </c>
      <c r="AA207" s="102">
        <f t="shared" si="82"/>
        <v>31.967260694480501</v>
      </c>
      <c r="AB207" s="107">
        <f t="shared" si="83"/>
        <v>79210.002498830305</v>
      </c>
      <c r="AC207" s="107">
        <f t="shared" si="81"/>
        <v>4203393.7521252083</v>
      </c>
      <c r="AD207" s="101">
        <f>COUNT(S$12:S207)</f>
        <v>196</v>
      </c>
      <c r="AE207" s="102">
        <f t="shared" si="79"/>
        <v>289.88947511389523</v>
      </c>
      <c r="AF207" s="102">
        <f t="shared" si="80"/>
        <v>281.4427161943089</v>
      </c>
      <c r="AG207" s="102">
        <f t="shared" si="78"/>
        <v>289.88947511389506</v>
      </c>
    </row>
    <row r="208" spans="1:33" x14ac:dyDescent="0.25">
      <c r="A208">
        <f t="shared" si="9"/>
        <v>196</v>
      </c>
      <c r="B208" s="94">
        <f t="shared" ca="1" si="85"/>
        <v>278.55672074497988</v>
      </c>
      <c r="C208" s="95">
        <f t="shared" ca="1" si="76"/>
        <v>283.72431595114966</v>
      </c>
      <c r="D208">
        <f t="shared" ca="1" si="86"/>
        <v>15</v>
      </c>
      <c r="E208" s="95">
        <f t="shared" ca="1" si="89"/>
        <v>290.09764694775436</v>
      </c>
      <c r="R208" s="103">
        <v>278.55672074497988</v>
      </c>
      <c r="S208" s="103">
        <f t="shared" si="87"/>
        <v>281.90058948587955</v>
      </c>
      <c r="U208" s="102">
        <f t="shared" si="68"/>
        <v>280.81075394761467</v>
      </c>
      <c r="V208" s="102">
        <f t="shared" si="84"/>
        <v>5.6406265593428273</v>
      </c>
      <c r="W208" s="102"/>
      <c r="X208" s="102"/>
      <c r="Y208" s="102"/>
      <c r="Z208" s="102">
        <f t="shared" si="88"/>
        <v>5.6549976057120741</v>
      </c>
      <c r="AA208" s="102">
        <f t="shared" si="82"/>
        <v>31.816667981926003</v>
      </c>
      <c r="AB208" s="107">
        <f t="shared" si="83"/>
        <v>79161.34505144594</v>
      </c>
      <c r="AC208" s="107">
        <f t="shared" si="81"/>
        <v>4203651.6919788644</v>
      </c>
      <c r="AD208" s="101">
        <f>COUNT(S$12:S208)</f>
        <v>197</v>
      </c>
      <c r="AE208" s="102">
        <f t="shared" si="79"/>
        <v>289.89863257972667</v>
      </c>
      <c r="AF208" s="102">
        <f t="shared" si="80"/>
        <v>281.35626001823016</v>
      </c>
      <c r="AG208" s="102">
        <f t="shared" si="78"/>
        <v>289.8986325797265</v>
      </c>
    </row>
    <row r="209" spans="1:203" x14ac:dyDescent="0.25">
      <c r="A209">
        <f t="shared" si="9"/>
        <v>197</v>
      </c>
      <c r="B209" s="94">
        <f t="shared" ca="1" si="85"/>
        <v>280.15452894071313</v>
      </c>
      <c r="C209" s="95">
        <f t="shared" ca="1" si="76"/>
        <v>282.17403738929875</v>
      </c>
      <c r="D209">
        <f t="shared" ca="1" si="86"/>
        <v>15</v>
      </c>
      <c r="E209" s="95">
        <f t="shared" ca="1" si="89"/>
        <v>290.05762871766115</v>
      </c>
      <c r="R209" s="103">
        <v>285.15452894071313</v>
      </c>
      <c r="S209" s="103">
        <f t="shared" si="87"/>
        <v>282.8767713223296</v>
      </c>
      <c r="U209" s="102">
        <f t="shared" ref="U209:U212" si="90">AVERAGE(R206:R209)</f>
        <v>281.55510430961471</v>
      </c>
      <c r="V209" s="102">
        <f t="shared" si="84"/>
        <v>5.5984311490709491</v>
      </c>
      <c r="W209" s="102"/>
      <c r="X209" s="102"/>
      <c r="Y209" s="102"/>
      <c r="Z209" s="102">
        <f t="shared" si="88"/>
        <v>5.6126223788035885</v>
      </c>
      <c r="AA209" s="102">
        <f t="shared" si="82"/>
        <v>31.342431330849649</v>
      </c>
      <c r="AB209" s="107">
        <f t="shared" si="83"/>
        <v>80317.895794373006</v>
      </c>
      <c r="AC209" s="107">
        <f t="shared" si="81"/>
        <v>4204509.6146811638</v>
      </c>
      <c r="AD209" s="101">
        <f>COUNT(S$12:S209)</f>
        <v>198</v>
      </c>
      <c r="AE209" s="102">
        <f t="shared" si="79"/>
        <v>289.92904280580865</v>
      </c>
      <c r="AF209" s="102">
        <f t="shared" si="80"/>
        <v>283.40412099045597</v>
      </c>
      <c r="AG209" s="102">
        <f t="shared" si="78"/>
        <v>289.92904280580848</v>
      </c>
    </row>
    <row r="210" spans="1:203" x14ac:dyDescent="0.25">
      <c r="A210">
        <f t="shared" si="9"/>
        <v>198</v>
      </c>
      <c r="B210" s="94">
        <f t="shared" ca="1" si="85"/>
        <v>282.18246325898286</v>
      </c>
      <c r="C210" s="95">
        <f t="shared" ca="1" si="76"/>
        <v>281.56818485472309</v>
      </c>
      <c r="D210">
        <f t="shared" ca="1" si="86"/>
        <v>15</v>
      </c>
      <c r="E210" s="95">
        <f t="shared" ca="1" si="89"/>
        <v>290.01496819573686</v>
      </c>
      <c r="R210" s="103">
        <v>281.18246325898286</v>
      </c>
      <c r="S210" s="103">
        <f t="shared" si="87"/>
        <v>282.36847890332558</v>
      </c>
      <c r="U210" s="102">
        <f t="shared" si="90"/>
        <v>281.84578694543109</v>
      </c>
      <c r="V210" s="102">
        <f t="shared" si="84"/>
        <v>5.6243890997703998</v>
      </c>
      <c r="W210" s="102"/>
      <c r="X210" s="102"/>
      <c r="Y210" s="102"/>
      <c r="Z210" s="102">
        <f t="shared" si="88"/>
        <v>5.6385742146054447</v>
      </c>
      <c r="AA210" s="102">
        <f t="shared" si="82"/>
        <v>31.633752745605307</v>
      </c>
      <c r="AB210" s="107">
        <f t="shared" si="83"/>
        <v>80847.424382442026</v>
      </c>
      <c r="AC210" s="107">
        <f t="shared" si="81"/>
        <v>4203923.6767649688</v>
      </c>
      <c r="AD210" s="101">
        <f>COUNT(S$12:S210)</f>
        <v>199</v>
      </c>
      <c r="AE210" s="102">
        <f t="shared" si="79"/>
        <v>289.90832996406601</v>
      </c>
      <c r="AF210" s="102">
        <f t="shared" si="80"/>
        <v>284.33681503182459</v>
      </c>
      <c r="AG210" s="102">
        <f t="shared" si="78"/>
        <v>289.9083299640659</v>
      </c>
    </row>
    <row r="211" spans="1:203" x14ac:dyDescent="0.25">
      <c r="A211">
        <f t="shared" si="9"/>
        <v>199</v>
      </c>
      <c r="B211" s="94">
        <f t="shared" ca="1" si="85"/>
        <v>284.51310112835142</v>
      </c>
      <c r="C211" s="95">
        <f t="shared" ca="1" si="76"/>
        <v>281.75246837600099</v>
      </c>
      <c r="D211">
        <f t="shared" ca="1" si="86"/>
        <v>15</v>
      </c>
      <c r="E211" s="95">
        <f t="shared" ca="1" si="89"/>
        <v>289.97365569663816</v>
      </c>
      <c r="R211" s="103">
        <v>290.51310112835142</v>
      </c>
      <c r="S211" s="103">
        <f t="shared" si="87"/>
        <v>284.81186557083333</v>
      </c>
      <c r="U211" s="102">
        <f t="shared" si="90"/>
        <v>283.85170351825684</v>
      </c>
      <c r="V211" s="102">
        <f t="shared" si="84"/>
        <v>5.6153633800348342</v>
      </c>
      <c r="W211" s="102"/>
      <c r="X211" s="102"/>
      <c r="Y211" s="102"/>
      <c r="Z211" s="102">
        <f t="shared" si="88"/>
        <v>5.6294546528280902</v>
      </c>
      <c r="AA211" s="102">
        <f t="shared" si="82"/>
        <v>31.532305889806594</v>
      </c>
      <c r="AB211" s="107">
        <f t="shared" si="83"/>
        <v>81988.173480586178</v>
      </c>
      <c r="AC211" s="107">
        <f t="shared" si="81"/>
        <v>4204194.0511524649</v>
      </c>
      <c r="AD211" s="101">
        <f>COUNT(S$12:S211)</f>
        <v>200</v>
      </c>
      <c r="AE211" s="102">
        <f t="shared" si="79"/>
        <v>289.9178309748462</v>
      </c>
      <c r="AF211" s="102">
        <f t="shared" si="80"/>
        <v>286.33577052227719</v>
      </c>
      <c r="AG211" s="102">
        <f t="shared" si="78"/>
        <v>289.91783097484608</v>
      </c>
    </row>
    <row r="212" spans="1:203" x14ac:dyDescent="0.25">
      <c r="A212">
        <f t="shared" si="9"/>
        <v>200</v>
      </c>
      <c r="B212" s="94">
        <f t="shared" ca="1" si="85"/>
        <v>289</v>
      </c>
      <c r="C212" s="95">
        <f t="shared" ca="1" si="76"/>
        <v>282.58065820170611</v>
      </c>
      <c r="D212">
        <f t="shared" ca="1" si="86"/>
        <v>15</v>
      </c>
      <c r="E212" s="95">
        <f t="shared" ca="1" si="89"/>
        <v>289.93687461457381</v>
      </c>
      <c r="R212" s="103">
        <v>293</v>
      </c>
      <c r="S212" s="103">
        <f t="shared" si="87"/>
        <v>287.26830589958331</v>
      </c>
      <c r="U212" s="102">
        <f t="shared" si="90"/>
        <v>287.46252333201187</v>
      </c>
      <c r="V212" s="102">
        <f t="shared" si="84"/>
        <v>5.6049740910833856</v>
      </c>
      <c r="W212" s="102"/>
      <c r="X212" s="102"/>
      <c r="Y212" s="102"/>
      <c r="Z212" s="102">
        <f t="shared" si="88"/>
        <v>5.618969054420603</v>
      </c>
      <c r="AA212" s="102">
        <f t="shared" si="82"/>
        <v>31.415734561727731</v>
      </c>
      <c r="AB212" s="107">
        <f t="shared" si="83"/>
        <v>83048.351600082737</v>
      </c>
      <c r="AC212" s="107">
        <f t="shared" si="81"/>
        <v>4204728.9572462952</v>
      </c>
      <c r="AD212" s="101">
        <f>COUNT(S$12:S212)</f>
        <v>201</v>
      </c>
      <c r="AE212" s="102">
        <f t="shared" si="79"/>
        <v>289.93648168239224</v>
      </c>
      <c r="AF212" s="102">
        <f t="shared" si="80"/>
        <v>288.18110902708861</v>
      </c>
      <c r="AG212" s="102">
        <f t="shared" si="78"/>
        <v>289.93648168239218</v>
      </c>
    </row>
    <row r="214" spans="1:203" x14ac:dyDescent="0.2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  <c r="BY214" s="94"/>
      <c r="BZ214" s="94"/>
      <c r="CA214" s="94"/>
      <c r="CB214" s="94"/>
      <c r="CC214" s="94"/>
      <c r="CD214" s="94"/>
      <c r="CE214" s="94"/>
      <c r="CF214" s="94"/>
      <c r="CG214" s="94"/>
      <c r="CH214" s="94"/>
      <c r="CI214" s="94"/>
      <c r="CJ214" s="94"/>
      <c r="CK214" s="94"/>
      <c r="CL214" s="94"/>
      <c r="CM214" s="94"/>
      <c r="CN214" s="94"/>
      <c r="CO214" s="94"/>
      <c r="CP214" s="94"/>
      <c r="CQ214" s="94"/>
      <c r="CR214" s="94"/>
      <c r="CS214" s="94"/>
      <c r="CT214" s="94"/>
      <c r="CU214" s="94"/>
      <c r="CV214" s="94"/>
      <c r="CW214" s="94"/>
      <c r="CX214" s="94"/>
      <c r="CY214" s="94"/>
      <c r="CZ214" s="94"/>
      <c r="DA214" s="94"/>
      <c r="DB214" s="94"/>
      <c r="DC214" s="94"/>
      <c r="DD214" s="94"/>
      <c r="DE214" s="94"/>
      <c r="DF214" s="94"/>
      <c r="DG214" s="94"/>
      <c r="DH214" s="94"/>
      <c r="DI214" s="94"/>
      <c r="DJ214" s="94"/>
      <c r="DK214" s="94"/>
      <c r="DL214" s="94"/>
      <c r="DM214" s="94"/>
      <c r="DN214" s="94"/>
      <c r="DO214" s="94"/>
      <c r="DP214" s="94"/>
      <c r="DQ214" s="94"/>
      <c r="DR214" s="94"/>
      <c r="DS214" s="94"/>
      <c r="DT214" s="94"/>
      <c r="DU214" s="94"/>
      <c r="DV214" s="94"/>
      <c r="DW214" s="94"/>
      <c r="DX214" s="94"/>
      <c r="DY214" s="94"/>
      <c r="DZ214" s="94"/>
      <c r="EA214" s="94"/>
      <c r="EB214" s="94"/>
      <c r="EC214" s="94"/>
      <c r="ED214" s="94"/>
      <c r="EE214" s="94"/>
      <c r="EF214" s="94"/>
      <c r="EG214" s="94"/>
      <c r="EH214" s="94"/>
      <c r="EI214" s="94"/>
      <c r="EJ214" s="94"/>
      <c r="EK214" s="94"/>
      <c r="EL214" s="94"/>
      <c r="EM214" s="94"/>
      <c r="EN214" s="94"/>
      <c r="EO214" s="94"/>
      <c r="EP214" s="94"/>
      <c r="EQ214" s="94"/>
      <c r="ER214" s="94"/>
      <c r="ES214" s="94"/>
      <c r="ET214" s="94"/>
      <c r="EU214" s="94"/>
      <c r="EV214" s="94"/>
      <c r="EW214" s="94"/>
      <c r="EX214" s="94"/>
      <c r="EY214" s="94"/>
      <c r="EZ214" s="94"/>
      <c r="FA214" s="94"/>
      <c r="FB214" s="94"/>
      <c r="FC214" s="94"/>
      <c r="FD214" s="94"/>
      <c r="FE214" s="94"/>
      <c r="FF214" s="94"/>
      <c r="FG214" s="94"/>
      <c r="FH214" s="94"/>
      <c r="FI214" s="94"/>
      <c r="FJ214" s="94"/>
      <c r="FK214" s="94"/>
      <c r="FL214" s="94"/>
      <c r="FM214" s="94"/>
      <c r="FN214" s="94"/>
      <c r="FO214" s="94"/>
      <c r="FP214" s="94"/>
      <c r="FQ214" s="94"/>
      <c r="FR214" s="94"/>
      <c r="FS214" s="94"/>
      <c r="FT214" s="94"/>
      <c r="FU214" s="94"/>
      <c r="FV214" s="94"/>
      <c r="FW214" s="94"/>
      <c r="FX214" s="94"/>
      <c r="FY214" s="94"/>
      <c r="FZ214" s="94"/>
      <c r="GA214" s="94"/>
      <c r="GB214" s="94"/>
      <c r="GC214" s="94"/>
      <c r="GD214" s="94"/>
      <c r="GE214" s="94"/>
      <c r="GF214" s="94"/>
      <c r="GG214" s="94"/>
      <c r="GH214" s="94"/>
      <c r="GI214" s="94"/>
      <c r="GJ214" s="94"/>
      <c r="GK214" s="94"/>
      <c r="GL214" s="94"/>
      <c r="GM214" s="94"/>
      <c r="GN214" s="94"/>
      <c r="GO214" s="94"/>
      <c r="GP214" s="94"/>
      <c r="GQ214" s="94"/>
      <c r="GR214" s="94"/>
      <c r="GS214" s="94"/>
      <c r="GT214" s="94"/>
      <c r="GU214" s="9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selection activeCell="C2" sqref="C2"/>
    </sheetView>
  </sheetViews>
  <sheetFormatPr defaultRowHeight="15" x14ac:dyDescent="0.25"/>
  <cols>
    <col min="1" max="1" width="7.7109375" customWidth="1"/>
    <col min="2" max="2" width="11" customWidth="1"/>
  </cols>
  <sheetData>
    <row r="1" spans="1:27" x14ac:dyDescent="0.25">
      <c r="C1" s="96" t="s">
        <v>186</v>
      </c>
      <c r="D1" s="96" t="s">
        <v>187</v>
      </c>
    </row>
    <row r="2" spans="1:27" x14ac:dyDescent="0.25">
      <c r="A2">
        <v>3</v>
      </c>
      <c r="B2" s="5" t="s">
        <v>178</v>
      </c>
      <c r="C2">
        <v>3</v>
      </c>
      <c r="D2">
        <v>6</v>
      </c>
    </row>
    <row r="3" spans="1:27" x14ac:dyDescent="0.25">
      <c r="A3">
        <v>4</v>
      </c>
      <c r="B3" s="5" t="s">
        <v>179</v>
      </c>
      <c r="C3">
        <v>6</v>
      </c>
      <c r="D3">
        <v>13</v>
      </c>
    </row>
    <row r="4" spans="1:27" x14ac:dyDescent="0.25">
      <c r="B4" s="5" t="s">
        <v>128</v>
      </c>
      <c r="C4">
        <f>C21</f>
        <v>4.7142857142857144</v>
      </c>
      <c r="D4">
        <f>D21</f>
        <v>10</v>
      </c>
      <c r="E4">
        <f>C2+$E10*(C3-C2)</f>
        <v>4.8544219840300364</v>
      </c>
      <c r="F4">
        <f>D2+$E10*(D3-D2)</f>
        <v>10.326984629403418</v>
      </c>
      <c r="G4" t="str">
        <f>IF(AND(C10&gt;C11,C10&lt;C12),"OK","No Intercept")</f>
        <v>OK</v>
      </c>
    </row>
    <row r="5" spans="1:27" x14ac:dyDescent="0.25">
      <c r="A5">
        <v>1</v>
      </c>
      <c r="B5" s="5" t="s">
        <v>129</v>
      </c>
      <c r="C5">
        <v>3</v>
      </c>
      <c r="D5">
        <v>10</v>
      </c>
    </row>
    <row r="6" spans="1:27" x14ac:dyDescent="0.25">
      <c r="A6">
        <v>2</v>
      </c>
      <c r="B6" s="5" t="s">
        <v>180</v>
      </c>
      <c r="C6">
        <v>6</v>
      </c>
      <c r="D6">
        <v>10</v>
      </c>
    </row>
    <row r="7" spans="1:27" x14ac:dyDescent="0.25">
      <c r="V7">
        <v>1</v>
      </c>
      <c r="Z7" s="71" t="s">
        <v>138</v>
      </c>
    </row>
    <row r="8" spans="1:27" x14ac:dyDescent="0.25">
      <c r="V8">
        <v>2</v>
      </c>
      <c r="Z8" s="71" t="s">
        <v>139</v>
      </c>
    </row>
    <row r="9" spans="1:27" x14ac:dyDescent="0.25">
      <c r="B9" t="s">
        <v>129</v>
      </c>
      <c r="C9">
        <f>C5</f>
        <v>3</v>
      </c>
      <c r="D9">
        <f>D5</f>
        <v>10</v>
      </c>
      <c r="V9">
        <v>3</v>
      </c>
      <c r="Z9" t="s">
        <v>142</v>
      </c>
    </row>
    <row r="10" spans="1:27" x14ac:dyDescent="0.25">
      <c r="B10" t="s">
        <v>130</v>
      </c>
      <c r="C10">
        <v>10</v>
      </c>
      <c r="D10" s="3" t="s">
        <v>131</v>
      </c>
      <c r="E10">
        <f>((D9-D2)+(C2-C9)*E14)/((D3-D2)-(C3-C2)*E14)</f>
        <v>0.61814066134334544</v>
      </c>
      <c r="F10">
        <f>(C2*SIN(RADIANS(C10))/COS(RADIANS(C10))-D2)/(D3-C3)</f>
        <v>-0.78157415112494355</v>
      </c>
    </row>
    <row r="11" spans="1:27" ht="30" x14ac:dyDescent="0.25">
      <c r="B11" t="s">
        <v>126</v>
      </c>
      <c r="C11" s="102">
        <f>DEGREES(ATAN((C2-C$9)/(D2-D$9)))</f>
        <v>0</v>
      </c>
      <c r="D11">
        <f>D2-D$9</f>
        <v>-4</v>
      </c>
      <c r="V11" t="s">
        <v>137</v>
      </c>
      <c r="W11">
        <v>-3</v>
      </c>
      <c r="X11" s="109" t="s">
        <v>144</v>
      </c>
      <c r="Y11" t="s">
        <v>143</v>
      </c>
      <c r="Z11" t="s">
        <v>140</v>
      </c>
      <c r="AA11" t="s">
        <v>141</v>
      </c>
    </row>
    <row r="12" spans="1:27" x14ac:dyDescent="0.25">
      <c r="B12" t="s">
        <v>127</v>
      </c>
      <c r="C12" s="102">
        <f>DEGREES(ATAN((C3-C$9)/(D3-D$9)))</f>
        <v>45</v>
      </c>
      <c r="D12">
        <f>D3-D$9</f>
        <v>3</v>
      </c>
      <c r="W12">
        <v>0</v>
      </c>
      <c r="X12">
        <v>0</v>
      </c>
      <c r="Y12">
        <v>0</v>
      </c>
    </row>
    <row r="13" spans="1:27" x14ac:dyDescent="0.25">
      <c r="V13" t="e">
        <f>_xlfn.STDEV.P(S$12:S13)</f>
        <v>#DIV/0!</v>
      </c>
      <c r="W13">
        <f>(S13-AG13)*(S13-AG12)</f>
        <v>0</v>
      </c>
      <c r="X13">
        <f>X12+(S13-AG13)*(S13-AG12)</f>
        <v>0</v>
      </c>
      <c r="Y13" s="102" t="e">
        <f>SQRT(X13/AD13)</f>
        <v>#DIV/0!</v>
      </c>
    </row>
    <row r="14" spans="1:27" x14ac:dyDescent="0.25">
      <c r="B14" t="s">
        <v>132</v>
      </c>
      <c r="E14">
        <f>SIN(RADIANS(C10))/COS(RADIANS(C10))</f>
        <v>0.17632698070846498</v>
      </c>
      <c r="W14">
        <f t="shared" ref="W14:W77" si="0">(S14-AG14)*(S14-AG13)</f>
        <v>0</v>
      </c>
      <c r="X14">
        <f t="shared" ref="X14:X32" si="1">X13+(S14-AG14)*(S14-AG13)</f>
        <v>0</v>
      </c>
      <c r="Y14" s="102" t="e">
        <f t="shared" ref="Y14:Y32" si="2">SQRT(X14/AD14)</f>
        <v>#DIV/0!</v>
      </c>
    </row>
    <row r="15" spans="1:27" x14ac:dyDescent="0.25">
      <c r="W15">
        <f t="shared" si="0"/>
        <v>0</v>
      </c>
      <c r="X15">
        <f t="shared" si="1"/>
        <v>0</v>
      </c>
      <c r="Y15" s="102" t="e">
        <f t="shared" si="2"/>
        <v>#DIV/0!</v>
      </c>
    </row>
    <row r="16" spans="1:27" x14ac:dyDescent="0.25">
      <c r="W16">
        <f t="shared" si="0"/>
        <v>0</v>
      </c>
      <c r="X16">
        <f t="shared" si="1"/>
        <v>0</v>
      </c>
      <c r="Y16" s="102" t="e">
        <f t="shared" si="2"/>
        <v>#DIV/0!</v>
      </c>
    </row>
    <row r="17" spans="2:25" x14ac:dyDescent="0.25">
      <c r="W17">
        <f t="shared" si="0"/>
        <v>0</v>
      </c>
      <c r="X17">
        <f t="shared" si="1"/>
        <v>0</v>
      </c>
      <c r="Y17" s="102" t="e">
        <f t="shared" si="2"/>
        <v>#DIV/0!</v>
      </c>
    </row>
    <row r="18" spans="2:25" x14ac:dyDescent="0.25">
      <c r="B18" t="s">
        <v>133</v>
      </c>
      <c r="W18">
        <f t="shared" si="0"/>
        <v>0</v>
      </c>
      <c r="X18">
        <f t="shared" si="1"/>
        <v>0</v>
      </c>
      <c r="Y18" s="102" t="e">
        <f t="shared" si="2"/>
        <v>#DIV/0!</v>
      </c>
    </row>
    <row r="19" spans="2:25" x14ac:dyDescent="0.25">
      <c r="W19">
        <f t="shared" si="0"/>
        <v>0</v>
      </c>
      <c r="X19">
        <f t="shared" si="1"/>
        <v>0</v>
      </c>
      <c r="Y19" s="102" t="e">
        <f t="shared" si="2"/>
        <v>#DIV/0!</v>
      </c>
    </row>
    <row r="20" spans="2:25" x14ac:dyDescent="0.25">
      <c r="B20" s="47" t="s">
        <v>181</v>
      </c>
      <c r="W20">
        <f t="shared" si="0"/>
        <v>0</v>
      </c>
      <c r="X20">
        <f t="shared" si="1"/>
        <v>0</v>
      </c>
      <c r="Y20" s="102" t="e">
        <f t="shared" si="2"/>
        <v>#DIV/0!</v>
      </c>
    </row>
    <row r="21" spans="2:25" x14ac:dyDescent="0.25">
      <c r="B21" t="s">
        <v>182</v>
      </c>
      <c r="C21">
        <f>((C2*D3-D2*C3)*(C5-C6)-(C2-C3)*(C5*D6-D5*C6))/C22</f>
        <v>4.7142857142857144</v>
      </c>
      <c r="D21">
        <f>(((C2*D3-D2*C3)*(D5-D6))-((D2-D3)*(C5*D6-D5*C6)))/C22</f>
        <v>10</v>
      </c>
      <c r="F21">
        <f>(F23*(C2-C3)-(C5-C6)*F24)/F22</f>
        <v>4.7142857142857144</v>
      </c>
      <c r="G21">
        <f>((F23*(D2-D3)-(D5-D6)*F24)/F22)</f>
        <v>10</v>
      </c>
      <c r="W21">
        <f t="shared" si="0"/>
        <v>0</v>
      </c>
      <c r="X21">
        <f t="shared" si="1"/>
        <v>0</v>
      </c>
      <c r="Y21" s="102" t="e">
        <f t="shared" si="2"/>
        <v>#DIV/0!</v>
      </c>
    </row>
    <row r="22" spans="2:25" x14ac:dyDescent="0.25">
      <c r="B22" t="s">
        <v>183</v>
      </c>
      <c r="C22">
        <f>((C2-C3)*(D5-D6)-(D2-D3)*(C5-C6))</f>
        <v>-21</v>
      </c>
      <c r="F22">
        <f>(C5-C6)*(D2-D3)-(D5-D6)*(C2-C3)</f>
        <v>21</v>
      </c>
      <c r="W22">
        <f t="shared" si="0"/>
        <v>0</v>
      </c>
      <c r="X22">
        <f t="shared" si="1"/>
        <v>0</v>
      </c>
      <c r="Y22" s="102" t="e">
        <f t="shared" si="2"/>
        <v>#DIV/0!</v>
      </c>
    </row>
    <row r="23" spans="2:25" x14ac:dyDescent="0.25">
      <c r="B23" t="s">
        <v>184</v>
      </c>
      <c r="F23">
        <f>(C5*D6)-(D5*C6)</f>
        <v>-30</v>
      </c>
      <c r="W23">
        <f t="shared" si="0"/>
        <v>0</v>
      </c>
      <c r="X23">
        <f t="shared" si="1"/>
        <v>0</v>
      </c>
      <c r="Y23" s="102" t="e">
        <f t="shared" si="2"/>
        <v>#DIV/0!</v>
      </c>
    </row>
    <row r="24" spans="2:25" x14ac:dyDescent="0.25">
      <c r="B24" t="s">
        <v>185</v>
      </c>
      <c r="F24">
        <f>(C2*D3)-(D2*C3)</f>
        <v>3</v>
      </c>
      <c r="W24">
        <f t="shared" si="0"/>
        <v>0</v>
      </c>
      <c r="X24">
        <f t="shared" si="1"/>
        <v>0</v>
      </c>
      <c r="Y24" s="102" t="e">
        <f t="shared" si="2"/>
        <v>#DIV/0!</v>
      </c>
    </row>
    <row r="25" spans="2:25" x14ac:dyDescent="0.25">
      <c r="W25">
        <f t="shared" si="0"/>
        <v>0</v>
      </c>
      <c r="X25">
        <f t="shared" si="1"/>
        <v>0</v>
      </c>
      <c r="Y25" s="102" t="e">
        <f t="shared" si="2"/>
        <v>#DIV/0!</v>
      </c>
    </row>
    <row r="26" spans="2:25" x14ac:dyDescent="0.25">
      <c r="B26" s="123" t="s">
        <v>188</v>
      </c>
      <c r="C26">
        <f>3+6/60+35/3600</f>
        <v>3.1097222222222225</v>
      </c>
      <c r="W26">
        <f t="shared" si="0"/>
        <v>0</v>
      </c>
      <c r="X26">
        <f t="shared" si="1"/>
        <v>0</v>
      </c>
      <c r="Y26" s="102" t="e">
        <f t="shared" si="2"/>
        <v>#DIV/0!</v>
      </c>
    </row>
    <row r="27" spans="2:25" x14ac:dyDescent="0.25">
      <c r="W27">
        <f t="shared" si="0"/>
        <v>0</v>
      </c>
      <c r="X27">
        <f t="shared" si="1"/>
        <v>0</v>
      </c>
      <c r="Y27" s="102" t="e">
        <f t="shared" si="2"/>
        <v>#DIV/0!</v>
      </c>
    </row>
    <row r="28" spans="2:25" x14ac:dyDescent="0.25">
      <c r="W28">
        <f t="shared" si="0"/>
        <v>0</v>
      </c>
      <c r="X28">
        <f t="shared" si="1"/>
        <v>0</v>
      </c>
      <c r="Y28" s="102" t="e">
        <f t="shared" si="2"/>
        <v>#DIV/0!</v>
      </c>
    </row>
    <row r="29" spans="2:25" x14ac:dyDescent="0.25">
      <c r="W29">
        <f t="shared" si="0"/>
        <v>0</v>
      </c>
      <c r="X29">
        <f t="shared" si="1"/>
        <v>0</v>
      </c>
      <c r="Y29" s="102" t="e">
        <f t="shared" si="2"/>
        <v>#DIV/0!</v>
      </c>
    </row>
    <row r="30" spans="2:25" x14ac:dyDescent="0.25">
      <c r="W30">
        <f t="shared" si="0"/>
        <v>0</v>
      </c>
      <c r="X30">
        <f t="shared" si="1"/>
        <v>0</v>
      </c>
      <c r="Y30" s="102" t="e">
        <f t="shared" si="2"/>
        <v>#DIV/0!</v>
      </c>
    </row>
    <row r="31" spans="2:25" x14ac:dyDescent="0.25">
      <c r="W31">
        <f t="shared" si="0"/>
        <v>0</v>
      </c>
      <c r="X31">
        <f t="shared" si="1"/>
        <v>0</v>
      </c>
      <c r="Y31" s="102" t="e">
        <f t="shared" si="2"/>
        <v>#DIV/0!</v>
      </c>
    </row>
    <row r="32" spans="2:25" x14ac:dyDescent="0.25">
      <c r="W32">
        <f t="shared" si="0"/>
        <v>0</v>
      </c>
      <c r="X32">
        <f t="shared" si="1"/>
        <v>0</v>
      </c>
      <c r="Y32" s="102" t="e">
        <f t="shared" si="2"/>
        <v>#DIV/0!</v>
      </c>
    </row>
    <row r="33" spans="23:25" x14ac:dyDescent="0.25">
      <c r="W33">
        <f t="shared" si="0"/>
        <v>0</v>
      </c>
      <c r="X33">
        <f t="shared" ref="X33:X61" si="3">X32+(S33-AG33)*(S33-AG32)</f>
        <v>0</v>
      </c>
      <c r="Y33" s="102" t="e">
        <f t="shared" ref="Y33:Y61" si="4">SQRT(X33/AD33)</f>
        <v>#DIV/0!</v>
      </c>
    </row>
    <row r="34" spans="23:25" x14ac:dyDescent="0.25">
      <c r="W34">
        <f t="shared" si="0"/>
        <v>0</v>
      </c>
      <c r="X34">
        <f t="shared" si="3"/>
        <v>0</v>
      </c>
      <c r="Y34" s="102" t="e">
        <f t="shared" si="4"/>
        <v>#DIV/0!</v>
      </c>
    </row>
    <row r="35" spans="23:25" x14ac:dyDescent="0.25">
      <c r="W35">
        <f t="shared" si="0"/>
        <v>0</v>
      </c>
      <c r="X35">
        <f t="shared" si="3"/>
        <v>0</v>
      </c>
      <c r="Y35" s="102" t="e">
        <f t="shared" si="4"/>
        <v>#DIV/0!</v>
      </c>
    </row>
    <row r="36" spans="23:25" x14ac:dyDescent="0.25">
      <c r="W36">
        <f t="shared" si="0"/>
        <v>0</v>
      </c>
      <c r="X36">
        <f t="shared" si="3"/>
        <v>0</v>
      </c>
      <c r="Y36" s="102" t="e">
        <f t="shared" si="4"/>
        <v>#DIV/0!</v>
      </c>
    </row>
    <row r="37" spans="23:25" x14ac:dyDescent="0.25">
      <c r="W37">
        <f t="shared" si="0"/>
        <v>0</v>
      </c>
      <c r="X37">
        <f t="shared" si="3"/>
        <v>0</v>
      </c>
      <c r="Y37" s="102" t="e">
        <f t="shared" si="4"/>
        <v>#DIV/0!</v>
      </c>
    </row>
    <row r="38" spans="23:25" x14ac:dyDescent="0.25">
      <c r="W38">
        <f t="shared" si="0"/>
        <v>0</v>
      </c>
      <c r="X38">
        <f t="shared" si="3"/>
        <v>0</v>
      </c>
      <c r="Y38" s="102" t="e">
        <f t="shared" si="4"/>
        <v>#DIV/0!</v>
      </c>
    </row>
    <row r="39" spans="23:25" x14ac:dyDescent="0.25">
      <c r="W39">
        <f t="shared" si="0"/>
        <v>0</v>
      </c>
      <c r="X39">
        <f t="shared" si="3"/>
        <v>0</v>
      </c>
      <c r="Y39" s="102" t="e">
        <f t="shared" si="4"/>
        <v>#DIV/0!</v>
      </c>
    </row>
    <row r="40" spans="23:25" x14ac:dyDescent="0.25">
      <c r="W40">
        <f t="shared" si="0"/>
        <v>0</v>
      </c>
      <c r="X40">
        <f t="shared" si="3"/>
        <v>0</v>
      </c>
      <c r="Y40" s="102" t="e">
        <f t="shared" si="4"/>
        <v>#DIV/0!</v>
      </c>
    </row>
    <row r="41" spans="23:25" x14ac:dyDescent="0.25">
      <c r="W41">
        <f t="shared" si="0"/>
        <v>0</v>
      </c>
      <c r="X41">
        <f t="shared" si="3"/>
        <v>0</v>
      </c>
      <c r="Y41" s="102" t="e">
        <f t="shared" si="4"/>
        <v>#DIV/0!</v>
      </c>
    </row>
    <row r="42" spans="23:25" x14ac:dyDescent="0.25">
      <c r="W42">
        <f t="shared" si="0"/>
        <v>0</v>
      </c>
      <c r="X42">
        <f t="shared" si="3"/>
        <v>0</v>
      </c>
      <c r="Y42" s="102" t="e">
        <f t="shared" si="4"/>
        <v>#DIV/0!</v>
      </c>
    </row>
    <row r="43" spans="23:25" x14ac:dyDescent="0.25">
      <c r="W43">
        <f t="shared" si="0"/>
        <v>0</v>
      </c>
      <c r="X43">
        <f t="shared" si="3"/>
        <v>0</v>
      </c>
      <c r="Y43" s="102" t="e">
        <f t="shared" si="4"/>
        <v>#DIV/0!</v>
      </c>
    </row>
    <row r="44" spans="23:25" x14ac:dyDescent="0.25">
      <c r="W44">
        <f t="shared" si="0"/>
        <v>0</v>
      </c>
      <c r="X44">
        <f t="shared" si="3"/>
        <v>0</v>
      </c>
      <c r="Y44" s="102" t="e">
        <f t="shared" si="4"/>
        <v>#DIV/0!</v>
      </c>
    </row>
    <row r="45" spans="23:25" x14ac:dyDescent="0.25">
      <c r="W45">
        <f t="shared" si="0"/>
        <v>0</v>
      </c>
      <c r="X45">
        <f t="shared" si="3"/>
        <v>0</v>
      </c>
      <c r="Y45" s="102" t="e">
        <f t="shared" si="4"/>
        <v>#DIV/0!</v>
      </c>
    </row>
    <row r="46" spans="23:25" x14ac:dyDescent="0.25">
      <c r="W46">
        <f t="shared" si="0"/>
        <v>0</v>
      </c>
      <c r="X46">
        <f t="shared" si="3"/>
        <v>0</v>
      </c>
      <c r="Y46" s="102" t="e">
        <f t="shared" si="4"/>
        <v>#DIV/0!</v>
      </c>
    </row>
    <row r="47" spans="23:25" x14ac:dyDescent="0.25">
      <c r="W47">
        <f t="shared" si="0"/>
        <v>0</v>
      </c>
      <c r="X47">
        <f t="shared" si="3"/>
        <v>0</v>
      </c>
      <c r="Y47" s="102" t="e">
        <f t="shared" si="4"/>
        <v>#DIV/0!</v>
      </c>
    </row>
    <row r="48" spans="23:25" x14ac:dyDescent="0.25">
      <c r="W48">
        <f t="shared" si="0"/>
        <v>0</v>
      </c>
      <c r="X48">
        <f t="shared" si="3"/>
        <v>0</v>
      </c>
      <c r="Y48" s="102" t="e">
        <f t="shared" si="4"/>
        <v>#DIV/0!</v>
      </c>
    </row>
    <row r="49" spans="23:25" x14ac:dyDescent="0.25">
      <c r="W49">
        <f t="shared" si="0"/>
        <v>0</v>
      </c>
      <c r="X49">
        <f t="shared" si="3"/>
        <v>0</v>
      </c>
      <c r="Y49" s="102" t="e">
        <f t="shared" si="4"/>
        <v>#DIV/0!</v>
      </c>
    </row>
    <row r="50" spans="23:25" x14ac:dyDescent="0.25">
      <c r="W50">
        <f t="shared" si="0"/>
        <v>0</v>
      </c>
      <c r="X50">
        <f t="shared" si="3"/>
        <v>0</v>
      </c>
      <c r="Y50" s="102" t="e">
        <f t="shared" si="4"/>
        <v>#DIV/0!</v>
      </c>
    </row>
    <row r="51" spans="23:25" x14ac:dyDescent="0.25">
      <c r="W51">
        <f t="shared" si="0"/>
        <v>0</v>
      </c>
      <c r="X51">
        <f t="shared" si="3"/>
        <v>0</v>
      </c>
      <c r="Y51" s="102" t="e">
        <f t="shared" si="4"/>
        <v>#DIV/0!</v>
      </c>
    </row>
    <row r="52" spans="23:25" x14ac:dyDescent="0.25">
      <c r="W52">
        <f t="shared" si="0"/>
        <v>0</v>
      </c>
      <c r="X52">
        <f t="shared" si="3"/>
        <v>0</v>
      </c>
      <c r="Y52" s="102" t="e">
        <f t="shared" si="4"/>
        <v>#DIV/0!</v>
      </c>
    </row>
    <row r="53" spans="23:25" x14ac:dyDescent="0.25">
      <c r="W53">
        <f t="shared" si="0"/>
        <v>0</v>
      </c>
      <c r="X53">
        <f t="shared" si="3"/>
        <v>0</v>
      </c>
      <c r="Y53" s="102" t="e">
        <f t="shared" si="4"/>
        <v>#DIV/0!</v>
      </c>
    </row>
    <row r="54" spans="23:25" x14ac:dyDescent="0.25">
      <c r="W54">
        <f t="shared" si="0"/>
        <v>0</v>
      </c>
      <c r="X54">
        <f t="shared" si="3"/>
        <v>0</v>
      </c>
      <c r="Y54" s="102" t="e">
        <f t="shared" si="4"/>
        <v>#DIV/0!</v>
      </c>
    </row>
    <row r="55" spans="23:25" x14ac:dyDescent="0.25">
      <c r="W55">
        <f t="shared" si="0"/>
        <v>0</v>
      </c>
      <c r="X55">
        <f t="shared" si="3"/>
        <v>0</v>
      </c>
      <c r="Y55" s="102" t="e">
        <f t="shared" si="4"/>
        <v>#DIV/0!</v>
      </c>
    </row>
    <row r="56" spans="23:25" x14ac:dyDescent="0.25">
      <c r="W56">
        <f t="shared" si="0"/>
        <v>0</v>
      </c>
      <c r="X56">
        <f t="shared" si="3"/>
        <v>0</v>
      </c>
      <c r="Y56" s="102" t="e">
        <f t="shared" si="4"/>
        <v>#DIV/0!</v>
      </c>
    </row>
    <row r="57" spans="23:25" x14ac:dyDescent="0.25">
      <c r="W57">
        <f t="shared" si="0"/>
        <v>0</v>
      </c>
      <c r="X57">
        <f t="shared" si="3"/>
        <v>0</v>
      </c>
      <c r="Y57" s="102" t="e">
        <f t="shared" si="4"/>
        <v>#DIV/0!</v>
      </c>
    </row>
    <row r="58" spans="23:25" x14ac:dyDescent="0.25">
      <c r="W58">
        <f t="shared" si="0"/>
        <v>0</v>
      </c>
      <c r="X58">
        <f t="shared" si="3"/>
        <v>0</v>
      </c>
      <c r="Y58" s="102" t="e">
        <f t="shared" si="4"/>
        <v>#DIV/0!</v>
      </c>
    </row>
    <row r="59" spans="23:25" x14ac:dyDescent="0.25">
      <c r="W59">
        <f t="shared" si="0"/>
        <v>0</v>
      </c>
      <c r="X59">
        <f t="shared" si="3"/>
        <v>0</v>
      </c>
      <c r="Y59" s="102" t="e">
        <f t="shared" si="4"/>
        <v>#DIV/0!</v>
      </c>
    </row>
    <row r="60" spans="23:25" x14ac:dyDescent="0.25">
      <c r="W60">
        <f t="shared" si="0"/>
        <v>0</v>
      </c>
      <c r="X60">
        <f t="shared" si="3"/>
        <v>0</v>
      </c>
      <c r="Y60" s="102" t="e">
        <f t="shared" si="4"/>
        <v>#DIV/0!</v>
      </c>
    </row>
    <row r="61" spans="23:25" x14ac:dyDescent="0.25">
      <c r="W61">
        <f t="shared" si="0"/>
        <v>0</v>
      </c>
      <c r="X61">
        <f t="shared" si="3"/>
        <v>0</v>
      </c>
      <c r="Y61" s="102" t="e">
        <f t="shared" si="4"/>
        <v>#DIV/0!</v>
      </c>
    </row>
    <row r="62" spans="23:25" x14ac:dyDescent="0.25">
      <c r="W62">
        <f t="shared" si="0"/>
        <v>0</v>
      </c>
      <c r="X62">
        <f>X61-W12+(S62-AG62)*(S62-AG61)</f>
        <v>0</v>
      </c>
      <c r="Y62">
        <f>SQRT(X62/50)</f>
        <v>0</v>
      </c>
    </row>
    <row r="63" spans="23:25" x14ac:dyDescent="0.25">
      <c r="W63">
        <f t="shared" si="0"/>
        <v>0</v>
      </c>
      <c r="X63">
        <f>X62-W13+(S63-AG63)*(S63-AG62)</f>
        <v>0</v>
      </c>
      <c r="Y63">
        <f>SQRT(X63/50)</f>
        <v>0</v>
      </c>
    </row>
    <row r="64" spans="23:25" x14ac:dyDescent="0.25">
      <c r="W64">
        <f t="shared" si="0"/>
        <v>0</v>
      </c>
      <c r="X64">
        <f t="shared" ref="X64:X120" si="5">X63-W14+(S64-AG64)*(S64-AG63)</f>
        <v>0</v>
      </c>
      <c r="Y64">
        <f t="shared" ref="Y64:Y120" si="6">SQRT(X64/50)</f>
        <v>0</v>
      </c>
    </row>
    <row r="65" spans="23:25" x14ac:dyDescent="0.25">
      <c r="W65">
        <f t="shared" si="0"/>
        <v>0</v>
      </c>
      <c r="X65">
        <f t="shared" si="5"/>
        <v>0</v>
      </c>
      <c r="Y65">
        <f t="shared" si="6"/>
        <v>0</v>
      </c>
    </row>
    <row r="66" spans="23:25" x14ac:dyDescent="0.25">
      <c r="W66">
        <f t="shared" si="0"/>
        <v>0</v>
      </c>
      <c r="X66">
        <f t="shared" si="5"/>
        <v>0</v>
      </c>
      <c r="Y66">
        <f t="shared" si="6"/>
        <v>0</v>
      </c>
    </row>
    <row r="67" spans="23:25" x14ac:dyDescent="0.25">
      <c r="W67">
        <f t="shared" si="0"/>
        <v>0</v>
      </c>
      <c r="X67">
        <f t="shared" si="5"/>
        <v>0</v>
      </c>
      <c r="Y67">
        <f t="shared" si="6"/>
        <v>0</v>
      </c>
    </row>
    <row r="68" spans="23:25" x14ac:dyDescent="0.25">
      <c r="W68">
        <f t="shared" si="0"/>
        <v>0</v>
      </c>
      <c r="X68">
        <f t="shared" si="5"/>
        <v>0</v>
      </c>
      <c r="Y68">
        <f t="shared" si="6"/>
        <v>0</v>
      </c>
    </row>
    <row r="69" spans="23:25" x14ac:dyDescent="0.25">
      <c r="W69">
        <f t="shared" si="0"/>
        <v>0</v>
      </c>
      <c r="X69">
        <f t="shared" si="5"/>
        <v>0</v>
      </c>
      <c r="Y69">
        <f t="shared" si="6"/>
        <v>0</v>
      </c>
    </row>
    <row r="70" spans="23:25" x14ac:dyDescent="0.25">
      <c r="W70">
        <f t="shared" si="0"/>
        <v>0</v>
      </c>
      <c r="X70">
        <f t="shared" si="5"/>
        <v>0</v>
      </c>
      <c r="Y70">
        <f t="shared" si="6"/>
        <v>0</v>
      </c>
    </row>
    <row r="71" spans="23:25" x14ac:dyDescent="0.25">
      <c r="W71">
        <f t="shared" si="0"/>
        <v>0</v>
      </c>
      <c r="X71">
        <f t="shared" si="5"/>
        <v>0</v>
      </c>
      <c r="Y71">
        <f t="shared" si="6"/>
        <v>0</v>
      </c>
    </row>
    <row r="72" spans="23:25" x14ac:dyDescent="0.25">
      <c r="W72">
        <f t="shared" si="0"/>
        <v>0</v>
      </c>
      <c r="X72">
        <f t="shared" si="5"/>
        <v>0</v>
      </c>
      <c r="Y72">
        <f t="shared" si="6"/>
        <v>0</v>
      </c>
    </row>
    <row r="73" spans="23:25" x14ac:dyDescent="0.25">
      <c r="W73">
        <f t="shared" si="0"/>
        <v>0</v>
      </c>
      <c r="X73">
        <f t="shared" si="5"/>
        <v>0</v>
      </c>
      <c r="Y73">
        <f t="shared" si="6"/>
        <v>0</v>
      </c>
    </row>
    <row r="74" spans="23:25" x14ac:dyDescent="0.25">
      <c r="W74">
        <f t="shared" si="0"/>
        <v>0</v>
      </c>
      <c r="X74">
        <f t="shared" si="5"/>
        <v>0</v>
      </c>
      <c r="Y74">
        <f t="shared" si="6"/>
        <v>0</v>
      </c>
    </row>
    <row r="75" spans="23:25" x14ac:dyDescent="0.25">
      <c r="W75">
        <f t="shared" si="0"/>
        <v>0</v>
      </c>
      <c r="X75">
        <f t="shared" si="5"/>
        <v>0</v>
      </c>
      <c r="Y75">
        <f t="shared" si="6"/>
        <v>0</v>
      </c>
    </row>
    <row r="76" spans="23:25" x14ac:dyDescent="0.25">
      <c r="W76">
        <f t="shared" si="0"/>
        <v>0</v>
      </c>
      <c r="X76">
        <f t="shared" si="5"/>
        <v>0</v>
      </c>
      <c r="Y76">
        <f t="shared" si="6"/>
        <v>0</v>
      </c>
    </row>
    <row r="77" spans="23:25" x14ac:dyDescent="0.25">
      <c r="W77">
        <f t="shared" si="0"/>
        <v>0</v>
      </c>
      <c r="X77">
        <f t="shared" si="5"/>
        <v>0</v>
      </c>
      <c r="Y77">
        <f t="shared" si="6"/>
        <v>0</v>
      </c>
    </row>
    <row r="78" spans="23:25" x14ac:dyDescent="0.25">
      <c r="W78">
        <f t="shared" ref="W78:W120" si="7">(S78-AG78)*(S78-AG77)</f>
        <v>0</v>
      </c>
      <c r="X78">
        <f t="shared" si="5"/>
        <v>0</v>
      </c>
      <c r="Y78">
        <f t="shared" si="6"/>
        <v>0</v>
      </c>
    </row>
    <row r="79" spans="23:25" x14ac:dyDescent="0.25">
      <c r="W79">
        <f t="shared" si="7"/>
        <v>0</v>
      </c>
      <c r="X79">
        <f t="shared" si="5"/>
        <v>0</v>
      </c>
      <c r="Y79">
        <f t="shared" si="6"/>
        <v>0</v>
      </c>
    </row>
    <row r="80" spans="23:25" x14ac:dyDescent="0.25">
      <c r="W80">
        <f t="shared" si="7"/>
        <v>0</v>
      </c>
      <c r="X80">
        <f t="shared" si="5"/>
        <v>0</v>
      </c>
      <c r="Y80">
        <f t="shared" si="6"/>
        <v>0</v>
      </c>
    </row>
    <row r="81" spans="23:25" x14ac:dyDescent="0.25">
      <c r="W81">
        <f t="shared" si="7"/>
        <v>0</v>
      </c>
      <c r="X81">
        <f t="shared" si="5"/>
        <v>0</v>
      </c>
      <c r="Y81">
        <f t="shared" si="6"/>
        <v>0</v>
      </c>
    </row>
    <row r="82" spans="23:25" x14ac:dyDescent="0.25">
      <c r="W82">
        <f t="shared" si="7"/>
        <v>0</v>
      </c>
      <c r="X82">
        <f t="shared" si="5"/>
        <v>0</v>
      </c>
      <c r="Y82">
        <f t="shared" si="6"/>
        <v>0</v>
      </c>
    </row>
    <row r="83" spans="23:25" x14ac:dyDescent="0.25">
      <c r="W83">
        <f t="shared" si="7"/>
        <v>0</v>
      </c>
      <c r="X83">
        <f t="shared" si="5"/>
        <v>0</v>
      </c>
      <c r="Y83">
        <f t="shared" si="6"/>
        <v>0</v>
      </c>
    </row>
    <row r="84" spans="23:25" x14ac:dyDescent="0.25">
      <c r="W84">
        <f t="shared" si="7"/>
        <v>0</v>
      </c>
      <c r="X84">
        <f t="shared" si="5"/>
        <v>0</v>
      </c>
      <c r="Y84">
        <f t="shared" si="6"/>
        <v>0</v>
      </c>
    </row>
    <row r="85" spans="23:25" x14ac:dyDescent="0.25">
      <c r="W85">
        <f t="shared" si="7"/>
        <v>0</v>
      </c>
      <c r="X85">
        <f t="shared" si="5"/>
        <v>0</v>
      </c>
      <c r="Y85">
        <f t="shared" si="6"/>
        <v>0</v>
      </c>
    </row>
    <row r="86" spans="23:25" x14ac:dyDescent="0.25">
      <c r="W86">
        <f t="shared" si="7"/>
        <v>0</v>
      </c>
      <c r="X86">
        <f t="shared" si="5"/>
        <v>0</v>
      </c>
      <c r="Y86">
        <f t="shared" si="6"/>
        <v>0</v>
      </c>
    </row>
    <row r="87" spans="23:25" x14ac:dyDescent="0.25">
      <c r="W87">
        <f t="shared" si="7"/>
        <v>0</v>
      </c>
      <c r="X87">
        <f t="shared" si="5"/>
        <v>0</v>
      </c>
      <c r="Y87">
        <f t="shared" si="6"/>
        <v>0</v>
      </c>
    </row>
    <row r="88" spans="23:25" x14ac:dyDescent="0.25">
      <c r="W88">
        <f t="shared" si="7"/>
        <v>0</v>
      </c>
      <c r="X88">
        <f t="shared" si="5"/>
        <v>0</v>
      </c>
      <c r="Y88">
        <f t="shared" si="6"/>
        <v>0</v>
      </c>
    </row>
    <row r="89" spans="23:25" x14ac:dyDescent="0.25">
      <c r="W89">
        <f t="shared" si="7"/>
        <v>0</v>
      </c>
      <c r="X89">
        <f t="shared" si="5"/>
        <v>0</v>
      </c>
      <c r="Y89">
        <f t="shared" si="6"/>
        <v>0</v>
      </c>
    </row>
    <row r="90" spans="23:25" x14ac:dyDescent="0.25">
      <c r="W90">
        <f t="shared" si="7"/>
        <v>0</v>
      </c>
      <c r="X90">
        <f t="shared" si="5"/>
        <v>0</v>
      </c>
      <c r="Y90">
        <f t="shared" si="6"/>
        <v>0</v>
      </c>
    </row>
    <row r="91" spans="23:25" x14ac:dyDescent="0.25">
      <c r="W91">
        <f t="shared" si="7"/>
        <v>0</v>
      </c>
      <c r="X91">
        <f t="shared" si="5"/>
        <v>0</v>
      </c>
      <c r="Y91">
        <f t="shared" si="6"/>
        <v>0</v>
      </c>
    </row>
    <row r="92" spans="23:25" x14ac:dyDescent="0.25">
      <c r="W92">
        <f t="shared" si="7"/>
        <v>0</v>
      </c>
      <c r="X92">
        <f t="shared" si="5"/>
        <v>0</v>
      </c>
      <c r="Y92">
        <f t="shared" si="6"/>
        <v>0</v>
      </c>
    </row>
    <row r="93" spans="23:25" x14ac:dyDescent="0.25">
      <c r="W93">
        <f t="shared" si="7"/>
        <v>0</v>
      </c>
      <c r="X93">
        <f t="shared" si="5"/>
        <v>0</v>
      </c>
      <c r="Y93">
        <f t="shared" si="6"/>
        <v>0</v>
      </c>
    </row>
    <row r="94" spans="23:25" x14ac:dyDescent="0.25">
      <c r="W94">
        <f t="shared" si="7"/>
        <v>0</v>
      </c>
      <c r="X94">
        <f t="shared" si="5"/>
        <v>0</v>
      </c>
      <c r="Y94">
        <f t="shared" si="6"/>
        <v>0</v>
      </c>
    </row>
    <row r="95" spans="23:25" x14ac:dyDescent="0.25">
      <c r="W95">
        <f t="shared" si="7"/>
        <v>0</v>
      </c>
      <c r="X95">
        <f t="shared" si="5"/>
        <v>0</v>
      </c>
      <c r="Y95">
        <f t="shared" si="6"/>
        <v>0</v>
      </c>
    </row>
    <row r="96" spans="23:25" x14ac:dyDescent="0.25">
      <c r="W96">
        <f t="shared" si="7"/>
        <v>0</v>
      </c>
      <c r="X96">
        <f t="shared" si="5"/>
        <v>0</v>
      </c>
      <c r="Y96">
        <f t="shared" si="6"/>
        <v>0</v>
      </c>
    </row>
    <row r="97" spans="23:25" x14ac:dyDescent="0.25">
      <c r="W97">
        <f t="shared" si="7"/>
        <v>0</v>
      </c>
      <c r="X97">
        <f t="shared" si="5"/>
        <v>0</v>
      </c>
      <c r="Y97">
        <f t="shared" si="6"/>
        <v>0</v>
      </c>
    </row>
    <row r="98" spans="23:25" x14ac:dyDescent="0.25">
      <c r="W98">
        <f t="shared" si="7"/>
        <v>0</v>
      </c>
      <c r="X98">
        <f t="shared" si="5"/>
        <v>0</v>
      </c>
      <c r="Y98">
        <f t="shared" si="6"/>
        <v>0</v>
      </c>
    </row>
    <row r="99" spans="23:25" x14ac:dyDescent="0.25">
      <c r="W99">
        <f t="shared" si="7"/>
        <v>0</v>
      </c>
      <c r="X99">
        <f t="shared" si="5"/>
        <v>0</v>
      </c>
      <c r="Y99">
        <f t="shared" si="6"/>
        <v>0</v>
      </c>
    </row>
    <row r="100" spans="23:25" x14ac:dyDescent="0.25">
      <c r="W100">
        <f t="shared" si="7"/>
        <v>0</v>
      </c>
      <c r="X100">
        <f t="shared" si="5"/>
        <v>0</v>
      </c>
      <c r="Y100">
        <f t="shared" si="6"/>
        <v>0</v>
      </c>
    </row>
    <row r="101" spans="23:25" x14ac:dyDescent="0.25">
      <c r="W101">
        <f t="shared" si="7"/>
        <v>0</v>
      </c>
      <c r="X101">
        <f t="shared" si="5"/>
        <v>0</v>
      </c>
      <c r="Y101">
        <f t="shared" si="6"/>
        <v>0</v>
      </c>
    </row>
    <row r="102" spans="23:25" x14ac:dyDescent="0.25">
      <c r="W102">
        <f t="shared" si="7"/>
        <v>0</v>
      </c>
      <c r="X102">
        <f t="shared" si="5"/>
        <v>0</v>
      </c>
      <c r="Y102">
        <f t="shared" si="6"/>
        <v>0</v>
      </c>
    </row>
    <row r="103" spans="23:25" x14ac:dyDescent="0.25">
      <c r="W103">
        <f t="shared" si="7"/>
        <v>0</v>
      </c>
      <c r="X103">
        <f t="shared" si="5"/>
        <v>0</v>
      </c>
      <c r="Y103">
        <f t="shared" si="6"/>
        <v>0</v>
      </c>
    </row>
    <row r="104" spans="23:25" x14ac:dyDescent="0.25">
      <c r="W104">
        <f t="shared" si="7"/>
        <v>0</v>
      </c>
      <c r="X104">
        <f t="shared" si="5"/>
        <v>0</v>
      </c>
      <c r="Y104">
        <f t="shared" si="6"/>
        <v>0</v>
      </c>
    </row>
    <row r="105" spans="23:25" x14ac:dyDescent="0.25">
      <c r="W105">
        <f t="shared" si="7"/>
        <v>0</v>
      </c>
      <c r="X105">
        <f t="shared" si="5"/>
        <v>0</v>
      </c>
      <c r="Y105">
        <f t="shared" si="6"/>
        <v>0</v>
      </c>
    </row>
    <row r="106" spans="23:25" x14ac:dyDescent="0.25">
      <c r="W106">
        <f t="shared" si="7"/>
        <v>0</v>
      </c>
      <c r="X106">
        <f t="shared" si="5"/>
        <v>0</v>
      </c>
      <c r="Y106">
        <f t="shared" si="6"/>
        <v>0</v>
      </c>
    </row>
    <row r="107" spans="23:25" x14ac:dyDescent="0.25">
      <c r="W107">
        <f t="shared" si="7"/>
        <v>0</v>
      </c>
      <c r="X107">
        <f t="shared" si="5"/>
        <v>0</v>
      </c>
      <c r="Y107">
        <f t="shared" si="6"/>
        <v>0</v>
      </c>
    </row>
    <row r="108" spans="23:25" x14ac:dyDescent="0.25">
      <c r="W108">
        <f t="shared" si="7"/>
        <v>0</v>
      </c>
      <c r="X108">
        <f t="shared" si="5"/>
        <v>0</v>
      </c>
      <c r="Y108">
        <f t="shared" si="6"/>
        <v>0</v>
      </c>
    </row>
    <row r="109" spans="23:25" x14ac:dyDescent="0.25">
      <c r="W109">
        <f t="shared" si="7"/>
        <v>0</v>
      </c>
      <c r="X109">
        <f t="shared" si="5"/>
        <v>0</v>
      </c>
      <c r="Y109">
        <f t="shared" si="6"/>
        <v>0</v>
      </c>
    </row>
    <row r="110" spans="23:25" x14ac:dyDescent="0.25">
      <c r="W110">
        <f t="shared" si="7"/>
        <v>0</v>
      </c>
      <c r="X110">
        <f t="shared" si="5"/>
        <v>0</v>
      </c>
      <c r="Y110">
        <f t="shared" si="6"/>
        <v>0</v>
      </c>
    </row>
    <row r="111" spans="23:25" x14ac:dyDescent="0.25">
      <c r="W111">
        <f t="shared" si="7"/>
        <v>0</v>
      </c>
      <c r="X111">
        <f t="shared" si="5"/>
        <v>0</v>
      </c>
      <c r="Y111">
        <f t="shared" si="6"/>
        <v>0</v>
      </c>
    </row>
    <row r="112" spans="23:25" x14ac:dyDescent="0.25">
      <c r="W112">
        <f t="shared" si="7"/>
        <v>0</v>
      </c>
      <c r="X112">
        <f t="shared" si="5"/>
        <v>0</v>
      </c>
      <c r="Y112">
        <f t="shared" si="6"/>
        <v>0</v>
      </c>
    </row>
    <row r="113" spans="23:25" x14ac:dyDescent="0.25">
      <c r="W113">
        <f t="shared" si="7"/>
        <v>0</v>
      </c>
      <c r="X113">
        <f t="shared" si="5"/>
        <v>0</v>
      </c>
      <c r="Y113">
        <f t="shared" si="6"/>
        <v>0</v>
      </c>
    </row>
    <row r="114" spans="23:25" x14ac:dyDescent="0.25">
      <c r="W114">
        <f t="shared" si="7"/>
        <v>0</v>
      </c>
      <c r="X114">
        <f t="shared" si="5"/>
        <v>0</v>
      </c>
      <c r="Y114">
        <f t="shared" si="6"/>
        <v>0</v>
      </c>
    </row>
    <row r="115" spans="23:25" x14ac:dyDescent="0.25">
      <c r="W115">
        <f t="shared" si="7"/>
        <v>0</v>
      </c>
      <c r="X115">
        <f t="shared" si="5"/>
        <v>0</v>
      </c>
      <c r="Y115">
        <f t="shared" si="6"/>
        <v>0</v>
      </c>
    </row>
    <row r="116" spans="23:25" x14ac:dyDescent="0.25">
      <c r="W116">
        <f t="shared" si="7"/>
        <v>0</v>
      </c>
      <c r="X116">
        <f t="shared" si="5"/>
        <v>0</v>
      </c>
      <c r="Y116">
        <f t="shared" si="6"/>
        <v>0</v>
      </c>
    </row>
    <row r="117" spans="23:25" x14ac:dyDescent="0.25">
      <c r="W117">
        <f t="shared" si="7"/>
        <v>0</v>
      </c>
      <c r="X117">
        <f t="shared" si="5"/>
        <v>0</v>
      </c>
      <c r="Y117">
        <f t="shared" si="6"/>
        <v>0</v>
      </c>
    </row>
    <row r="118" spans="23:25" x14ac:dyDescent="0.25">
      <c r="W118">
        <f t="shared" si="7"/>
        <v>0</v>
      </c>
      <c r="X118">
        <f t="shared" si="5"/>
        <v>0</v>
      </c>
      <c r="Y118">
        <f t="shared" si="6"/>
        <v>0</v>
      </c>
    </row>
    <row r="119" spans="23:25" x14ac:dyDescent="0.25">
      <c r="W119">
        <f t="shared" si="7"/>
        <v>0</v>
      </c>
      <c r="X119">
        <f t="shared" si="5"/>
        <v>0</v>
      </c>
      <c r="Y119">
        <f t="shared" si="6"/>
        <v>0</v>
      </c>
    </row>
    <row r="120" spans="23:25" x14ac:dyDescent="0.25">
      <c r="W120">
        <f t="shared" si="7"/>
        <v>0</v>
      </c>
      <c r="X120">
        <f t="shared" si="5"/>
        <v>0</v>
      </c>
      <c r="Y120">
        <f t="shared" si="6"/>
        <v>0</v>
      </c>
    </row>
  </sheetData>
  <hyperlinks>
    <hyperlink ref="B2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33</vt:i4>
      </vt:variant>
    </vt:vector>
  </HeadingPairs>
  <TitlesOfParts>
    <vt:vector size="41" baseType="lpstr">
      <vt:lpstr>TackAngles</vt:lpstr>
      <vt:lpstr>AWD_TWD</vt:lpstr>
      <vt:lpstr>Avg Wind Direction</vt:lpstr>
      <vt:lpstr>HeadingDelta</vt:lpstr>
      <vt:lpstr>Performance</vt:lpstr>
      <vt:lpstr>StdDev</vt:lpstr>
      <vt:lpstr>Frequency</vt:lpstr>
      <vt:lpstr>LineIntersection</vt:lpstr>
      <vt:lpstr>AWD_TWD!Alpha</vt:lpstr>
      <vt:lpstr>Frequency!alpha</vt:lpstr>
      <vt:lpstr>alpha</vt:lpstr>
      <vt:lpstr>AWA</vt:lpstr>
      <vt:lpstr>AWD</vt:lpstr>
      <vt:lpstr>AWS</vt:lpstr>
      <vt:lpstr>AWD_TWD!Beta</vt:lpstr>
      <vt:lpstr>beta</vt:lpstr>
      <vt:lpstr>Performance!boatlength</vt:lpstr>
      <vt:lpstr>BTM</vt:lpstr>
      <vt:lpstr>BTM_North</vt:lpstr>
      <vt:lpstr>AWD_TWD!COG</vt:lpstr>
      <vt:lpstr>COG</vt:lpstr>
      <vt:lpstr>delta</vt:lpstr>
      <vt:lpstr>dist1</vt:lpstr>
      <vt:lpstr>dist2</vt:lpstr>
      <vt:lpstr>DTM</vt:lpstr>
      <vt:lpstr>Gamma</vt:lpstr>
      <vt:lpstr>Performance!secMileDegree</vt:lpstr>
      <vt:lpstr>SOG</vt:lpstr>
      <vt:lpstr>Tack</vt:lpstr>
      <vt:lpstr>Performance!tackangle</vt:lpstr>
      <vt:lpstr>TackAngle</vt:lpstr>
      <vt:lpstr>TD</vt:lpstr>
      <vt:lpstr>Theta</vt:lpstr>
      <vt:lpstr>AWD_TWD!TWA</vt:lpstr>
      <vt:lpstr>TWA</vt:lpstr>
      <vt:lpstr>TWS</vt:lpstr>
      <vt:lpstr>WindDirection</vt:lpstr>
      <vt:lpstr>Performance!windshift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Petersen</dc:creator>
  <cp:lastModifiedBy>Volker Petersen</cp:lastModifiedBy>
  <dcterms:created xsi:type="dcterms:W3CDTF">2015-11-22T20:52:21Z</dcterms:created>
  <dcterms:modified xsi:type="dcterms:W3CDTF">2017-06-02T18:45:13Z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c8060857-9d90-45d6-9992-2d248b8f3c44</vt:lpwstr>
  </property>
</Properties>
</file>